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7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EstaPasta_de_trabalho" hidePivotFieldList="1" defaultThemeVersion="124226"/>
  <bookViews>
    <workbookView xWindow="-120" yWindow="-120" windowWidth="20730" windowHeight="11160" tabRatio="0" firstSheet="7" activeTab="7"/>
  </bookViews>
  <sheets>
    <sheet name="CadFun" sheetId="48" r:id="rId1"/>
    <sheet name="CadArm" sheetId="53" r:id="rId2"/>
    <sheet name="Lan" sheetId="45" r:id="rId3"/>
    <sheet name="Pes" sheetId="51" r:id="rId4"/>
    <sheet name="Ind" sheetId="43" r:id="rId5"/>
    <sheet name="Rel" sheetId="49" r:id="rId6"/>
    <sheet name="Recibo" sheetId="59" r:id="rId7"/>
    <sheet name="Ini" sheetId="55" r:id="rId8"/>
    <sheet name="Duv" sheetId="56" r:id="rId9"/>
    <sheet name="Sug" sheetId="57" r:id="rId10"/>
    <sheet name="Sou" sheetId="58" r:id="rId11"/>
    <sheet name="V6" sheetId="40" state="hidden" r:id="rId12"/>
    <sheet name="Plan1" sheetId="42" state="hidden" r:id="rId13"/>
    <sheet name="das" sheetId="60" r:id="rId14"/>
  </sheets>
  <definedNames>
    <definedName name="__xlcn.WorksheetConnection_ProC5H561" hidden="1">#REF!</definedName>
    <definedName name="_xlnm._FilterDatabase" localSheetId="2" hidden="1">Lan!$C$5:$H$5</definedName>
    <definedName name="_xlnm._FilterDatabase" localSheetId="11" hidden="1">'V6'!$A$2:$D$2</definedName>
    <definedName name="_xlnm.Print_Area" localSheetId="6">Recibo!$B$9:$K$29</definedName>
    <definedName name="_xlnm.Print_Area" localSheetId="5">Rel!$A$5:$M$113</definedName>
    <definedName name="_xlnm.Print_Area" localSheetId="11">'V6'!$A$1:$C$569</definedName>
    <definedName name="LocalArmario">CadArm!$B$6:$B$26</definedName>
    <definedName name="_xlnm.Print_Titles" localSheetId="11">'V6'!$1:$2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1" l="1"/>
  <c r="I1010" i="45"/>
  <c r="I1014" i="45"/>
  <c r="J1014" i="45" s="1"/>
  <c r="F1015" i="45"/>
  <c r="H1015" i="45" s="1"/>
  <c r="I1015" i="45"/>
  <c r="J1015" i="45" s="1"/>
  <c r="F1011" i="45"/>
  <c r="F1012" i="45"/>
  <c r="F1013" i="45"/>
  <c r="F1014" i="45"/>
  <c r="G1014" i="45" s="1"/>
  <c r="G1011" i="45"/>
  <c r="G1012" i="45"/>
  <c r="G1013" i="45"/>
  <c r="H1011" i="45"/>
  <c r="H1012" i="45"/>
  <c r="H1013" i="45"/>
  <c r="H1014" i="45"/>
  <c r="I1011" i="45"/>
  <c r="J1011" i="45" s="1"/>
  <c r="I1012" i="45"/>
  <c r="J1012" i="45" s="1"/>
  <c r="I1013" i="45"/>
  <c r="J1013" i="45" s="1"/>
  <c r="E11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F11" i="43"/>
  <c r="F12" i="43"/>
  <c r="F13" i="43"/>
  <c r="F14" i="43"/>
  <c r="F15" i="43"/>
  <c r="F16" i="43"/>
  <c r="F17" i="43"/>
  <c r="F18" i="43"/>
  <c r="F19" i="43"/>
  <c r="F20" i="43"/>
  <c r="F21" i="43"/>
  <c r="F22" i="43"/>
  <c r="F23" i="43"/>
  <c r="F24" i="43"/>
  <c r="F25" i="43"/>
  <c r="F26" i="43"/>
  <c r="G1015" i="45" l="1"/>
  <c r="AF10" i="60" l="1"/>
  <c r="AF11" i="60"/>
  <c r="AF12" i="60"/>
  <c r="AF13" i="60"/>
  <c r="AF14" i="60"/>
  <c r="AF15" i="60"/>
  <c r="AF16" i="60"/>
  <c r="AF17" i="60"/>
  <c r="AF18" i="60"/>
  <c r="AF19" i="60"/>
  <c r="AF20" i="60"/>
  <c r="AF21" i="60"/>
  <c r="AF22" i="60"/>
  <c r="AF23" i="60"/>
  <c r="AF24" i="60"/>
  <c r="AF25" i="60"/>
  <c r="AA4" i="60"/>
  <c r="AC4" i="60"/>
  <c r="AD4" i="60"/>
  <c r="AE4" i="60"/>
  <c r="AA5" i="60"/>
  <c r="AA6" i="60"/>
  <c r="AA7" i="60"/>
  <c r="AA8" i="60"/>
  <c r="AA9" i="60"/>
  <c r="AA10" i="60"/>
  <c r="AA11" i="60"/>
  <c r="AA12" i="60"/>
  <c r="AA13" i="60"/>
  <c r="AA14" i="60"/>
  <c r="AA15" i="60"/>
  <c r="AA16" i="60"/>
  <c r="AA17" i="60"/>
  <c r="AA18" i="60"/>
  <c r="AA19" i="60"/>
  <c r="AA20" i="60"/>
  <c r="AA21" i="60"/>
  <c r="AA22" i="60"/>
  <c r="AA23" i="60"/>
  <c r="AA24" i="60"/>
  <c r="AA25" i="60"/>
  <c r="D6" i="43"/>
  <c r="AC5" i="60" s="1"/>
  <c r="C6" i="43"/>
  <c r="AB5" i="60" s="1"/>
  <c r="I63" i="45" l="1"/>
  <c r="J63" i="45" s="1"/>
  <c r="I64" i="45"/>
  <c r="J64" i="45" s="1"/>
  <c r="I65" i="45"/>
  <c r="J65" i="45" s="1"/>
  <c r="I66" i="45"/>
  <c r="J66" i="45" s="1"/>
  <c r="I67" i="45"/>
  <c r="J67" i="45" s="1"/>
  <c r="I68" i="45"/>
  <c r="J68" i="45" s="1"/>
  <c r="I69" i="45"/>
  <c r="J69" i="45" s="1"/>
  <c r="I70" i="45"/>
  <c r="J70" i="45" s="1"/>
  <c r="I71" i="45"/>
  <c r="J71" i="45" s="1"/>
  <c r="I72" i="45"/>
  <c r="J72" i="45" s="1"/>
  <c r="I73" i="45"/>
  <c r="J73" i="45" s="1"/>
  <c r="I74" i="45"/>
  <c r="J74" i="45" s="1"/>
  <c r="I75" i="45"/>
  <c r="J75" i="45" s="1"/>
  <c r="I76" i="45"/>
  <c r="J76" i="45" s="1"/>
  <c r="I77" i="45"/>
  <c r="J77" i="45" s="1"/>
  <c r="I78" i="45"/>
  <c r="J78" i="45" s="1"/>
  <c r="I79" i="45"/>
  <c r="J79" i="45" s="1"/>
  <c r="I80" i="45"/>
  <c r="J80" i="45" s="1"/>
  <c r="I81" i="45"/>
  <c r="J81" i="45" s="1"/>
  <c r="I82" i="45"/>
  <c r="J82" i="45" s="1"/>
  <c r="I83" i="45"/>
  <c r="J83" i="45" s="1"/>
  <c r="I84" i="45"/>
  <c r="J84" i="45" s="1"/>
  <c r="I85" i="45"/>
  <c r="J85" i="45" s="1"/>
  <c r="I86" i="45"/>
  <c r="J86" i="45" s="1"/>
  <c r="I87" i="45"/>
  <c r="J87" i="45" s="1"/>
  <c r="I88" i="45"/>
  <c r="J88" i="45" s="1"/>
  <c r="I89" i="45"/>
  <c r="J89" i="45" s="1"/>
  <c r="I90" i="45"/>
  <c r="J90" i="45" s="1"/>
  <c r="I91" i="45"/>
  <c r="J91" i="45" s="1"/>
  <c r="I92" i="45"/>
  <c r="J92" i="45" s="1"/>
  <c r="I93" i="45"/>
  <c r="J93" i="45" s="1"/>
  <c r="I94" i="45"/>
  <c r="J94" i="45" s="1"/>
  <c r="I95" i="45"/>
  <c r="J95" i="45" s="1"/>
  <c r="I96" i="45"/>
  <c r="J96" i="45" s="1"/>
  <c r="I97" i="45"/>
  <c r="J97" i="45" s="1"/>
  <c r="I98" i="45"/>
  <c r="J98" i="45" s="1"/>
  <c r="I99" i="45"/>
  <c r="J99" i="45" s="1"/>
  <c r="I100" i="45"/>
  <c r="J100" i="45" s="1"/>
  <c r="I101" i="45"/>
  <c r="J101" i="45" s="1"/>
  <c r="I102" i="45"/>
  <c r="J102" i="45" s="1"/>
  <c r="I103" i="45"/>
  <c r="J103" i="45" s="1"/>
  <c r="I104" i="45"/>
  <c r="J104" i="45" s="1"/>
  <c r="I105" i="45"/>
  <c r="J105" i="45" s="1"/>
  <c r="I106" i="45"/>
  <c r="J106" i="45" s="1"/>
  <c r="I107" i="45"/>
  <c r="J107" i="45" s="1"/>
  <c r="I108" i="45"/>
  <c r="J108" i="45" s="1"/>
  <c r="I109" i="45"/>
  <c r="J109" i="45" s="1"/>
  <c r="I110" i="45"/>
  <c r="J110" i="45" s="1"/>
  <c r="I111" i="45"/>
  <c r="J111" i="45" s="1"/>
  <c r="I112" i="45"/>
  <c r="J112" i="45" s="1"/>
  <c r="I113" i="45"/>
  <c r="J113" i="45" s="1"/>
  <c r="I114" i="45"/>
  <c r="J114" i="45" s="1"/>
  <c r="I115" i="45"/>
  <c r="J115" i="45" s="1"/>
  <c r="I116" i="45"/>
  <c r="J116" i="45" s="1"/>
  <c r="I117" i="45"/>
  <c r="J117" i="45" s="1"/>
  <c r="I118" i="45"/>
  <c r="J118" i="45" s="1"/>
  <c r="I119" i="45"/>
  <c r="J119" i="45" s="1"/>
  <c r="I120" i="45"/>
  <c r="J120" i="45" s="1"/>
  <c r="I121" i="45"/>
  <c r="J121" i="45" s="1"/>
  <c r="I122" i="45"/>
  <c r="J122" i="45" s="1"/>
  <c r="I123" i="45"/>
  <c r="J123" i="45" s="1"/>
  <c r="I124" i="45"/>
  <c r="J124" i="45" s="1"/>
  <c r="I125" i="45"/>
  <c r="J125" i="45" s="1"/>
  <c r="I126" i="45"/>
  <c r="J126" i="45" s="1"/>
  <c r="I127" i="45"/>
  <c r="J127" i="45" s="1"/>
  <c r="I128" i="45"/>
  <c r="J128" i="45" s="1"/>
  <c r="I129" i="45"/>
  <c r="J129" i="45" s="1"/>
  <c r="I130" i="45"/>
  <c r="J130" i="45" s="1"/>
  <c r="I131" i="45"/>
  <c r="J131" i="45" s="1"/>
  <c r="I132" i="45"/>
  <c r="J132" i="45" s="1"/>
  <c r="I133" i="45"/>
  <c r="J133" i="45" s="1"/>
  <c r="I134" i="45"/>
  <c r="J134" i="45" s="1"/>
  <c r="I135" i="45"/>
  <c r="J135" i="45" s="1"/>
  <c r="I136" i="45"/>
  <c r="J136" i="45" s="1"/>
  <c r="I137" i="45"/>
  <c r="J137" i="45" s="1"/>
  <c r="I138" i="45"/>
  <c r="J138" i="45" s="1"/>
  <c r="I139" i="45"/>
  <c r="J139" i="45" s="1"/>
  <c r="I140" i="45"/>
  <c r="J140" i="45" s="1"/>
  <c r="I141" i="45"/>
  <c r="J141" i="45" s="1"/>
  <c r="I142" i="45"/>
  <c r="J142" i="45" s="1"/>
  <c r="I143" i="45"/>
  <c r="J143" i="45" s="1"/>
  <c r="I144" i="45"/>
  <c r="J144" i="45" s="1"/>
  <c r="I145" i="45"/>
  <c r="J145" i="45" s="1"/>
  <c r="I146" i="45"/>
  <c r="J146" i="45" s="1"/>
  <c r="I147" i="45"/>
  <c r="J147" i="45" s="1"/>
  <c r="I148" i="45"/>
  <c r="J148" i="45" s="1"/>
  <c r="I149" i="45"/>
  <c r="J149" i="45" s="1"/>
  <c r="I150" i="45"/>
  <c r="J150" i="45" s="1"/>
  <c r="I151" i="45"/>
  <c r="J151" i="45" s="1"/>
  <c r="I152" i="45"/>
  <c r="J152" i="45" s="1"/>
  <c r="I153" i="45"/>
  <c r="J153" i="45" s="1"/>
  <c r="I154" i="45"/>
  <c r="J154" i="45" s="1"/>
  <c r="I155" i="45"/>
  <c r="J155" i="45" s="1"/>
  <c r="I156" i="45"/>
  <c r="J156" i="45" s="1"/>
  <c r="I157" i="45"/>
  <c r="J157" i="45" s="1"/>
  <c r="I158" i="45"/>
  <c r="J158" i="45" s="1"/>
  <c r="I159" i="45"/>
  <c r="J159" i="45" s="1"/>
  <c r="I160" i="45"/>
  <c r="J160" i="45" s="1"/>
  <c r="I161" i="45"/>
  <c r="J161" i="45" s="1"/>
  <c r="I162" i="45"/>
  <c r="J162" i="45" s="1"/>
  <c r="I163" i="45"/>
  <c r="J163" i="45" s="1"/>
  <c r="I164" i="45"/>
  <c r="J164" i="45" s="1"/>
  <c r="I165" i="45"/>
  <c r="J165" i="45" s="1"/>
  <c r="I166" i="45"/>
  <c r="J166" i="45" s="1"/>
  <c r="I167" i="45"/>
  <c r="J167" i="45" s="1"/>
  <c r="I168" i="45"/>
  <c r="J168" i="45" s="1"/>
  <c r="I169" i="45"/>
  <c r="J169" i="45" s="1"/>
  <c r="I170" i="45"/>
  <c r="J170" i="45" s="1"/>
  <c r="I171" i="45"/>
  <c r="J171" i="45" s="1"/>
  <c r="I172" i="45"/>
  <c r="J172" i="45" s="1"/>
  <c r="I173" i="45"/>
  <c r="J173" i="45" s="1"/>
  <c r="I174" i="45"/>
  <c r="J174" i="45" s="1"/>
  <c r="I175" i="45"/>
  <c r="J175" i="45" s="1"/>
  <c r="I176" i="45"/>
  <c r="J176" i="45" s="1"/>
  <c r="I177" i="45"/>
  <c r="J177" i="45" s="1"/>
  <c r="I178" i="45"/>
  <c r="J178" i="45" s="1"/>
  <c r="I179" i="45"/>
  <c r="J179" i="45" s="1"/>
  <c r="I180" i="45"/>
  <c r="J180" i="45" s="1"/>
  <c r="I181" i="45"/>
  <c r="J181" i="45" s="1"/>
  <c r="I182" i="45"/>
  <c r="J182" i="45" s="1"/>
  <c r="I183" i="45"/>
  <c r="J183" i="45" s="1"/>
  <c r="I184" i="45"/>
  <c r="J184" i="45" s="1"/>
  <c r="I185" i="45"/>
  <c r="J185" i="45" s="1"/>
  <c r="I186" i="45"/>
  <c r="J186" i="45" s="1"/>
  <c r="I187" i="45"/>
  <c r="J187" i="45" s="1"/>
  <c r="I188" i="45"/>
  <c r="J188" i="45" s="1"/>
  <c r="I189" i="45"/>
  <c r="J189" i="45" s="1"/>
  <c r="I190" i="45"/>
  <c r="J190" i="45" s="1"/>
  <c r="I191" i="45"/>
  <c r="J191" i="45" s="1"/>
  <c r="I192" i="45"/>
  <c r="J192" i="45" s="1"/>
  <c r="I193" i="45"/>
  <c r="J193" i="45" s="1"/>
  <c r="I194" i="45"/>
  <c r="J194" i="45" s="1"/>
  <c r="I195" i="45"/>
  <c r="J195" i="45" s="1"/>
  <c r="I196" i="45"/>
  <c r="J196" i="45" s="1"/>
  <c r="I197" i="45"/>
  <c r="J197" i="45" s="1"/>
  <c r="I198" i="45"/>
  <c r="J198" i="45" s="1"/>
  <c r="I199" i="45"/>
  <c r="J199" i="45" s="1"/>
  <c r="I200" i="45"/>
  <c r="J200" i="45" s="1"/>
  <c r="I201" i="45"/>
  <c r="J201" i="45" s="1"/>
  <c r="I202" i="45"/>
  <c r="J202" i="45" s="1"/>
  <c r="I203" i="45"/>
  <c r="J203" i="45" s="1"/>
  <c r="I204" i="45"/>
  <c r="J204" i="45" s="1"/>
  <c r="I205" i="45"/>
  <c r="J205" i="45" s="1"/>
  <c r="I206" i="45"/>
  <c r="J206" i="45" s="1"/>
  <c r="I207" i="45"/>
  <c r="J207" i="45" s="1"/>
  <c r="I208" i="45"/>
  <c r="J208" i="45" s="1"/>
  <c r="I209" i="45"/>
  <c r="J209" i="45" s="1"/>
  <c r="I210" i="45"/>
  <c r="J210" i="45" s="1"/>
  <c r="I211" i="45"/>
  <c r="J211" i="45" s="1"/>
  <c r="I212" i="45"/>
  <c r="J212" i="45" s="1"/>
  <c r="I213" i="45"/>
  <c r="J213" i="45" s="1"/>
  <c r="I214" i="45"/>
  <c r="J214" i="45" s="1"/>
  <c r="I215" i="45"/>
  <c r="J215" i="45" s="1"/>
  <c r="I216" i="45"/>
  <c r="J216" i="45" s="1"/>
  <c r="I217" i="45"/>
  <c r="J217" i="45" s="1"/>
  <c r="I218" i="45"/>
  <c r="J218" i="45" s="1"/>
  <c r="I219" i="45"/>
  <c r="J219" i="45" s="1"/>
  <c r="I220" i="45"/>
  <c r="J220" i="45" s="1"/>
  <c r="I221" i="45"/>
  <c r="J221" i="45" s="1"/>
  <c r="I222" i="45"/>
  <c r="J222" i="45" s="1"/>
  <c r="I223" i="45"/>
  <c r="J223" i="45" s="1"/>
  <c r="I224" i="45"/>
  <c r="J224" i="45" s="1"/>
  <c r="I225" i="45"/>
  <c r="J225" i="45" s="1"/>
  <c r="I226" i="45"/>
  <c r="J226" i="45" s="1"/>
  <c r="I227" i="45"/>
  <c r="J227" i="45" s="1"/>
  <c r="I228" i="45"/>
  <c r="J228" i="45" s="1"/>
  <c r="I229" i="45"/>
  <c r="J229" i="45" s="1"/>
  <c r="I230" i="45"/>
  <c r="J230" i="45" s="1"/>
  <c r="I231" i="45"/>
  <c r="J231" i="45" s="1"/>
  <c r="I232" i="45"/>
  <c r="J232" i="45" s="1"/>
  <c r="I233" i="45"/>
  <c r="J233" i="45" s="1"/>
  <c r="I234" i="45"/>
  <c r="J234" i="45" s="1"/>
  <c r="I235" i="45"/>
  <c r="J235" i="45" s="1"/>
  <c r="I236" i="45"/>
  <c r="J236" i="45" s="1"/>
  <c r="I237" i="45"/>
  <c r="J237" i="45" s="1"/>
  <c r="I238" i="45"/>
  <c r="J238" i="45" s="1"/>
  <c r="I239" i="45"/>
  <c r="J239" i="45" s="1"/>
  <c r="I240" i="45"/>
  <c r="J240" i="45" s="1"/>
  <c r="I241" i="45"/>
  <c r="J241" i="45" s="1"/>
  <c r="I242" i="45"/>
  <c r="J242" i="45" s="1"/>
  <c r="I243" i="45"/>
  <c r="J243" i="45" s="1"/>
  <c r="I244" i="45"/>
  <c r="J244" i="45" s="1"/>
  <c r="I245" i="45"/>
  <c r="J245" i="45" s="1"/>
  <c r="I246" i="45"/>
  <c r="J246" i="45" s="1"/>
  <c r="I247" i="45"/>
  <c r="J247" i="45" s="1"/>
  <c r="I248" i="45"/>
  <c r="J248" i="45" s="1"/>
  <c r="I249" i="45"/>
  <c r="J249" i="45" s="1"/>
  <c r="I250" i="45"/>
  <c r="J250" i="45" s="1"/>
  <c r="I251" i="45"/>
  <c r="J251" i="45" s="1"/>
  <c r="I252" i="45"/>
  <c r="J252" i="45" s="1"/>
  <c r="I253" i="45"/>
  <c r="J253" i="45" s="1"/>
  <c r="I254" i="45"/>
  <c r="J254" i="45" s="1"/>
  <c r="I255" i="45"/>
  <c r="J255" i="45" s="1"/>
  <c r="I256" i="45"/>
  <c r="J256" i="45" s="1"/>
  <c r="I257" i="45"/>
  <c r="J257" i="45" s="1"/>
  <c r="I258" i="45"/>
  <c r="J258" i="45" s="1"/>
  <c r="I259" i="45"/>
  <c r="J259" i="45" s="1"/>
  <c r="I260" i="45"/>
  <c r="J260" i="45" s="1"/>
  <c r="I261" i="45"/>
  <c r="J261" i="45" s="1"/>
  <c r="I262" i="45"/>
  <c r="J262" i="45" s="1"/>
  <c r="I263" i="45"/>
  <c r="J263" i="45" s="1"/>
  <c r="I264" i="45"/>
  <c r="J264" i="45" s="1"/>
  <c r="I265" i="45"/>
  <c r="J265" i="45" s="1"/>
  <c r="I266" i="45"/>
  <c r="J266" i="45" s="1"/>
  <c r="I267" i="45"/>
  <c r="J267" i="45" s="1"/>
  <c r="I268" i="45"/>
  <c r="J268" i="45" s="1"/>
  <c r="I269" i="45"/>
  <c r="J269" i="45" s="1"/>
  <c r="I270" i="45"/>
  <c r="J270" i="45" s="1"/>
  <c r="I271" i="45"/>
  <c r="J271" i="45" s="1"/>
  <c r="I272" i="45"/>
  <c r="J272" i="45" s="1"/>
  <c r="I273" i="45"/>
  <c r="J273" i="45" s="1"/>
  <c r="I274" i="45"/>
  <c r="J274" i="45" s="1"/>
  <c r="I275" i="45"/>
  <c r="J275" i="45" s="1"/>
  <c r="I276" i="45"/>
  <c r="J276" i="45" s="1"/>
  <c r="I277" i="45"/>
  <c r="J277" i="45" s="1"/>
  <c r="I278" i="45"/>
  <c r="J278" i="45" s="1"/>
  <c r="I279" i="45"/>
  <c r="J279" i="45" s="1"/>
  <c r="I280" i="45"/>
  <c r="J280" i="45" s="1"/>
  <c r="I281" i="45"/>
  <c r="J281" i="45" s="1"/>
  <c r="I282" i="45"/>
  <c r="J282" i="45" s="1"/>
  <c r="I283" i="45"/>
  <c r="J283" i="45" s="1"/>
  <c r="I284" i="45"/>
  <c r="J284" i="45" s="1"/>
  <c r="I285" i="45"/>
  <c r="J285" i="45" s="1"/>
  <c r="I286" i="45"/>
  <c r="J286" i="45" s="1"/>
  <c r="I287" i="45"/>
  <c r="J287" i="45" s="1"/>
  <c r="I288" i="45"/>
  <c r="J288" i="45" s="1"/>
  <c r="I289" i="45"/>
  <c r="J289" i="45" s="1"/>
  <c r="I290" i="45"/>
  <c r="J290" i="45" s="1"/>
  <c r="I291" i="45"/>
  <c r="J291" i="45" s="1"/>
  <c r="I292" i="45"/>
  <c r="J292" i="45" s="1"/>
  <c r="I293" i="45"/>
  <c r="J293" i="45" s="1"/>
  <c r="I294" i="45"/>
  <c r="J294" i="45" s="1"/>
  <c r="I295" i="45"/>
  <c r="J295" i="45" s="1"/>
  <c r="I296" i="45"/>
  <c r="J296" i="45" s="1"/>
  <c r="I297" i="45"/>
  <c r="J297" i="45" s="1"/>
  <c r="I298" i="45"/>
  <c r="J298" i="45" s="1"/>
  <c r="I299" i="45"/>
  <c r="J299" i="45" s="1"/>
  <c r="I300" i="45"/>
  <c r="J300" i="45" s="1"/>
  <c r="I301" i="45"/>
  <c r="J301" i="45" s="1"/>
  <c r="I302" i="45"/>
  <c r="J302" i="45" s="1"/>
  <c r="I303" i="45"/>
  <c r="J303" i="45" s="1"/>
  <c r="I304" i="45"/>
  <c r="J304" i="45" s="1"/>
  <c r="I305" i="45"/>
  <c r="J305" i="45" s="1"/>
  <c r="I306" i="45"/>
  <c r="J306" i="45" s="1"/>
  <c r="I307" i="45"/>
  <c r="J307" i="45" s="1"/>
  <c r="I308" i="45"/>
  <c r="J308" i="45" s="1"/>
  <c r="I309" i="45"/>
  <c r="J309" i="45" s="1"/>
  <c r="I310" i="45"/>
  <c r="J310" i="45" s="1"/>
  <c r="I311" i="45"/>
  <c r="J311" i="45" s="1"/>
  <c r="I312" i="45"/>
  <c r="J312" i="45" s="1"/>
  <c r="I313" i="45"/>
  <c r="J313" i="45" s="1"/>
  <c r="I314" i="45"/>
  <c r="J314" i="45" s="1"/>
  <c r="I315" i="45"/>
  <c r="J315" i="45" s="1"/>
  <c r="I316" i="45"/>
  <c r="J316" i="45" s="1"/>
  <c r="I317" i="45"/>
  <c r="J317" i="45" s="1"/>
  <c r="I318" i="45"/>
  <c r="J318" i="45" s="1"/>
  <c r="I319" i="45"/>
  <c r="J319" i="45" s="1"/>
  <c r="I320" i="45"/>
  <c r="J320" i="45" s="1"/>
  <c r="I321" i="45"/>
  <c r="J321" i="45" s="1"/>
  <c r="I322" i="45"/>
  <c r="J322" i="45" s="1"/>
  <c r="I323" i="45"/>
  <c r="J323" i="45" s="1"/>
  <c r="I324" i="45"/>
  <c r="J324" i="45" s="1"/>
  <c r="I325" i="45"/>
  <c r="J325" i="45" s="1"/>
  <c r="I326" i="45"/>
  <c r="J326" i="45" s="1"/>
  <c r="I327" i="45"/>
  <c r="J327" i="45" s="1"/>
  <c r="I328" i="45"/>
  <c r="J328" i="45" s="1"/>
  <c r="I329" i="45"/>
  <c r="J329" i="45" s="1"/>
  <c r="I330" i="45"/>
  <c r="J330" i="45" s="1"/>
  <c r="I331" i="45"/>
  <c r="J331" i="45" s="1"/>
  <c r="I332" i="45"/>
  <c r="J332" i="45" s="1"/>
  <c r="I333" i="45"/>
  <c r="J333" i="45" s="1"/>
  <c r="I334" i="45"/>
  <c r="J334" i="45" s="1"/>
  <c r="I335" i="45"/>
  <c r="J335" i="45" s="1"/>
  <c r="I336" i="45"/>
  <c r="J336" i="45" s="1"/>
  <c r="I337" i="45"/>
  <c r="J337" i="45" s="1"/>
  <c r="I338" i="45"/>
  <c r="J338" i="45" s="1"/>
  <c r="I339" i="45"/>
  <c r="J339" i="45" s="1"/>
  <c r="I340" i="45"/>
  <c r="J340" i="45" s="1"/>
  <c r="I341" i="45"/>
  <c r="J341" i="45" s="1"/>
  <c r="I342" i="45"/>
  <c r="J342" i="45" s="1"/>
  <c r="I343" i="45"/>
  <c r="J343" i="45" s="1"/>
  <c r="I344" i="45"/>
  <c r="J344" i="45" s="1"/>
  <c r="I345" i="45"/>
  <c r="J345" i="45" s="1"/>
  <c r="I346" i="45"/>
  <c r="J346" i="45" s="1"/>
  <c r="I347" i="45"/>
  <c r="J347" i="45" s="1"/>
  <c r="I348" i="45"/>
  <c r="J348" i="45" s="1"/>
  <c r="I349" i="45"/>
  <c r="J349" i="45" s="1"/>
  <c r="I350" i="45"/>
  <c r="J350" i="45" s="1"/>
  <c r="I351" i="45"/>
  <c r="J351" i="45" s="1"/>
  <c r="I352" i="45"/>
  <c r="J352" i="45" s="1"/>
  <c r="I353" i="45"/>
  <c r="J353" i="45" s="1"/>
  <c r="I354" i="45"/>
  <c r="J354" i="45" s="1"/>
  <c r="I355" i="45"/>
  <c r="J355" i="45" s="1"/>
  <c r="I356" i="45"/>
  <c r="J356" i="45" s="1"/>
  <c r="I357" i="45"/>
  <c r="J357" i="45" s="1"/>
  <c r="I358" i="45"/>
  <c r="J358" i="45" s="1"/>
  <c r="I359" i="45"/>
  <c r="J359" i="45" s="1"/>
  <c r="I360" i="45"/>
  <c r="J360" i="45" s="1"/>
  <c r="I361" i="45"/>
  <c r="J361" i="45" s="1"/>
  <c r="I362" i="45"/>
  <c r="J362" i="45" s="1"/>
  <c r="I363" i="45"/>
  <c r="J363" i="45" s="1"/>
  <c r="I364" i="45"/>
  <c r="J364" i="45" s="1"/>
  <c r="I365" i="45"/>
  <c r="J365" i="45" s="1"/>
  <c r="I366" i="45"/>
  <c r="J366" i="45" s="1"/>
  <c r="I367" i="45"/>
  <c r="J367" i="45" s="1"/>
  <c r="I368" i="45"/>
  <c r="J368" i="45" s="1"/>
  <c r="I369" i="45"/>
  <c r="J369" i="45" s="1"/>
  <c r="I370" i="45"/>
  <c r="J370" i="45" s="1"/>
  <c r="I371" i="45"/>
  <c r="J371" i="45" s="1"/>
  <c r="I372" i="45"/>
  <c r="J372" i="45" s="1"/>
  <c r="I373" i="45"/>
  <c r="J373" i="45" s="1"/>
  <c r="I374" i="45"/>
  <c r="J374" i="45" s="1"/>
  <c r="I375" i="45"/>
  <c r="J375" i="45" s="1"/>
  <c r="I376" i="45"/>
  <c r="J376" i="45" s="1"/>
  <c r="I377" i="45"/>
  <c r="J377" i="45" s="1"/>
  <c r="I378" i="45"/>
  <c r="J378" i="45" s="1"/>
  <c r="I379" i="45"/>
  <c r="J379" i="45" s="1"/>
  <c r="I380" i="45"/>
  <c r="J380" i="45" s="1"/>
  <c r="I381" i="45"/>
  <c r="J381" i="45" s="1"/>
  <c r="I382" i="45"/>
  <c r="J382" i="45" s="1"/>
  <c r="I383" i="45"/>
  <c r="J383" i="45" s="1"/>
  <c r="I384" i="45"/>
  <c r="J384" i="45" s="1"/>
  <c r="I385" i="45"/>
  <c r="J385" i="45" s="1"/>
  <c r="I386" i="45"/>
  <c r="J386" i="45" s="1"/>
  <c r="I387" i="45"/>
  <c r="J387" i="45" s="1"/>
  <c r="I388" i="45"/>
  <c r="J388" i="45" s="1"/>
  <c r="I389" i="45"/>
  <c r="J389" i="45" s="1"/>
  <c r="I390" i="45"/>
  <c r="J390" i="45" s="1"/>
  <c r="I391" i="45"/>
  <c r="J391" i="45" s="1"/>
  <c r="I392" i="45"/>
  <c r="J392" i="45" s="1"/>
  <c r="I393" i="45"/>
  <c r="J393" i="45" s="1"/>
  <c r="I394" i="45"/>
  <c r="J394" i="45" s="1"/>
  <c r="I395" i="45"/>
  <c r="J395" i="45" s="1"/>
  <c r="I396" i="45"/>
  <c r="J396" i="45" s="1"/>
  <c r="I397" i="45"/>
  <c r="J397" i="45" s="1"/>
  <c r="I398" i="45"/>
  <c r="J398" i="45" s="1"/>
  <c r="I399" i="45"/>
  <c r="J399" i="45" s="1"/>
  <c r="I400" i="45"/>
  <c r="J400" i="45" s="1"/>
  <c r="I401" i="45"/>
  <c r="J401" i="45" s="1"/>
  <c r="I402" i="45"/>
  <c r="J402" i="45" s="1"/>
  <c r="I403" i="45"/>
  <c r="J403" i="45" s="1"/>
  <c r="I404" i="45"/>
  <c r="J404" i="45" s="1"/>
  <c r="I405" i="45"/>
  <c r="J405" i="45" s="1"/>
  <c r="I406" i="45"/>
  <c r="J406" i="45" s="1"/>
  <c r="I407" i="45"/>
  <c r="J407" i="45" s="1"/>
  <c r="I408" i="45"/>
  <c r="J408" i="45" s="1"/>
  <c r="I409" i="45"/>
  <c r="J409" i="45" s="1"/>
  <c r="I410" i="45"/>
  <c r="J410" i="45" s="1"/>
  <c r="I411" i="45"/>
  <c r="J411" i="45" s="1"/>
  <c r="I412" i="45"/>
  <c r="J412" i="45" s="1"/>
  <c r="I413" i="45"/>
  <c r="J413" i="45" s="1"/>
  <c r="I414" i="45"/>
  <c r="J414" i="45" s="1"/>
  <c r="I415" i="45"/>
  <c r="J415" i="45" s="1"/>
  <c r="I416" i="45"/>
  <c r="J416" i="45" s="1"/>
  <c r="I417" i="45"/>
  <c r="J417" i="45" s="1"/>
  <c r="I418" i="45"/>
  <c r="J418" i="45" s="1"/>
  <c r="I419" i="45"/>
  <c r="J419" i="45" s="1"/>
  <c r="I420" i="45"/>
  <c r="J420" i="45" s="1"/>
  <c r="I421" i="45"/>
  <c r="J421" i="45" s="1"/>
  <c r="I422" i="45"/>
  <c r="J422" i="45" s="1"/>
  <c r="I423" i="45"/>
  <c r="J423" i="45" s="1"/>
  <c r="I424" i="45"/>
  <c r="J424" i="45" s="1"/>
  <c r="I425" i="45"/>
  <c r="J425" i="45" s="1"/>
  <c r="I426" i="45"/>
  <c r="J426" i="45" s="1"/>
  <c r="I427" i="45"/>
  <c r="J427" i="45" s="1"/>
  <c r="I428" i="45"/>
  <c r="J428" i="45" s="1"/>
  <c r="I429" i="45"/>
  <c r="J429" i="45" s="1"/>
  <c r="I430" i="45"/>
  <c r="J430" i="45" s="1"/>
  <c r="I431" i="45"/>
  <c r="J431" i="45" s="1"/>
  <c r="I432" i="45"/>
  <c r="J432" i="45" s="1"/>
  <c r="I433" i="45"/>
  <c r="J433" i="45" s="1"/>
  <c r="I434" i="45"/>
  <c r="J434" i="45" s="1"/>
  <c r="I435" i="45"/>
  <c r="J435" i="45" s="1"/>
  <c r="I436" i="45"/>
  <c r="J436" i="45" s="1"/>
  <c r="I437" i="45"/>
  <c r="J437" i="45" s="1"/>
  <c r="I438" i="45"/>
  <c r="J438" i="45" s="1"/>
  <c r="I439" i="45"/>
  <c r="J439" i="45" s="1"/>
  <c r="I440" i="45"/>
  <c r="J440" i="45" s="1"/>
  <c r="I441" i="45"/>
  <c r="J441" i="45" s="1"/>
  <c r="I442" i="45"/>
  <c r="J442" i="45" s="1"/>
  <c r="I443" i="45"/>
  <c r="J443" i="45" s="1"/>
  <c r="I444" i="45"/>
  <c r="J444" i="45" s="1"/>
  <c r="I445" i="45"/>
  <c r="J445" i="45" s="1"/>
  <c r="I446" i="45"/>
  <c r="J446" i="45" s="1"/>
  <c r="I447" i="45"/>
  <c r="J447" i="45" s="1"/>
  <c r="I448" i="45"/>
  <c r="J448" i="45" s="1"/>
  <c r="I449" i="45"/>
  <c r="J449" i="45" s="1"/>
  <c r="I450" i="45"/>
  <c r="J450" i="45" s="1"/>
  <c r="I451" i="45"/>
  <c r="J451" i="45" s="1"/>
  <c r="I452" i="45"/>
  <c r="J452" i="45" s="1"/>
  <c r="I453" i="45"/>
  <c r="J453" i="45" s="1"/>
  <c r="I454" i="45"/>
  <c r="J454" i="45" s="1"/>
  <c r="I455" i="45"/>
  <c r="J455" i="45" s="1"/>
  <c r="I456" i="45"/>
  <c r="J456" i="45" s="1"/>
  <c r="I457" i="45"/>
  <c r="J457" i="45" s="1"/>
  <c r="I458" i="45"/>
  <c r="J458" i="45" s="1"/>
  <c r="I459" i="45"/>
  <c r="J459" i="45" s="1"/>
  <c r="I460" i="45"/>
  <c r="J460" i="45" s="1"/>
  <c r="I461" i="45"/>
  <c r="J461" i="45" s="1"/>
  <c r="I462" i="45"/>
  <c r="J462" i="45" s="1"/>
  <c r="I463" i="45"/>
  <c r="J463" i="45" s="1"/>
  <c r="I464" i="45"/>
  <c r="J464" i="45" s="1"/>
  <c r="I465" i="45"/>
  <c r="J465" i="45" s="1"/>
  <c r="I466" i="45"/>
  <c r="J466" i="45" s="1"/>
  <c r="I467" i="45"/>
  <c r="J467" i="45" s="1"/>
  <c r="I468" i="45"/>
  <c r="J468" i="45" s="1"/>
  <c r="I469" i="45"/>
  <c r="J469" i="45" s="1"/>
  <c r="I470" i="45"/>
  <c r="J470" i="45" s="1"/>
  <c r="I471" i="45"/>
  <c r="J471" i="45" s="1"/>
  <c r="I472" i="45"/>
  <c r="J472" i="45" s="1"/>
  <c r="I473" i="45"/>
  <c r="J473" i="45" s="1"/>
  <c r="I474" i="45"/>
  <c r="J474" i="45" s="1"/>
  <c r="I475" i="45"/>
  <c r="J475" i="45" s="1"/>
  <c r="I476" i="45"/>
  <c r="J476" i="45" s="1"/>
  <c r="I477" i="45"/>
  <c r="J477" i="45" s="1"/>
  <c r="I478" i="45"/>
  <c r="J478" i="45" s="1"/>
  <c r="I479" i="45"/>
  <c r="J479" i="45" s="1"/>
  <c r="I480" i="45"/>
  <c r="J480" i="45" s="1"/>
  <c r="I481" i="45"/>
  <c r="J481" i="45" s="1"/>
  <c r="I482" i="45"/>
  <c r="J482" i="45" s="1"/>
  <c r="I483" i="45"/>
  <c r="J483" i="45" s="1"/>
  <c r="I484" i="45"/>
  <c r="J484" i="45" s="1"/>
  <c r="I485" i="45"/>
  <c r="J485" i="45" s="1"/>
  <c r="I486" i="45"/>
  <c r="J486" i="45" s="1"/>
  <c r="I487" i="45"/>
  <c r="J487" i="45" s="1"/>
  <c r="I488" i="45"/>
  <c r="J488" i="45" s="1"/>
  <c r="I489" i="45"/>
  <c r="J489" i="45" s="1"/>
  <c r="I490" i="45"/>
  <c r="J490" i="45" s="1"/>
  <c r="I491" i="45"/>
  <c r="J491" i="45" s="1"/>
  <c r="I492" i="45"/>
  <c r="J492" i="45" s="1"/>
  <c r="I493" i="45"/>
  <c r="J493" i="45" s="1"/>
  <c r="I494" i="45"/>
  <c r="J494" i="45" s="1"/>
  <c r="I495" i="45"/>
  <c r="J495" i="45" s="1"/>
  <c r="I496" i="45"/>
  <c r="J496" i="45" s="1"/>
  <c r="I497" i="45"/>
  <c r="J497" i="45" s="1"/>
  <c r="I498" i="45"/>
  <c r="J498" i="45" s="1"/>
  <c r="I499" i="45"/>
  <c r="J499" i="45" s="1"/>
  <c r="I500" i="45"/>
  <c r="J500" i="45" s="1"/>
  <c r="I501" i="45"/>
  <c r="J501" i="45" s="1"/>
  <c r="I502" i="45"/>
  <c r="J502" i="45" s="1"/>
  <c r="I503" i="45"/>
  <c r="J503" i="45" s="1"/>
  <c r="I504" i="45"/>
  <c r="J504" i="45" s="1"/>
  <c r="I505" i="45"/>
  <c r="J505" i="45" s="1"/>
  <c r="I506" i="45"/>
  <c r="J506" i="45" s="1"/>
  <c r="I507" i="45"/>
  <c r="J507" i="45" s="1"/>
  <c r="I508" i="45"/>
  <c r="J508" i="45" s="1"/>
  <c r="I509" i="45"/>
  <c r="J509" i="45" s="1"/>
  <c r="I510" i="45"/>
  <c r="J510" i="45" s="1"/>
  <c r="I511" i="45"/>
  <c r="J511" i="45" s="1"/>
  <c r="I512" i="45"/>
  <c r="J512" i="45" s="1"/>
  <c r="I513" i="45"/>
  <c r="J513" i="45" s="1"/>
  <c r="I514" i="45"/>
  <c r="J514" i="45" s="1"/>
  <c r="I515" i="45"/>
  <c r="J515" i="45" s="1"/>
  <c r="I516" i="45"/>
  <c r="J516" i="45" s="1"/>
  <c r="I517" i="45"/>
  <c r="J517" i="45" s="1"/>
  <c r="I518" i="45"/>
  <c r="J518" i="45" s="1"/>
  <c r="I519" i="45"/>
  <c r="J519" i="45" s="1"/>
  <c r="I520" i="45"/>
  <c r="J520" i="45" s="1"/>
  <c r="I521" i="45"/>
  <c r="J521" i="45" s="1"/>
  <c r="I522" i="45"/>
  <c r="J522" i="45" s="1"/>
  <c r="I523" i="45"/>
  <c r="J523" i="45" s="1"/>
  <c r="I524" i="45"/>
  <c r="J524" i="45" s="1"/>
  <c r="I525" i="45"/>
  <c r="J525" i="45" s="1"/>
  <c r="I526" i="45"/>
  <c r="J526" i="45" s="1"/>
  <c r="I527" i="45"/>
  <c r="J527" i="45" s="1"/>
  <c r="I528" i="45"/>
  <c r="J528" i="45" s="1"/>
  <c r="I529" i="45"/>
  <c r="J529" i="45" s="1"/>
  <c r="I530" i="45"/>
  <c r="J530" i="45" s="1"/>
  <c r="I531" i="45"/>
  <c r="J531" i="45" s="1"/>
  <c r="I532" i="45"/>
  <c r="J532" i="45" s="1"/>
  <c r="I533" i="45"/>
  <c r="J533" i="45" s="1"/>
  <c r="I534" i="45"/>
  <c r="J534" i="45" s="1"/>
  <c r="I535" i="45"/>
  <c r="J535" i="45" s="1"/>
  <c r="I536" i="45"/>
  <c r="J536" i="45" s="1"/>
  <c r="I537" i="45"/>
  <c r="J537" i="45" s="1"/>
  <c r="I538" i="45"/>
  <c r="J538" i="45" s="1"/>
  <c r="I539" i="45"/>
  <c r="J539" i="45" s="1"/>
  <c r="I540" i="45"/>
  <c r="J540" i="45" s="1"/>
  <c r="I541" i="45"/>
  <c r="J541" i="45" s="1"/>
  <c r="I542" i="45"/>
  <c r="J542" i="45" s="1"/>
  <c r="I543" i="45"/>
  <c r="J543" i="45" s="1"/>
  <c r="I544" i="45"/>
  <c r="J544" i="45" s="1"/>
  <c r="I545" i="45"/>
  <c r="J545" i="45" s="1"/>
  <c r="I546" i="45"/>
  <c r="J546" i="45" s="1"/>
  <c r="I547" i="45"/>
  <c r="J547" i="45" s="1"/>
  <c r="I548" i="45"/>
  <c r="J548" i="45" s="1"/>
  <c r="I549" i="45"/>
  <c r="J549" i="45" s="1"/>
  <c r="I550" i="45"/>
  <c r="J550" i="45" s="1"/>
  <c r="I551" i="45"/>
  <c r="J551" i="45" s="1"/>
  <c r="I552" i="45"/>
  <c r="J552" i="45" s="1"/>
  <c r="I553" i="45"/>
  <c r="J553" i="45" s="1"/>
  <c r="I554" i="45"/>
  <c r="J554" i="45" s="1"/>
  <c r="I555" i="45"/>
  <c r="J555" i="45" s="1"/>
  <c r="I556" i="45"/>
  <c r="J556" i="45" s="1"/>
  <c r="I557" i="45"/>
  <c r="J557" i="45" s="1"/>
  <c r="I558" i="45"/>
  <c r="J558" i="45" s="1"/>
  <c r="I559" i="45"/>
  <c r="J559" i="45" s="1"/>
  <c r="I560" i="45"/>
  <c r="J560" i="45" s="1"/>
  <c r="I561" i="45"/>
  <c r="J561" i="45" s="1"/>
  <c r="I562" i="45"/>
  <c r="J562" i="45" s="1"/>
  <c r="I563" i="45"/>
  <c r="J563" i="45" s="1"/>
  <c r="I564" i="45"/>
  <c r="J564" i="45" s="1"/>
  <c r="I565" i="45"/>
  <c r="J565" i="45" s="1"/>
  <c r="I566" i="45"/>
  <c r="J566" i="45" s="1"/>
  <c r="I567" i="45"/>
  <c r="J567" i="45" s="1"/>
  <c r="I568" i="45"/>
  <c r="J568" i="45" s="1"/>
  <c r="I569" i="45"/>
  <c r="J569" i="45" s="1"/>
  <c r="I570" i="45"/>
  <c r="J570" i="45" s="1"/>
  <c r="I571" i="45"/>
  <c r="J571" i="45" s="1"/>
  <c r="I572" i="45"/>
  <c r="J572" i="45" s="1"/>
  <c r="I573" i="45"/>
  <c r="J573" i="45" s="1"/>
  <c r="I574" i="45"/>
  <c r="J574" i="45" s="1"/>
  <c r="I575" i="45"/>
  <c r="J575" i="45" s="1"/>
  <c r="I576" i="45"/>
  <c r="J576" i="45" s="1"/>
  <c r="I577" i="45"/>
  <c r="J577" i="45" s="1"/>
  <c r="I578" i="45"/>
  <c r="J578" i="45" s="1"/>
  <c r="I579" i="45"/>
  <c r="J579" i="45" s="1"/>
  <c r="I580" i="45"/>
  <c r="J580" i="45" s="1"/>
  <c r="I581" i="45"/>
  <c r="J581" i="45" s="1"/>
  <c r="I582" i="45"/>
  <c r="J582" i="45" s="1"/>
  <c r="I583" i="45"/>
  <c r="J583" i="45" s="1"/>
  <c r="I584" i="45"/>
  <c r="J584" i="45" s="1"/>
  <c r="I585" i="45"/>
  <c r="J585" i="45" s="1"/>
  <c r="I586" i="45"/>
  <c r="J586" i="45" s="1"/>
  <c r="I587" i="45"/>
  <c r="J587" i="45" s="1"/>
  <c r="I588" i="45"/>
  <c r="J588" i="45" s="1"/>
  <c r="I589" i="45"/>
  <c r="J589" i="45" s="1"/>
  <c r="I590" i="45"/>
  <c r="J590" i="45" s="1"/>
  <c r="I591" i="45"/>
  <c r="J591" i="45" s="1"/>
  <c r="I592" i="45"/>
  <c r="J592" i="45" s="1"/>
  <c r="I593" i="45"/>
  <c r="J593" i="45" s="1"/>
  <c r="I594" i="45"/>
  <c r="J594" i="45" s="1"/>
  <c r="I595" i="45"/>
  <c r="J595" i="45" s="1"/>
  <c r="I596" i="45"/>
  <c r="J596" i="45" s="1"/>
  <c r="I597" i="45"/>
  <c r="J597" i="45" s="1"/>
  <c r="I598" i="45"/>
  <c r="J598" i="45" s="1"/>
  <c r="I599" i="45"/>
  <c r="J599" i="45" s="1"/>
  <c r="I600" i="45"/>
  <c r="J600" i="45" s="1"/>
  <c r="I601" i="45"/>
  <c r="J601" i="45" s="1"/>
  <c r="I602" i="45"/>
  <c r="J602" i="45" s="1"/>
  <c r="I603" i="45"/>
  <c r="J603" i="45" s="1"/>
  <c r="I604" i="45"/>
  <c r="J604" i="45" s="1"/>
  <c r="I605" i="45"/>
  <c r="J605" i="45" s="1"/>
  <c r="I606" i="45"/>
  <c r="J606" i="45" s="1"/>
  <c r="I607" i="45"/>
  <c r="J607" i="45" s="1"/>
  <c r="I608" i="45"/>
  <c r="J608" i="45" s="1"/>
  <c r="I609" i="45"/>
  <c r="J609" i="45" s="1"/>
  <c r="I610" i="45"/>
  <c r="J610" i="45" s="1"/>
  <c r="I611" i="45"/>
  <c r="J611" i="45" s="1"/>
  <c r="I612" i="45"/>
  <c r="J612" i="45" s="1"/>
  <c r="I613" i="45"/>
  <c r="J613" i="45" s="1"/>
  <c r="I614" i="45"/>
  <c r="J614" i="45" s="1"/>
  <c r="I615" i="45"/>
  <c r="J615" i="45" s="1"/>
  <c r="I616" i="45"/>
  <c r="J616" i="45" s="1"/>
  <c r="I617" i="45"/>
  <c r="J617" i="45" s="1"/>
  <c r="I618" i="45"/>
  <c r="J618" i="45" s="1"/>
  <c r="I619" i="45"/>
  <c r="J619" i="45" s="1"/>
  <c r="I620" i="45"/>
  <c r="J620" i="45" s="1"/>
  <c r="I621" i="45"/>
  <c r="J621" i="45" s="1"/>
  <c r="I622" i="45"/>
  <c r="J622" i="45" s="1"/>
  <c r="I623" i="45"/>
  <c r="J623" i="45" s="1"/>
  <c r="I624" i="45"/>
  <c r="J624" i="45" s="1"/>
  <c r="I625" i="45"/>
  <c r="J625" i="45" s="1"/>
  <c r="I626" i="45"/>
  <c r="J626" i="45" s="1"/>
  <c r="I627" i="45"/>
  <c r="J627" i="45" s="1"/>
  <c r="I628" i="45"/>
  <c r="J628" i="45" s="1"/>
  <c r="I629" i="45"/>
  <c r="J629" i="45" s="1"/>
  <c r="I630" i="45"/>
  <c r="J630" i="45" s="1"/>
  <c r="I631" i="45"/>
  <c r="J631" i="45" s="1"/>
  <c r="I632" i="45"/>
  <c r="J632" i="45" s="1"/>
  <c r="I633" i="45"/>
  <c r="J633" i="45" s="1"/>
  <c r="I634" i="45"/>
  <c r="J634" i="45" s="1"/>
  <c r="I635" i="45"/>
  <c r="J635" i="45" s="1"/>
  <c r="I636" i="45"/>
  <c r="J636" i="45" s="1"/>
  <c r="I637" i="45"/>
  <c r="J637" i="45" s="1"/>
  <c r="I638" i="45"/>
  <c r="J638" i="45" s="1"/>
  <c r="I639" i="45"/>
  <c r="J639" i="45" s="1"/>
  <c r="I640" i="45"/>
  <c r="J640" i="45" s="1"/>
  <c r="I641" i="45"/>
  <c r="J641" i="45" s="1"/>
  <c r="I642" i="45"/>
  <c r="J642" i="45" s="1"/>
  <c r="I643" i="45"/>
  <c r="J643" i="45" s="1"/>
  <c r="I644" i="45"/>
  <c r="J644" i="45" s="1"/>
  <c r="I645" i="45"/>
  <c r="J645" i="45" s="1"/>
  <c r="I646" i="45"/>
  <c r="J646" i="45" s="1"/>
  <c r="I647" i="45"/>
  <c r="J647" i="45" s="1"/>
  <c r="I648" i="45"/>
  <c r="J648" i="45" s="1"/>
  <c r="I649" i="45"/>
  <c r="J649" i="45" s="1"/>
  <c r="I650" i="45"/>
  <c r="J650" i="45" s="1"/>
  <c r="I651" i="45"/>
  <c r="J651" i="45" s="1"/>
  <c r="I652" i="45"/>
  <c r="J652" i="45" s="1"/>
  <c r="I653" i="45"/>
  <c r="J653" i="45" s="1"/>
  <c r="I654" i="45"/>
  <c r="J654" i="45" s="1"/>
  <c r="I655" i="45"/>
  <c r="J655" i="45" s="1"/>
  <c r="I656" i="45"/>
  <c r="J656" i="45" s="1"/>
  <c r="I657" i="45"/>
  <c r="J657" i="45" s="1"/>
  <c r="I658" i="45"/>
  <c r="J658" i="45" s="1"/>
  <c r="I659" i="45"/>
  <c r="J659" i="45" s="1"/>
  <c r="I660" i="45"/>
  <c r="J660" i="45" s="1"/>
  <c r="I661" i="45"/>
  <c r="J661" i="45" s="1"/>
  <c r="I662" i="45"/>
  <c r="J662" i="45" s="1"/>
  <c r="I663" i="45"/>
  <c r="J663" i="45" s="1"/>
  <c r="I664" i="45"/>
  <c r="J664" i="45" s="1"/>
  <c r="I665" i="45"/>
  <c r="J665" i="45" s="1"/>
  <c r="I666" i="45"/>
  <c r="J666" i="45" s="1"/>
  <c r="I667" i="45"/>
  <c r="J667" i="45" s="1"/>
  <c r="I668" i="45"/>
  <c r="J668" i="45" s="1"/>
  <c r="I669" i="45"/>
  <c r="J669" i="45" s="1"/>
  <c r="I670" i="45"/>
  <c r="J670" i="45" s="1"/>
  <c r="I671" i="45"/>
  <c r="J671" i="45" s="1"/>
  <c r="I672" i="45"/>
  <c r="J672" i="45" s="1"/>
  <c r="I673" i="45"/>
  <c r="J673" i="45" s="1"/>
  <c r="I674" i="45"/>
  <c r="J674" i="45" s="1"/>
  <c r="I675" i="45"/>
  <c r="J675" i="45" s="1"/>
  <c r="I676" i="45"/>
  <c r="J676" i="45" s="1"/>
  <c r="I677" i="45"/>
  <c r="J677" i="45" s="1"/>
  <c r="I678" i="45"/>
  <c r="J678" i="45" s="1"/>
  <c r="I679" i="45"/>
  <c r="J679" i="45" s="1"/>
  <c r="I680" i="45"/>
  <c r="J680" i="45" s="1"/>
  <c r="I681" i="45"/>
  <c r="J681" i="45" s="1"/>
  <c r="I682" i="45"/>
  <c r="J682" i="45" s="1"/>
  <c r="I683" i="45"/>
  <c r="J683" i="45" s="1"/>
  <c r="I684" i="45"/>
  <c r="J684" i="45" s="1"/>
  <c r="I685" i="45"/>
  <c r="J685" i="45" s="1"/>
  <c r="I686" i="45"/>
  <c r="J686" i="45" s="1"/>
  <c r="I687" i="45"/>
  <c r="J687" i="45" s="1"/>
  <c r="I688" i="45"/>
  <c r="J688" i="45" s="1"/>
  <c r="I689" i="45"/>
  <c r="J689" i="45" s="1"/>
  <c r="I690" i="45"/>
  <c r="J690" i="45" s="1"/>
  <c r="I691" i="45"/>
  <c r="J691" i="45" s="1"/>
  <c r="I692" i="45"/>
  <c r="J692" i="45" s="1"/>
  <c r="I693" i="45"/>
  <c r="J693" i="45" s="1"/>
  <c r="I694" i="45"/>
  <c r="J694" i="45" s="1"/>
  <c r="I695" i="45"/>
  <c r="J695" i="45" s="1"/>
  <c r="I696" i="45"/>
  <c r="J696" i="45" s="1"/>
  <c r="I697" i="45"/>
  <c r="J697" i="45" s="1"/>
  <c r="I698" i="45"/>
  <c r="J698" i="45" s="1"/>
  <c r="I699" i="45"/>
  <c r="J699" i="45" s="1"/>
  <c r="I700" i="45"/>
  <c r="J700" i="45" s="1"/>
  <c r="I701" i="45"/>
  <c r="J701" i="45" s="1"/>
  <c r="I702" i="45"/>
  <c r="J702" i="45" s="1"/>
  <c r="I703" i="45"/>
  <c r="J703" i="45" s="1"/>
  <c r="I704" i="45"/>
  <c r="J704" i="45" s="1"/>
  <c r="I705" i="45"/>
  <c r="J705" i="45" s="1"/>
  <c r="I706" i="45"/>
  <c r="J706" i="45" s="1"/>
  <c r="I707" i="45"/>
  <c r="J707" i="45" s="1"/>
  <c r="I708" i="45"/>
  <c r="J708" i="45" s="1"/>
  <c r="I709" i="45"/>
  <c r="J709" i="45" s="1"/>
  <c r="I710" i="45"/>
  <c r="J710" i="45" s="1"/>
  <c r="I711" i="45"/>
  <c r="J711" i="45" s="1"/>
  <c r="I712" i="45"/>
  <c r="J712" i="45" s="1"/>
  <c r="I713" i="45"/>
  <c r="J713" i="45" s="1"/>
  <c r="I714" i="45"/>
  <c r="J714" i="45" s="1"/>
  <c r="I715" i="45"/>
  <c r="J715" i="45" s="1"/>
  <c r="I716" i="45"/>
  <c r="J716" i="45" s="1"/>
  <c r="I717" i="45"/>
  <c r="J717" i="45" s="1"/>
  <c r="I718" i="45"/>
  <c r="J718" i="45" s="1"/>
  <c r="I719" i="45"/>
  <c r="J719" i="45" s="1"/>
  <c r="I720" i="45"/>
  <c r="J720" i="45" s="1"/>
  <c r="I721" i="45"/>
  <c r="J721" i="45" s="1"/>
  <c r="I722" i="45"/>
  <c r="J722" i="45" s="1"/>
  <c r="I723" i="45"/>
  <c r="J723" i="45" s="1"/>
  <c r="I724" i="45"/>
  <c r="J724" i="45" s="1"/>
  <c r="I725" i="45"/>
  <c r="J725" i="45" s="1"/>
  <c r="I726" i="45"/>
  <c r="J726" i="45" s="1"/>
  <c r="I727" i="45"/>
  <c r="J727" i="45" s="1"/>
  <c r="I728" i="45"/>
  <c r="J728" i="45" s="1"/>
  <c r="I729" i="45"/>
  <c r="J729" i="45" s="1"/>
  <c r="I730" i="45"/>
  <c r="J730" i="45" s="1"/>
  <c r="I731" i="45"/>
  <c r="J731" i="45" s="1"/>
  <c r="I732" i="45"/>
  <c r="J732" i="45" s="1"/>
  <c r="I733" i="45"/>
  <c r="J733" i="45" s="1"/>
  <c r="I734" i="45"/>
  <c r="J734" i="45" s="1"/>
  <c r="I735" i="45"/>
  <c r="J735" i="45" s="1"/>
  <c r="I736" i="45"/>
  <c r="J736" i="45" s="1"/>
  <c r="I737" i="45"/>
  <c r="J737" i="45" s="1"/>
  <c r="I738" i="45"/>
  <c r="J738" i="45" s="1"/>
  <c r="I739" i="45"/>
  <c r="J739" i="45" s="1"/>
  <c r="I740" i="45"/>
  <c r="J740" i="45" s="1"/>
  <c r="I741" i="45"/>
  <c r="J741" i="45" s="1"/>
  <c r="I742" i="45"/>
  <c r="J742" i="45" s="1"/>
  <c r="I743" i="45"/>
  <c r="J743" i="45" s="1"/>
  <c r="I744" i="45"/>
  <c r="J744" i="45" s="1"/>
  <c r="I745" i="45"/>
  <c r="J745" i="45" s="1"/>
  <c r="I746" i="45"/>
  <c r="J746" i="45" s="1"/>
  <c r="I747" i="45"/>
  <c r="J747" i="45" s="1"/>
  <c r="I748" i="45"/>
  <c r="J748" i="45" s="1"/>
  <c r="I749" i="45"/>
  <c r="J749" i="45" s="1"/>
  <c r="I750" i="45"/>
  <c r="J750" i="45" s="1"/>
  <c r="I751" i="45"/>
  <c r="J751" i="45" s="1"/>
  <c r="I752" i="45"/>
  <c r="J752" i="45" s="1"/>
  <c r="I753" i="45"/>
  <c r="J753" i="45" s="1"/>
  <c r="I754" i="45"/>
  <c r="J754" i="45" s="1"/>
  <c r="I755" i="45"/>
  <c r="J755" i="45" s="1"/>
  <c r="I756" i="45"/>
  <c r="J756" i="45" s="1"/>
  <c r="I757" i="45"/>
  <c r="J757" i="45" s="1"/>
  <c r="I758" i="45"/>
  <c r="J758" i="45" s="1"/>
  <c r="I759" i="45"/>
  <c r="J759" i="45" s="1"/>
  <c r="I760" i="45"/>
  <c r="J760" i="45" s="1"/>
  <c r="I761" i="45"/>
  <c r="J761" i="45" s="1"/>
  <c r="I762" i="45"/>
  <c r="J762" i="45" s="1"/>
  <c r="I763" i="45"/>
  <c r="J763" i="45" s="1"/>
  <c r="I764" i="45"/>
  <c r="J764" i="45" s="1"/>
  <c r="I765" i="45"/>
  <c r="J765" i="45" s="1"/>
  <c r="I766" i="45"/>
  <c r="J766" i="45" s="1"/>
  <c r="I767" i="45"/>
  <c r="J767" i="45" s="1"/>
  <c r="I768" i="45"/>
  <c r="J768" i="45" s="1"/>
  <c r="I769" i="45"/>
  <c r="J769" i="45" s="1"/>
  <c r="I770" i="45"/>
  <c r="J770" i="45" s="1"/>
  <c r="I771" i="45"/>
  <c r="J771" i="45" s="1"/>
  <c r="I772" i="45"/>
  <c r="J772" i="45" s="1"/>
  <c r="I773" i="45"/>
  <c r="J773" i="45" s="1"/>
  <c r="I774" i="45"/>
  <c r="J774" i="45" s="1"/>
  <c r="I775" i="45"/>
  <c r="J775" i="45" s="1"/>
  <c r="I776" i="45"/>
  <c r="J776" i="45" s="1"/>
  <c r="I777" i="45"/>
  <c r="J777" i="45" s="1"/>
  <c r="I778" i="45"/>
  <c r="J778" i="45" s="1"/>
  <c r="I779" i="45"/>
  <c r="J779" i="45" s="1"/>
  <c r="I780" i="45"/>
  <c r="J780" i="45" s="1"/>
  <c r="I781" i="45"/>
  <c r="J781" i="45" s="1"/>
  <c r="I782" i="45"/>
  <c r="J782" i="45" s="1"/>
  <c r="I783" i="45"/>
  <c r="J783" i="45" s="1"/>
  <c r="I784" i="45"/>
  <c r="J784" i="45" s="1"/>
  <c r="I785" i="45"/>
  <c r="J785" i="45" s="1"/>
  <c r="I786" i="45"/>
  <c r="J786" i="45" s="1"/>
  <c r="I787" i="45"/>
  <c r="J787" i="45" s="1"/>
  <c r="I788" i="45"/>
  <c r="J788" i="45" s="1"/>
  <c r="I789" i="45"/>
  <c r="J789" i="45" s="1"/>
  <c r="I790" i="45"/>
  <c r="J790" i="45" s="1"/>
  <c r="I791" i="45"/>
  <c r="J791" i="45" s="1"/>
  <c r="I792" i="45"/>
  <c r="J792" i="45" s="1"/>
  <c r="I793" i="45"/>
  <c r="J793" i="45" s="1"/>
  <c r="I794" i="45"/>
  <c r="J794" i="45" s="1"/>
  <c r="I795" i="45"/>
  <c r="J795" i="45" s="1"/>
  <c r="I796" i="45"/>
  <c r="J796" i="45" s="1"/>
  <c r="I797" i="45"/>
  <c r="J797" i="45" s="1"/>
  <c r="I798" i="45"/>
  <c r="J798" i="45" s="1"/>
  <c r="I799" i="45"/>
  <c r="J799" i="45" s="1"/>
  <c r="I800" i="45"/>
  <c r="J800" i="45" s="1"/>
  <c r="I801" i="45"/>
  <c r="J801" i="45" s="1"/>
  <c r="I802" i="45"/>
  <c r="J802" i="45" s="1"/>
  <c r="I803" i="45"/>
  <c r="J803" i="45" s="1"/>
  <c r="I804" i="45"/>
  <c r="J804" i="45" s="1"/>
  <c r="I805" i="45"/>
  <c r="J805" i="45" s="1"/>
  <c r="I806" i="45"/>
  <c r="J806" i="45" s="1"/>
  <c r="I807" i="45"/>
  <c r="J807" i="45" s="1"/>
  <c r="I808" i="45"/>
  <c r="J808" i="45" s="1"/>
  <c r="I809" i="45"/>
  <c r="J809" i="45" s="1"/>
  <c r="I810" i="45"/>
  <c r="J810" i="45" s="1"/>
  <c r="I811" i="45"/>
  <c r="J811" i="45" s="1"/>
  <c r="I812" i="45"/>
  <c r="J812" i="45" s="1"/>
  <c r="I813" i="45"/>
  <c r="J813" i="45" s="1"/>
  <c r="I814" i="45"/>
  <c r="J814" i="45" s="1"/>
  <c r="I815" i="45"/>
  <c r="J815" i="45" s="1"/>
  <c r="I816" i="45"/>
  <c r="J816" i="45" s="1"/>
  <c r="I817" i="45"/>
  <c r="J817" i="45" s="1"/>
  <c r="I818" i="45"/>
  <c r="J818" i="45" s="1"/>
  <c r="I819" i="45"/>
  <c r="J819" i="45" s="1"/>
  <c r="I820" i="45"/>
  <c r="J820" i="45" s="1"/>
  <c r="I821" i="45"/>
  <c r="J821" i="45" s="1"/>
  <c r="I822" i="45"/>
  <c r="J822" i="45" s="1"/>
  <c r="I823" i="45"/>
  <c r="J823" i="45" s="1"/>
  <c r="I824" i="45"/>
  <c r="J824" i="45" s="1"/>
  <c r="I825" i="45"/>
  <c r="J825" i="45" s="1"/>
  <c r="I826" i="45"/>
  <c r="J826" i="45" s="1"/>
  <c r="I827" i="45"/>
  <c r="J827" i="45" s="1"/>
  <c r="I828" i="45"/>
  <c r="J828" i="45" s="1"/>
  <c r="I829" i="45"/>
  <c r="J829" i="45" s="1"/>
  <c r="I830" i="45"/>
  <c r="J830" i="45" s="1"/>
  <c r="I831" i="45"/>
  <c r="J831" i="45" s="1"/>
  <c r="I832" i="45"/>
  <c r="J832" i="45" s="1"/>
  <c r="I833" i="45"/>
  <c r="J833" i="45" s="1"/>
  <c r="I834" i="45"/>
  <c r="J834" i="45" s="1"/>
  <c r="I835" i="45"/>
  <c r="J835" i="45" s="1"/>
  <c r="I836" i="45"/>
  <c r="J836" i="45" s="1"/>
  <c r="I837" i="45"/>
  <c r="J837" i="45" s="1"/>
  <c r="I838" i="45"/>
  <c r="J838" i="45" s="1"/>
  <c r="I839" i="45"/>
  <c r="J839" i="45" s="1"/>
  <c r="I840" i="45"/>
  <c r="J840" i="45" s="1"/>
  <c r="I841" i="45"/>
  <c r="J841" i="45" s="1"/>
  <c r="I842" i="45"/>
  <c r="J842" i="45" s="1"/>
  <c r="I843" i="45"/>
  <c r="J843" i="45" s="1"/>
  <c r="I844" i="45"/>
  <c r="J844" i="45" s="1"/>
  <c r="I845" i="45"/>
  <c r="J845" i="45" s="1"/>
  <c r="I846" i="45"/>
  <c r="J846" i="45" s="1"/>
  <c r="I847" i="45"/>
  <c r="J847" i="45" s="1"/>
  <c r="I848" i="45"/>
  <c r="J848" i="45" s="1"/>
  <c r="I849" i="45"/>
  <c r="J849" i="45" s="1"/>
  <c r="I850" i="45"/>
  <c r="J850" i="45" s="1"/>
  <c r="I851" i="45"/>
  <c r="J851" i="45" s="1"/>
  <c r="I852" i="45"/>
  <c r="J852" i="45" s="1"/>
  <c r="I853" i="45"/>
  <c r="J853" i="45" s="1"/>
  <c r="I854" i="45"/>
  <c r="J854" i="45" s="1"/>
  <c r="I855" i="45"/>
  <c r="J855" i="45" s="1"/>
  <c r="I856" i="45"/>
  <c r="J856" i="45" s="1"/>
  <c r="I857" i="45"/>
  <c r="J857" i="45" s="1"/>
  <c r="I858" i="45"/>
  <c r="J858" i="45" s="1"/>
  <c r="I859" i="45"/>
  <c r="J859" i="45" s="1"/>
  <c r="I860" i="45"/>
  <c r="J860" i="45" s="1"/>
  <c r="I861" i="45"/>
  <c r="J861" i="45" s="1"/>
  <c r="I862" i="45"/>
  <c r="J862" i="45" s="1"/>
  <c r="I863" i="45"/>
  <c r="J863" i="45" s="1"/>
  <c r="I864" i="45"/>
  <c r="J864" i="45" s="1"/>
  <c r="I865" i="45"/>
  <c r="J865" i="45" s="1"/>
  <c r="I866" i="45"/>
  <c r="J866" i="45" s="1"/>
  <c r="I867" i="45"/>
  <c r="J867" i="45" s="1"/>
  <c r="I868" i="45"/>
  <c r="J868" i="45" s="1"/>
  <c r="I869" i="45"/>
  <c r="J869" i="45" s="1"/>
  <c r="I870" i="45"/>
  <c r="J870" i="45" s="1"/>
  <c r="I871" i="45"/>
  <c r="J871" i="45" s="1"/>
  <c r="I872" i="45"/>
  <c r="J872" i="45" s="1"/>
  <c r="I873" i="45"/>
  <c r="J873" i="45" s="1"/>
  <c r="I874" i="45"/>
  <c r="J874" i="45" s="1"/>
  <c r="I875" i="45"/>
  <c r="J875" i="45" s="1"/>
  <c r="I876" i="45"/>
  <c r="J876" i="45" s="1"/>
  <c r="I877" i="45"/>
  <c r="J877" i="45" s="1"/>
  <c r="I878" i="45"/>
  <c r="J878" i="45" s="1"/>
  <c r="I879" i="45"/>
  <c r="J879" i="45" s="1"/>
  <c r="I880" i="45"/>
  <c r="J880" i="45" s="1"/>
  <c r="I881" i="45"/>
  <c r="J881" i="45" s="1"/>
  <c r="I882" i="45"/>
  <c r="J882" i="45" s="1"/>
  <c r="I883" i="45"/>
  <c r="J883" i="45" s="1"/>
  <c r="I884" i="45"/>
  <c r="J884" i="45" s="1"/>
  <c r="I885" i="45"/>
  <c r="J885" i="45" s="1"/>
  <c r="I886" i="45"/>
  <c r="J886" i="45" s="1"/>
  <c r="I887" i="45"/>
  <c r="J887" i="45" s="1"/>
  <c r="I888" i="45"/>
  <c r="J888" i="45" s="1"/>
  <c r="I889" i="45"/>
  <c r="J889" i="45" s="1"/>
  <c r="I890" i="45"/>
  <c r="J890" i="45" s="1"/>
  <c r="I891" i="45"/>
  <c r="J891" i="45" s="1"/>
  <c r="I892" i="45"/>
  <c r="J892" i="45" s="1"/>
  <c r="I893" i="45"/>
  <c r="J893" i="45" s="1"/>
  <c r="I894" i="45"/>
  <c r="J894" i="45" s="1"/>
  <c r="I895" i="45"/>
  <c r="J895" i="45" s="1"/>
  <c r="I896" i="45"/>
  <c r="J896" i="45" s="1"/>
  <c r="I897" i="45"/>
  <c r="J897" i="45" s="1"/>
  <c r="I898" i="45"/>
  <c r="J898" i="45" s="1"/>
  <c r="I899" i="45"/>
  <c r="J899" i="45" s="1"/>
  <c r="I900" i="45"/>
  <c r="J900" i="45" s="1"/>
  <c r="I901" i="45"/>
  <c r="J901" i="45" s="1"/>
  <c r="I902" i="45"/>
  <c r="J902" i="45" s="1"/>
  <c r="I903" i="45"/>
  <c r="J903" i="45" s="1"/>
  <c r="I904" i="45"/>
  <c r="J904" i="45" s="1"/>
  <c r="I905" i="45"/>
  <c r="J905" i="45" s="1"/>
  <c r="I906" i="45"/>
  <c r="J906" i="45" s="1"/>
  <c r="I907" i="45"/>
  <c r="J907" i="45" s="1"/>
  <c r="I908" i="45"/>
  <c r="J908" i="45" s="1"/>
  <c r="I909" i="45"/>
  <c r="J909" i="45" s="1"/>
  <c r="I910" i="45"/>
  <c r="J910" i="45" s="1"/>
  <c r="I911" i="45"/>
  <c r="J911" i="45" s="1"/>
  <c r="I912" i="45"/>
  <c r="J912" i="45" s="1"/>
  <c r="I913" i="45"/>
  <c r="J913" i="45" s="1"/>
  <c r="I914" i="45"/>
  <c r="J914" i="45" s="1"/>
  <c r="I915" i="45"/>
  <c r="J915" i="45" s="1"/>
  <c r="I916" i="45"/>
  <c r="J916" i="45" s="1"/>
  <c r="I917" i="45"/>
  <c r="J917" i="45" s="1"/>
  <c r="I918" i="45"/>
  <c r="J918" i="45" s="1"/>
  <c r="I919" i="45"/>
  <c r="J919" i="45" s="1"/>
  <c r="I920" i="45"/>
  <c r="J920" i="45" s="1"/>
  <c r="I921" i="45"/>
  <c r="J921" i="45" s="1"/>
  <c r="I922" i="45"/>
  <c r="J922" i="45" s="1"/>
  <c r="I923" i="45"/>
  <c r="J923" i="45" s="1"/>
  <c r="I924" i="45"/>
  <c r="J924" i="45" s="1"/>
  <c r="I925" i="45"/>
  <c r="J925" i="45" s="1"/>
  <c r="I926" i="45"/>
  <c r="J926" i="45" s="1"/>
  <c r="I927" i="45"/>
  <c r="J927" i="45" s="1"/>
  <c r="I928" i="45"/>
  <c r="J928" i="45" s="1"/>
  <c r="I929" i="45"/>
  <c r="J929" i="45" s="1"/>
  <c r="I930" i="45"/>
  <c r="J930" i="45" s="1"/>
  <c r="I931" i="45"/>
  <c r="J931" i="45" s="1"/>
  <c r="I932" i="45"/>
  <c r="J932" i="45" s="1"/>
  <c r="I933" i="45"/>
  <c r="J933" i="45" s="1"/>
  <c r="I934" i="45"/>
  <c r="J934" i="45" s="1"/>
  <c r="I935" i="45"/>
  <c r="J935" i="45" s="1"/>
  <c r="I936" i="45"/>
  <c r="J936" i="45" s="1"/>
  <c r="I937" i="45"/>
  <c r="J937" i="45" s="1"/>
  <c r="I938" i="45"/>
  <c r="J938" i="45" s="1"/>
  <c r="I939" i="45"/>
  <c r="J939" i="45" s="1"/>
  <c r="I940" i="45"/>
  <c r="J940" i="45" s="1"/>
  <c r="I941" i="45"/>
  <c r="J941" i="45" s="1"/>
  <c r="I942" i="45"/>
  <c r="J942" i="45" s="1"/>
  <c r="I943" i="45"/>
  <c r="J943" i="45" s="1"/>
  <c r="I944" i="45"/>
  <c r="J944" i="45" s="1"/>
  <c r="I945" i="45"/>
  <c r="J945" i="45" s="1"/>
  <c r="I946" i="45"/>
  <c r="J946" i="45" s="1"/>
  <c r="I947" i="45"/>
  <c r="J947" i="45" s="1"/>
  <c r="I948" i="45"/>
  <c r="J948" i="45" s="1"/>
  <c r="I949" i="45"/>
  <c r="J949" i="45" s="1"/>
  <c r="I950" i="45"/>
  <c r="J950" i="45" s="1"/>
  <c r="I951" i="45"/>
  <c r="J951" i="45" s="1"/>
  <c r="I952" i="45"/>
  <c r="J952" i="45" s="1"/>
  <c r="I953" i="45"/>
  <c r="J953" i="45" s="1"/>
  <c r="I954" i="45"/>
  <c r="J954" i="45" s="1"/>
  <c r="I955" i="45"/>
  <c r="J955" i="45" s="1"/>
  <c r="I956" i="45"/>
  <c r="J956" i="45" s="1"/>
  <c r="I957" i="45"/>
  <c r="J957" i="45" s="1"/>
  <c r="I958" i="45"/>
  <c r="J958" i="45" s="1"/>
  <c r="I959" i="45"/>
  <c r="J959" i="45" s="1"/>
  <c r="I960" i="45"/>
  <c r="J960" i="45" s="1"/>
  <c r="I961" i="45"/>
  <c r="J961" i="45" s="1"/>
  <c r="I962" i="45"/>
  <c r="J962" i="45" s="1"/>
  <c r="I963" i="45"/>
  <c r="J963" i="45" s="1"/>
  <c r="I964" i="45"/>
  <c r="J964" i="45" s="1"/>
  <c r="I965" i="45"/>
  <c r="J965" i="45" s="1"/>
  <c r="I966" i="45"/>
  <c r="J966" i="45" s="1"/>
  <c r="I967" i="45"/>
  <c r="J967" i="45" s="1"/>
  <c r="I968" i="45"/>
  <c r="J968" i="45" s="1"/>
  <c r="I969" i="45"/>
  <c r="J969" i="45" s="1"/>
  <c r="I970" i="45"/>
  <c r="J970" i="45" s="1"/>
  <c r="I971" i="45"/>
  <c r="J971" i="45" s="1"/>
  <c r="I972" i="45"/>
  <c r="J972" i="45" s="1"/>
  <c r="I973" i="45"/>
  <c r="J973" i="45" s="1"/>
  <c r="I974" i="45"/>
  <c r="J974" i="45" s="1"/>
  <c r="I975" i="45"/>
  <c r="J975" i="45" s="1"/>
  <c r="I976" i="45"/>
  <c r="J976" i="45" s="1"/>
  <c r="I977" i="45"/>
  <c r="J977" i="45" s="1"/>
  <c r="I978" i="45"/>
  <c r="J978" i="45" s="1"/>
  <c r="I979" i="45"/>
  <c r="J979" i="45" s="1"/>
  <c r="I980" i="45"/>
  <c r="J980" i="45" s="1"/>
  <c r="I981" i="45"/>
  <c r="J981" i="45" s="1"/>
  <c r="I982" i="45"/>
  <c r="J982" i="45" s="1"/>
  <c r="I983" i="45"/>
  <c r="J983" i="45" s="1"/>
  <c r="I984" i="45"/>
  <c r="J984" i="45" s="1"/>
  <c r="I985" i="45"/>
  <c r="J985" i="45" s="1"/>
  <c r="I986" i="45"/>
  <c r="J986" i="45" s="1"/>
  <c r="I987" i="45"/>
  <c r="J987" i="45" s="1"/>
  <c r="I988" i="45"/>
  <c r="J988" i="45" s="1"/>
  <c r="I989" i="45"/>
  <c r="J989" i="45" s="1"/>
  <c r="I990" i="45"/>
  <c r="J990" i="45" s="1"/>
  <c r="I991" i="45"/>
  <c r="J991" i="45" s="1"/>
  <c r="I992" i="45"/>
  <c r="J992" i="45" s="1"/>
  <c r="I993" i="45"/>
  <c r="J993" i="45" s="1"/>
  <c r="I994" i="45"/>
  <c r="J994" i="45" s="1"/>
  <c r="I995" i="45"/>
  <c r="J995" i="45" s="1"/>
  <c r="I996" i="45"/>
  <c r="J996" i="45" s="1"/>
  <c r="I997" i="45"/>
  <c r="J997" i="45" s="1"/>
  <c r="I998" i="45"/>
  <c r="J998" i="45" s="1"/>
  <c r="I999" i="45"/>
  <c r="J999" i="45" s="1"/>
  <c r="I1000" i="45"/>
  <c r="J1000" i="45" s="1"/>
  <c r="I1001" i="45"/>
  <c r="J1001" i="45" s="1"/>
  <c r="I1002" i="45"/>
  <c r="J1002" i="45" s="1"/>
  <c r="I1003" i="45"/>
  <c r="J1003" i="45" s="1"/>
  <c r="I1004" i="45"/>
  <c r="J1004" i="45" s="1"/>
  <c r="I1005" i="45"/>
  <c r="J1005" i="45" s="1"/>
  <c r="I1006" i="45"/>
  <c r="J1006" i="45" s="1"/>
  <c r="I1007" i="45"/>
  <c r="J1007" i="45" s="1"/>
  <c r="I1008" i="45"/>
  <c r="J1008" i="45" s="1"/>
  <c r="I1009" i="45"/>
  <c r="J1009" i="45" s="1"/>
  <c r="J1010" i="45"/>
  <c r="H65" i="48" l="1"/>
  <c r="H66" i="48"/>
  <c r="H67" i="48"/>
  <c r="H62" i="48"/>
  <c r="H63" i="48"/>
  <c r="H64" i="48"/>
  <c r="F55" i="45" l="1"/>
  <c r="H55" i="45" s="1"/>
  <c r="H59" i="48"/>
  <c r="H60" i="48"/>
  <c r="H61" i="48"/>
  <c r="F23" i="45"/>
  <c r="H23" i="45" s="1"/>
  <c r="F53" i="45"/>
  <c r="H53" i="45" s="1"/>
  <c r="F52" i="45"/>
  <c r="H52" i="45" s="1"/>
  <c r="F51" i="45"/>
  <c r="H51" i="45" s="1"/>
  <c r="F50" i="45"/>
  <c r="H50" i="45" s="1"/>
  <c r="H56" i="48"/>
  <c r="H57" i="48"/>
  <c r="H58" i="48"/>
  <c r="H53" i="48" l="1"/>
  <c r="H54" i="48"/>
  <c r="H55" i="48"/>
  <c r="F43" i="45" l="1"/>
  <c r="H43" i="45" s="1"/>
  <c r="H50" i="48"/>
  <c r="H51" i="48"/>
  <c r="H52" i="48"/>
  <c r="H48" i="48"/>
  <c r="H49" i="48"/>
  <c r="H40" i="48" l="1"/>
  <c r="H41" i="48"/>
  <c r="H42" i="48"/>
  <c r="H43" i="48"/>
  <c r="H44" i="48"/>
  <c r="H45" i="48"/>
  <c r="H46" i="48"/>
  <c r="H47" i="48"/>
  <c r="H30" i="48"/>
  <c r="H31" i="48"/>
  <c r="H32" i="48"/>
  <c r="H33" i="48"/>
  <c r="H34" i="48"/>
  <c r="H35" i="48"/>
  <c r="H36" i="48"/>
  <c r="H37" i="48"/>
  <c r="H38" i="48"/>
  <c r="H39" i="48"/>
  <c r="H23" i="48"/>
  <c r="H24" i="48"/>
  <c r="H25" i="48"/>
  <c r="H26" i="48"/>
  <c r="H27" i="48"/>
  <c r="H28" i="48"/>
  <c r="H29" i="48"/>
  <c r="H18" i="48"/>
  <c r="H19" i="48"/>
  <c r="H20" i="48"/>
  <c r="H21" i="48"/>
  <c r="H22" i="48"/>
  <c r="H17" i="48"/>
  <c r="B28" i="59" l="1"/>
  <c r="F21" i="45"/>
  <c r="H21" i="45" s="1"/>
  <c r="F22" i="45"/>
  <c r="H22" i="45" s="1"/>
  <c r="F24" i="45"/>
  <c r="H24" i="45" s="1"/>
  <c r="F25" i="45"/>
  <c r="H25" i="45" s="1"/>
  <c r="F26" i="45"/>
  <c r="H26" i="45" s="1"/>
  <c r="F27" i="45"/>
  <c r="H27" i="45" s="1"/>
  <c r="F28" i="45"/>
  <c r="H28" i="45" s="1"/>
  <c r="F29" i="45"/>
  <c r="H29" i="45" s="1"/>
  <c r="F30" i="45"/>
  <c r="H30" i="45" s="1"/>
  <c r="F31" i="45"/>
  <c r="H31" i="45" s="1"/>
  <c r="F32" i="45"/>
  <c r="H32" i="45" s="1"/>
  <c r="F33" i="45"/>
  <c r="H33" i="45" s="1"/>
  <c r="F34" i="45"/>
  <c r="H34" i="45" s="1"/>
  <c r="F35" i="45"/>
  <c r="H35" i="45" s="1"/>
  <c r="F36" i="45"/>
  <c r="H36" i="45" s="1"/>
  <c r="F37" i="45"/>
  <c r="H37" i="45" s="1"/>
  <c r="F38" i="45"/>
  <c r="H38" i="45" s="1"/>
  <c r="F39" i="45"/>
  <c r="H39" i="45" s="1"/>
  <c r="F40" i="45"/>
  <c r="H40" i="45" s="1"/>
  <c r="F41" i="45"/>
  <c r="H41" i="45" s="1"/>
  <c r="F42" i="45"/>
  <c r="H42" i="45" s="1"/>
  <c r="F44" i="45"/>
  <c r="H44" i="45" s="1"/>
  <c r="F45" i="45"/>
  <c r="H45" i="45" s="1"/>
  <c r="F46" i="45"/>
  <c r="H46" i="45" s="1"/>
  <c r="F47" i="45"/>
  <c r="H47" i="45" s="1"/>
  <c r="F48" i="45"/>
  <c r="H48" i="45" s="1"/>
  <c r="F49" i="45"/>
  <c r="H49" i="45" s="1"/>
  <c r="F54" i="45"/>
  <c r="H54" i="45" s="1"/>
  <c r="F56" i="45"/>
  <c r="H56" i="45" s="1"/>
  <c r="F57" i="45"/>
  <c r="H57" i="45" s="1"/>
  <c r="F58" i="45"/>
  <c r="H58" i="45" s="1"/>
  <c r="F59" i="45"/>
  <c r="H59" i="45" s="1"/>
  <c r="F60" i="45"/>
  <c r="H60" i="45" s="1"/>
  <c r="F61" i="45"/>
  <c r="H61" i="45" s="1"/>
  <c r="F62" i="45"/>
  <c r="H62" i="45" s="1"/>
  <c r="F63" i="45"/>
  <c r="F64" i="45"/>
  <c r="F65" i="45"/>
  <c r="F66" i="45"/>
  <c r="F67" i="45"/>
  <c r="F68" i="45"/>
  <c r="F69" i="45"/>
  <c r="F70" i="45"/>
  <c r="F71" i="45"/>
  <c r="F72" i="45"/>
  <c r="F73" i="45"/>
  <c r="F74" i="45"/>
  <c r="F75" i="45"/>
  <c r="F76" i="45"/>
  <c r="F77" i="45"/>
  <c r="F78" i="45"/>
  <c r="F79" i="45"/>
  <c r="F80" i="45"/>
  <c r="F81" i="45"/>
  <c r="F82" i="45"/>
  <c r="F83" i="45"/>
  <c r="F84" i="45"/>
  <c r="F85" i="45"/>
  <c r="F86" i="45"/>
  <c r="F87" i="45"/>
  <c r="F88" i="45"/>
  <c r="F89" i="45"/>
  <c r="F90" i="45"/>
  <c r="F91" i="45"/>
  <c r="F92" i="45"/>
  <c r="F93" i="45"/>
  <c r="F94" i="45"/>
  <c r="F95" i="45"/>
  <c r="F96" i="45"/>
  <c r="F97" i="45"/>
  <c r="F98" i="45"/>
  <c r="F99" i="45"/>
  <c r="F100" i="45"/>
  <c r="F101" i="45"/>
  <c r="F102" i="45"/>
  <c r="F103" i="45"/>
  <c r="F104" i="45"/>
  <c r="F105" i="45"/>
  <c r="F106" i="45"/>
  <c r="F107" i="45"/>
  <c r="F108" i="45"/>
  <c r="F109" i="45"/>
  <c r="F110" i="45"/>
  <c r="F111" i="45"/>
  <c r="F112" i="45"/>
  <c r="F113" i="45"/>
  <c r="F114" i="45"/>
  <c r="F115" i="45"/>
  <c r="F116" i="45"/>
  <c r="F117" i="45"/>
  <c r="F118" i="45"/>
  <c r="F119" i="45"/>
  <c r="F120" i="45"/>
  <c r="F121" i="45"/>
  <c r="F122" i="45"/>
  <c r="F123" i="45"/>
  <c r="F124" i="45"/>
  <c r="F125" i="45"/>
  <c r="F126" i="45"/>
  <c r="F127" i="45"/>
  <c r="F128" i="45"/>
  <c r="F129" i="45"/>
  <c r="F130" i="45"/>
  <c r="F131" i="45"/>
  <c r="F132" i="45"/>
  <c r="F133" i="45"/>
  <c r="F134" i="45"/>
  <c r="F135" i="45"/>
  <c r="F136" i="45"/>
  <c r="F137" i="45"/>
  <c r="F138" i="45"/>
  <c r="F139" i="45"/>
  <c r="F140" i="45"/>
  <c r="F141" i="45"/>
  <c r="F142" i="45"/>
  <c r="F143" i="45"/>
  <c r="F144" i="45"/>
  <c r="F145" i="45"/>
  <c r="F146" i="45"/>
  <c r="F147" i="45"/>
  <c r="F148" i="45"/>
  <c r="F149" i="45"/>
  <c r="F150" i="45"/>
  <c r="F151" i="45"/>
  <c r="F152" i="45"/>
  <c r="F153" i="45"/>
  <c r="F154" i="45"/>
  <c r="F155" i="45"/>
  <c r="F156" i="45"/>
  <c r="F157" i="45"/>
  <c r="F158" i="45"/>
  <c r="F159" i="45"/>
  <c r="F160" i="45"/>
  <c r="F161" i="45"/>
  <c r="F162" i="45"/>
  <c r="F163" i="45"/>
  <c r="F164" i="45"/>
  <c r="F165" i="45"/>
  <c r="F166" i="45"/>
  <c r="F167" i="45"/>
  <c r="F168" i="45"/>
  <c r="F169" i="45"/>
  <c r="F170" i="45"/>
  <c r="F171" i="45"/>
  <c r="F172" i="45"/>
  <c r="F173" i="45"/>
  <c r="F174" i="45"/>
  <c r="F175" i="45"/>
  <c r="F176" i="45"/>
  <c r="F177" i="45"/>
  <c r="F178" i="45"/>
  <c r="F179" i="45"/>
  <c r="F180" i="45"/>
  <c r="F181" i="45"/>
  <c r="F182" i="45"/>
  <c r="F183" i="45"/>
  <c r="F184" i="45"/>
  <c r="F185" i="45"/>
  <c r="F186" i="45"/>
  <c r="F187" i="45"/>
  <c r="F188" i="45"/>
  <c r="F189" i="45"/>
  <c r="F190" i="45"/>
  <c r="F191" i="45"/>
  <c r="F192" i="45"/>
  <c r="F193" i="45"/>
  <c r="F194" i="45"/>
  <c r="F195" i="45"/>
  <c r="F196" i="45"/>
  <c r="F197" i="45"/>
  <c r="F198" i="45"/>
  <c r="F199" i="45"/>
  <c r="F200" i="45"/>
  <c r="F201" i="45"/>
  <c r="F202" i="45"/>
  <c r="F203" i="45"/>
  <c r="F204" i="45"/>
  <c r="F205" i="45"/>
  <c r="F206" i="45"/>
  <c r="F207" i="45"/>
  <c r="F208" i="45"/>
  <c r="F209" i="45"/>
  <c r="F210" i="45"/>
  <c r="F211" i="45"/>
  <c r="F212" i="45"/>
  <c r="F213" i="45"/>
  <c r="F214" i="45"/>
  <c r="F215" i="45"/>
  <c r="F216" i="45"/>
  <c r="F217" i="45"/>
  <c r="F218" i="45"/>
  <c r="F219" i="45"/>
  <c r="F220" i="45"/>
  <c r="F221" i="45"/>
  <c r="F222" i="45"/>
  <c r="F223" i="45"/>
  <c r="F224" i="45"/>
  <c r="F225" i="45"/>
  <c r="F226" i="45"/>
  <c r="F227" i="45"/>
  <c r="F228" i="45"/>
  <c r="F229" i="45"/>
  <c r="F230" i="45"/>
  <c r="F231" i="45"/>
  <c r="F232" i="45"/>
  <c r="F233" i="45"/>
  <c r="F234" i="45"/>
  <c r="F235" i="45"/>
  <c r="F236" i="45"/>
  <c r="F237" i="45"/>
  <c r="F238" i="45"/>
  <c r="F239" i="45"/>
  <c r="F240" i="45"/>
  <c r="F241" i="45"/>
  <c r="F242" i="45"/>
  <c r="F243" i="45"/>
  <c r="F244" i="45"/>
  <c r="F245" i="45"/>
  <c r="F246" i="45"/>
  <c r="F247" i="45"/>
  <c r="F248" i="45"/>
  <c r="F249" i="45"/>
  <c r="F250" i="45"/>
  <c r="F251" i="45"/>
  <c r="F252" i="45"/>
  <c r="F253" i="45"/>
  <c r="F254" i="45"/>
  <c r="F255" i="45"/>
  <c r="F256" i="45"/>
  <c r="F257" i="45"/>
  <c r="F258" i="45"/>
  <c r="F259" i="45"/>
  <c r="F260" i="45"/>
  <c r="F261" i="45"/>
  <c r="F262" i="45"/>
  <c r="F263" i="45"/>
  <c r="F264" i="45"/>
  <c r="F265" i="45"/>
  <c r="F266" i="45"/>
  <c r="F267" i="45"/>
  <c r="F268" i="45"/>
  <c r="F269" i="45"/>
  <c r="F270" i="45"/>
  <c r="F271" i="45"/>
  <c r="F272" i="45"/>
  <c r="F273" i="45"/>
  <c r="F274" i="45"/>
  <c r="F275" i="45"/>
  <c r="F276" i="45"/>
  <c r="F277" i="45"/>
  <c r="F278" i="45"/>
  <c r="F279" i="45"/>
  <c r="F280" i="45"/>
  <c r="F281" i="45"/>
  <c r="F282" i="45"/>
  <c r="F283" i="45"/>
  <c r="F284" i="45"/>
  <c r="F285" i="45"/>
  <c r="F286" i="45"/>
  <c r="F287" i="45"/>
  <c r="F288" i="45"/>
  <c r="F289" i="45"/>
  <c r="F290" i="45"/>
  <c r="F291" i="45"/>
  <c r="F292" i="45"/>
  <c r="F293" i="45"/>
  <c r="F294" i="45"/>
  <c r="F295" i="45"/>
  <c r="F296" i="45"/>
  <c r="F297" i="45"/>
  <c r="F298" i="45"/>
  <c r="F299" i="45"/>
  <c r="F300" i="45"/>
  <c r="F301" i="45"/>
  <c r="F302" i="45"/>
  <c r="F303" i="45"/>
  <c r="F304" i="45"/>
  <c r="F305" i="45"/>
  <c r="F306" i="45"/>
  <c r="F307" i="45"/>
  <c r="F308" i="45"/>
  <c r="F309" i="45"/>
  <c r="F310" i="45"/>
  <c r="F311" i="45"/>
  <c r="F312" i="45"/>
  <c r="F313" i="45"/>
  <c r="F314" i="45"/>
  <c r="F315" i="45"/>
  <c r="F316" i="45"/>
  <c r="F317" i="45"/>
  <c r="F318" i="45"/>
  <c r="F319" i="45"/>
  <c r="F320" i="45"/>
  <c r="F321" i="45"/>
  <c r="F322" i="45"/>
  <c r="F323" i="45"/>
  <c r="F324" i="45"/>
  <c r="F325" i="45"/>
  <c r="F326" i="45"/>
  <c r="F327" i="45"/>
  <c r="F328" i="45"/>
  <c r="F329" i="45"/>
  <c r="F330" i="45"/>
  <c r="F331" i="45"/>
  <c r="F332" i="45"/>
  <c r="F333" i="45"/>
  <c r="F334" i="45"/>
  <c r="F335" i="45"/>
  <c r="F336" i="45"/>
  <c r="F337" i="45"/>
  <c r="F338" i="45"/>
  <c r="F339" i="45"/>
  <c r="F340" i="45"/>
  <c r="F341" i="45"/>
  <c r="F342" i="45"/>
  <c r="F343" i="45"/>
  <c r="F344" i="45"/>
  <c r="F345" i="45"/>
  <c r="F346" i="45"/>
  <c r="F347" i="45"/>
  <c r="F348" i="45"/>
  <c r="F349" i="45"/>
  <c r="F350" i="45"/>
  <c r="F351" i="45"/>
  <c r="F352" i="45"/>
  <c r="F353" i="45"/>
  <c r="F354" i="45"/>
  <c r="F355" i="45"/>
  <c r="F356" i="45"/>
  <c r="F357" i="45"/>
  <c r="F358" i="45"/>
  <c r="F359" i="45"/>
  <c r="F360" i="45"/>
  <c r="F361" i="45"/>
  <c r="F362" i="45"/>
  <c r="F363" i="45"/>
  <c r="F364" i="45"/>
  <c r="F365" i="45"/>
  <c r="F366" i="45"/>
  <c r="F367" i="45"/>
  <c r="F368" i="45"/>
  <c r="F369" i="45"/>
  <c r="F370" i="45"/>
  <c r="F371" i="45"/>
  <c r="F372" i="45"/>
  <c r="F373" i="45"/>
  <c r="F374" i="45"/>
  <c r="F375" i="45"/>
  <c r="F376" i="45"/>
  <c r="F377" i="45"/>
  <c r="F378" i="45"/>
  <c r="F379" i="45"/>
  <c r="F380" i="45"/>
  <c r="F381" i="45"/>
  <c r="F382" i="45"/>
  <c r="F383" i="45"/>
  <c r="F384" i="45"/>
  <c r="F385" i="45"/>
  <c r="F386" i="45"/>
  <c r="F387" i="45"/>
  <c r="F388" i="45"/>
  <c r="F389" i="45"/>
  <c r="F390" i="45"/>
  <c r="F391" i="45"/>
  <c r="F392" i="45"/>
  <c r="F393" i="45"/>
  <c r="F394" i="45"/>
  <c r="F395" i="45"/>
  <c r="F396" i="45"/>
  <c r="F397" i="45"/>
  <c r="F398" i="45"/>
  <c r="F399" i="45"/>
  <c r="F400" i="45"/>
  <c r="F401" i="45"/>
  <c r="F402" i="45"/>
  <c r="F403" i="45"/>
  <c r="F404" i="45"/>
  <c r="F405" i="45"/>
  <c r="F406" i="45"/>
  <c r="F407" i="45"/>
  <c r="F408" i="45"/>
  <c r="F409" i="45"/>
  <c r="F410" i="45"/>
  <c r="F411" i="45"/>
  <c r="F412" i="45"/>
  <c r="F413" i="45"/>
  <c r="F414" i="45"/>
  <c r="F415" i="45"/>
  <c r="F416" i="45"/>
  <c r="F417" i="45"/>
  <c r="F418" i="45"/>
  <c r="F419" i="45"/>
  <c r="F420" i="45"/>
  <c r="F421" i="45"/>
  <c r="F422" i="45"/>
  <c r="F423" i="45"/>
  <c r="F424" i="45"/>
  <c r="F425" i="45"/>
  <c r="F426" i="45"/>
  <c r="F427" i="45"/>
  <c r="F428" i="45"/>
  <c r="F429" i="45"/>
  <c r="F430" i="45"/>
  <c r="F431" i="45"/>
  <c r="F432" i="45"/>
  <c r="F433" i="45"/>
  <c r="F434" i="45"/>
  <c r="F435" i="45"/>
  <c r="F436" i="45"/>
  <c r="F437" i="45"/>
  <c r="F438" i="45"/>
  <c r="F439" i="45"/>
  <c r="F440" i="45"/>
  <c r="F441" i="45"/>
  <c r="F442" i="45"/>
  <c r="F443" i="45"/>
  <c r="F444" i="45"/>
  <c r="F445" i="45"/>
  <c r="F446" i="45"/>
  <c r="F447" i="45"/>
  <c r="F448" i="45"/>
  <c r="F449" i="45"/>
  <c r="F450" i="45"/>
  <c r="F451" i="45"/>
  <c r="F452" i="45"/>
  <c r="F453" i="45"/>
  <c r="F454" i="45"/>
  <c r="F455" i="45"/>
  <c r="F456" i="45"/>
  <c r="F457" i="45"/>
  <c r="F458" i="45"/>
  <c r="F459" i="45"/>
  <c r="F460" i="45"/>
  <c r="F461" i="45"/>
  <c r="F462" i="45"/>
  <c r="F463" i="45"/>
  <c r="F464" i="45"/>
  <c r="F465" i="45"/>
  <c r="F466" i="45"/>
  <c r="F467" i="45"/>
  <c r="F468" i="45"/>
  <c r="F469" i="45"/>
  <c r="F470" i="45"/>
  <c r="F471" i="45"/>
  <c r="F472" i="45"/>
  <c r="F473" i="45"/>
  <c r="F474" i="45"/>
  <c r="F475" i="45"/>
  <c r="F476" i="45"/>
  <c r="F477" i="45"/>
  <c r="F478" i="45"/>
  <c r="F479" i="45"/>
  <c r="F480" i="45"/>
  <c r="F481" i="45"/>
  <c r="F482" i="45"/>
  <c r="F483" i="45"/>
  <c r="F484" i="45"/>
  <c r="F485" i="45"/>
  <c r="F486" i="45"/>
  <c r="F487" i="45"/>
  <c r="F488" i="45"/>
  <c r="F489" i="45"/>
  <c r="F490" i="45"/>
  <c r="F491" i="45"/>
  <c r="F492" i="45"/>
  <c r="F493" i="45"/>
  <c r="F494" i="45"/>
  <c r="F495" i="45"/>
  <c r="F496" i="45"/>
  <c r="F497" i="45"/>
  <c r="F498" i="45"/>
  <c r="F499" i="45"/>
  <c r="F500" i="45"/>
  <c r="F501" i="45"/>
  <c r="F502" i="45"/>
  <c r="F503" i="45"/>
  <c r="F504" i="45"/>
  <c r="F505" i="45"/>
  <c r="F506" i="45"/>
  <c r="F507" i="45"/>
  <c r="F508" i="45"/>
  <c r="F509" i="45"/>
  <c r="F510" i="45"/>
  <c r="F511" i="45"/>
  <c r="F512" i="45"/>
  <c r="F513" i="45"/>
  <c r="F514" i="45"/>
  <c r="F515" i="45"/>
  <c r="F516" i="45"/>
  <c r="F517" i="45"/>
  <c r="F518" i="45"/>
  <c r="F519" i="45"/>
  <c r="F520" i="45"/>
  <c r="F521" i="45"/>
  <c r="F522" i="45"/>
  <c r="F523" i="45"/>
  <c r="F524" i="45"/>
  <c r="F525" i="45"/>
  <c r="F526" i="45"/>
  <c r="F527" i="45"/>
  <c r="F528" i="45"/>
  <c r="F529" i="45"/>
  <c r="F530" i="45"/>
  <c r="F531" i="45"/>
  <c r="F532" i="45"/>
  <c r="F533" i="45"/>
  <c r="F534" i="45"/>
  <c r="F535" i="45"/>
  <c r="F536" i="45"/>
  <c r="F537" i="45"/>
  <c r="F538" i="45"/>
  <c r="F539" i="45"/>
  <c r="F540" i="45"/>
  <c r="F541" i="45"/>
  <c r="F542" i="45"/>
  <c r="F543" i="45"/>
  <c r="F544" i="45"/>
  <c r="F545" i="45"/>
  <c r="F546" i="45"/>
  <c r="F547" i="45"/>
  <c r="F548" i="45"/>
  <c r="F549" i="45"/>
  <c r="F550" i="45"/>
  <c r="F551" i="45"/>
  <c r="F552" i="45"/>
  <c r="F553" i="45"/>
  <c r="F554" i="45"/>
  <c r="F555" i="45"/>
  <c r="F556" i="45"/>
  <c r="F557" i="45"/>
  <c r="F558" i="45"/>
  <c r="F559" i="45"/>
  <c r="F560" i="45"/>
  <c r="F561" i="45"/>
  <c r="F562" i="45"/>
  <c r="F563" i="45"/>
  <c r="F564" i="45"/>
  <c r="F565" i="45"/>
  <c r="F566" i="45"/>
  <c r="F567" i="45"/>
  <c r="F568" i="45"/>
  <c r="F569" i="45"/>
  <c r="F570" i="45"/>
  <c r="F571" i="45"/>
  <c r="F572" i="45"/>
  <c r="F573" i="45"/>
  <c r="F574" i="45"/>
  <c r="F575" i="45"/>
  <c r="F576" i="45"/>
  <c r="F577" i="45"/>
  <c r="F578" i="45"/>
  <c r="F579" i="45"/>
  <c r="F580" i="45"/>
  <c r="F581" i="45"/>
  <c r="F582" i="45"/>
  <c r="F583" i="45"/>
  <c r="F584" i="45"/>
  <c r="F585" i="45"/>
  <c r="F586" i="45"/>
  <c r="F587" i="45"/>
  <c r="F588" i="45"/>
  <c r="F589" i="45"/>
  <c r="F590" i="45"/>
  <c r="F591" i="45"/>
  <c r="F592" i="45"/>
  <c r="F593" i="45"/>
  <c r="F594" i="45"/>
  <c r="F595" i="45"/>
  <c r="F596" i="45"/>
  <c r="F597" i="45"/>
  <c r="F598" i="45"/>
  <c r="F599" i="45"/>
  <c r="F600" i="45"/>
  <c r="F601" i="45"/>
  <c r="F602" i="45"/>
  <c r="F603" i="45"/>
  <c r="F604" i="45"/>
  <c r="F605" i="45"/>
  <c r="F606" i="45"/>
  <c r="F607" i="45"/>
  <c r="F608" i="45"/>
  <c r="F609" i="45"/>
  <c r="F610" i="45"/>
  <c r="F611" i="45"/>
  <c r="F612" i="45"/>
  <c r="F613" i="45"/>
  <c r="F614" i="45"/>
  <c r="F615" i="45"/>
  <c r="F616" i="45"/>
  <c r="F617" i="45"/>
  <c r="F618" i="45"/>
  <c r="F619" i="45"/>
  <c r="F620" i="45"/>
  <c r="F621" i="45"/>
  <c r="F622" i="45"/>
  <c r="F623" i="45"/>
  <c r="F624" i="45"/>
  <c r="F625" i="45"/>
  <c r="F626" i="45"/>
  <c r="F627" i="45"/>
  <c r="F628" i="45"/>
  <c r="F629" i="45"/>
  <c r="F630" i="45"/>
  <c r="F631" i="45"/>
  <c r="F632" i="45"/>
  <c r="F633" i="45"/>
  <c r="F634" i="45"/>
  <c r="F635" i="45"/>
  <c r="F636" i="45"/>
  <c r="F637" i="45"/>
  <c r="F638" i="45"/>
  <c r="F639" i="45"/>
  <c r="F640" i="45"/>
  <c r="F641" i="45"/>
  <c r="F642" i="45"/>
  <c r="F643" i="45"/>
  <c r="F644" i="45"/>
  <c r="F645" i="45"/>
  <c r="F646" i="45"/>
  <c r="F647" i="45"/>
  <c r="F648" i="45"/>
  <c r="F649" i="45"/>
  <c r="F650" i="45"/>
  <c r="F651" i="45"/>
  <c r="F652" i="45"/>
  <c r="F653" i="45"/>
  <c r="F654" i="45"/>
  <c r="F655" i="45"/>
  <c r="F656" i="45"/>
  <c r="F657" i="45"/>
  <c r="F658" i="45"/>
  <c r="F659" i="45"/>
  <c r="F660" i="45"/>
  <c r="F661" i="45"/>
  <c r="F662" i="45"/>
  <c r="F663" i="45"/>
  <c r="F664" i="45"/>
  <c r="F665" i="45"/>
  <c r="F666" i="45"/>
  <c r="F667" i="45"/>
  <c r="F668" i="45"/>
  <c r="F669" i="45"/>
  <c r="F670" i="45"/>
  <c r="F671" i="45"/>
  <c r="F672" i="45"/>
  <c r="F673" i="45"/>
  <c r="F674" i="45"/>
  <c r="F675" i="45"/>
  <c r="F676" i="45"/>
  <c r="F677" i="45"/>
  <c r="F678" i="45"/>
  <c r="F679" i="45"/>
  <c r="F680" i="45"/>
  <c r="F681" i="45"/>
  <c r="F682" i="45"/>
  <c r="F683" i="45"/>
  <c r="F684" i="45"/>
  <c r="F685" i="45"/>
  <c r="F686" i="45"/>
  <c r="F687" i="45"/>
  <c r="F688" i="45"/>
  <c r="F689" i="45"/>
  <c r="F690" i="45"/>
  <c r="F691" i="45"/>
  <c r="F692" i="45"/>
  <c r="F693" i="45"/>
  <c r="F694" i="45"/>
  <c r="F695" i="45"/>
  <c r="F696" i="45"/>
  <c r="F697" i="45"/>
  <c r="F698" i="45"/>
  <c r="F699" i="45"/>
  <c r="F700" i="45"/>
  <c r="F701" i="45"/>
  <c r="F702" i="45"/>
  <c r="F703" i="45"/>
  <c r="F704" i="45"/>
  <c r="F705" i="45"/>
  <c r="F706" i="45"/>
  <c r="F707" i="45"/>
  <c r="F708" i="45"/>
  <c r="F709" i="45"/>
  <c r="F710" i="45"/>
  <c r="F711" i="45"/>
  <c r="F712" i="45"/>
  <c r="F713" i="45"/>
  <c r="F714" i="45"/>
  <c r="F715" i="45"/>
  <c r="F716" i="45"/>
  <c r="F717" i="45"/>
  <c r="F718" i="45"/>
  <c r="F719" i="45"/>
  <c r="F720" i="45"/>
  <c r="F721" i="45"/>
  <c r="F722" i="45"/>
  <c r="F723" i="45"/>
  <c r="F724" i="45"/>
  <c r="F725" i="45"/>
  <c r="F726" i="45"/>
  <c r="F727" i="45"/>
  <c r="F728" i="45"/>
  <c r="F729" i="45"/>
  <c r="F730" i="45"/>
  <c r="F731" i="45"/>
  <c r="F732" i="45"/>
  <c r="F733" i="45"/>
  <c r="F734" i="45"/>
  <c r="F735" i="45"/>
  <c r="F736" i="45"/>
  <c r="F737" i="45"/>
  <c r="F738" i="45"/>
  <c r="F739" i="45"/>
  <c r="F740" i="45"/>
  <c r="F741" i="45"/>
  <c r="F742" i="45"/>
  <c r="F743" i="45"/>
  <c r="F744" i="45"/>
  <c r="F745" i="45"/>
  <c r="F746" i="45"/>
  <c r="F747" i="45"/>
  <c r="F748" i="45"/>
  <c r="F749" i="45"/>
  <c r="F750" i="45"/>
  <c r="F751" i="45"/>
  <c r="F752" i="45"/>
  <c r="F753" i="45"/>
  <c r="F754" i="45"/>
  <c r="F755" i="45"/>
  <c r="F756" i="45"/>
  <c r="F757" i="45"/>
  <c r="F758" i="45"/>
  <c r="F759" i="45"/>
  <c r="F760" i="45"/>
  <c r="F761" i="45"/>
  <c r="F762" i="45"/>
  <c r="F763" i="45"/>
  <c r="F764" i="45"/>
  <c r="F765" i="45"/>
  <c r="F766" i="45"/>
  <c r="F767" i="45"/>
  <c r="F768" i="45"/>
  <c r="F769" i="45"/>
  <c r="F770" i="45"/>
  <c r="F771" i="45"/>
  <c r="F772" i="45"/>
  <c r="F773" i="45"/>
  <c r="F774" i="45"/>
  <c r="F775" i="45"/>
  <c r="F776" i="45"/>
  <c r="F777" i="45"/>
  <c r="F778" i="45"/>
  <c r="F779" i="45"/>
  <c r="F780" i="45"/>
  <c r="F781" i="45"/>
  <c r="F782" i="45"/>
  <c r="F783" i="45"/>
  <c r="F784" i="45"/>
  <c r="F785" i="45"/>
  <c r="F786" i="45"/>
  <c r="F787" i="45"/>
  <c r="F788" i="45"/>
  <c r="F789" i="45"/>
  <c r="F790" i="45"/>
  <c r="F791" i="45"/>
  <c r="F792" i="45"/>
  <c r="F793" i="45"/>
  <c r="F794" i="45"/>
  <c r="F795" i="45"/>
  <c r="F796" i="45"/>
  <c r="F797" i="45"/>
  <c r="F798" i="45"/>
  <c r="F799" i="45"/>
  <c r="F800" i="45"/>
  <c r="F801" i="45"/>
  <c r="F802" i="45"/>
  <c r="F803" i="45"/>
  <c r="F804" i="45"/>
  <c r="F805" i="45"/>
  <c r="F806" i="45"/>
  <c r="F807" i="45"/>
  <c r="F808" i="45"/>
  <c r="F809" i="45"/>
  <c r="F810" i="45"/>
  <c r="F811" i="45"/>
  <c r="F812" i="45"/>
  <c r="F813" i="45"/>
  <c r="F814" i="45"/>
  <c r="F815" i="45"/>
  <c r="F816" i="45"/>
  <c r="F817" i="45"/>
  <c r="F818" i="45"/>
  <c r="F819" i="45"/>
  <c r="F820" i="45"/>
  <c r="F821" i="45"/>
  <c r="F822" i="45"/>
  <c r="F823" i="45"/>
  <c r="F824" i="45"/>
  <c r="F825" i="45"/>
  <c r="F826" i="45"/>
  <c r="F827" i="45"/>
  <c r="F828" i="45"/>
  <c r="F829" i="45"/>
  <c r="F830" i="45"/>
  <c r="F831" i="45"/>
  <c r="F832" i="45"/>
  <c r="F833" i="45"/>
  <c r="F834" i="45"/>
  <c r="F835" i="45"/>
  <c r="F836" i="45"/>
  <c r="F837" i="45"/>
  <c r="F838" i="45"/>
  <c r="F839" i="45"/>
  <c r="F840" i="45"/>
  <c r="F841" i="45"/>
  <c r="F842" i="45"/>
  <c r="F843" i="45"/>
  <c r="F844" i="45"/>
  <c r="F845" i="45"/>
  <c r="F846" i="45"/>
  <c r="F847" i="45"/>
  <c r="F848" i="45"/>
  <c r="F849" i="45"/>
  <c r="F850" i="45"/>
  <c r="F851" i="45"/>
  <c r="F852" i="45"/>
  <c r="F853" i="45"/>
  <c r="F854" i="45"/>
  <c r="F855" i="45"/>
  <c r="F856" i="45"/>
  <c r="F857" i="45"/>
  <c r="F858" i="45"/>
  <c r="F859" i="45"/>
  <c r="F860" i="45"/>
  <c r="F861" i="45"/>
  <c r="F862" i="45"/>
  <c r="F863" i="45"/>
  <c r="F864" i="45"/>
  <c r="F865" i="45"/>
  <c r="F866" i="45"/>
  <c r="F867" i="45"/>
  <c r="F868" i="45"/>
  <c r="F869" i="45"/>
  <c r="F870" i="45"/>
  <c r="F871" i="45"/>
  <c r="F872" i="45"/>
  <c r="F873" i="45"/>
  <c r="F874" i="45"/>
  <c r="F875" i="45"/>
  <c r="F876" i="45"/>
  <c r="F877" i="45"/>
  <c r="F878" i="45"/>
  <c r="F879" i="45"/>
  <c r="F880" i="45"/>
  <c r="F881" i="45"/>
  <c r="F882" i="45"/>
  <c r="F883" i="45"/>
  <c r="F884" i="45"/>
  <c r="F885" i="45"/>
  <c r="F886" i="45"/>
  <c r="F887" i="45"/>
  <c r="F888" i="45"/>
  <c r="F889" i="45"/>
  <c r="F890" i="45"/>
  <c r="F891" i="45"/>
  <c r="F892" i="45"/>
  <c r="F893" i="45"/>
  <c r="F894" i="45"/>
  <c r="F895" i="45"/>
  <c r="F896" i="45"/>
  <c r="F897" i="45"/>
  <c r="F898" i="45"/>
  <c r="F899" i="45"/>
  <c r="F900" i="45"/>
  <c r="F901" i="45"/>
  <c r="F902" i="45"/>
  <c r="F903" i="45"/>
  <c r="F904" i="45"/>
  <c r="F905" i="45"/>
  <c r="F906" i="45"/>
  <c r="F907" i="45"/>
  <c r="F908" i="45"/>
  <c r="F909" i="45"/>
  <c r="F910" i="45"/>
  <c r="F911" i="45"/>
  <c r="F912" i="45"/>
  <c r="F913" i="45"/>
  <c r="F914" i="45"/>
  <c r="F915" i="45"/>
  <c r="F916" i="45"/>
  <c r="F917" i="45"/>
  <c r="F918" i="45"/>
  <c r="F919" i="45"/>
  <c r="F920" i="45"/>
  <c r="F921" i="45"/>
  <c r="F922" i="45"/>
  <c r="F923" i="45"/>
  <c r="F924" i="45"/>
  <c r="F925" i="45"/>
  <c r="F926" i="45"/>
  <c r="F927" i="45"/>
  <c r="F928" i="45"/>
  <c r="F929" i="45"/>
  <c r="F930" i="45"/>
  <c r="F931" i="45"/>
  <c r="F932" i="45"/>
  <c r="F933" i="45"/>
  <c r="F934" i="45"/>
  <c r="F935" i="45"/>
  <c r="F936" i="45"/>
  <c r="F937" i="45"/>
  <c r="F938" i="45"/>
  <c r="F939" i="45"/>
  <c r="F940" i="45"/>
  <c r="F941" i="45"/>
  <c r="F942" i="45"/>
  <c r="F943" i="45"/>
  <c r="F944" i="45"/>
  <c r="F945" i="45"/>
  <c r="F946" i="45"/>
  <c r="F947" i="45"/>
  <c r="F948" i="45"/>
  <c r="F949" i="45"/>
  <c r="F950" i="45"/>
  <c r="F951" i="45"/>
  <c r="F952" i="45"/>
  <c r="F953" i="45"/>
  <c r="F954" i="45"/>
  <c r="F955" i="45"/>
  <c r="F956" i="45"/>
  <c r="F957" i="45"/>
  <c r="F958" i="45"/>
  <c r="F959" i="45"/>
  <c r="F960" i="45"/>
  <c r="F961" i="45"/>
  <c r="F962" i="45"/>
  <c r="F963" i="45"/>
  <c r="F964" i="45"/>
  <c r="F965" i="45"/>
  <c r="F966" i="45"/>
  <c r="F967" i="45"/>
  <c r="F968" i="45"/>
  <c r="F969" i="45"/>
  <c r="F970" i="45"/>
  <c r="F971" i="45"/>
  <c r="F972" i="45"/>
  <c r="F973" i="45"/>
  <c r="F974" i="45"/>
  <c r="F975" i="45"/>
  <c r="F976" i="45"/>
  <c r="F977" i="45"/>
  <c r="F978" i="45"/>
  <c r="F979" i="45"/>
  <c r="F980" i="45"/>
  <c r="F981" i="45"/>
  <c r="F982" i="45"/>
  <c r="F983" i="45"/>
  <c r="F984" i="45"/>
  <c r="F985" i="45"/>
  <c r="F986" i="45"/>
  <c r="F987" i="45"/>
  <c r="F988" i="45"/>
  <c r="F989" i="45"/>
  <c r="F990" i="45"/>
  <c r="F991" i="45"/>
  <c r="F992" i="45"/>
  <c r="F993" i="45"/>
  <c r="F994" i="45"/>
  <c r="F995" i="45"/>
  <c r="F996" i="45"/>
  <c r="F997" i="45"/>
  <c r="F998" i="45"/>
  <c r="F999" i="45"/>
  <c r="F1000" i="45"/>
  <c r="F1001" i="45"/>
  <c r="F1002" i="45"/>
  <c r="F1003" i="45"/>
  <c r="F1004" i="45"/>
  <c r="F1005" i="45"/>
  <c r="F1006" i="45"/>
  <c r="F1007" i="45"/>
  <c r="F1008" i="45"/>
  <c r="F1009" i="45"/>
  <c r="F1010" i="45"/>
  <c r="H992" i="45" l="1"/>
  <c r="G992" i="45"/>
  <c r="H980" i="45"/>
  <c r="G980" i="45"/>
  <c r="H964" i="45"/>
  <c r="G964" i="45"/>
  <c r="H948" i="45"/>
  <c r="G948" i="45"/>
  <c r="H932" i="45"/>
  <c r="G932" i="45"/>
  <c r="H916" i="45"/>
  <c r="G916" i="45"/>
  <c r="H904" i="45"/>
  <c r="G904" i="45"/>
  <c r="H888" i="45"/>
  <c r="G888" i="45"/>
  <c r="H876" i="45"/>
  <c r="G876" i="45"/>
  <c r="H852" i="45"/>
  <c r="G852" i="45"/>
  <c r="H1003" i="45"/>
  <c r="G1003" i="45"/>
  <c r="H991" i="45"/>
  <c r="G991" i="45"/>
  <c r="H979" i="45"/>
  <c r="G979" i="45"/>
  <c r="H967" i="45"/>
  <c r="G967" i="45"/>
  <c r="H951" i="45"/>
  <c r="G951" i="45"/>
  <c r="H939" i="45"/>
  <c r="G939" i="45"/>
  <c r="H935" i="45"/>
  <c r="G935" i="45"/>
  <c r="H919" i="45"/>
  <c r="G919" i="45"/>
  <c r="H907" i="45"/>
  <c r="G907" i="45"/>
  <c r="H895" i="45"/>
  <c r="G895" i="45"/>
  <c r="H887" i="45"/>
  <c r="G887" i="45"/>
  <c r="H871" i="45"/>
  <c r="G871" i="45"/>
  <c r="H859" i="45"/>
  <c r="G859" i="45"/>
  <c r="H851" i="45"/>
  <c r="G851" i="45"/>
  <c r="H839" i="45"/>
  <c r="G839" i="45"/>
  <c r="H823" i="45"/>
  <c r="G823" i="45"/>
  <c r="H811" i="45"/>
  <c r="G811" i="45"/>
  <c r="H803" i="45"/>
  <c r="G803" i="45"/>
  <c r="H791" i="45"/>
  <c r="G791" i="45"/>
  <c r="H771" i="45"/>
  <c r="G771" i="45"/>
  <c r="H751" i="45"/>
  <c r="G751" i="45"/>
  <c r="H1010" i="45"/>
  <c r="G1010" i="45"/>
  <c r="H1006" i="45"/>
  <c r="G1006" i="45"/>
  <c r="H1002" i="45"/>
  <c r="G1002" i="45"/>
  <c r="H998" i="45"/>
  <c r="G998" i="45"/>
  <c r="H994" i="45"/>
  <c r="G994" i="45"/>
  <c r="H990" i="45"/>
  <c r="G990" i="45"/>
  <c r="H986" i="45"/>
  <c r="G986" i="45"/>
  <c r="H982" i="45"/>
  <c r="G982" i="45"/>
  <c r="H978" i="45"/>
  <c r="G978" i="45"/>
  <c r="H974" i="45"/>
  <c r="G974" i="45"/>
  <c r="H970" i="45"/>
  <c r="G970" i="45"/>
  <c r="H966" i="45"/>
  <c r="G966" i="45"/>
  <c r="H962" i="45"/>
  <c r="G962" i="45"/>
  <c r="H958" i="45"/>
  <c r="G958" i="45"/>
  <c r="H954" i="45"/>
  <c r="G954" i="45"/>
  <c r="H950" i="45"/>
  <c r="G950" i="45"/>
  <c r="H946" i="45"/>
  <c r="G946" i="45"/>
  <c r="H942" i="45"/>
  <c r="G942" i="45"/>
  <c r="H938" i="45"/>
  <c r="G938" i="45"/>
  <c r="H934" i="45"/>
  <c r="G934" i="45"/>
  <c r="H930" i="45"/>
  <c r="G930" i="45"/>
  <c r="H926" i="45"/>
  <c r="G926" i="45"/>
  <c r="H922" i="45"/>
  <c r="G922" i="45"/>
  <c r="H918" i="45"/>
  <c r="G918" i="45"/>
  <c r="H914" i="45"/>
  <c r="G914" i="45"/>
  <c r="H910" i="45"/>
  <c r="G910" i="45"/>
  <c r="H906" i="45"/>
  <c r="G906" i="45"/>
  <c r="H902" i="45"/>
  <c r="G902" i="45"/>
  <c r="H898" i="45"/>
  <c r="G898" i="45"/>
  <c r="H894" i="45"/>
  <c r="G894" i="45"/>
  <c r="H890" i="45"/>
  <c r="G890" i="45"/>
  <c r="H886" i="45"/>
  <c r="G886" i="45"/>
  <c r="H882" i="45"/>
  <c r="G882" i="45"/>
  <c r="H878" i="45"/>
  <c r="G878" i="45"/>
  <c r="H874" i="45"/>
  <c r="G874" i="45"/>
  <c r="H870" i="45"/>
  <c r="G870" i="45"/>
  <c r="H866" i="45"/>
  <c r="G866" i="45"/>
  <c r="H862" i="45"/>
  <c r="G862" i="45"/>
  <c r="H858" i="45"/>
  <c r="G858" i="45"/>
  <c r="H854" i="45"/>
  <c r="G854" i="45"/>
  <c r="H850" i="45"/>
  <c r="G850" i="45"/>
  <c r="H846" i="45"/>
  <c r="G846" i="45"/>
  <c r="H842" i="45"/>
  <c r="G842" i="45"/>
  <c r="H838" i="45"/>
  <c r="G838" i="45"/>
  <c r="H834" i="45"/>
  <c r="G834" i="45"/>
  <c r="H830" i="45"/>
  <c r="G830" i="45"/>
  <c r="H826" i="45"/>
  <c r="G826" i="45"/>
  <c r="H822" i="45"/>
  <c r="G822" i="45"/>
  <c r="H818" i="45"/>
  <c r="G818" i="45"/>
  <c r="H814" i="45"/>
  <c r="G814" i="45"/>
  <c r="H810" i="45"/>
  <c r="G810" i="45"/>
  <c r="H806" i="45"/>
  <c r="G806" i="45"/>
  <c r="H802" i="45"/>
  <c r="G802" i="45"/>
  <c r="H798" i="45"/>
  <c r="G798" i="45"/>
  <c r="H794" i="45"/>
  <c r="G794" i="45"/>
  <c r="H790" i="45"/>
  <c r="G790" i="45"/>
  <c r="H786" i="45"/>
  <c r="G786" i="45"/>
  <c r="H782" i="45"/>
  <c r="G782" i="45"/>
  <c r="H778" i="45"/>
  <c r="G778" i="45"/>
  <c r="H774" i="45"/>
  <c r="G774" i="45"/>
  <c r="H770" i="45"/>
  <c r="G770" i="45"/>
  <c r="H766" i="45"/>
  <c r="G766" i="45"/>
  <c r="H762" i="45"/>
  <c r="G762" i="45"/>
  <c r="H758" i="45"/>
  <c r="G758" i="45"/>
  <c r="H754" i="45"/>
  <c r="G754" i="45"/>
  <c r="H750" i="45"/>
  <c r="G750" i="45"/>
  <c r="H746" i="45"/>
  <c r="G746" i="45"/>
  <c r="H742" i="45"/>
  <c r="G742" i="45"/>
  <c r="H738" i="45"/>
  <c r="G738" i="45"/>
  <c r="H734" i="45"/>
  <c r="G734" i="45"/>
  <c r="H730" i="45"/>
  <c r="G730" i="45"/>
  <c r="H726" i="45"/>
  <c r="G726" i="45"/>
  <c r="H722" i="45"/>
  <c r="G722" i="45"/>
  <c r="H718" i="45"/>
  <c r="G718" i="45"/>
  <c r="H714" i="45"/>
  <c r="G714" i="45"/>
  <c r="H710" i="45"/>
  <c r="G710" i="45"/>
  <c r="H706" i="45"/>
  <c r="G706" i="45"/>
  <c r="H702" i="45"/>
  <c r="G702" i="45"/>
  <c r="H698" i="45"/>
  <c r="G698" i="45"/>
  <c r="H694" i="45"/>
  <c r="G694" i="45"/>
  <c r="H690" i="45"/>
  <c r="G690" i="45"/>
  <c r="H686" i="45"/>
  <c r="G686" i="45"/>
  <c r="H682" i="45"/>
  <c r="G682" i="45"/>
  <c r="H678" i="45"/>
  <c r="G678" i="45"/>
  <c r="H674" i="45"/>
  <c r="G674" i="45"/>
  <c r="H670" i="45"/>
  <c r="G670" i="45"/>
  <c r="H666" i="45"/>
  <c r="G666" i="45"/>
  <c r="H662" i="45"/>
  <c r="G662" i="45"/>
  <c r="H658" i="45"/>
  <c r="G658" i="45"/>
  <c r="H654" i="45"/>
  <c r="G654" i="45"/>
  <c r="H650" i="45"/>
  <c r="G650" i="45"/>
  <c r="H646" i="45"/>
  <c r="G646" i="45"/>
  <c r="H642" i="45"/>
  <c r="G642" i="45"/>
  <c r="H638" i="45"/>
  <c r="G638" i="45"/>
  <c r="H634" i="45"/>
  <c r="G634" i="45"/>
  <c r="H630" i="45"/>
  <c r="G630" i="45"/>
  <c r="H626" i="45"/>
  <c r="G626" i="45"/>
  <c r="H622" i="45"/>
  <c r="G622" i="45"/>
  <c r="H618" i="45"/>
  <c r="G618" i="45"/>
  <c r="H614" i="45"/>
  <c r="G614" i="45"/>
  <c r="H610" i="45"/>
  <c r="G610" i="45"/>
  <c r="H606" i="45"/>
  <c r="G606" i="45"/>
  <c r="H602" i="45"/>
  <c r="G602" i="45"/>
  <c r="H598" i="45"/>
  <c r="G598" i="45"/>
  <c r="H594" i="45"/>
  <c r="G594" i="45"/>
  <c r="H590" i="45"/>
  <c r="G590" i="45"/>
  <c r="H586" i="45"/>
  <c r="G586" i="45"/>
  <c r="H582" i="45"/>
  <c r="G582" i="45"/>
  <c r="H578" i="45"/>
  <c r="G578" i="45"/>
  <c r="H574" i="45"/>
  <c r="G574" i="45"/>
  <c r="H570" i="45"/>
  <c r="G570" i="45"/>
  <c r="H566" i="45"/>
  <c r="G566" i="45"/>
  <c r="H562" i="45"/>
  <c r="G562" i="45"/>
  <c r="H558" i="45"/>
  <c r="G558" i="45"/>
  <c r="H554" i="45"/>
  <c r="G554" i="45"/>
  <c r="H550" i="45"/>
  <c r="G550" i="45"/>
  <c r="H546" i="45"/>
  <c r="G546" i="45"/>
  <c r="H542" i="45"/>
  <c r="G542" i="45"/>
  <c r="H538" i="45"/>
  <c r="G538" i="45"/>
  <c r="H534" i="45"/>
  <c r="G534" i="45"/>
  <c r="H530" i="45"/>
  <c r="G530" i="45"/>
  <c r="H526" i="45"/>
  <c r="G526" i="45"/>
  <c r="H522" i="45"/>
  <c r="G522" i="45"/>
  <c r="H518" i="45"/>
  <c r="G518" i="45"/>
  <c r="H514" i="45"/>
  <c r="G514" i="45"/>
  <c r="H510" i="45"/>
  <c r="G510" i="45"/>
  <c r="H506" i="45"/>
  <c r="G506" i="45"/>
  <c r="H502" i="45"/>
  <c r="G502" i="45"/>
  <c r="H498" i="45"/>
  <c r="G498" i="45"/>
  <c r="H494" i="45"/>
  <c r="G494" i="45"/>
  <c r="H490" i="45"/>
  <c r="G490" i="45"/>
  <c r="H486" i="45"/>
  <c r="G486" i="45"/>
  <c r="H482" i="45"/>
  <c r="G482" i="45"/>
  <c r="H478" i="45"/>
  <c r="G478" i="45"/>
  <c r="H474" i="45"/>
  <c r="G474" i="45"/>
  <c r="H470" i="45"/>
  <c r="G470" i="45"/>
  <c r="H466" i="45"/>
  <c r="G466" i="45"/>
  <c r="H462" i="45"/>
  <c r="G462" i="45"/>
  <c r="H458" i="45"/>
  <c r="G458" i="45"/>
  <c r="H454" i="45"/>
  <c r="G454" i="45"/>
  <c r="H450" i="45"/>
  <c r="G450" i="45"/>
  <c r="H446" i="45"/>
  <c r="G446" i="45"/>
  <c r="H442" i="45"/>
  <c r="G442" i="45"/>
  <c r="H438" i="45"/>
  <c r="G438" i="45"/>
  <c r="H434" i="45"/>
  <c r="G434" i="45"/>
  <c r="H430" i="45"/>
  <c r="G430" i="45"/>
  <c r="H426" i="45"/>
  <c r="G426" i="45"/>
  <c r="H422" i="45"/>
  <c r="G422" i="45"/>
  <c r="H418" i="45"/>
  <c r="G418" i="45"/>
  <c r="H414" i="45"/>
  <c r="G414" i="45"/>
  <c r="H410" i="45"/>
  <c r="G410" i="45"/>
  <c r="H406" i="45"/>
  <c r="G406" i="45"/>
  <c r="H402" i="45"/>
  <c r="G402" i="45"/>
  <c r="H398" i="45"/>
  <c r="G398" i="45"/>
  <c r="H394" i="45"/>
  <c r="G394" i="45"/>
  <c r="H390" i="45"/>
  <c r="G390" i="45"/>
  <c r="H386" i="45"/>
  <c r="G386" i="45"/>
  <c r="H382" i="45"/>
  <c r="G382" i="45"/>
  <c r="H378" i="45"/>
  <c r="G378" i="45"/>
  <c r="H374" i="45"/>
  <c r="G374" i="45"/>
  <c r="H370" i="45"/>
  <c r="G370" i="45"/>
  <c r="H366" i="45"/>
  <c r="G366" i="45"/>
  <c r="H362" i="45"/>
  <c r="G362" i="45"/>
  <c r="H358" i="45"/>
  <c r="G358" i="45"/>
  <c r="H354" i="45"/>
  <c r="G354" i="45"/>
  <c r="H350" i="45"/>
  <c r="G350" i="45"/>
  <c r="H346" i="45"/>
  <c r="G346" i="45"/>
  <c r="H342" i="45"/>
  <c r="G342" i="45"/>
  <c r="H338" i="45"/>
  <c r="G338" i="45"/>
  <c r="H334" i="45"/>
  <c r="G334" i="45"/>
  <c r="H330" i="45"/>
  <c r="G330" i="45"/>
  <c r="H326" i="45"/>
  <c r="G326" i="45"/>
  <c r="H322" i="45"/>
  <c r="G322" i="45"/>
  <c r="H318" i="45"/>
  <c r="G318" i="45"/>
  <c r="H314" i="45"/>
  <c r="G314" i="45"/>
  <c r="H310" i="45"/>
  <c r="G310" i="45"/>
  <c r="H306" i="45"/>
  <c r="G306" i="45"/>
  <c r="H302" i="45"/>
  <c r="G302" i="45"/>
  <c r="H298" i="45"/>
  <c r="G298" i="45"/>
  <c r="H294" i="45"/>
  <c r="G294" i="45"/>
  <c r="H290" i="45"/>
  <c r="G290" i="45"/>
  <c r="H286" i="45"/>
  <c r="G286" i="45"/>
  <c r="H282" i="45"/>
  <c r="G282" i="45"/>
  <c r="H278" i="45"/>
  <c r="G278" i="45"/>
  <c r="H274" i="45"/>
  <c r="G274" i="45"/>
  <c r="H270" i="45"/>
  <c r="G270" i="45"/>
  <c r="H266" i="45"/>
  <c r="G266" i="45"/>
  <c r="H262" i="45"/>
  <c r="G262" i="45"/>
  <c r="H258" i="45"/>
  <c r="G258" i="45"/>
  <c r="H254" i="45"/>
  <c r="G254" i="45"/>
  <c r="H250" i="45"/>
  <c r="G250" i="45"/>
  <c r="H246" i="45"/>
  <c r="G246" i="45"/>
  <c r="H242" i="45"/>
  <c r="G242" i="45"/>
  <c r="H238" i="45"/>
  <c r="G238" i="45"/>
  <c r="H234" i="45"/>
  <c r="G234" i="45"/>
  <c r="H230" i="45"/>
  <c r="G230" i="45"/>
  <c r="H226" i="45"/>
  <c r="G226" i="45"/>
  <c r="H222" i="45"/>
  <c r="G222" i="45"/>
  <c r="H218" i="45"/>
  <c r="G218" i="45"/>
  <c r="H214" i="45"/>
  <c r="G214" i="45"/>
  <c r="H210" i="45"/>
  <c r="G210" i="45"/>
  <c r="H206" i="45"/>
  <c r="G206" i="45"/>
  <c r="H202" i="45"/>
  <c r="G202" i="45"/>
  <c r="H198" i="45"/>
  <c r="G198" i="45"/>
  <c r="H194" i="45"/>
  <c r="G194" i="45"/>
  <c r="H190" i="45"/>
  <c r="G190" i="45"/>
  <c r="H186" i="45"/>
  <c r="G186" i="45"/>
  <c r="H182" i="45"/>
  <c r="G182" i="45"/>
  <c r="H178" i="45"/>
  <c r="G178" i="45"/>
  <c r="H174" i="45"/>
  <c r="G174" i="45"/>
  <c r="H170" i="45"/>
  <c r="G170" i="45"/>
  <c r="H166" i="45"/>
  <c r="G166" i="45"/>
  <c r="H162" i="45"/>
  <c r="G162" i="45"/>
  <c r="H158" i="45"/>
  <c r="G158" i="45"/>
  <c r="H154" i="45"/>
  <c r="G154" i="45"/>
  <c r="H150" i="45"/>
  <c r="G150" i="45"/>
  <c r="H146" i="45"/>
  <c r="G146" i="45"/>
  <c r="H142" i="45"/>
  <c r="G142" i="45"/>
  <c r="H138" i="45"/>
  <c r="G138" i="45"/>
  <c r="H134" i="45"/>
  <c r="G134" i="45"/>
  <c r="H130" i="45"/>
  <c r="G130" i="45"/>
  <c r="H126" i="45"/>
  <c r="G126" i="45"/>
  <c r="H122" i="45"/>
  <c r="G122" i="45"/>
  <c r="H118" i="45"/>
  <c r="G118" i="45"/>
  <c r="H114" i="45"/>
  <c r="G114" i="45"/>
  <c r="H110" i="45"/>
  <c r="G110" i="45"/>
  <c r="H106" i="45"/>
  <c r="G106" i="45"/>
  <c r="H102" i="45"/>
  <c r="G102" i="45"/>
  <c r="H98" i="45"/>
  <c r="G98" i="45"/>
  <c r="H94" i="45"/>
  <c r="G94" i="45"/>
  <c r="H90" i="45"/>
  <c r="G90" i="45"/>
  <c r="H86" i="45"/>
  <c r="G86" i="45"/>
  <c r="H82" i="45"/>
  <c r="G82" i="45"/>
  <c r="H78" i="45"/>
  <c r="G78" i="45"/>
  <c r="H74" i="45"/>
  <c r="G74" i="45"/>
  <c r="H70" i="45"/>
  <c r="G70" i="45"/>
  <c r="H66" i="45"/>
  <c r="G66" i="45"/>
  <c r="H1008" i="45"/>
  <c r="G1008" i="45"/>
  <c r="H996" i="45"/>
  <c r="G996" i="45"/>
  <c r="H976" i="45"/>
  <c r="G976" i="45"/>
  <c r="H960" i="45"/>
  <c r="G960" i="45"/>
  <c r="H944" i="45"/>
  <c r="G944" i="45"/>
  <c r="H936" i="45"/>
  <c r="G936" i="45"/>
  <c r="H920" i="45"/>
  <c r="G920" i="45"/>
  <c r="H900" i="45"/>
  <c r="G900" i="45"/>
  <c r="H884" i="45"/>
  <c r="G884" i="45"/>
  <c r="H872" i="45"/>
  <c r="G872" i="45"/>
  <c r="H856" i="45"/>
  <c r="G856" i="45"/>
  <c r="H999" i="45"/>
  <c r="G999" i="45"/>
  <c r="H987" i="45"/>
  <c r="G987" i="45"/>
  <c r="H975" i="45"/>
  <c r="G975" i="45"/>
  <c r="H963" i="45"/>
  <c r="G963" i="45"/>
  <c r="H955" i="45"/>
  <c r="G955" i="45"/>
  <c r="H943" i="45"/>
  <c r="G943" i="45"/>
  <c r="H931" i="45"/>
  <c r="G931" i="45"/>
  <c r="H923" i="45"/>
  <c r="G923" i="45"/>
  <c r="H911" i="45"/>
  <c r="G911" i="45"/>
  <c r="H899" i="45"/>
  <c r="G899" i="45"/>
  <c r="H883" i="45"/>
  <c r="G883" i="45"/>
  <c r="H875" i="45"/>
  <c r="G875" i="45"/>
  <c r="H863" i="45"/>
  <c r="G863" i="45"/>
  <c r="H847" i="45"/>
  <c r="G847" i="45"/>
  <c r="H835" i="45"/>
  <c r="G835" i="45"/>
  <c r="H827" i="45"/>
  <c r="G827" i="45"/>
  <c r="H819" i="45"/>
  <c r="G819" i="45"/>
  <c r="H807" i="45"/>
  <c r="G807" i="45"/>
  <c r="H795" i="45"/>
  <c r="G795" i="45"/>
  <c r="H787" i="45"/>
  <c r="G787" i="45"/>
  <c r="H779" i="45"/>
  <c r="G779" i="45"/>
  <c r="H759" i="45"/>
  <c r="G759" i="45"/>
  <c r="H1009" i="45"/>
  <c r="G1009" i="45"/>
  <c r="H1005" i="45"/>
  <c r="G1005" i="45"/>
  <c r="H1001" i="45"/>
  <c r="G1001" i="45"/>
  <c r="H997" i="45"/>
  <c r="G997" i="45"/>
  <c r="H993" i="45"/>
  <c r="G993" i="45"/>
  <c r="H989" i="45"/>
  <c r="G989" i="45"/>
  <c r="H985" i="45"/>
  <c r="G985" i="45"/>
  <c r="H981" i="45"/>
  <c r="G981" i="45"/>
  <c r="H977" i="45"/>
  <c r="G977" i="45"/>
  <c r="H973" i="45"/>
  <c r="G973" i="45"/>
  <c r="H969" i="45"/>
  <c r="G969" i="45"/>
  <c r="H965" i="45"/>
  <c r="G965" i="45"/>
  <c r="H961" i="45"/>
  <c r="G961" i="45"/>
  <c r="H957" i="45"/>
  <c r="G957" i="45"/>
  <c r="H953" i="45"/>
  <c r="G953" i="45"/>
  <c r="H949" i="45"/>
  <c r="G949" i="45"/>
  <c r="H945" i="45"/>
  <c r="G945" i="45"/>
  <c r="H941" i="45"/>
  <c r="G941" i="45"/>
  <c r="H937" i="45"/>
  <c r="G937" i="45"/>
  <c r="H933" i="45"/>
  <c r="G933" i="45"/>
  <c r="H929" i="45"/>
  <c r="G929" i="45"/>
  <c r="H925" i="45"/>
  <c r="G925" i="45"/>
  <c r="H921" i="45"/>
  <c r="G921" i="45"/>
  <c r="H917" i="45"/>
  <c r="G917" i="45"/>
  <c r="H913" i="45"/>
  <c r="G913" i="45"/>
  <c r="H909" i="45"/>
  <c r="G909" i="45"/>
  <c r="H905" i="45"/>
  <c r="G905" i="45"/>
  <c r="H901" i="45"/>
  <c r="G901" i="45"/>
  <c r="H897" i="45"/>
  <c r="G897" i="45"/>
  <c r="H893" i="45"/>
  <c r="G893" i="45"/>
  <c r="H889" i="45"/>
  <c r="G889" i="45"/>
  <c r="H885" i="45"/>
  <c r="G885" i="45"/>
  <c r="H881" i="45"/>
  <c r="G881" i="45"/>
  <c r="H877" i="45"/>
  <c r="G877" i="45"/>
  <c r="H873" i="45"/>
  <c r="G873" i="45"/>
  <c r="H869" i="45"/>
  <c r="G869" i="45"/>
  <c r="H865" i="45"/>
  <c r="G865" i="45"/>
  <c r="H861" i="45"/>
  <c r="G861" i="45"/>
  <c r="H857" i="45"/>
  <c r="G857" i="45"/>
  <c r="H853" i="45"/>
  <c r="G853" i="45"/>
  <c r="H849" i="45"/>
  <c r="G849" i="45"/>
  <c r="H845" i="45"/>
  <c r="G845" i="45"/>
  <c r="H841" i="45"/>
  <c r="G841" i="45"/>
  <c r="H837" i="45"/>
  <c r="G837" i="45"/>
  <c r="H833" i="45"/>
  <c r="G833" i="45"/>
  <c r="H829" i="45"/>
  <c r="G829" i="45"/>
  <c r="H825" i="45"/>
  <c r="G825" i="45"/>
  <c r="H821" i="45"/>
  <c r="G821" i="45"/>
  <c r="H817" i="45"/>
  <c r="G817" i="45"/>
  <c r="H813" i="45"/>
  <c r="G813" i="45"/>
  <c r="H809" i="45"/>
  <c r="G809" i="45"/>
  <c r="H805" i="45"/>
  <c r="G805" i="45"/>
  <c r="H801" i="45"/>
  <c r="G801" i="45"/>
  <c r="H797" i="45"/>
  <c r="G797" i="45"/>
  <c r="H793" i="45"/>
  <c r="G793" i="45"/>
  <c r="H789" i="45"/>
  <c r="G789" i="45"/>
  <c r="H785" i="45"/>
  <c r="G785" i="45"/>
  <c r="H781" i="45"/>
  <c r="G781" i="45"/>
  <c r="H777" i="45"/>
  <c r="G777" i="45"/>
  <c r="H773" i="45"/>
  <c r="G773" i="45"/>
  <c r="H769" i="45"/>
  <c r="G769" i="45"/>
  <c r="H765" i="45"/>
  <c r="G765" i="45"/>
  <c r="H761" i="45"/>
  <c r="G761" i="45"/>
  <c r="H757" i="45"/>
  <c r="G757" i="45"/>
  <c r="H753" i="45"/>
  <c r="G753" i="45"/>
  <c r="H749" i="45"/>
  <c r="G749" i="45"/>
  <c r="H745" i="45"/>
  <c r="G745" i="45"/>
  <c r="H741" i="45"/>
  <c r="G741" i="45"/>
  <c r="H737" i="45"/>
  <c r="G737" i="45"/>
  <c r="H733" i="45"/>
  <c r="G733" i="45"/>
  <c r="H729" i="45"/>
  <c r="G729" i="45"/>
  <c r="H725" i="45"/>
  <c r="G725" i="45"/>
  <c r="H721" i="45"/>
  <c r="G721" i="45"/>
  <c r="H717" i="45"/>
  <c r="G717" i="45"/>
  <c r="H713" i="45"/>
  <c r="G713" i="45"/>
  <c r="H709" i="45"/>
  <c r="G709" i="45"/>
  <c r="H705" i="45"/>
  <c r="G705" i="45"/>
  <c r="H701" i="45"/>
  <c r="G701" i="45"/>
  <c r="H697" i="45"/>
  <c r="G697" i="45"/>
  <c r="H693" i="45"/>
  <c r="G693" i="45"/>
  <c r="H689" i="45"/>
  <c r="G689" i="45"/>
  <c r="H685" i="45"/>
  <c r="G685" i="45"/>
  <c r="H681" i="45"/>
  <c r="G681" i="45"/>
  <c r="H677" i="45"/>
  <c r="G677" i="45"/>
  <c r="H673" i="45"/>
  <c r="G673" i="45"/>
  <c r="H669" i="45"/>
  <c r="G669" i="45"/>
  <c r="H665" i="45"/>
  <c r="G665" i="45"/>
  <c r="H661" i="45"/>
  <c r="G661" i="45"/>
  <c r="H657" i="45"/>
  <c r="G657" i="45"/>
  <c r="H653" i="45"/>
  <c r="G653" i="45"/>
  <c r="H649" i="45"/>
  <c r="G649" i="45"/>
  <c r="H645" i="45"/>
  <c r="G645" i="45"/>
  <c r="H641" i="45"/>
  <c r="G641" i="45"/>
  <c r="H637" i="45"/>
  <c r="G637" i="45"/>
  <c r="H633" i="45"/>
  <c r="G633" i="45"/>
  <c r="H629" i="45"/>
  <c r="G629" i="45"/>
  <c r="H625" i="45"/>
  <c r="G625" i="45"/>
  <c r="H621" i="45"/>
  <c r="G621" i="45"/>
  <c r="H617" i="45"/>
  <c r="G617" i="45"/>
  <c r="H613" i="45"/>
  <c r="G613" i="45"/>
  <c r="H609" i="45"/>
  <c r="G609" i="45"/>
  <c r="H605" i="45"/>
  <c r="G605" i="45"/>
  <c r="H601" i="45"/>
  <c r="G601" i="45"/>
  <c r="H597" i="45"/>
  <c r="G597" i="45"/>
  <c r="H593" i="45"/>
  <c r="G593" i="45"/>
  <c r="H589" i="45"/>
  <c r="G589" i="45"/>
  <c r="H585" i="45"/>
  <c r="G585" i="45"/>
  <c r="H581" i="45"/>
  <c r="G581" i="45"/>
  <c r="H577" i="45"/>
  <c r="G577" i="45"/>
  <c r="H573" i="45"/>
  <c r="G573" i="45"/>
  <c r="H569" i="45"/>
  <c r="G569" i="45"/>
  <c r="H565" i="45"/>
  <c r="G565" i="45"/>
  <c r="H561" i="45"/>
  <c r="G561" i="45"/>
  <c r="H557" i="45"/>
  <c r="G557" i="45"/>
  <c r="H553" i="45"/>
  <c r="G553" i="45"/>
  <c r="H549" i="45"/>
  <c r="G549" i="45"/>
  <c r="H545" i="45"/>
  <c r="G545" i="45"/>
  <c r="H541" i="45"/>
  <c r="G541" i="45"/>
  <c r="H537" i="45"/>
  <c r="G537" i="45"/>
  <c r="H533" i="45"/>
  <c r="G533" i="45"/>
  <c r="H529" i="45"/>
  <c r="G529" i="45"/>
  <c r="H525" i="45"/>
  <c r="G525" i="45"/>
  <c r="H521" i="45"/>
  <c r="G521" i="45"/>
  <c r="H517" i="45"/>
  <c r="G517" i="45"/>
  <c r="H513" i="45"/>
  <c r="G513" i="45"/>
  <c r="H509" i="45"/>
  <c r="G509" i="45"/>
  <c r="H505" i="45"/>
  <c r="G505" i="45"/>
  <c r="H501" i="45"/>
  <c r="G501" i="45"/>
  <c r="H497" i="45"/>
  <c r="G497" i="45"/>
  <c r="H493" i="45"/>
  <c r="G493" i="45"/>
  <c r="H489" i="45"/>
  <c r="G489" i="45"/>
  <c r="H485" i="45"/>
  <c r="G485" i="45"/>
  <c r="H481" i="45"/>
  <c r="G481" i="45"/>
  <c r="H477" i="45"/>
  <c r="G477" i="45"/>
  <c r="H473" i="45"/>
  <c r="G473" i="45"/>
  <c r="H469" i="45"/>
  <c r="G469" i="45"/>
  <c r="H465" i="45"/>
  <c r="G465" i="45"/>
  <c r="H461" i="45"/>
  <c r="G461" i="45"/>
  <c r="H457" i="45"/>
  <c r="G457" i="45"/>
  <c r="H453" i="45"/>
  <c r="G453" i="45"/>
  <c r="H449" i="45"/>
  <c r="G449" i="45"/>
  <c r="H445" i="45"/>
  <c r="G445" i="45"/>
  <c r="H441" i="45"/>
  <c r="G441" i="45"/>
  <c r="H437" i="45"/>
  <c r="G437" i="45"/>
  <c r="H433" i="45"/>
  <c r="G433" i="45"/>
  <c r="H429" i="45"/>
  <c r="G429" i="45"/>
  <c r="H425" i="45"/>
  <c r="G425" i="45"/>
  <c r="H421" i="45"/>
  <c r="G421" i="45"/>
  <c r="H417" i="45"/>
  <c r="G417" i="45"/>
  <c r="H413" i="45"/>
  <c r="G413" i="45"/>
  <c r="H409" i="45"/>
  <c r="G409" i="45"/>
  <c r="H405" i="45"/>
  <c r="G405" i="45"/>
  <c r="H401" i="45"/>
  <c r="G401" i="45"/>
  <c r="H397" i="45"/>
  <c r="G397" i="45"/>
  <c r="H393" i="45"/>
  <c r="G393" i="45"/>
  <c r="H389" i="45"/>
  <c r="G389" i="45"/>
  <c r="H385" i="45"/>
  <c r="G385" i="45"/>
  <c r="H381" i="45"/>
  <c r="G381" i="45"/>
  <c r="H377" i="45"/>
  <c r="G377" i="45"/>
  <c r="H373" i="45"/>
  <c r="G373" i="45"/>
  <c r="H369" i="45"/>
  <c r="G369" i="45"/>
  <c r="H365" i="45"/>
  <c r="G365" i="45"/>
  <c r="H361" i="45"/>
  <c r="G361" i="45"/>
  <c r="H357" i="45"/>
  <c r="G357" i="45"/>
  <c r="H353" i="45"/>
  <c r="G353" i="45"/>
  <c r="H349" i="45"/>
  <c r="G349" i="45"/>
  <c r="H345" i="45"/>
  <c r="G345" i="45"/>
  <c r="H341" i="45"/>
  <c r="G341" i="45"/>
  <c r="H337" i="45"/>
  <c r="G337" i="45"/>
  <c r="H333" i="45"/>
  <c r="G333" i="45"/>
  <c r="H329" i="45"/>
  <c r="G329" i="45"/>
  <c r="H325" i="45"/>
  <c r="G325" i="45"/>
  <c r="H321" i="45"/>
  <c r="G321" i="45"/>
  <c r="H317" i="45"/>
  <c r="G317" i="45"/>
  <c r="H313" i="45"/>
  <c r="G313" i="45"/>
  <c r="H309" i="45"/>
  <c r="G309" i="45"/>
  <c r="H305" i="45"/>
  <c r="G305" i="45"/>
  <c r="H301" i="45"/>
  <c r="G301" i="45"/>
  <c r="H297" i="45"/>
  <c r="G297" i="45"/>
  <c r="H293" i="45"/>
  <c r="G293" i="45"/>
  <c r="H289" i="45"/>
  <c r="G289" i="45"/>
  <c r="H285" i="45"/>
  <c r="G285" i="45"/>
  <c r="H281" i="45"/>
  <c r="G281" i="45"/>
  <c r="H277" i="45"/>
  <c r="G277" i="45"/>
  <c r="H273" i="45"/>
  <c r="G273" i="45"/>
  <c r="H269" i="45"/>
  <c r="G269" i="45"/>
  <c r="H265" i="45"/>
  <c r="G265" i="45"/>
  <c r="H261" i="45"/>
  <c r="G261" i="45"/>
  <c r="H257" i="45"/>
  <c r="G257" i="45"/>
  <c r="H253" i="45"/>
  <c r="G253" i="45"/>
  <c r="H249" i="45"/>
  <c r="G249" i="45"/>
  <c r="H245" i="45"/>
  <c r="G245" i="45"/>
  <c r="H241" i="45"/>
  <c r="G241" i="45"/>
  <c r="H237" i="45"/>
  <c r="G237" i="45"/>
  <c r="H233" i="45"/>
  <c r="G233" i="45"/>
  <c r="H229" i="45"/>
  <c r="G229" i="45"/>
  <c r="H225" i="45"/>
  <c r="G225" i="45"/>
  <c r="H221" i="45"/>
  <c r="G221" i="45"/>
  <c r="H217" i="45"/>
  <c r="G217" i="45"/>
  <c r="H213" i="45"/>
  <c r="G213" i="45"/>
  <c r="H209" i="45"/>
  <c r="G209" i="45"/>
  <c r="H205" i="45"/>
  <c r="G205" i="45"/>
  <c r="H201" i="45"/>
  <c r="G201" i="45"/>
  <c r="H197" i="45"/>
  <c r="G197" i="45"/>
  <c r="H193" i="45"/>
  <c r="G193" i="45"/>
  <c r="H189" i="45"/>
  <c r="G189" i="45"/>
  <c r="H185" i="45"/>
  <c r="G185" i="45"/>
  <c r="H181" i="45"/>
  <c r="G181" i="45"/>
  <c r="H177" i="45"/>
  <c r="G177" i="45"/>
  <c r="H173" i="45"/>
  <c r="G173" i="45"/>
  <c r="H169" i="45"/>
  <c r="G169" i="45"/>
  <c r="H165" i="45"/>
  <c r="G165" i="45"/>
  <c r="H161" i="45"/>
  <c r="G161" i="45"/>
  <c r="H157" i="45"/>
  <c r="G157" i="45"/>
  <c r="H153" i="45"/>
  <c r="G153" i="45"/>
  <c r="H149" i="45"/>
  <c r="G149" i="45"/>
  <c r="H145" i="45"/>
  <c r="G145" i="45"/>
  <c r="H141" i="45"/>
  <c r="G141" i="45"/>
  <c r="H137" i="45"/>
  <c r="G137" i="45"/>
  <c r="H133" i="45"/>
  <c r="G133" i="45"/>
  <c r="H129" i="45"/>
  <c r="G129" i="45"/>
  <c r="H125" i="45"/>
  <c r="G125" i="45"/>
  <c r="H121" i="45"/>
  <c r="G121" i="45"/>
  <c r="H117" i="45"/>
  <c r="G117" i="45"/>
  <c r="H113" i="45"/>
  <c r="G113" i="45"/>
  <c r="H109" i="45"/>
  <c r="G109" i="45"/>
  <c r="H105" i="45"/>
  <c r="G105" i="45"/>
  <c r="H101" i="45"/>
  <c r="G101" i="45"/>
  <c r="H97" i="45"/>
  <c r="G97" i="45"/>
  <c r="H93" i="45"/>
  <c r="G93" i="45"/>
  <c r="H89" i="45"/>
  <c r="G89" i="45"/>
  <c r="H85" i="45"/>
  <c r="G85" i="45"/>
  <c r="H81" i="45"/>
  <c r="G81" i="45"/>
  <c r="H77" i="45"/>
  <c r="G77" i="45"/>
  <c r="H73" i="45"/>
  <c r="G73" i="45"/>
  <c r="H69" i="45"/>
  <c r="G69" i="45"/>
  <c r="H65" i="45"/>
  <c r="G65" i="45"/>
  <c r="H1000" i="45"/>
  <c r="G1000" i="45"/>
  <c r="H984" i="45"/>
  <c r="G984" i="45"/>
  <c r="H972" i="45"/>
  <c r="G972" i="45"/>
  <c r="H956" i="45"/>
  <c r="G956" i="45"/>
  <c r="H940" i="45"/>
  <c r="G940" i="45"/>
  <c r="H928" i="45"/>
  <c r="G928" i="45"/>
  <c r="H912" i="45"/>
  <c r="G912" i="45"/>
  <c r="H896" i="45"/>
  <c r="G896" i="45"/>
  <c r="H880" i="45"/>
  <c r="G880" i="45"/>
  <c r="H868" i="45"/>
  <c r="G868" i="45"/>
  <c r="H860" i="45"/>
  <c r="G860" i="45"/>
  <c r="H848" i="45"/>
  <c r="G848" i="45"/>
  <c r="H844" i="45"/>
  <c r="G844" i="45"/>
  <c r="H840" i="45"/>
  <c r="G840" i="45"/>
  <c r="H836" i="45"/>
  <c r="G836" i="45"/>
  <c r="H832" i="45"/>
  <c r="G832" i="45"/>
  <c r="H828" i="45"/>
  <c r="G828" i="45"/>
  <c r="H824" i="45"/>
  <c r="G824" i="45"/>
  <c r="H820" i="45"/>
  <c r="G820" i="45"/>
  <c r="H816" i="45"/>
  <c r="G816" i="45"/>
  <c r="H812" i="45"/>
  <c r="G812" i="45"/>
  <c r="H808" i="45"/>
  <c r="G808" i="45"/>
  <c r="H804" i="45"/>
  <c r="G804" i="45"/>
  <c r="H800" i="45"/>
  <c r="G800" i="45"/>
  <c r="H796" i="45"/>
  <c r="G796" i="45"/>
  <c r="H792" i="45"/>
  <c r="G792" i="45"/>
  <c r="H788" i="45"/>
  <c r="G788" i="45"/>
  <c r="H784" i="45"/>
  <c r="G784" i="45"/>
  <c r="H780" i="45"/>
  <c r="G780" i="45"/>
  <c r="H776" i="45"/>
  <c r="G776" i="45"/>
  <c r="H772" i="45"/>
  <c r="G772" i="45"/>
  <c r="H768" i="45"/>
  <c r="G768" i="45"/>
  <c r="H764" i="45"/>
  <c r="G764" i="45"/>
  <c r="H760" i="45"/>
  <c r="G760" i="45"/>
  <c r="H756" i="45"/>
  <c r="G756" i="45"/>
  <c r="H752" i="45"/>
  <c r="G752" i="45"/>
  <c r="H748" i="45"/>
  <c r="G748" i="45"/>
  <c r="H744" i="45"/>
  <c r="G744" i="45"/>
  <c r="H740" i="45"/>
  <c r="G740" i="45"/>
  <c r="H736" i="45"/>
  <c r="G736" i="45"/>
  <c r="H732" i="45"/>
  <c r="G732" i="45"/>
  <c r="H728" i="45"/>
  <c r="G728" i="45"/>
  <c r="H724" i="45"/>
  <c r="G724" i="45"/>
  <c r="H720" i="45"/>
  <c r="G720" i="45"/>
  <c r="H716" i="45"/>
  <c r="G716" i="45"/>
  <c r="H712" i="45"/>
  <c r="G712" i="45"/>
  <c r="H708" i="45"/>
  <c r="G708" i="45"/>
  <c r="H704" i="45"/>
  <c r="G704" i="45"/>
  <c r="H700" i="45"/>
  <c r="G700" i="45"/>
  <c r="H696" i="45"/>
  <c r="G696" i="45"/>
  <c r="H692" i="45"/>
  <c r="G692" i="45"/>
  <c r="H688" i="45"/>
  <c r="G688" i="45"/>
  <c r="H684" i="45"/>
  <c r="G684" i="45"/>
  <c r="H680" i="45"/>
  <c r="G680" i="45"/>
  <c r="H676" i="45"/>
  <c r="G676" i="45"/>
  <c r="H672" i="45"/>
  <c r="G672" i="45"/>
  <c r="H668" i="45"/>
  <c r="G668" i="45"/>
  <c r="H664" i="45"/>
  <c r="G664" i="45"/>
  <c r="H660" i="45"/>
  <c r="G660" i="45"/>
  <c r="H656" i="45"/>
  <c r="G656" i="45"/>
  <c r="H652" i="45"/>
  <c r="G652" i="45"/>
  <c r="H648" i="45"/>
  <c r="G648" i="45"/>
  <c r="H644" i="45"/>
  <c r="G644" i="45"/>
  <c r="H640" i="45"/>
  <c r="G640" i="45"/>
  <c r="H636" i="45"/>
  <c r="G636" i="45"/>
  <c r="H632" i="45"/>
  <c r="G632" i="45"/>
  <c r="H628" i="45"/>
  <c r="G628" i="45"/>
  <c r="H624" i="45"/>
  <c r="G624" i="45"/>
  <c r="H620" i="45"/>
  <c r="G620" i="45"/>
  <c r="H616" i="45"/>
  <c r="G616" i="45"/>
  <c r="H612" i="45"/>
  <c r="G612" i="45"/>
  <c r="H608" i="45"/>
  <c r="G608" i="45"/>
  <c r="H604" i="45"/>
  <c r="G604" i="45"/>
  <c r="H600" i="45"/>
  <c r="G600" i="45"/>
  <c r="H596" i="45"/>
  <c r="G596" i="45"/>
  <c r="H592" i="45"/>
  <c r="G592" i="45"/>
  <c r="H588" i="45"/>
  <c r="G588" i="45"/>
  <c r="H584" i="45"/>
  <c r="G584" i="45"/>
  <c r="H580" i="45"/>
  <c r="G580" i="45"/>
  <c r="H576" i="45"/>
  <c r="G576" i="45"/>
  <c r="H572" i="45"/>
  <c r="G572" i="45"/>
  <c r="H568" i="45"/>
  <c r="G568" i="45"/>
  <c r="H564" i="45"/>
  <c r="G564" i="45"/>
  <c r="H560" i="45"/>
  <c r="G560" i="45"/>
  <c r="H556" i="45"/>
  <c r="G556" i="45"/>
  <c r="H552" i="45"/>
  <c r="G552" i="45"/>
  <c r="H548" i="45"/>
  <c r="G548" i="45"/>
  <c r="H544" i="45"/>
  <c r="G544" i="45"/>
  <c r="H540" i="45"/>
  <c r="G540" i="45"/>
  <c r="H536" i="45"/>
  <c r="G536" i="45"/>
  <c r="H532" i="45"/>
  <c r="G532" i="45"/>
  <c r="H528" i="45"/>
  <c r="G528" i="45"/>
  <c r="H524" i="45"/>
  <c r="G524" i="45"/>
  <c r="H520" i="45"/>
  <c r="G520" i="45"/>
  <c r="H516" i="45"/>
  <c r="G516" i="45"/>
  <c r="H512" i="45"/>
  <c r="G512" i="45"/>
  <c r="H508" i="45"/>
  <c r="G508" i="45"/>
  <c r="H504" i="45"/>
  <c r="G504" i="45"/>
  <c r="H500" i="45"/>
  <c r="G500" i="45"/>
  <c r="H496" i="45"/>
  <c r="G496" i="45"/>
  <c r="H492" i="45"/>
  <c r="G492" i="45"/>
  <c r="H488" i="45"/>
  <c r="G488" i="45"/>
  <c r="H484" i="45"/>
  <c r="G484" i="45"/>
  <c r="H480" i="45"/>
  <c r="G480" i="45"/>
  <c r="H476" i="45"/>
  <c r="G476" i="45"/>
  <c r="H472" i="45"/>
  <c r="G472" i="45"/>
  <c r="H468" i="45"/>
  <c r="G468" i="45"/>
  <c r="H464" i="45"/>
  <c r="G464" i="45"/>
  <c r="H460" i="45"/>
  <c r="G460" i="45"/>
  <c r="H456" i="45"/>
  <c r="G456" i="45"/>
  <c r="H452" i="45"/>
  <c r="G452" i="45"/>
  <c r="H448" i="45"/>
  <c r="G448" i="45"/>
  <c r="H444" i="45"/>
  <c r="G444" i="45"/>
  <c r="H440" i="45"/>
  <c r="G440" i="45"/>
  <c r="H436" i="45"/>
  <c r="G436" i="45"/>
  <c r="H432" i="45"/>
  <c r="G432" i="45"/>
  <c r="H428" i="45"/>
  <c r="G428" i="45"/>
  <c r="H424" i="45"/>
  <c r="G424" i="45"/>
  <c r="H420" i="45"/>
  <c r="G420" i="45"/>
  <c r="H416" i="45"/>
  <c r="G416" i="45"/>
  <c r="H412" i="45"/>
  <c r="G412" i="45"/>
  <c r="H408" i="45"/>
  <c r="G408" i="45"/>
  <c r="H404" i="45"/>
  <c r="G404" i="45"/>
  <c r="H400" i="45"/>
  <c r="G400" i="45"/>
  <c r="H396" i="45"/>
  <c r="G396" i="45"/>
  <c r="H392" i="45"/>
  <c r="G392" i="45"/>
  <c r="H388" i="45"/>
  <c r="G388" i="45"/>
  <c r="H384" i="45"/>
  <c r="G384" i="45"/>
  <c r="H380" i="45"/>
  <c r="G380" i="45"/>
  <c r="H376" i="45"/>
  <c r="G376" i="45"/>
  <c r="H372" i="45"/>
  <c r="G372" i="45"/>
  <c r="H368" i="45"/>
  <c r="G368" i="45"/>
  <c r="H364" i="45"/>
  <c r="G364" i="45"/>
  <c r="H360" i="45"/>
  <c r="G360" i="45"/>
  <c r="H356" i="45"/>
  <c r="G356" i="45"/>
  <c r="H352" i="45"/>
  <c r="G352" i="45"/>
  <c r="H348" i="45"/>
  <c r="G348" i="45"/>
  <c r="H344" i="45"/>
  <c r="G344" i="45"/>
  <c r="H340" i="45"/>
  <c r="G340" i="45"/>
  <c r="H336" i="45"/>
  <c r="G336" i="45"/>
  <c r="H332" i="45"/>
  <c r="G332" i="45"/>
  <c r="H328" i="45"/>
  <c r="G328" i="45"/>
  <c r="H324" i="45"/>
  <c r="G324" i="45"/>
  <c r="H320" i="45"/>
  <c r="G320" i="45"/>
  <c r="H316" i="45"/>
  <c r="G316" i="45"/>
  <c r="H312" i="45"/>
  <c r="G312" i="45"/>
  <c r="H308" i="45"/>
  <c r="G308" i="45"/>
  <c r="H304" i="45"/>
  <c r="G304" i="45"/>
  <c r="H300" i="45"/>
  <c r="G300" i="45"/>
  <c r="H296" i="45"/>
  <c r="G296" i="45"/>
  <c r="H292" i="45"/>
  <c r="G292" i="45"/>
  <c r="H288" i="45"/>
  <c r="G288" i="45"/>
  <c r="H284" i="45"/>
  <c r="G284" i="45"/>
  <c r="H280" i="45"/>
  <c r="G280" i="45"/>
  <c r="H276" i="45"/>
  <c r="G276" i="45"/>
  <c r="H272" i="45"/>
  <c r="G272" i="45"/>
  <c r="H268" i="45"/>
  <c r="G268" i="45"/>
  <c r="H264" i="45"/>
  <c r="G264" i="45"/>
  <c r="H260" i="45"/>
  <c r="G260" i="45"/>
  <c r="H256" i="45"/>
  <c r="G256" i="45"/>
  <c r="H252" i="45"/>
  <c r="G252" i="45"/>
  <c r="H248" i="45"/>
  <c r="G248" i="45"/>
  <c r="H244" i="45"/>
  <c r="G244" i="45"/>
  <c r="H240" i="45"/>
  <c r="G240" i="45"/>
  <c r="H236" i="45"/>
  <c r="G236" i="45"/>
  <c r="H232" i="45"/>
  <c r="G232" i="45"/>
  <c r="H228" i="45"/>
  <c r="G228" i="45"/>
  <c r="H224" i="45"/>
  <c r="G224" i="45"/>
  <c r="H220" i="45"/>
  <c r="G220" i="45"/>
  <c r="H216" i="45"/>
  <c r="G216" i="45"/>
  <c r="H212" i="45"/>
  <c r="G212" i="45"/>
  <c r="H208" i="45"/>
  <c r="G208" i="45"/>
  <c r="H204" i="45"/>
  <c r="G204" i="45"/>
  <c r="H200" i="45"/>
  <c r="G200" i="45"/>
  <c r="H196" i="45"/>
  <c r="G196" i="45"/>
  <c r="H192" i="45"/>
  <c r="G192" i="45"/>
  <c r="H188" i="45"/>
  <c r="G188" i="45"/>
  <c r="H184" i="45"/>
  <c r="G184" i="45"/>
  <c r="H180" i="45"/>
  <c r="G180" i="45"/>
  <c r="H176" i="45"/>
  <c r="G176" i="45"/>
  <c r="H172" i="45"/>
  <c r="G172" i="45"/>
  <c r="H168" i="45"/>
  <c r="G168" i="45"/>
  <c r="H164" i="45"/>
  <c r="G164" i="45"/>
  <c r="H160" i="45"/>
  <c r="G160" i="45"/>
  <c r="H156" i="45"/>
  <c r="G156" i="45"/>
  <c r="H152" i="45"/>
  <c r="G152" i="45"/>
  <c r="H148" i="45"/>
  <c r="G148" i="45"/>
  <c r="H144" i="45"/>
  <c r="G144" i="45"/>
  <c r="H140" i="45"/>
  <c r="G140" i="45"/>
  <c r="H136" i="45"/>
  <c r="G136" i="45"/>
  <c r="H132" i="45"/>
  <c r="G132" i="45"/>
  <c r="H128" i="45"/>
  <c r="G128" i="45"/>
  <c r="H124" i="45"/>
  <c r="G124" i="45"/>
  <c r="H120" i="45"/>
  <c r="G120" i="45"/>
  <c r="H116" i="45"/>
  <c r="G116" i="45"/>
  <c r="H112" i="45"/>
  <c r="G112" i="45"/>
  <c r="H108" i="45"/>
  <c r="G108" i="45"/>
  <c r="H104" i="45"/>
  <c r="G104" i="45"/>
  <c r="H100" i="45"/>
  <c r="G100" i="45"/>
  <c r="H96" i="45"/>
  <c r="G96" i="45"/>
  <c r="H92" i="45"/>
  <c r="G92" i="45"/>
  <c r="H88" i="45"/>
  <c r="G88" i="45"/>
  <c r="H84" i="45"/>
  <c r="G84" i="45"/>
  <c r="H80" i="45"/>
  <c r="G80" i="45"/>
  <c r="H76" i="45"/>
  <c r="G76" i="45"/>
  <c r="H72" i="45"/>
  <c r="G72" i="45"/>
  <c r="H68" i="45"/>
  <c r="G68" i="45"/>
  <c r="H64" i="45"/>
  <c r="G64" i="45"/>
  <c r="H1004" i="45"/>
  <c r="G1004" i="45"/>
  <c r="H988" i="45"/>
  <c r="G988" i="45"/>
  <c r="H968" i="45"/>
  <c r="G968" i="45"/>
  <c r="H952" i="45"/>
  <c r="G952" i="45"/>
  <c r="H924" i="45"/>
  <c r="G924" i="45"/>
  <c r="H908" i="45"/>
  <c r="G908" i="45"/>
  <c r="H892" i="45"/>
  <c r="G892" i="45"/>
  <c r="H864" i="45"/>
  <c r="G864" i="45"/>
  <c r="H1007" i="45"/>
  <c r="G1007" i="45"/>
  <c r="H995" i="45"/>
  <c r="G995" i="45"/>
  <c r="H983" i="45"/>
  <c r="G983" i="45"/>
  <c r="H971" i="45"/>
  <c r="G971" i="45"/>
  <c r="H959" i="45"/>
  <c r="G959" i="45"/>
  <c r="H947" i="45"/>
  <c r="G947" i="45"/>
  <c r="H927" i="45"/>
  <c r="G927" i="45"/>
  <c r="H915" i="45"/>
  <c r="G915" i="45"/>
  <c r="H903" i="45"/>
  <c r="G903" i="45"/>
  <c r="H891" i="45"/>
  <c r="G891" i="45"/>
  <c r="H879" i="45"/>
  <c r="G879" i="45"/>
  <c r="H867" i="45"/>
  <c r="G867" i="45"/>
  <c r="H855" i="45"/>
  <c r="G855" i="45"/>
  <c r="H843" i="45"/>
  <c r="G843" i="45"/>
  <c r="H831" i="45"/>
  <c r="G831" i="45"/>
  <c r="H815" i="45"/>
  <c r="G815" i="45"/>
  <c r="H799" i="45"/>
  <c r="G799" i="45"/>
  <c r="H783" i="45"/>
  <c r="G783" i="45"/>
  <c r="H775" i="45"/>
  <c r="G775" i="45"/>
  <c r="H767" i="45"/>
  <c r="G767" i="45"/>
  <c r="H763" i="45"/>
  <c r="G763" i="45"/>
  <c r="H755" i="45"/>
  <c r="G755" i="45"/>
  <c r="H747" i="45"/>
  <c r="G747" i="45"/>
  <c r="H743" i="45"/>
  <c r="G743" i="45"/>
  <c r="H739" i="45"/>
  <c r="G739" i="45"/>
  <c r="H735" i="45"/>
  <c r="G735" i="45"/>
  <c r="H731" i="45"/>
  <c r="G731" i="45"/>
  <c r="H727" i="45"/>
  <c r="G727" i="45"/>
  <c r="H723" i="45"/>
  <c r="G723" i="45"/>
  <c r="H719" i="45"/>
  <c r="G719" i="45"/>
  <c r="H715" i="45"/>
  <c r="G715" i="45"/>
  <c r="H711" i="45"/>
  <c r="G711" i="45"/>
  <c r="H707" i="45"/>
  <c r="G707" i="45"/>
  <c r="H703" i="45"/>
  <c r="G703" i="45"/>
  <c r="H699" i="45"/>
  <c r="G699" i="45"/>
  <c r="H695" i="45"/>
  <c r="G695" i="45"/>
  <c r="H691" i="45"/>
  <c r="G691" i="45"/>
  <c r="H687" i="45"/>
  <c r="G687" i="45"/>
  <c r="H683" i="45"/>
  <c r="G683" i="45"/>
  <c r="H679" i="45"/>
  <c r="G679" i="45"/>
  <c r="H675" i="45"/>
  <c r="G675" i="45"/>
  <c r="H671" i="45"/>
  <c r="G671" i="45"/>
  <c r="H667" i="45"/>
  <c r="G667" i="45"/>
  <c r="H663" i="45"/>
  <c r="G663" i="45"/>
  <c r="H659" i="45"/>
  <c r="G659" i="45"/>
  <c r="H655" i="45"/>
  <c r="G655" i="45"/>
  <c r="H651" i="45"/>
  <c r="G651" i="45"/>
  <c r="H647" i="45"/>
  <c r="G647" i="45"/>
  <c r="H643" i="45"/>
  <c r="G643" i="45"/>
  <c r="H639" i="45"/>
  <c r="G639" i="45"/>
  <c r="H635" i="45"/>
  <c r="G635" i="45"/>
  <c r="H631" i="45"/>
  <c r="G631" i="45"/>
  <c r="H627" i="45"/>
  <c r="G627" i="45"/>
  <c r="H623" i="45"/>
  <c r="G623" i="45"/>
  <c r="H619" i="45"/>
  <c r="G619" i="45"/>
  <c r="H615" i="45"/>
  <c r="G615" i="45"/>
  <c r="H611" i="45"/>
  <c r="G611" i="45"/>
  <c r="H607" i="45"/>
  <c r="G607" i="45"/>
  <c r="H603" i="45"/>
  <c r="G603" i="45"/>
  <c r="H599" i="45"/>
  <c r="G599" i="45"/>
  <c r="H595" i="45"/>
  <c r="G595" i="45"/>
  <c r="H591" i="45"/>
  <c r="G591" i="45"/>
  <c r="H587" i="45"/>
  <c r="G587" i="45"/>
  <c r="H583" i="45"/>
  <c r="G583" i="45"/>
  <c r="H579" i="45"/>
  <c r="G579" i="45"/>
  <c r="H575" i="45"/>
  <c r="G575" i="45"/>
  <c r="H571" i="45"/>
  <c r="G571" i="45"/>
  <c r="H567" i="45"/>
  <c r="G567" i="45"/>
  <c r="H563" i="45"/>
  <c r="G563" i="45"/>
  <c r="H559" i="45"/>
  <c r="G559" i="45"/>
  <c r="H555" i="45"/>
  <c r="G555" i="45"/>
  <c r="H551" i="45"/>
  <c r="G551" i="45"/>
  <c r="H547" i="45"/>
  <c r="G547" i="45"/>
  <c r="H543" i="45"/>
  <c r="G543" i="45"/>
  <c r="H539" i="45"/>
  <c r="G539" i="45"/>
  <c r="H535" i="45"/>
  <c r="G535" i="45"/>
  <c r="H531" i="45"/>
  <c r="G531" i="45"/>
  <c r="H527" i="45"/>
  <c r="G527" i="45"/>
  <c r="H523" i="45"/>
  <c r="G523" i="45"/>
  <c r="H519" i="45"/>
  <c r="G519" i="45"/>
  <c r="H515" i="45"/>
  <c r="G515" i="45"/>
  <c r="H511" i="45"/>
  <c r="G511" i="45"/>
  <c r="H507" i="45"/>
  <c r="G507" i="45"/>
  <c r="H503" i="45"/>
  <c r="G503" i="45"/>
  <c r="H499" i="45"/>
  <c r="G499" i="45"/>
  <c r="H495" i="45"/>
  <c r="G495" i="45"/>
  <c r="H491" i="45"/>
  <c r="G491" i="45"/>
  <c r="H487" i="45"/>
  <c r="G487" i="45"/>
  <c r="H483" i="45"/>
  <c r="G483" i="45"/>
  <c r="H479" i="45"/>
  <c r="G479" i="45"/>
  <c r="H475" i="45"/>
  <c r="G475" i="45"/>
  <c r="H471" i="45"/>
  <c r="G471" i="45"/>
  <c r="H467" i="45"/>
  <c r="G467" i="45"/>
  <c r="H463" i="45"/>
  <c r="G463" i="45"/>
  <c r="H459" i="45"/>
  <c r="G459" i="45"/>
  <c r="H455" i="45"/>
  <c r="G455" i="45"/>
  <c r="H451" i="45"/>
  <c r="G451" i="45"/>
  <c r="H447" i="45"/>
  <c r="G447" i="45"/>
  <c r="H443" i="45"/>
  <c r="G443" i="45"/>
  <c r="H439" i="45"/>
  <c r="G439" i="45"/>
  <c r="H435" i="45"/>
  <c r="G435" i="45"/>
  <c r="H431" i="45"/>
  <c r="G431" i="45"/>
  <c r="H427" i="45"/>
  <c r="G427" i="45"/>
  <c r="H423" i="45"/>
  <c r="G423" i="45"/>
  <c r="H419" i="45"/>
  <c r="G419" i="45"/>
  <c r="H415" i="45"/>
  <c r="G415" i="45"/>
  <c r="H411" i="45"/>
  <c r="G411" i="45"/>
  <c r="H407" i="45"/>
  <c r="G407" i="45"/>
  <c r="H403" i="45"/>
  <c r="G403" i="45"/>
  <c r="H399" i="45"/>
  <c r="G399" i="45"/>
  <c r="H395" i="45"/>
  <c r="G395" i="45"/>
  <c r="H391" i="45"/>
  <c r="G391" i="45"/>
  <c r="H387" i="45"/>
  <c r="G387" i="45"/>
  <c r="H383" i="45"/>
  <c r="G383" i="45"/>
  <c r="H379" i="45"/>
  <c r="G379" i="45"/>
  <c r="H375" i="45"/>
  <c r="G375" i="45"/>
  <c r="H371" i="45"/>
  <c r="G371" i="45"/>
  <c r="H367" i="45"/>
  <c r="G367" i="45"/>
  <c r="H363" i="45"/>
  <c r="G363" i="45"/>
  <c r="H359" i="45"/>
  <c r="G359" i="45"/>
  <c r="H355" i="45"/>
  <c r="G355" i="45"/>
  <c r="H351" i="45"/>
  <c r="G351" i="45"/>
  <c r="H347" i="45"/>
  <c r="G347" i="45"/>
  <c r="H343" i="45"/>
  <c r="G343" i="45"/>
  <c r="H339" i="45"/>
  <c r="G339" i="45"/>
  <c r="H335" i="45"/>
  <c r="G335" i="45"/>
  <c r="H331" i="45"/>
  <c r="G331" i="45"/>
  <c r="H327" i="45"/>
  <c r="G327" i="45"/>
  <c r="H323" i="45"/>
  <c r="G323" i="45"/>
  <c r="H319" i="45"/>
  <c r="G319" i="45"/>
  <c r="H315" i="45"/>
  <c r="G315" i="45"/>
  <c r="H311" i="45"/>
  <c r="G311" i="45"/>
  <c r="H307" i="45"/>
  <c r="G307" i="45"/>
  <c r="H303" i="45"/>
  <c r="G303" i="45"/>
  <c r="H299" i="45"/>
  <c r="G299" i="45"/>
  <c r="H295" i="45"/>
  <c r="G295" i="45"/>
  <c r="H291" i="45"/>
  <c r="G291" i="45"/>
  <c r="H287" i="45"/>
  <c r="G287" i="45"/>
  <c r="H283" i="45"/>
  <c r="G283" i="45"/>
  <c r="H279" i="45"/>
  <c r="G279" i="45"/>
  <c r="H275" i="45"/>
  <c r="G275" i="45"/>
  <c r="H271" i="45"/>
  <c r="G271" i="45"/>
  <c r="H267" i="45"/>
  <c r="G267" i="45"/>
  <c r="H263" i="45"/>
  <c r="G263" i="45"/>
  <c r="H259" i="45"/>
  <c r="G259" i="45"/>
  <c r="H255" i="45"/>
  <c r="G255" i="45"/>
  <c r="H251" i="45"/>
  <c r="G251" i="45"/>
  <c r="H247" i="45"/>
  <c r="G247" i="45"/>
  <c r="H243" i="45"/>
  <c r="G243" i="45"/>
  <c r="H239" i="45"/>
  <c r="G239" i="45"/>
  <c r="H235" i="45"/>
  <c r="G235" i="45"/>
  <c r="H231" i="45"/>
  <c r="G231" i="45"/>
  <c r="H227" i="45"/>
  <c r="G227" i="45"/>
  <c r="H223" i="45"/>
  <c r="G223" i="45"/>
  <c r="H219" i="45"/>
  <c r="G219" i="45"/>
  <c r="H215" i="45"/>
  <c r="G215" i="45"/>
  <c r="H211" i="45"/>
  <c r="G211" i="45"/>
  <c r="H207" i="45"/>
  <c r="G207" i="45"/>
  <c r="H203" i="45"/>
  <c r="G203" i="45"/>
  <c r="H199" i="45"/>
  <c r="G199" i="45"/>
  <c r="H195" i="45"/>
  <c r="G195" i="45"/>
  <c r="H191" i="45"/>
  <c r="G191" i="45"/>
  <c r="H187" i="45"/>
  <c r="G187" i="45"/>
  <c r="H183" i="45"/>
  <c r="G183" i="45"/>
  <c r="H179" i="45"/>
  <c r="G179" i="45"/>
  <c r="H175" i="45"/>
  <c r="G175" i="45"/>
  <c r="H171" i="45"/>
  <c r="G171" i="45"/>
  <c r="H167" i="45"/>
  <c r="G167" i="45"/>
  <c r="H163" i="45"/>
  <c r="G163" i="45"/>
  <c r="H159" i="45"/>
  <c r="G159" i="45"/>
  <c r="H155" i="45"/>
  <c r="G155" i="45"/>
  <c r="H151" i="45"/>
  <c r="G151" i="45"/>
  <c r="H147" i="45"/>
  <c r="G147" i="45"/>
  <c r="H143" i="45"/>
  <c r="G143" i="45"/>
  <c r="H139" i="45"/>
  <c r="G139" i="45"/>
  <c r="H135" i="45"/>
  <c r="G135" i="45"/>
  <c r="H131" i="45"/>
  <c r="G131" i="45"/>
  <c r="H127" i="45"/>
  <c r="G127" i="45"/>
  <c r="H123" i="45"/>
  <c r="G123" i="45"/>
  <c r="H119" i="45"/>
  <c r="G119" i="45"/>
  <c r="H115" i="45"/>
  <c r="G115" i="45"/>
  <c r="H111" i="45"/>
  <c r="G111" i="45"/>
  <c r="H107" i="45"/>
  <c r="G107" i="45"/>
  <c r="H103" i="45"/>
  <c r="G103" i="45"/>
  <c r="H99" i="45"/>
  <c r="G99" i="45"/>
  <c r="H95" i="45"/>
  <c r="G95" i="45"/>
  <c r="H91" i="45"/>
  <c r="G91" i="45"/>
  <c r="H87" i="45"/>
  <c r="G87" i="45"/>
  <c r="H83" i="45"/>
  <c r="G83" i="45"/>
  <c r="H79" i="45"/>
  <c r="G79" i="45"/>
  <c r="H75" i="45"/>
  <c r="G75" i="45"/>
  <c r="H71" i="45"/>
  <c r="G71" i="45"/>
  <c r="H67" i="45"/>
  <c r="G67" i="45"/>
  <c r="H63" i="45"/>
  <c r="G63" i="45"/>
  <c r="F6" i="45"/>
  <c r="H6" i="45" s="1"/>
  <c r="F7" i="45"/>
  <c r="H7" i="45" s="1"/>
  <c r="F8" i="45"/>
  <c r="H8" i="45" s="1"/>
  <c r="F9" i="45"/>
  <c r="H9" i="45" s="1"/>
  <c r="F10" i="45"/>
  <c r="H10" i="45" s="1"/>
  <c r="F11" i="45"/>
  <c r="H11" i="45" s="1"/>
  <c r="F12" i="45"/>
  <c r="H12" i="45" s="1"/>
  <c r="F13" i="45"/>
  <c r="H13" i="45" s="1"/>
  <c r="F14" i="45"/>
  <c r="H14" i="45" s="1"/>
  <c r="F15" i="45"/>
  <c r="H15" i="45" s="1"/>
  <c r="F16" i="45"/>
  <c r="H16" i="45" s="1"/>
  <c r="F17" i="45"/>
  <c r="H17" i="45" s="1"/>
  <c r="F18" i="45"/>
  <c r="H18" i="45" s="1"/>
  <c r="F19" i="45"/>
  <c r="H19" i="45" s="1"/>
  <c r="F20" i="45"/>
  <c r="H20" i="45" s="1"/>
  <c r="E6" i="43" l="1"/>
  <c r="F6" i="43" s="1"/>
  <c r="AB12" i="59"/>
  <c r="AB11" i="59"/>
  <c r="AB10" i="59"/>
  <c r="B28" i="56"/>
  <c r="B27" i="56"/>
  <c r="B11" i="59" l="1"/>
  <c r="E7" i="53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6" i="53"/>
  <c r="B17" i="49"/>
  <c r="D17" i="49"/>
  <c r="E17" i="49"/>
  <c r="F17" i="49"/>
  <c r="G17" i="49"/>
  <c r="H17" i="49"/>
  <c r="B25" i="49"/>
  <c r="D13" i="43"/>
  <c r="B6" i="43"/>
  <c r="B7" i="43"/>
  <c r="B19" i="49" s="1"/>
  <c r="B8" i="43"/>
  <c r="B9" i="43"/>
  <c r="B21" i="49" s="1"/>
  <c r="B10" i="43"/>
  <c r="B11" i="43"/>
  <c r="B12" i="43"/>
  <c r="B13" i="43"/>
  <c r="B14" i="43"/>
  <c r="G14" i="43" s="1"/>
  <c r="H26" i="49" s="1"/>
  <c r="B15" i="43"/>
  <c r="B16" i="43"/>
  <c r="B17" i="43"/>
  <c r="D17" i="43" s="1"/>
  <c r="B18" i="43"/>
  <c r="B19" i="43"/>
  <c r="B20" i="43"/>
  <c r="B21" i="43"/>
  <c r="B33" i="49" s="1"/>
  <c r="B22" i="43"/>
  <c r="G22" i="43" s="1"/>
  <c r="H34" i="49" s="1"/>
  <c r="B23" i="43"/>
  <c r="B24" i="43"/>
  <c r="B25" i="43"/>
  <c r="B26" i="43"/>
  <c r="B38" i="49" s="1"/>
  <c r="D13" i="51"/>
  <c r="D8" i="51"/>
  <c r="D9" i="51"/>
  <c r="D10" i="51"/>
  <c r="D7" i="51"/>
  <c r="H7" i="48"/>
  <c r="H8" i="48"/>
  <c r="H9" i="48"/>
  <c r="H10" i="48"/>
  <c r="H11" i="48"/>
  <c r="H12" i="48"/>
  <c r="H13" i="48"/>
  <c r="H14" i="48"/>
  <c r="H15" i="48"/>
  <c r="H16" i="48"/>
  <c r="H6" i="48"/>
  <c r="F25" i="49" l="1"/>
  <c r="AD12" i="60"/>
  <c r="E29" i="49"/>
  <c r="AC16" i="60"/>
  <c r="E25" i="49"/>
  <c r="AC12" i="60"/>
  <c r="D10" i="43"/>
  <c r="E10" i="43" s="1"/>
  <c r="F10" i="43" s="1"/>
  <c r="C17" i="43"/>
  <c r="C13" i="43"/>
  <c r="E18" i="49"/>
  <c r="G25" i="43"/>
  <c r="H37" i="49" s="1"/>
  <c r="G21" i="43"/>
  <c r="H33" i="49" s="1"/>
  <c r="G17" i="43"/>
  <c r="H29" i="49" s="1"/>
  <c r="G13" i="43"/>
  <c r="H25" i="49" s="1"/>
  <c r="C25" i="43"/>
  <c r="D25" i="43"/>
  <c r="G26" i="43"/>
  <c r="H38" i="49" s="1"/>
  <c r="B30" i="49"/>
  <c r="B22" i="49"/>
  <c r="G24" i="43"/>
  <c r="H36" i="49" s="1"/>
  <c r="G20" i="43"/>
  <c r="H32" i="49" s="1"/>
  <c r="G16" i="43"/>
  <c r="H28" i="49" s="1"/>
  <c r="G12" i="43"/>
  <c r="H24" i="49" s="1"/>
  <c r="C21" i="43"/>
  <c r="D21" i="43"/>
  <c r="B37" i="49"/>
  <c r="B29" i="49"/>
  <c r="G23" i="43"/>
  <c r="H35" i="49" s="1"/>
  <c r="G19" i="43"/>
  <c r="H31" i="49" s="1"/>
  <c r="G15" i="43"/>
  <c r="H27" i="49" s="1"/>
  <c r="G18" i="43"/>
  <c r="H30" i="49" s="1"/>
  <c r="B34" i="49"/>
  <c r="B26" i="49"/>
  <c r="B18" i="49"/>
  <c r="C24" i="43"/>
  <c r="C20" i="43"/>
  <c r="C16" i="43"/>
  <c r="C12" i="43"/>
  <c r="C7" i="43"/>
  <c r="D24" i="43"/>
  <c r="D20" i="43"/>
  <c r="D16" i="43"/>
  <c r="D12" i="43"/>
  <c r="D7" i="43"/>
  <c r="E7" i="43" s="1"/>
  <c r="F7" i="43" s="1"/>
  <c r="C23" i="43"/>
  <c r="C19" i="43"/>
  <c r="C15" i="43"/>
  <c r="C10" i="43"/>
  <c r="D23" i="43"/>
  <c r="D19" i="43"/>
  <c r="D15" i="43"/>
  <c r="B36" i="49"/>
  <c r="B32" i="49"/>
  <c r="B28" i="49"/>
  <c r="B24" i="49"/>
  <c r="B20" i="49"/>
  <c r="C26" i="43"/>
  <c r="C22" i="43"/>
  <c r="C18" i="43"/>
  <c r="C14" i="43"/>
  <c r="C9" i="43"/>
  <c r="D26" i="43"/>
  <c r="D22" i="43"/>
  <c r="D18" i="43"/>
  <c r="D14" i="43"/>
  <c r="D9" i="43"/>
  <c r="E9" i="43" s="1"/>
  <c r="F9" i="43" s="1"/>
  <c r="B35" i="49"/>
  <c r="B31" i="49"/>
  <c r="B27" i="49"/>
  <c r="B23" i="49"/>
  <c r="C8" i="43"/>
  <c r="D8" i="43"/>
  <c r="E8" i="43" s="1"/>
  <c r="F8" i="43" s="1"/>
  <c r="D12" i="51"/>
  <c r="C11" i="43"/>
  <c r="D11" i="43"/>
  <c r="G11" i="43"/>
  <c r="H23" i="49" s="1"/>
  <c r="AD9" i="60" l="1"/>
  <c r="AD7" i="60"/>
  <c r="AD8" i="60"/>
  <c r="F28" i="49"/>
  <c r="AD15" i="60"/>
  <c r="F32" i="49"/>
  <c r="AD19" i="60"/>
  <c r="F33" i="49"/>
  <c r="AD20" i="60"/>
  <c r="F35" i="49"/>
  <c r="AD22" i="60"/>
  <c r="F24" i="49"/>
  <c r="AD11" i="60"/>
  <c r="F37" i="49"/>
  <c r="AD24" i="60"/>
  <c r="F30" i="49"/>
  <c r="AD17" i="60"/>
  <c r="F34" i="49"/>
  <c r="AD21" i="60"/>
  <c r="F27" i="49"/>
  <c r="AD14" i="60"/>
  <c r="F31" i="49"/>
  <c r="AD18" i="60"/>
  <c r="F36" i="49"/>
  <c r="AD23" i="60"/>
  <c r="F23" i="49"/>
  <c r="AD10" i="60"/>
  <c r="F26" i="49"/>
  <c r="AD13" i="60"/>
  <c r="F38" i="49"/>
  <c r="AD25" i="60"/>
  <c r="F29" i="49"/>
  <c r="AD16" i="60"/>
  <c r="E34" i="49"/>
  <c r="AC21" i="60"/>
  <c r="E24" i="49"/>
  <c r="AC11" i="60"/>
  <c r="D36" i="49"/>
  <c r="AB23" i="60"/>
  <c r="E21" i="49"/>
  <c r="AC8" i="60"/>
  <c r="E38" i="49"/>
  <c r="AC25" i="60"/>
  <c r="D34" i="49"/>
  <c r="AB21" i="60"/>
  <c r="E31" i="49"/>
  <c r="AC18" i="60"/>
  <c r="D31" i="49"/>
  <c r="AB18" i="60"/>
  <c r="E28" i="49"/>
  <c r="AC15" i="60"/>
  <c r="D24" i="49"/>
  <c r="AB11" i="60"/>
  <c r="G23" i="49"/>
  <c r="AE10" i="60"/>
  <c r="G31" i="49"/>
  <c r="AE18" i="60"/>
  <c r="G26" i="49"/>
  <c r="AE13" i="60"/>
  <c r="G38" i="49"/>
  <c r="AE25" i="60"/>
  <c r="D37" i="49"/>
  <c r="AB24" i="60"/>
  <c r="D25" i="49"/>
  <c r="AB12" i="60"/>
  <c r="E23" i="49"/>
  <c r="AC10" i="60"/>
  <c r="D21" i="49"/>
  <c r="AB8" i="60"/>
  <c r="E35" i="49"/>
  <c r="AC22" i="60"/>
  <c r="E32" i="49"/>
  <c r="AC19" i="60"/>
  <c r="E33" i="49"/>
  <c r="AC20" i="60"/>
  <c r="G28" i="49"/>
  <c r="AE15" i="60"/>
  <c r="G36" i="49"/>
  <c r="AE23" i="60"/>
  <c r="G25" i="49"/>
  <c r="AE12" i="60"/>
  <c r="G33" i="49"/>
  <c r="AE20" i="60"/>
  <c r="G30" i="49"/>
  <c r="AE17" i="60"/>
  <c r="D30" i="49"/>
  <c r="AB17" i="60"/>
  <c r="D27" i="49"/>
  <c r="AB14" i="60"/>
  <c r="E20" i="49"/>
  <c r="AC7" i="60"/>
  <c r="E26" i="49"/>
  <c r="AC13" i="60"/>
  <c r="D38" i="49"/>
  <c r="AB25" i="60"/>
  <c r="D35" i="49"/>
  <c r="AB22" i="60"/>
  <c r="D28" i="49"/>
  <c r="AB15" i="60"/>
  <c r="D23" i="49"/>
  <c r="AB10" i="60"/>
  <c r="D20" i="49"/>
  <c r="AB7" i="60"/>
  <c r="E30" i="49"/>
  <c r="AC17" i="60"/>
  <c r="D26" i="49"/>
  <c r="AB13" i="60"/>
  <c r="D22" i="49"/>
  <c r="AB9" i="60"/>
  <c r="E19" i="49"/>
  <c r="AC6" i="60"/>
  <c r="E36" i="49"/>
  <c r="AC23" i="60"/>
  <c r="D32" i="49"/>
  <c r="AB19" i="60"/>
  <c r="G27" i="49"/>
  <c r="AE14" i="60"/>
  <c r="G35" i="49"/>
  <c r="AE22" i="60"/>
  <c r="G34" i="49"/>
  <c r="AE21" i="60"/>
  <c r="D33" i="49"/>
  <c r="AB20" i="60"/>
  <c r="D29" i="49"/>
  <c r="AB16" i="60"/>
  <c r="E27" i="49"/>
  <c r="AC14" i="60"/>
  <c r="D19" i="49"/>
  <c r="AB6" i="60"/>
  <c r="G24" i="49"/>
  <c r="AE11" i="60"/>
  <c r="G32" i="49"/>
  <c r="AE19" i="60"/>
  <c r="E37" i="49"/>
  <c r="AC24" i="60"/>
  <c r="G29" i="49"/>
  <c r="AE16" i="60"/>
  <c r="G37" i="49"/>
  <c r="AE24" i="60"/>
  <c r="E22" i="49"/>
  <c r="AC9" i="60"/>
  <c r="AF9" i="60" s="1"/>
  <c r="F21" i="49"/>
  <c r="F22" i="49"/>
  <c r="F20" i="49"/>
  <c r="G9" i="43"/>
  <c r="H21" i="49" s="1"/>
  <c r="G8" i="43"/>
  <c r="H20" i="49" s="1"/>
  <c r="G10" i="43"/>
  <c r="H22" i="49" s="1"/>
  <c r="F465" i="40"/>
  <c r="F464" i="40"/>
  <c r="F463" i="40"/>
  <c r="F462" i="40"/>
  <c r="F461" i="40"/>
  <c r="F460" i="40"/>
  <c r="F459" i="40"/>
  <c r="F458" i="40"/>
  <c r="F457" i="40"/>
  <c r="F456" i="40"/>
  <c r="F455" i="40"/>
  <c r="F454" i="40"/>
  <c r="F453" i="40"/>
  <c r="F452" i="40"/>
  <c r="F451" i="40"/>
  <c r="F450" i="40"/>
  <c r="F449" i="40"/>
  <c r="F448" i="40"/>
  <c r="F447" i="40"/>
  <c r="F446" i="40"/>
  <c r="F445" i="40"/>
  <c r="F444" i="40"/>
  <c r="F443" i="40"/>
  <c r="F442" i="40"/>
  <c r="F441" i="40"/>
  <c r="F440" i="40"/>
  <c r="F439" i="40"/>
  <c r="F438" i="40"/>
  <c r="F437" i="40"/>
  <c r="F436" i="40"/>
  <c r="F435" i="40"/>
  <c r="F434" i="40"/>
  <c r="F433" i="40"/>
  <c r="F432" i="40"/>
  <c r="F431" i="40"/>
  <c r="F430" i="40"/>
  <c r="F429" i="40"/>
  <c r="F428" i="40"/>
  <c r="F427" i="40"/>
  <c r="F426" i="40"/>
  <c r="F425" i="40"/>
  <c r="F424" i="40"/>
  <c r="F423" i="40"/>
  <c r="F422" i="40"/>
  <c r="F421" i="40"/>
  <c r="F420" i="40"/>
  <c r="F419" i="40"/>
  <c r="F418" i="40"/>
  <c r="F417" i="40"/>
  <c r="F416" i="40"/>
  <c r="F415" i="40"/>
  <c r="F414" i="40"/>
  <c r="F413" i="40"/>
  <c r="F412" i="40"/>
  <c r="F411" i="40"/>
  <c r="F410" i="40"/>
  <c r="F409" i="40"/>
  <c r="F408" i="40"/>
  <c r="F407" i="40"/>
  <c r="F406" i="40"/>
  <c r="F405" i="40"/>
  <c r="F404" i="40"/>
  <c r="F403" i="40"/>
  <c r="F402" i="40"/>
  <c r="F401" i="40"/>
  <c r="F400" i="40"/>
  <c r="F399" i="40"/>
  <c r="F398" i="40"/>
  <c r="F397" i="40"/>
  <c r="F396" i="40"/>
  <c r="F395" i="40"/>
  <c r="F394" i="40"/>
  <c r="F393" i="40"/>
  <c r="F392" i="40"/>
  <c r="F391" i="40"/>
  <c r="F390" i="40"/>
  <c r="F389" i="40"/>
  <c r="F388" i="40"/>
  <c r="F387" i="40"/>
  <c r="F386" i="40"/>
  <c r="F385" i="40"/>
  <c r="F384" i="40"/>
  <c r="F383" i="40"/>
  <c r="F382" i="40"/>
  <c r="F381" i="40"/>
  <c r="F380" i="40"/>
  <c r="F379" i="40"/>
  <c r="F378" i="40"/>
  <c r="F377" i="40"/>
  <c r="F376" i="40"/>
  <c r="F375" i="40"/>
  <c r="F374" i="40"/>
  <c r="F373" i="40"/>
  <c r="F372" i="40"/>
  <c r="F371" i="40"/>
  <c r="F370" i="40"/>
  <c r="F369" i="40"/>
  <c r="F368" i="40"/>
  <c r="F367" i="40"/>
  <c r="F366" i="40"/>
  <c r="F365" i="40"/>
  <c r="F364" i="40"/>
  <c r="F363" i="40"/>
  <c r="F362" i="40"/>
  <c r="F361" i="40"/>
  <c r="F360" i="40"/>
  <c r="F359" i="40"/>
  <c r="F358" i="40"/>
  <c r="F357" i="40"/>
  <c r="F356" i="40"/>
  <c r="F355" i="40"/>
  <c r="F354" i="40"/>
  <c r="F353" i="40"/>
  <c r="F352" i="40"/>
  <c r="F351" i="40"/>
  <c r="F350" i="40"/>
  <c r="F349" i="40"/>
  <c r="F348" i="40"/>
  <c r="F347" i="40"/>
  <c r="F346" i="40"/>
  <c r="F345" i="40"/>
  <c r="F344" i="40"/>
  <c r="F343" i="40"/>
  <c r="F342" i="40"/>
  <c r="F341" i="40"/>
  <c r="F340" i="40"/>
  <c r="F339" i="40"/>
  <c r="F338" i="40"/>
  <c r="F337" i="40"/>
  <c r="F336" i="40"/>
  <c r="F335" i="40"/>
  <c r="F334" i="40"/>
  <c r="F333" i="40"/>
  <c r="F332" i="40"/>
  <c r="F331" i="40"/>
  <c r="F330" i="40"/>
  <c r="F329" i="40"/>
  <c r="F328" i="40"/>
  <c r="F327" i="40"/>
  <c r="F326" i="40"/>
  <c r="F325" i="40"/>
  <c r="F324" i="40"/>
  <c r="F323" i="40"/>
  <c r="F322" i="40"/>
  <c r="F321" i="40"/>
  <c r="F320" i="40"/>
  <c r="F319" i="40"/>
  <c r="F318" i="40"/>
  <c r="F317" i="40"/>
  <c r="F316" i="40"/>
  <c r="F315" i="40"/>
  <c r="F314" i="40"/>
  <c r="F313" i="40"/>
  <c r="F312" i="40"/>
  <c r="F311" i="40"/>
  <c r="F310" i="40"/>
  <c r="F309" i="40"/>
  <c r="F308" i="40"/>
  <c r="F307" i="40"/>
  <c r="F306" i="40"/>
  <c r="F305" i="40"/>
  <c r="F304" i="40"/>
  <c r="F303" i="40"/>
  <c r="F302" i="40"/>
  <c r="F301" i="40"/>
  <c r="F300" i="40"/>
  <c r="F299" i="40"/>
  <c r="F298" i="40"/>
  <c r="F297" i="40"/>
  <c r="F296" i="40"/>
  <c r="F295" i="40"/>
  <c r="F294" i="40"/>
  <c r="F293" i="40"/>
  <c r="F292" i="40"/>
  <c r="F291" i="40"/>
  <c r="F290" i="40"/>
  <c r="F289" i="40"/>
  <c r="F288" i="40"/>
  <c r="F287" i="40"/>
  <c r="F286" i="40"/>
  <c r="F285" i="40"/>
  <c r="F284" i="40"/>
  <c r="F283" i="40"/>
  <c r="F282" i="40"/>
  <c r="F281" i="40"/>
  <c r="F280" i="40"/>
  <c r="F279" i="40"/>
  <c r="F278" i="40"/>
  <c r="F277" i="40"/>
  <c r="F276" i="40"/>
  <c r="F275" i="40"/>
  <c r="F274" i="40"/>
  <c r="F273" i="40"/>
  <c r="F272" i="40"/>
  <c r="F271" i="40"/>
  <c r="F270" i="40"/>
  <c r="F269" i="40"/>
  <c r="F268" i="40"/>
  <c r="F267" i="40"/>
  <c r="F266" i="40"/>
  <c r="F265" i="40"/>
  <c r="F264" i="40"/>
  <c r="F263" i="40"/>
  <c r="F262" i="40"/>
  <c r="F261" i="40"/>
  <c r="F260" i="40"/>
  <c r="F259" i="40"/>
  <c r="F258" i="40"/>
  <c r="F257" i="40"/>
  <c r="F256" i="40"/>
  <c r="F255" i="40"/>
  <c r="F254" i="40"/>
  <c r="F253" i="40"/>
  <c r="F252" i="40"/>
  <c r="F251" i="40"/>
  <c r="F250" i="40"/>
  <c r="F249" i="40"/>
  <c r="F248" i="40"/>
  <c r="F247" i="40"/>
  <c r="F246" i="40"/>
  <c r="F245" i="40"/>
  <c r="F244" i="40"/>
  <c r="F243" i="40"/>
  <c r="F242" i="40"/>
  <c r="F241" i="40"/>
  <c r="F240" i="40"/>
  <c r="F239" i="40"/>
  <c r="F238" i="40"/>
  <c r="F237" i="40"/>
  <c r="F236" i="40"/>
  <c r="F235" i="40"/>
  <c r="F234" i="40"/>
  <c r="F233" i="40"/>
  <c r="F232" i="40"/>
  <c r="F231" i="40"/>
  <c r="F230" i="40"/>
  <c r="F229" i="40"/>
  <c r="F228" i="40"/>
  <c r="F227" i="40"/>
  <c r="F226" i="40"/>
  <c r="F225" i="40"/>
  <c r="F224" i="40"/>
  <c r="F223" i="40"/>
  <c r="F222" i="40"/>
  <c r="F221" i="40"/>
  <c r="F220" i="40"/>
  <c r="F219" i="40"/>
  <c r="F218" i="40"/>
  <c r="F217" i="40"/>
  <c r="F216" i="40"/>
  <c r="F215" i="40"/>
  <c r="F214" i="40"/>
  <c r="F213" i="40"/>
  <c r="F212" i="40"/>
  <c r="F211" i="40"/>
  <c r="F210" i="40"/>
  <c r="F209" i="40"/>
  <c r="F208" i="40"/>
  <c r="F207" i="40"/>
  <c r="F206" i="40"/>
  <c r="F205" i="40"/>
  <c r="F204" i="40"/>
  <c r="F203" i="40"/>
  <c r="F202" i="40"/>
  <c r="F201" i="40"/>
  <c r="F200" i="40"/>
  <c r="F199" i="40"/>
  <c r="F198" i="40"/>
  <c r="F197" i="40"/>
  <c r="F196" i="40"/>
  <c r="F195" i="40"/>
  <c r="F194" i="40"/>
  <c r="F193" i="40"/>
  <c r="F192" i="40"/>
  <c r="F191" i="40"/>
  <c r="F190" i="40"/>
  <c r="F189" i="40"/>
  <c r="F188" i="40"/>
  <c r="F187" i="40"/>
  <c r="F186" i="40"/>
  <c r="F185" i="40"/>
  <c r="F184" i="40"/>
  <c r="F183" i="40"/>
  <c r="F182" i="40"/>
  <c r="F181" i="40"/>
  <c r="F180" i="40"/>
  <c r="F179" i="40"/>
  <c r="F178" i="40"/>
  <c r="F177" i="40"/>
  <c r="F176" i="40"/>
  <c r="F175" i="40"/>
  <c r="F174" i="40"/>
  <c r="F173" i="40"/>
  <c r="F172" i="40"/>
  <c r="F171" i="40"/>
  <c r="F170" i="40"/>
  <c r="F169" i="40"/>
  <c r="F168" i="40"/>
  <c r="F167" i="40"/>
  <c r="F166" i="40"/>
  <c r="F165" i="40"/>
  <c r="F164" i="40"/>
  <c r="F163" i="40"/>
  <c r="F162" i="40"/>
  <c r="F161" i="40"/>
  <c r="F160" i="40"/>
  <c r="F159" i="40"/>
  <c r="F158" i="40"/>
  <c r="F157" i="40"/>
  <c r="F156" i="40"/>
  <c r="F155" i="40"/>
  <c r="F154" i="40"/>
  <c r="F153" i="40"/>
  <c r="F152" i="40"/>
  <c r="F151" i="40"/>
  <c r="F150" i="40"/>
  <c r="F149" i="40"/>
  <c r="F148" i="40"/>
  <c r="F147" i="40"/>
  <c r="F146" i="40"/>
  <c r="F145" i="40"/>
  <c r="F144" i="40"/>
  <c r="F143" i="40"/>
  <c r="F142" i="40"/>
  <c r="F141" i="40"/>
  <c r="F140" i="40"/>
  <c r="F139" i="40"/>
  <c r="F138" i="40"/>
  <c r="F137" i="40"/>
  <c r="F136" i="40"/>
  <c r="F135" i="40"/>
  <c r="F134" i="40"/>
  <c r="F133" i="40"/>
  <c r="F132" i="40"/>
  <c r="F131" i="40"/>
  <c r="F130" i="40"/>
  <c r="F129" i="40"/>
  <c r="F128" i="40"/>
  <c r="F127" i="40"/>
  <c r="F126" i="40"/>
  <c r="F125" i="40"/>
  <c r="F124" i="40"/>
  <c r="F123" i="40"/>
  <c r="F122" i="40"/>
  <c r="F121" i="40"/>
  <c r="F120" i="40"/>
  <c r="F119" i="40"/>
  <c r="F118" i="40"/>
  <c r="F117" i="40"/>
  <c r="F116" i="40"/>
  <c r="F115" i="40"/>
  <c r="F114" i="40"/>
  <c r="F113" i="40"/>
  <c r="F112" i="40"/>
  <c r="F111" i="40"/>
  <c r="F110" i="40"/>
  <c r="F109" i="40"/>
  <c r="F108" i="40"/>
  <c r="F107" i="40"/>
  <c r="F106" i="40"/>
  <c r="F105" i="40"/>
  <c r="F104" i="40"/>
  <c r="F103" i="40"/>
  <c r="F102" i="40"/>
  <c r="F101" i="40"/>
  <c r="F100" i="40"/>
  <c r="F99" i="40"/>
  <c r="F98" i="40"/>
  <c r="F97" i="40"/>
  <c r="F96" i="40"/>
  <c r="F95" i="40"/>
  <c r="F94" i="40"/>
  <c r="F93" i="40"/>
  <c r="F92" i="40"/>
  <c r="F91" i="40"/>
  <c r="F90" i="40"/>
  <c r="F89" i="40"/>
  <c r="F88" i="40"/>
  <c r="F87" i="40"/>
  <c r="F86" i="40"/>
  <c r="F85" i="40"/>
  <c r="F84" i="40"/>
  <c r="F83" i="40"/>
  <c r="F82" i="40"/>
  <c r="F81" i="40"/>
  <c r="F80" i="40"/>
  <c r="F79" i="40"/>
  <c r="F78" i="40"/>
  <c r="F77" i="40"/>
  <c r="F76" i="40"/>
  <c r="F75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57" i="40"/>
  <c r="F56" i="40"/>
  <c r="F55" i="40"/>
  <c r="F54" i="40"/>
  <c r="F53" i="40"/>
  <c r="F52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" i="40"/>
  <c r="F4" i="40"/>
  <c r="F3" i="40"/>
  <c r="I19" i="45"/>
  <c r="I34" i="45"/>
  <c r="I26" i="45"/>
  <c r="I23" i="45"/>
  <c r="I18" i="45"/>
  <c r="I9" i="45"/>
  <c r="I33" i="45"/>
  <c r="I20" i="45"/>
  <c r="I10" i="45"/>
  <c r="I17" i="45"/>
  <c r="I16" i="45"/>
  <c r="I35" i="45"/>
  <c r="I27" i="45"/>
  <c r="I25" i="45"/>
  <c r="I54" i="45"/>
  <c r="I46" i="45"/>
  <c r="I29" i="45"/>
  <c r="I31" i="45"/>
  <c r="I36" i="45"/>
  <c r="I55" i="45"/>
  <c r="AF8" i="60" l="1"/>
  <c r="AF7" i="60"/>
  <c r="B5" i="60"/>
  <c r="J36" i="45"/>
  <c r="G36" i="45" s="1"/>
  <c r="J29" i="45"/>
  <c r="G29" i="45" s="1"/>
  <c r="J27" i="45"/>
  <c r="G27" i="45" s="1"/>
  <c r="J10" i="45"/>
  <c r="G10" i="45" s="1"/>
  <c r="J18" i="45"/>
  <c r="G18" i="45" s="1"/>
  <c r="J19" i="45"/>
  <c r="G19" i="45" s="1"/>
  <c r="J35" i="45"/>
  <c r="G35" i="45" s="1"/>
  <c r="J20" i="45"/>
  <c r="G20" i="45" s="1"/>
  <c r="J23" i="45"/>
  <c r="G23" i="45" s="1"/>
  <c r="J16" i="45"/>
  <c r="G16" i="45" s="1"/>
  <c r="J33" i="45"/>
  <c r="G33" i="45" s="1"/>
  <c r="J26" i="45"/>
  <c r="G26" i="45" s="1"/>
  <c r="J31" i="45"/>
  <c r="G31" i="45" s="1"/>
  <c r="J25" i="45"/>
  <c r="G25" i="45" s="1"/>
  <c r="J17" i="45"/>
  <c r="G17" i="45" s="1"/>
  <c r="J9" i="45"/>
  <c r="G9" i="45" s="1"/>
  <c r="J34" i="45"/>
  <c r="G34" i="45" s="1"/>
  <c r="J55" i="45"/>
  <c r="G55" i="45" s="1"/>
  <c r="J46" i="45"/>
  <c r="G46" i="45" s="1"/>
  <c r="J54" i="45"/>
  <c r="G54" i="45" s="1"/>
  <c r="AS6" i="60"/>
  <c r="AR6" i="60" s="1"/>
  <c r="AS10" i="60"/>
  <c r="AR10" i="60" s="1"/>
  <c r="AS8" i="60"/>
  <c r="AR8" i="60" s="1"/>
  <c r="AS9" i="60"/>
  <c r="AR9" i="60" s="1"/>
  <c r="D5" i="60"/>
  <c r="AS7" i="60"/>
  <c r="AR7" i="60" s="1"/>
  <c r="AE6" i="60"/>
  <c r="AD6" i="60"/>
  <c r="AF6" i="60" s="1"/>
  <c r="G22" i="49"/>
  <c r="AE9" i="60"/>
  <c r="G20" i="49"/>
  <c r="AE7" i="60"/>
  <c r="G21" i="49"/>
  <c r="AE8" i="60"/>
  <c r="G19" i="49"/>
  <c r="F19" i="49"/>
  <c r="G7" i="43"/>
  <c r="H19" i="49" s="1"/>
  <c r="I48" i="45"/>
  <c r="I37" i="45"/>
  <c r="I12" i="45"/>
  <c r="I53" i="45"/>
  <c r="I58" i="45"/>
  <c r="I39" i="45"/>
  <c r="I32" i="45"/>
  <c r="I11" i="45"/>
  <c r="I21" i="45"/>
  <c r="I56" i="45"/>
  <c r="I15" i="45"/>
  <c r="I8" i="45"/>
  <c r="I30" i="45"/>
  <c r="I61" i="45"/>
  <c r="I24" i="45"/>
  <c r="I22" i="45"/>
  <c r="I62" i="45"/>
  <c r="I51" i="45"/>
  <c r="I6" i="45"/>
  <c r="I45" i="45"/>
  <c r="I59" i="45"/>
  <c r="I38" i="45"/>
  <c r="I7" i="45"/>
  <c r="I44" i="45"/>
  <c r="I43" i="45"/>
  <c r="I60" i="45"/>
  <c r="I57" i="45"/>
  <c r="I41" i="45"/>
  <c r="I52" i="45"/>
  <c r="I47" i="45"/>
  <c r="I50" i="45"/>
  <c r="I13" i="45"/>
  <c r="I14" i="45"/>
  <c r="I28" i="45"/>
  <c r="I49" i="45"/>
  <c r="I42" i="45"/>
  <c r="I40" i="45"/>
  <c r="J38" i="45" l="1"/>
  <c r="G38" i="45" s="1"/>
  <c r="J39" i="45"/>
  <c r="G39" i="45" s="1"/>
  <c r="J37" i="45"/>
  <c r="G37" i="45" s="1"/>
  <c r="J40" i="45"/>
  <c r="G40" i="45" s="1"/>
  <c r="J14" i="45"/>
  <c r="G14" i="45" s="1"/>
  <c r="J43" i="45"/>
  <c r="G43" i="45" s="1"/>
  <c r="J30" i="45"/>
  <c r="G30" i="45" s="1"/>
  <c r="J21" i="45"/>
  <c r="G21" i="45" s="1"/>
  <c r="J28" i="45"/>
  <c r="G28" i="45" s="1"/>
  <c r="J42" i="45"/>
  <c r="G42" i="45" s="1"/>
  <c r="J13" i="45"/>
  <c r="G13" i="45" s="1"/>
  <c r="J41" i="45"/>
  <c r="G41" i="45" s="1"/>
  <c r="J44" i="45"/>
  <c r="G44" i="45" s="1"/>
  <c r="J45" i="45"/>
  <c r="G45" i="45" s="1"/>
  <c r="J22" i="45"/>
  <c r="G22" i="45" s="1"/>
  <c r="J8" i="45"/>
  <c r="G8" i="45" s="1"/>
  <c r="J11" i="45"/>
  <c r="G11" i="45" s="1"/>
  <c r="J7" i="45"/>
  <c r="G7" i="45" s="1"/>
  <c r="J6" i="45"/>
  <c r="G6" i="45" s="1"/>
  <c r="J24" i="45"/>
  <c r="G24" i="45" s="1"/>
  <c r="J15" i="45"/>
  <c r="G15" i="45" s="1"/>
  <c r="J32" i="45"/>
  <c r="G32" i="45" s="1"/>
  <c r="J12" i="45"/>
  <c r="G12" i="45" s="1"/>
  <c r="J52" i="45"/>
  <c r="G52" i="45" s="1"/>
  <c r="G62" i="45"/>
  <c r="J62" i="45"/>
  <c r="G58" i="45"/>
  <c r="J58" i="45"/>
  <c r="J48" i="45"/>
  <c r="G48" i="45" s="1"/>
  <c r="J49" i="45"/>
  <c r="G49" i="45" s="1"/>
  <c r="G57" i="45"/>
  <c r="J57" i="45"/>
  <c r="J53" i="45"/>
  <c r="G53" i="45" s="1"/>
  <c r="G59" i="45"/>
  <c r="J59" i="45"/>
  <c r="J50" i="45"/>
  <c r="G50" i="45" s="1"/>
  <c r="J47" i="45"/>
  <c r="G47" i="45" s="1"/>
  <c r="G60" i="45"/>
  <c r="J60" i="45"/>
  <c r="J51" i="45"/>
  <c r="G51" i="45" s="1"/>
  <c r="G61" i="45"/>
  <c r="J61" i="45"/>
  <c r="J56" i="45"/>
  <c r="G56" i="45" s="1"/>
  <c r="F18" i="49"/>
  <c r="AD5" i="60"/>
  <c r="G6" i="43"/>
  <c r="H18" i="49" s="1"/>
  <c r="AK8" i="60" l="1"/>
  <c r="AJ8" i="60" s="1"/>
  <c r="AK9" i="60"/>
  <c r="AJ9" i="60" s="1"/>
  <c r="F5" i="60"/>
  <c r="AK6" i="60"/>
  <c r="AJ6" i="60" s="1"/>
  <c r="AK10" i="60"/>
  <c r="AJ10" i="60" s="1"/>
  <c r="AK7" i="60"/>
  <c r="AJ7" i="60" s="1"/>
  <c r="AF5" i="60"/>
  <c r="G18" i="49"/>
  <c r="AE5" i="60"/>
  <c r="AO10" i="60" l="1"/>
  <c r="AN10" i="60" s="1"/>
  <c r="H5" i="60"/>
  <c r="AO7" i="60"/>
  <c r="AN7" i="60" s="1"/>
  <c r="AO6" i="60"/>
  <c r="AN6" i="60" s="1"/>
  <c r="AO9" i="60"/>
  <c r="AN9" i="60" s="1"/>
  <c r="AO8" i="60"/>
  <c r="AN8" i="60" s="1"/>
</calcChain>
</file>

<file path=xl/comments1.xml><?xml version="1.0" encoding="utf-8"?>
<comments xmlns="http://schemas.openxmlformats.org/spreadsheetml/2006/main">
  <authors>
    <author>Dell</author>
  </authors>
  <commentList>
    <comment ref="B5" authorId="0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Informe aqui o local onde os armários serão alocados.</t>
        </r>
      </text>
    </comment>
    <comment ref="C5" authorId="0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Informe aqui a quantidade de armários em cada local.</t>
        </r>
      </text>
    </comment>
    <comment ref="D5" authorId="0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Informe aqui a quantidade de capacidade de hospedagem de cada armário.</t>
        </r>
      </text>
    </comment>
    <comment ref="E5" authorId="0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Aqui é exibida a quantidade total de vagas em cada local.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B5" authorId="0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Aqui você deverá lançar a data da ocupação do armário pelo funcionário.</t>
        </r>
      </text>
    </comment>
    <comment ref="C5" authorId="0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Aqui você deverá selecionar o local do armário que será ocupado.</t>
        </r>
      </text>
    </comment>
    <comment ref="D5" authorId="0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Aqui você deverá informar o número do arário que será ocupado.</t>
        </r>
      </text>
    </comment>
    <comment ref="E5" authorId="0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Aqui você deverá informar a matrícula do funcionário e o nome dele será carregado automaticamente na coluna Nome.</t>
        </r>
      </text>
    </comment>
    <comment ref="G5" authorId="0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 xml:space="preserve">Nesta coluna é apresentado o status da disponibilidade do armário.
Se tiver uma matrícula e um nome preenchido o armário será considerado </t>
        </r>
        <r>
          <rPr>
            <b/>
            <u/>
            <sz val="11"/>
            <color indexed="81"/>
            <rFont val="Segoe UI"/>
            <family val="2"/>
          </rPr>
          <t>Ocupado</t>
        </r>
        <r>
          <rPr>
            <sz val="11"/>
            <color indexed="81"/>
            <rFont val="Segoe UI"/>
            <family val="2"/>
          </rPr>
          <t xml:space="preserve">, do contrário será considerado </t>
        </r>
        <r>
          <rPr>
            <b/>
            <u/>
            <sz val="11"/>
            <color indexed="81"/>
            <rFont val="Segoe UI"/>
            <family val="2"/>
          </rPr>
          <t>Disponível</t>
        </r>
        <r>
          <rPr>
            <sz val="11"/>
            <color indexed="81"/>
            <rFont val="Segoe UI"/>
            <family val="2"/>
          </rPr>
          <t>.
Caso a quantidade total de vagas num determinado local for atingida será exibida nesta coluna uma mensagem de alerta.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D6" authorId="0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Informe aqui a matrícula do funcionário para que os demais dados sejam carregados.</t>
        </r>
      </text>
    </comment>
  </commentList>
</comments>
</file>

<file path=xl/sharedStrings.xml><?xml version="1.0" encoding="utf-8"?>
<sst xmlns="http://schemas.openxmlformats.org/spreadsheetml/2006/main" count="139" uniqueCount="101">
  <si>
    <t>NOME</t>
  </si>
  <si>
    <t>Nº ARMÁRIO</t>
  </si>
  <si>
    <t>CHAPA</t>
  </si>
  <si>
    <t>CADASTRO DE ARMARIOS</t>
  </si>
  <si>
    <t>CHECK</t>
  </si>
  <si>
    <t>Vestiário 01</t>
  </si>
  <si>
    <t>Vestiário 02</t>
  </si>
  <si>
    <t>Quantidades de Armários</t>
  </si>
  <si>
    <t>Vestiário Feminino</t>
  </si>
  <si>
    <t>Vestiário Liderança</t>
  </si>
  <si>
    <t xml:space="preserve"> Total de Vagas</t>
  </si>
  <si>
    <t>Percentual de Ocupação</t>
  </si>
  <si>
    <t>MATRICULA</t>
  </si>
  <si>
    <t>DISPONIBILIDADE DO ARMÁRIO</t>
  </si>
  <si>
    <t>Hospedagem por Armário</t>
  </si>
  <si>
    <t>FUNÇÃO</t>
  </si>
  <si>
    <t>DEPARTAMENTO</t>
  </si>
  <si>
    <t>ADMISSÃO</t>
  </si>
  <si>
    <t>RELATÓRIO</t>
  </si>
  <si>
    <t>RELATÓRIO DO CONTROLE DE ÁRMARIOS</t>
  </si>
  <si>
    <t>01. Resultados</t>
  </si>
  <si>
    <t>02. Gráficos</t>
  </si>
  <si>
    <t>PESQUISAR</t>
  </si>
  <si>
    <t>DEMISSÃO</t>
  </si>
  <si>
    <t>ANOS DE EMPRESA</t>
  </si>
  <si>
    <t>LOCAL</t>
  </si>
  <si>
    <t xml:space="preserve"> Total de Vagas Por Local</t>
  </si>
  <si>
    <t>ARMÁRIO Nº</t>
  </si>
  <si>
    <t>MATRÍCULA</t>
  </si>
  <si>
    <t>DATA</t>
  </si>
  <si>
    <t>Vestiário Masculino</t>
  </si>
  <si>
    <t>OBSERVAÇÕES</t>
  </si>
  <si>
    <t>Local</t>
  </si>
  <si>
    <t>Vagas Ocupadas</t>
  </si>
  <si>
    <t>Vagas Disponíveis</t>
  </si>
  <si>
    <t>RESULTADOS</t>
  </si>
  <si>
    <t>LANÇAMENTOS</t>
  </si>
  <si>
    <t>PLANILHA DE</t>
  </si>
  <si>
    <t>Aqui você encontra um relatório pronto para impressão com o controle de estoque, demonstrativo de fluxo de caixa, DRE (demonstrativo de resultado do exercício), tudo formatado em folha A4.</t>
  </si>
  <si>
    <t>1. Posso adicionar mais linhas e colunas na planilha?</t>
  </si>
  <si>
    <t>5. Como desbloquear a planilha?</t>
  </si>
  <si>
    <t xml:space="preserve">Nós recomendamos fortemente que você utilize a estrutura pronta apresentada, pois existem diversas fórmulas que podem ser afetadas pela adição de linhas e colunas. Além disso, para facilitar o preenchimento mantemos a planilha desbloqueada apenas nos locais para preenchimento. </t>
  </si>
  <si>
    <t>Basta entrar no menu superior "Revisão" e escolher o item desproteger planilha no grupo Alterações. As planilhas não possuem senhas, apenas estão bloqueadas para melhorar a usabilidade delas.</t>
  </si>
  <si>
    <t>2. Posso remover linhas?</t>
  </si>
  <si>
    <t>6. Como redimensiono uma coluna ou linha da planilha?</t>
  </si>
  <si>
    <t>Com a planilha desbloqueada(ver pergunta 5), clique sobre o número da linha com o botão diretiro e escolha a opção altura da linha no caso das linhas ou na letra da coluna com o botão direito e escolha a opção largura da coluna no caso de colunas.</t>
  </si>
  <si>
    <t>3. Para que servem os alertas?</t>
  </si>
  <si>
    <t>7. Como faço para imprimir uma planilha?</t>
  </si>
  <si>
    <t>Eles são avisos sobre como a sua projeção está. A partir deles, você pode refinar suas projeções e pensar em medidas mais agressivas para tornar seu projeto mais agressivo.</t>
  </si>
  <si>
    <t>Escolha Opção Arquivo e vá ao item imprimir no seu menu superior.</t>
  </si>
  <si>
    <t>4. Essa planilha pode ser apresentada para instituições financeiras?</t>
  </si>
  <si>
    <t>8. Como mudo a moeda da planilha?</t>
  </si>
  <si>
    <t>Sim. Porém esses dados não garantem aprovações ou reprovações por parte dessas instituições. Sendo usados como dados complementares.</t>
  </si>
  <si>
    <t>Selecione os campos que deseja mudar a moeda. Clique com o botão direito escolha a opção formatar células. Altere o símbolo para o formato que desejar na guia Número.</t>
  </si>
  <si>
    <t>Planilha de Cadastro de Funcionários com Foto</t>
  </si>
  <si>
    <t>Veja mais</t>
  </si>
  <si>
    <t>Planilha de Priorização e Solução de Problemas</t>
  </si>
  <si>
    <t>Planilha Plano de Ação 5W2H</t>
  </si>
  <si>
    <t>Planilha Indicadores de RH</t>
  </si>
  <si>
    <t>Planilha Avaliação de Desempenho por Competências</t>
  </si>
  <si>
    <t>SOBRE A SOUZA</t>
  </si>
  <si>
    <t>CONTROLE DE OCUPAÇÃO DE ARMÁRIOS</t>
  </si>
  <si>
    <t>CADASTRO</t>
  </si>
  <si>
    <t>CONTROLE DE ARMÁRIOS</t>
  </si>
  <si>
    <t>PESQUISA</t>
  </si>
  <si>
    <t>Funcionários: Aqui é onde você irá cadastrar os seus funcionários.
Armários: Aqui é onde você irá cadastrar os locais onde estão os ararios que serão ocupados por seus funcionários.</t>
  </si>
  <si>
    <t>Aqui você fará o lançamento dos armários, bem como relacionar cada funcionários e seu respectivo armário.</t>
  </si>
  <si>
    <t>Aqui você encontra o resultado por meio de tabelas e gráficos do seu controle de ocupação de armários.</t>
  </si>
  <si>
    <t>Aqui você encontra um formulário de pesquisa para localizar um funcionário pela matrícula.</t>
  </si>
  <si>
    <t>RECIBO</t>
  </si>
  <si>
    <t>RECIBO DE ENTREGA DE CHAVE</t>
  </si>
  <si>
    <t>Funcionário:</t>
  </si>
  <si>
    <t>Matrícula</t>
  </si>
  <si>
    <t>Armário</t>
  </si>
  <si>
    <t>Vestiário</t>
  </si>
  <si>
    <t>Declaro também que estou ciente de que em caso de perda da chave reserva será descontado de meu pagamento o valor de nova cópia.</t>
  </si>
  <si>
    <t>(assinatura)</t>
  </si>
  <si>
    <t>Local_________________________________, data_____/_____/____________.</t>
  </si>
  <si>
    <t>Chave entregue:</t>
  </si>
  <si>
    <t>Vagas disponíveis</t>
  </si>
  <si>
    <t>esgotado</t>
  </si>
  <si>
    <t>DISPONIBILIDADE</t>
  </si>
  <si>
    <t>desempate</t>
  </si>
  <si>
    <t>Qtde Armários</t>
  </si>
  <si>
    <t>% de ocupação</t>
  </si>
  <si>
    <t>Total de Armários</t>
  </si>
  <si>
    <t>Top 5 armários com maior ocupação</t>
  </si>
  <si>
    <t>id</t>
  </si>
  <si>
    <t>Vagas ocupadas</t>
  </si>
  <si>
    <t>Top 5 armários com maior disponibilidade de vagas</t>
  </si>
  <si>
    <t>Total de vagas</t>
  </si>
  <si>
    <t>Lorem Ipsum é simplesmente uma simulação de texto da indústria tipográfica e de impressos, e vem sendo utilizado desde o século XVI, quando um impressor desconhecido pegou uma bandeja de tipos e os embaralhou para fazer um livro de modelos de tipos. Lorem Ipsum sobreviveu não só a cinco séculos, como também ao salto para a editoração eletrônica, permanecendo essencialmente inalterado.</t>
  </si>
  <si>
    <t>Damaris De Souza Leite</t>
  </si>
  <si>
    <t>Christian De Campos Morais</t>
  </si>
  <si>
    <t>Supervisor</t>
  </si>
  <si>
    <t>Repositor</t>
  </si>
  <si>
    <t>Operações</t>
  </si>
  <si>
    <t>DASHBOARD</t>
  </si>
  <si>
    <t>Aqui você encontra um recibo de entyrega de chaves com os dados do funcionário selecionado, totalmente editável e pronto para impressão, tudo formatado em folha A4.</t>
  </si>
  <si>
    <t>Aqui você encontra um painel com os principais resultados do seu controle de ocupação de armários.</t>
  </si>
  <si>
    <t>VERSÃO DEMONSTRATIVA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</si>
</sst>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"/>
    <numFmt numFmtId="165" formatCode="_(&quot;R$ &quot;* #,##0.00_);_(&quot;R$ &quot;* \(#,##0.00\);_(&quot;R$ &quot;* &quot;-&quot;??_);_(@_)"/>
    <numFmt numFmtId="166" formatCode="0.0"/>
    <numFmt numFmtId="167" formatCode="0.0000000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Tahoma"/>
      <family val="2"/>
    </font>
    <font>
      <i/>
      <sz val="10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sz val="10"/>
      <color rgb="FFFFFFFF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color theme="3"/>
      <name val="Tahoma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6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name val="Calibri"/>
      <family val="2"/>
      <scheme val="minor"/>
    </font>
    <font>
      <b/>
      <sz val="48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9"/>
      <color indexed="81"/>
      <name val="Segoe U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8"/>
      <color rgb="FF333333"/>
      <name val="Calibri"/>
      <family val="2"/>
      <scheme val="minor"/>
    </font>
    <font>
      <b/>
      <sz val="18"/>
      <name val="Calibri"/>
      <family val="2"/>
      <scheme val="minor"/>
    </font>
    <font>
      <sz val="10.5"/>
      <color rgb="FF59595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59595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595959"/>
      <name val="Calibri"/>
      <family val="2"/>
      <scheme val="minor"/>
    </font>
    <font>
      <sz val="16"/>
      <color rgb="FF3366CC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1"/>
      <name val="Segoe UI"/>
      <family val="2"/>
    </font>
    <font>
      <b/>
      <u/>
      <sz val="11"/>
      <color indexed="81"/>
      <name val="Segoe UI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sz val="8"/>
      <color rgb="FF000000"/>
      <name val="Tahoma"/>
      <family val="2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rgb="FF000066"/>
      </left>
      <right/>
      <top style="medium">
        <color rgb="FF000066"/>
      </top>
      <bottom style="medium">
        <color rgb="FF000066"/>
      </bottom>
      <diagonal/>
    </border>
    <border>
      <left/>
      <right/>
      <top style="medium">
        <color rgb="FF000066"/>
      </top>
      <bottom style="medium">
        <color rgb="FF000066"/>
      </bottom>
      <diagonal/>
    </border>
    <border>
      <left/>
      <right style="medium">
        <color rgb="FF000066"/>
      </right>
      <top style="medium">
        <color rgb="FF000066"/>
      </top>
      <bottom style="medium">
        <color rgb="FF000066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9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0" fillId="0" borderId="0"/>
    <xf numFmtId="0" fontId="1" fillId="0" borderId="0"/>
    <xf numFmtId="0" fontId="33" fillId="0" borderId="0" applyNumberFormat="0" applyFill="0" applyBorder="0" applyAlignment="0" applyProtection="0"/>
    <xf numFmtId="0" fontId="2" fillId="0" borderId="0"/>
    <xf numFmtId="0" fontId="1" fillId="0" borderId="0"/>
  </cellStyleXfs>
  <cellXfs count="209">
    <xf numFmtId="0" fontId="0" fillId="0" borderId="0" xfId="0"/>
    <xf numFmtId="0" fontId="6" fillId="0" borderId="0" xfId="0" applyFont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wrapText="1" shrinkToFit="1"/>
      <protection locked="0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3" fillId="3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7" fillId="0" borderId="0" xfId="0" applyFont="1" applyAlignment="1" applyProtection="1">
      <alignment horizontal="center" vertical="center" wrapText="1" shrinkToFit="1"/>
      <protection locked="0"/>
    </xf>
    <xf numFmtId="0" fontId="5" fillId="0" borderId="0" xfId="0" applyFont="1" applyAlignment="1" applyProtection="1">
      <alignment horizontal="center" vertical="center" wrapText="1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164" fontId="8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Fill="1" applyBorder="1" applyAlignment="1" applyProtection="1">
      <alignment horizontal="left" vertical="center" shrinkToFit="1"/>
      <protection locked="0"/>
    </xf>
    <xf numFmtId="164" fontId="8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7" fillId="4" borderId="0" xfId="0" applyFont="1" applyFill="1" applyBorder="1" applyAlignment="1" applyProtection="1">
      <alignment horizontal="center" vertical="center"/>
      <protection hidden="1"/>
    </xf>
    <xf numFmtId="0" fontId="19" fillId="4" borderId="0" xfId="0" applyFont="1" applyFill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9" fillId="0" borderId="12" xfId="0" applyFont="1" applyBorder="1" applyAlignment="1" applyProtection="1">
      <alignment horizontal="center" vertical="center"/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0" fontId="15" fillId="0" borderId="0" xfId="0" applyNumberFormat="1" applyFont="1" applyAlignment="1" applyProtection="1">
      <alignment horizontal="center" vertical="center"/>
      <protection hidden="1"/>
    </xf>
    <xf numFmtId="0" fontId="17" fillId="4" borderId="0" xfId="0" applyNumberFormat="1" applyFont="1" applyFill="1" applyBorder="1" applyAlignment="1" applyProtection="1">
      <alignment horizontal="center" vertical="center"/>
      <protection hidden="1"/>
    </xf>
    <xf numFmtId="14" fontId="9" fillId="0" borderId="7" xfId="0" applyNumberFormat="1" applyFont="1" applyFill="1" applyBorder="1" applyAlignment="1" applyProtection="1">
      <alignment horizontal="center" vertical="center"/>
      <protection hidden="1"/>
    </xf>
    <xf numFmtId="164" fontId="9" fillId="0" borderId="7" xfId="0" applyNumberFormat="1" applyFont="1" applyFill="1" applyBorder="1" applyAlignment="1" applyProtection="1">
      <alignment horizontal="left" vertical="center"/>
      <protection hidden="1"/>
    </xf>
    <xf numFmtId="0" fontId="15" fillId="6" borderId="7" xfId="0" applyFont="1" applyFill="1" applyBorder="1" applyAlignment="1" applyProtection="1">
      <alignment horizontal="left" vertical="center"/>
      <protection hidden="1"/>
    </xf>
    <xf numFmtId="0" fontId="15" fillId="0" borderId="11" xfId="0" applyFont="1" applyBorder="1" applyAlignment="1" applyProtection="1">
      <alignment horizontal="center" vertical="center"/>
      <protection hidden="1"/>
    </xf>
    <xf numFmtId="0" fontId="15" fillId="0" borderId="11" xfId="0" applyFont="1" applyFill="1" applyBorder="1" applyAlignment="1" applyProtection="1">
      <alignment horizontal="center" vertical="center"/>
      <protection hidden="1"/>
    </xf>
    <xf numFmtId="0" fontId="15" fillId="0" borderId="11" xfId="0" applyNumberFormat="1" applyFont="1" applyFill="1" applyBorder="1" applyAlignment="1" applyProtection="1">
      <alignment horizontal="center" vertical="center"/>
      <protection hidden="1"/>
    </xf>
    <xf numFmtId="0" fontId="15" fillId="0" borderId="11" xfId="0" applyFont="1" applyFill="1" applyBorder="1" applyAlignment="1" applyProtection="1">
      <alignment horizontal="center" vertical="center" wrapText="1"/>
      <protection hidden="1"/>
    </xf>
    <xf numFmtId="14" fontId="9" fillId="0" borderId="12" xfId="0" applyNumberFormat="1" applyFont="1" applyFill="1" applyBorder="1" applyAlignment="1" applyProtection="1">
      <alignment horizontal="center" vertical="center"/>
      <protection hidden="1"/>
    </xf>
    <xf numFmtId="164" fontId="9" fillId="0" borderId="12" xfId="0" applyNumberFormat="1" applyFont="1" applyFill="1" applyBorder="1" applyAlignment="1" applyProtection="1">
      <alignment horizontal="left" vertical="center"/>
      <protection hidden="1"/>
    </xf>
    <xf numFmtId="0" fontId="15" fillId="6" borderId="12" xfId="0" applyFont="1" applyFill="1" applyBorder="1" applyAlignment="1" applyProtection="1">
      <alignment horizontal="left" vertical="center"/>
      <protection hidden="1"/>
    </xf>
    <xf numFmtId="0" fontId="2" fillId="0" borderId="0" xfId="7" applyFont="1" applyFill="1" applyBorder="1" applyAlignment="1" applyProtection="1">
      <protection hidden="1"/>
    </xf>
    <xf numFmtId="0" fontId="9" fillId="0" borderId="0" xfId="7" applyFont="1" applyFill="1" applyBorder="1" applyAlignment="1" applyProtection="1">
      <alignment horizontal="left" vertical="center"/>
      <protection hidden="1"/>
    </xf>
    <xf numFmtId="0" fontId="21" fillId="0" borderId="0" xfId="7" applyFont="1" applyFill="1" applyBorder="1" applyAlignment="1" applyProtection="1">
      <alignment horizontal="center" vertical="center"/>
      <protection hidden="1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6" borderId="7" xfId="0" applyNumberFormat="1" applyFont="1" applyFill="1" applyBorder="1" applyAlignment="1" applyProtection="1">
      <alignment horizontal="center" vertical="center"/>
      <protection hidden="1"/>
    </xf>
    <xf numFmtId="0" fontId="28" fillId="0" borderId="9" xfId="0" applyFont="1" applyFill="1" applyBorder="1" applyAlignment="1" applyProtection="1">
      <alignment horizontal="left" vertical="center"/>
      <protection hidden="1"/>
    </xf>
    <xf numFmtId="1" fontId="28" fillId="0" borderId="9" xfId="0" applyNumberFormat="1" applyFont="1" applyFill="1" applyBorder="1" applyAlignment="1" applyProtection="1">
      <alignment horizontal="center" vertical="center"/>
      <protection hidden="1"/>
    </xf>
    <xf numFmtId="1" fontId="28" fillId="0" borderId="7" xfId="0" applyNumberFormat="1" applyFont="1" applyFill="1" applyBorder="1" applyAlignment="1" applyProtection="1">
      <alignment horizontal="center" vertical="center"/>
      <protection hidden="1"/>
    </xf>
    <xf numFmtId="9" fontId="1" fillId="0" borderId="7" xfId="3" applyNumberFormat="1" applyFont="1" applyFill="1" applyBorder="1" applyAlignment="1" applyProtection="1">
      <alignment horizontal="center" vertical="center"/>
      <protection hidden="1"/>
    </xf>
    <xf numFmtId="0" fontId="29" fillId="9" borderId="11" xfId="0" applyFont="1" applyFill="1" applyBorder="1" applyAlignment="1" applyProtection="1">
      <alignment horizontal="center" vertical="center" wrapText="1"/>
      <protection hidden="1"/>
    </xf>
    <xf numFmtId="0" fontId="14" fillId="9" borderId="11" xfId="0" applyFont="1" applyFill="1" applyBorder="1" applyAlignment="1" applyProtection="1">
      <alignment horizontal="center" vertical="center" wrapText="1"/>
      <protection hidden="1"/>
    </xf>
    <xf numFmtId="0" fontId="15" fillId="6" borderId="7" xfId="0" applyNumberFormat="1" applyFont="1" applyFill="1" applyBorder="1" applyAlignment="1" applyProtection="1">
      <alignment horizontal="left" vertical="center"/>
      <protection hidden="1"/>
    </xf>
    <xf numFmtId="0" fontId="9" fillId="0" borderId="7" xfId="0" applyNumberFormat="1" applyFont="1" applyBorder="1" applyAlignment="1" applyProtection="1">
      <alignment horizontal="center" vertical="center"/>
      <protection hidden="1"/>
    </xf>
    <xf numFmtId="0" fontId="15" fillId="6" borderId="12" xfId="0" applyNumberFormat="1" applyFont="1" applyFill="1" applyBorder="1" applyAlignment="1" applyProtection="1">
      <alignment horizontal="left" vertical="center"/>
      <protection hidden="1"/>
    </xf>
    <xf numFmtId="0" fontId="9" fillId="0" borderId="12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2" fillId="11" borderId="22" xfId="0" applyFont="1" applyFill="1" applyBorder="1" applyAlignment="1" applyProtection="1">
      <alignment horizontal="left" vertical="center"/>
      <protection hidden="1"/>
    </xf>
    <xf numFmtId="0" fontId="50" fillId="0" borderId="0" xfId="0" applyFont="1" applyProtection="1">
      <protection hidden="1"/>
    </xf>
    <xf numFmtId="0" fontId="50" fillId="0" borderId="0" xfId="0" applyFont="1" applyAlignment="1" applyProtection="1">
      <alignment vertical="center" wrapText="1"/>
      <protection hidden="1"/>
    </xf>
    <xf numFmtId="0" fontId="50" fillId="0" borderId="20" xfId="0" applyFont="1" applyBorder="1" applyAlignment="1" applyProtection="1">
      <alignment vertical="center"/>
      <protection hidden="1"/>
    </xf>
    <xf numFmtId="0" fontId="50" fillId="0" borderId="0" xfId="0" applyFont="1" applyAlignment="1" applyProtection="1">
      <alignment vertical="center"/>
      <protection hidden="1"/>
    </xf>
    <xf numFmtId="0" fontId="51" fillId="0" borderId="0" xfId="0" applyFont="1" applyBorder="1" applyProtection="1">
      <protection hidden="1"/>
    </xf>
    <xf numFmtId="0" fontId="15" fillId="0" borderId="10" xfId="0" applyFont="1" applyFill="1" applyBorder="1" applyAlignment="1" applyProtection="1">
      <alignment horizontal="center" vertical="center"/>
      <protection hidden="1"/>
    </xf>
    <xf numFmtId="0" fontId="15" fillId="0" borderId="10" xfId="0" applyFont="1" applyFill="1" applyBorder="1" applyAlignment="1" applyProtection="1">
      <alignment horizontal="center" vertical="center" wrapText="1"/>
      <protection hidden="1"/>
    </xf>
    <xf numFmtId="0" fontId="9" fillId="0" borderId="7" xfId="0" applyNumberFormat="1" applyFont="1" applyFill="1" applyBorder="1" applyAlignment="1" applyProtection="1">
      <alignment horizontal="center" vertical="center"/>
      <protection hidden="1"/>
    </xf>
    <xf numFmtId="0" fontId="9" fillId="6" borderId="7" xfId="0" applyFont="1" applyFill="1" applyBorder="1" applyAlignment="1" applyProtection="1">
      <alignment horizontal="center" vertical="center"/>
      <protection hidden="1"/>
    </xf>
    <xf numFmtId="0" fontId="9" fillId="6" borderId="12" xfId="0" applyFont="1" applyFill="1" applyBorder="1" applyAlignment="1" applyProtection="1">
      <alignment horizontal="center" vertical="center"/>
      <protection hidden="1"/>
    </xf>
    <xf numFmtId="0" fontId="9" fillId="6" borderId="7" xfId="0" applyNumberFormat="1" applyFont="1" applyFill="1" applyBorder="1" applyAlignment="1" applyProtection="1">
      <alignment horizontal="center" vertical="center"/>
      <protection hidden="1"/>
    </xf>
    <xf numFmtId="0" fontId="9" fillId="6" borderId="12" xfId="0" applyNumberFormat="1" applyFont="1" applyFill="1" applyBorder="1" applyAlignment="1" applyProtection="1">
      <alignment horizontal="center" vertical="center"/>
      <protection hidden="1"/>
    </xf>
    <xf numFmtId="9" fontId="1" fillId="0" borderId="9" xfId="3" applyNumberFormat="1" applyFont="1" applyFill="1" applyBorder="1" applyAlignment="1" applyProtection="1">
      <alignment horizontal="center" vertical="center"/>
      <protection hidden="1"/>
    </xf>
    <xf numFmtId="0" fontId="1" fillId="3" borderId="0" xfId="4" applyFont="1" applyFill="1" applyProtection="1">
      <protection hidden="1"/>
    </xf>
    <xf numFmtId="0" fontId="1" fillId="5" borderId="0" xfId="4" applyFont="1" applyFill="1" applyProtection="1">
      <protection hidden="1"/>
    </xf>
    <xf numFmtId="0" fontId="1" fillId="4" borderId="0" xfId="4" applyFont="1" applyFill="1" applyProtection="1"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21" fillId="0" borderId="0" xfId="0" applyFont="1" applyBorder="1" applyProtection="1">
      <protection hidden="1"/>
    </xf>
    <xf numFmtId="167" fontId="21" fillId="0" borderId="0" xfId="0" applyNumberFormat="1" applyFont="1" applyBorder="1" applyProtection="1">
      <protection hidden="1"/>
    </xf>
    <xf numFmtId="3" fontId="22" fillId="6" borderId="7" xfId="0" applyNumberFormat="1" applyFont="1" applyFill="1" applyBorder="1" applyAlignment="1" applyProtection="1">
      <alignment horizontal="center" vertical="center"/>
      <protection hidden="1"/>
    </xf>
    <xf numFmtId="4" fontId="21" fillId="0" borderId="0" xfId="0" applyNumberFormat="1" applyFont="1" applyBorder="1" applyProtection="1">
      <protection hidden="1"/>
    </xf>
    <xf numFmtId="10" fontId="21" fillId="0" borderId="0" xfId="3" applyNumberFormat="1" applyFont="1" applyBorder="1" applyProtection="1">
      <protection hidden="1"/>
    </xf>
    <xf numFmtId="3" fontId="21" fillId="0" borderId="0" xfId="0" applyNumberFormat="1" applyFont="1" applyProtection="1">
      <protection hidden="1"/>
    </xf>
    <xf numFmtId="0" fontId="9" fillId="0" borderId="23" xfId="0" applyNumberFormat="1" applyFont="1" applyBorder="1" applyAlignment="1" applyProtection="1">
      <alignment horizontal="center" vertical="center"/>
      <protection hidden="1"/>
    </xf>
    <xf numFmtId="0" fontId="9" fillId="0" borderId="26" xfId="0" applyNumberFormat="1" applyFont="1" applyBorder="1" applyAlignment="1" applyProtection="1">
      <alignment horizontal="center" vertical="center"/>
      <protection hidden="1"/>
    </xf>
    <xf numFmtId="0" fontId="9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0" xfId="0" applyNumberFormat="1" applyFont="1" applyBorder="1" applyAlignment="1" applyProtection="1">
      <alignment horizontal="center" vertical="center"/>
      <protection hidden="1"/>
    </xf>
    <xf numFmtId="0" fontId="28" fillId="0" borderId="7" xfId="0" applyFont="1" applyFill="1" applyBorder="1" applyAlignment="1" applyProtection="1">
      <alignment horizontal="left" vertical="center"/>
      <protection hidden="1"/>
    </xf>
    <xf numFmtId="0" fontId="50" fillId="0" borderId="0" xfId="0" applyFont="1" applyAlignment="1" applyProtection="1">
      <alignment horizontal="left" vertical="center" wrapText="1"/>
      <protection hidden="1"/>
    </xf>
    <xf numFmtId="0" fontId="9" fillId="0" borderId="23" xfId="0" applyNumberFormat="1" applyFont="1" applyBorder="1" applyAlignment="1" applyProtection="1">
      <alignment horizontal="left" vertical="center" wrapText="1" indent="1"/>
      <protection hidden="1"/>
    </xf>
    <xf numFmtId="0" fontId="9" fillId="0" borderId="24" xfId="0" applyNumberFormat="1" applyFont="1" applyBorder="1" applyAlignment="1" applyProtection="1">
      <alignment horizontal="left" vertical="center" wrapText="1" indent="1"/>
      <protection hidden="1"/>
    </xf>
    <xf numFmtId="0" fontId="9" fillId="0" borderId="25" xfId="0" applyNumberFormat="1" applyFont="1" applyBorder="1" applyAlignment="1" applyProtection="1">
      <alignment horizontal="left" vertical="center" wrapText="1" indent="1"/>
      <protection hidden="1"/>
    </xf>
    <xf numFmtId="0" fontId="9" fillId="8" borderId="8" xfId="0" applyFont="1" applyFill="1" applyBorder="1" applyAlignment="1" applyProtection="1">
      <alignment horizontal="right" vertical="center" indent="1"/>
      <protection hidden="1"/>
    </xf>
    <xf numFmtId="0" fontId="9" fillId="8" borderId="13" xfId="0" applyFont="1" applyFill="1" applyBorder="1" applyAlignment="1" applyProtection="1">
      <alignment horizontal="right" vertical="center" indent="1"/>
      <protection hidden="1"/>
    </xf>
    <xf numFmtId="14" fontId="9" fillId="0" borderId="14" xfId="0" applyNumberFormat="1" applyFont="1" applyBorder="1" applyAlignment="1" applyProtection="1">
      <alignment horizontal="left" vertical="center" indent="1"/>
      <protection hidden="1"/>
    </xf>
    <xf numFmtId="14" fontId="9" fillId="0" borderId="15" xfId="0" applyNumberFormat="1" applyFont="1" applyBorder="1" applyAlignment="1" applyProtection="1">
      <alignment horizontal="left" vertical="center" indent="1"/>
      <protection hidden="1"/>
    </xf>
    <xf numFmtId="14" fontId="9" fillId="0" borderId="16" xfId="0" applyNumberFormat="1" applyFont="1" applyBorder="1" applyAlignment="1" applyProtection="1">
      <alignment horizontal="left" vertical="center" indent="1"/>
      <protection hidden="1"/>
    </xf>
    <xf numFmtId="4" fontId="9" fillId="0" borderId="14" xfId="0" applyNumberFormat="1" applyFont="1" applyBorder="1" applyAlignment="1" applyProtection="1">
      <alignment horizontal="left" vertical="center" indent="1"/>
      <protection hidden="1"/>
    </xf>
    <xf numFmtId="4" fontId="9" fillId="0" borderId="15" xfId="0" applyNumberFormat="1" applyFont="1" applyBorder="1" applyAlignment="1" applyProtection="1">
      <alignment horizontal="left" vertical="center" indent="1"/>
      <protection hidden="1"/>
    </xf>
    <xf numFmtId="4" fontId="9" fillId="0" borderId="16" xfId="0" applyNumberFormat="1" applyFont="1" applyBorder="1" applyAlignment="1" applyProtection="1">
      <alignment horizontal="left" vertical="center" indent="1"/>
      <protection hidden="1"/>
    </xf>
    <xf numFmtId="0" fontId="9" fillId="0" borderId="14" xfId="0" applyFont="1" applyBorder="1" applyAlignment="1" applyProtection="1">
      <alignment horizontal="left" vertical="center" indent="1"/>
      <protection hidden="1"/>
    </xf>
    <xf numFmtId="0" fontId="9" fillId="0" borderId="15" xfId="0" applyFont="1" applyBorder="1" applyAlignment="1" applyProtection="1">
      <alignment horizontal="left" vertical="center" indent="1"/>
      <protection hidden="1"/>
    </xf>
    <xf numFmtId="0" fontId="9" fillId="0" borderId="16" xfId="0" applyFont="1" applyBorder="1" applyAlignment="1" applyProtection="1">
      <alignment horizontal="left" vertical="center" indent="1"/>
      <protection hidden="1"/>
    </xf>
    <xf numFmtId="0" fontId="28" fillId="0" borderId="7" xfId="0" applyFont="1" applyFill="1" applyBorder="1" applyAlignment="1" applyProtection="1">
      <alignment horizontal="left" vertical="center"/>
      <protection hidden="1"/>
    </xf>
    <xf numFmtId="0" fontId="29" fillId="9" borderId="18" xfId="0" applyFont="1" applyFill="1" applyBorder="1" applyAlignment="1" applyProtection="1">
      <alignment horizontal="center" vertical="center" wrapText="1"/>
      <protection hidden="1"/>
    </xf>
    <xf numFmtId="0" fontId="29" fillId="9" borderId="19" xfId="0" applyFont="1" applyFill="1" applyBorder="1" applyAlignment="1" applyProtection="1">
      <alignment horizontal="center" vertical="center" wrapText="1"/>
      <protection hidden="1"/>
    </xf>
    <xf numFmtId="0" fontId="50" fillId="0" borderId="21" xfId="0" applyFont="1" applyBorder="1" applyAlignment="1" applyProtection="1">
      <alignment horizontal="center" vertic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left" vertical="center" wrapText="1"/>
      <protection hidden="1"/>
    </xf>
    <xf numFmtId="0" fontId="49" fillId="0" borderId="0" xfId="0" applyFont="1" applyAlignment="1" applyProtection="1">
      <alignment horizontal="center"/>
      <protection hidden="1"/>
    </xf>
    <xf numFmtId="0" fontId="0" fillId="7" borderId="22" xfId="0" applyFill="1" applyBorder="1" applyAlignment="1" applyProtection="1">
      <alignment horizontal="left" vertical="center"/>
      <protection locked="0"/>
    </xf>
    <xf numFmtId="0" fontId="13" fillId="4" borderId="4" xfId="0" applyFont="1" applyFill="1" applyBorder="1" applyAlignment="1" applyProtection="1">
      <alignment horizontal="center" vertical="center" wrapText="1" shrinkToFit="1"/>
      <protection locked="0"/>
    </xf>
    <xf numFmtId="0" fontId="3" fillId="4" borderId="5" xfId="0" applyFont="1" applyFill="1" applyBorder="1" applyAlignment="1" applyProtection="1">
      <alignment horizontal="center" vertical="center" wrapText="1" shrinkToFit="1"/>
      <protection locked="0"/>
    </xf>
    <xf numFmtId="0" fontId="3" fillId="4" borderId="6" xfId="0" applyFont="1" applyFill="1" applyBorder="1" applyAlignment="1" applyProtection="1">
      <alignment horizontal="center" vertical="center" wrapText="1" shrinkToFit="1"/>
      <protection locked="0"/>
    </xf>
    <xf numFmtId="0" fontId="30" fillId="3" borderId="0" xfId="4" applyFill="1" applyProtection="1">
      <protection hidden="1"/>
    </xf>
    <xf numFmtId="0" fontId="30" fillId="5" borderId="0" xfId="4" applyFill="1" applyProtection="1">
      <protection hidden="1"/>
    </xf>
    <xf numFmtId="0" fontId="30" fillId="4" borderId="0" xfId="4" applyFill="1" applyProtection="1">
      <protection hidden="1"/>
    </xf>
    <xf numFmtId="0" fontId="1" fillId="0" borderId="0" xfId="5" applyProtection="1">
      <protection hidden="1"/>
    </xf>
    <xf numFmtId="0" fontId="31" fillId="0" borderId="0" xfId="5" applyFont="1" applyAlignment="1" applyProtection="1">
      <alignment vertical="center"/>
      <protection hidden="1"/>
    </xf>
    <xf numFmtId="0" fontId="31" fillId="0" borderId="0" xfId="5" applyFont="1" applyAlignment="1" applyProtection="1">
      <alignment vertical="center"/>
      <protection hidden="1"/>
    </xf>
    <xf numFmtId="0" fontId="32" fillId="0" borderId="0" xfId="5" applyFont="1" applyAlignment="1" applyProtection="1">
      <alignment vertical="center" wrapText="1"/>
      <protection hidden="1"/>
    </xf>
    <xf numFmtId="0" fontId="27" fillId="0" borderId="0" xfId="5" applyFont="1" applyAlignment="1" applyProtection="1">
      <alignment vertical="center" wrapText="1"/>
      <protection hidden="1"/>
    </xf>
    <xf numFmtId="0" fontId="55" fillId="7" borderId="0" xfId="5" applyFont="1" applyFill="1" applyAlignment="1" applyProtection="1">
      <alignment horizontal="left" vertical="center" indent="1"/>
      <protection hidden="1"/>
    </xf>
    <xf numFmtId="0" fontId="1" fillId="7" borderId="0" xfId="5" applyFill="1" applyAlignment="1" applyProtection="1">
      <alignment vertical="center"/>
      <protection hidden="1"/>
    </xf>
    <xf numFmtId="0" fontId="1" fillId="7" borderId="0" xfId="5" applyFill="1" applyProtection="1">
      <protection hidden="1"/>
    </xf>
    <xf numFmtId="0" fontId="1" fillId="0" borderId="0" xfId="5" applyAlignment="1" applyProtection="1">
      <alignment vertical="center"/>
      <protection hidden="1"/>
    </xf>
    <xf numFmtId="0" fontId="1" fillId="0" borderId="0" xfId="5" applyAlignment="1" applyProtection="1">
      <alignment vertical="center"/>
      <protection hidden="1"/>
    </xf>
    <xf numFmtId="0" fontId="54" fillId="5" borderId="7" xfId="5" applyFont="1" applyFill="1" applyBorder="1" applyAlignment="1" applyProtection="1">
      <alignment horizontal="left" vertical="center" wrapText="1" indent="1"/>
      <protection hidden="1"/>
    </xf>
    <xf numFmtId="0" fontId="53" fillId="6" borderId="23" xfId="5" applyFont="1" applyFill="1" applyBorder="1" applyAlignment="1" applyProtection="1">
      <alignment vertical="center" wrapText="1"/>
      <protection hidden="1"/>
    </xf>
    <xf numFmtId="0" fontId="53" fillId="6" borderId="24" xfId="5" applyFont="1" applyFill="1" applyBorder="1" applyAlignment="1" applyProtection="1">
      <alignment vertical="center" wrapText="1"/>
      <protection hidden="1"/>
    </xf>
    <xf numFmtId="0" fontId="53" fillId="6" borderId="25" xfId="5" applyFont="1" applyFill="1" applyBorder="1" applyAlignment="1" applyProtection="1">
      <alignment vertical="center" wrapText="1"/>
      <protection hidden="1"/>
    </xf>
    <xf numFmtId="0" fontId="1" fillId="0" borderId="25" xfId="5" applyBorder="1" applyAlignment="1" applyProtection="1">
      <alignment vertical="center" wrapText="1"/>
      <protection hidden="1"/>
    </xf>
    <xf numFmtId="0" fontId="1" fillId="0" borderId="24" xfId="5" applyBorder="1" applyAlignment="1" applyProtection="1">
      <alignment vertical="center"/>
      <protection hidden="1"/>
    </xf>
    <xf numFmtId="0" fontId="35" fillId="0" borderId="0" xfId="5" applyFont="1" applyAlignment="1" applyProtection="1">
      <alignment vertical="center"/>
      <protection hidden="1"/>
    </xf>
    <xf numFmtId="0" fontId="1" fillId="0" borderId="0" xfId="5" applyAlignment="1" applyProtection="1">
      <alignment vertical="center" wrapText="1"/>
      <protection hidden="1"/>
    </xf>
    <xf numFmtId="0" fontId="9" fillId="0" borderId="0" xfId="8" applyFont="1" applyProtection="1">
      <protection hidden="1"/>
    </xf>
    <xf numFmtId="0" fontId="36" fillId="0" borderId="0" xfId="8" applyFont="1" applyAlignment="1" applyProtection="1">
      <alignment vertical="center"/>
      <protection hidden="1"/>
    </xf>
    <xf numFmtId="0" fontId="9" fillId="0" borderId="0" xfId="8" applyFont="1" applyAlignment="1" applyProtection="1">
      <alignment vertical="center"/>
      <protection hidden="1"/>
    </xf>
    <xf numFmtId="0" fontId="37" fillId="0" borderId="7" xfId="8" applyFont="1" applyBorder="1" applyAlignment="1" applyProtection="1">
      <alignment vertical="center" wrapText="1"/>
      <protection hidden="1"/>
    </xf>
    <xf numFmtId="0" fontId="37" fillId="0" borderId="0" xfId="8" applyFont="1" applyBorder="1" applyAlignment="1" applyProtection="1">
      <alignment vertical="center" wrapText="1"/>
      <protection hidden="1"/>
    </xf>
    <xf numFmtId="0" fontId="9" fillId="0" borderId="7" xfId="8" applyFont="1" applyBorder="1" applyAlignment="1" applyProtection="1">
      <alignment vertical="center" wrapText="1"/>
      <protection hidden="1"/>
    </xf>
    <xf numFmtId="0" fontId="9" fillId="0" borderId="0" xfId="8" applyFont="1" applyBorder="1" applyAlignment="1" applyProtection="1">
      <alignment vertical="center" wrapText="1"/>
      <protection hidden="1"/>
    </xf>
    <xf numFmtId="0" fontId="9" fillId="0" borderId="0" xfId="8" applyFont="1" applyAlignment="1" applyProtection="1">
      <protection hidden="1"/>
    </xf>
    <xf numFmtId="0" fontId="21" fillId="0" borderId="0" xfId="8" applyFont="1" applyProtection="1">
      <protection hidden="1"/>
    </xf>
    <xf numFmtId="0" fontId="38" fillId="0" borderId="0" xfId="8" applyFont="1" applyFill="1" applyAlignment="1" applyProtection="1">
      <protection hidden="1"/>
    </xf>
    <xf numFmtId="0" fontId="39" fillId="0" borderId="0" xfId="8" applyFont="1" applyFill="1" applyProtection="1">
      <protection hidden="1"/>
    </xf>
    <xf numFmtId="0" fontId="1" fillId="0" borderId="0" xfId="8" applyFill="1" applyProtection="1">
      <protection hidden="1"/>
    </xf>
    <xf numFmtId="0" fontId="40" fillId="0" borderId="0" xfId="8" applyFont="1" applyFill="1" applyAlignment="1" applyProtection="1">
      <alignment vertical="center"/>
      <protection hidden="1"/>
    </xf>
    <xf numFmtId="0" fontId="1" fillId="6" borderId="0" xfId="8" applyFill="1" applyProtection="1">
      <protection hidden="1"/>
    </xf>
    <xf numFmtId="0" fontId="34" fillId="10" borderId="0" xfId="8" applyFont="1" applyFill="1" applyAlignment="1" applyProtection="1">
      <alignment horizontal="center" vertical="center"/>
      <protection hidden="1"/>
    </xf>
    <xf numFmtId="0" fontId="39" fillId="0" borderId="0" xfId="6" applyFont="1" applyAlignment="1" applyProtection="1">
      <alignment vertical="center"/>
      <protection hidden="1"/>
    </xf>
    <xf numFmtId="0" fontId="41" fillId="10" borderId="0" xfId="6" applyFont="1" applyFill="1" applyAlignment="1" applyProtection="1">
      <alignment horizontal="center" vertical="center"/>
      <protection hidden="1"/>
    </xf>
    <xf numFmtId="0" fontId="42" fillId="0" borderId="0" xfId="8" applyFont="1" applyAlignment="1" applyProtection="1">
      <alignment vertical="center"/>
      <protection hidden="1"/>
    </xf>
    <xf numFmtId="0" fontId="43" fillId="0" borderId="0" xfId="8" applyFont="1" applyAlignment="1" applyProtection="1">
      <alignment horizontal="center" vertical="center"/>
      <protection hidden="1"/>
    </xf>
    <xf numFmtId="0" fontId="44" fillId="0" borderId="0" xfId="8" applyFont="1" applyAlignment="1" applyProtection="1">
      <alignment vertical="center"/>
      <protection hidden="1"/>
    </xf>
    <xf numFmtId="0" fontId="1" fillId="0" borderId="0" xfId="8" applyProtection="1">
      <protection hidden="1"/>
    </xf>
    <xf numFmtId="0" fontId="36" fillId="0" borderId="0" xfId="8" applyFont="1" applyProtection="1">
      <protection hidden="1"/>
    </xf>
    <xf numFmtId="0" fontId="40" fillId="0" borderId="0" xfId="8" applyFont="1" applyAlignment="1" applyProtection="1">
      <alignment vertical="center"/>
      <protection hidden="1"/>
    </xf>
    <xf numFmtId="0" fontId="40" fillId="0" borderId="0" xfId="8" applyFont="1" applyAlignment="1" applyProtection="1">
      <alignment vertical="center" wrapText="1"/>
      <protection hidden="1"/>
    </xf>
    <xf numFmtId="0" fontId="45" fillId="0" borderId="0" xfId="8" applyFont="1" applyAlignment="1" applyProtection="1">
      <alignment horizontal="left" vertical="center"/>
      <protection hidden="1"/>
    </xf>
    <xf numFmtId="0" fontId="45" fillId="0" borderId="0" xfId="8" applyFont="1" applyAlignment="1" applyProtection="1">
      <alignment vertical="center"/>
      <protection hidden="1"/>
    </xf>
    <xf numFmtId="0" fontId="46" fillId="0" borderId="0" xfId="8" applyFont="1" applyProtection="1">
      <protection hidden="1"/>
    </xf>
    <xf numFmtId="0" fontId="38" fillId="0" borderId="0" xfId="8" applyFont="1" applyFill="1" applyProtection="1">
      <protection hidden="1"/>
    </xf>
    <xf numFmtId="0" fontId="20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20" fillId="5" borderId="8" xfId="0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15" fillId="0" borderId="0" xfId="0" applyNumberFormat="1" applyFont="1" applyBorder="1" applyAlignment="1" applyProtection="1">
      <alignment horizontal="center" vertical="center"/>
      <protection hidden="1"/>
    </xf>
    <xf numFmtId="0" fontId="15" fillId="0" borderId="0" xfId="0" applyNumberFormat="1" applyFont="1" applyBorder="1" applyAlignment="1" applyProtection="1">
      <alignment horizontal="left" vertical="center"/>
      <protection hidden="1"/>
    </xf>
    <xf numFmtId="14" fontId="15" fillId="0" borderId="0" xfId="0" applyNumberFormat="1" applyFont="1" applyBorder="1" applyAlignment="1" applyProtection="1">
      <alignment horizontal="center" vertical="center"/>
      <protection hidden="1"/>
    </xf>
    <xf numFmtId="166" fontId="9" fillId="6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Protection="1">
      <protection hidden="1"/>
    </xf>
    <xf numFmtId="0" fontId="15" fillId="0" borderId="0" xfId="0" applyNumberFormat="1" applyFont="1" applyBorder="1" applyProtection="1">
      <protection hidden="1"/>
    </xf>
    <xf numFmtId="0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0" xfId="0" applyNumberFormat="1" applyFont="1" applyBorder="1" applyAlignment="1" applyProtection="1">
      <alignment horizontal="left" vertical="center"/>
      <protection locked="0"/>
    </xf>
    <xf numFmtId="14" fontId="15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9" fillId="0" borderId="0" xfId="0" applyNumberFormat="1" applyFont="1" applyProtection="1">
      <protection hidden="1"/>
    </xf>
    <xf numFmtId="0" fontId="14" fillId="5" borderId="17" xfId="0" applyFont="1" applyFill="1" applyBorder="1" applyAlignment="1" applyProtection="1">
      <alignment horizontal="center" vertical="center" wrapText="1"/>
      <protection hidden="1"/>
    </xf>
    <xf numFmtId="0" fontId="14" fillId="5" borderId="1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0" applyFont="1" applyFill="1" applyBorder="1" applyAlignment="1" applyProtection="1">
      <alignment horizontal="left" vertical="center"/>
      <protection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0" fontId="1" fillId="0" borderId="7" xfId="0" applyNumberFormat="1" applyFont="1" applyFill="1" applyBorder="1" applyAlignment="1" applyProtection="1">
      <alignment horizontal="left" vertical="center"/>
      <protection hidden="1"/>
    </xf>
    <xf numFmtId="0" fontId="1" fillId="0" borderId="7" xfId="0" applyNumberFormat="1" applyFont="1" applyFill="1" applyBorder="1" applyAlignment="1" applyProtection="1">
      <alignment horizontal="center" vertical="center"/>
      <protection hidden="1"/>
    </xf>
    <xf numFmtId="0" fontId="9" fillId="4" borderId="7" xfId="0" applyNumberFormat="1" applyFont="1" applyFill="1" applyBorder="1" applyAlignment="1" applyProtection="1">
      <alignment horizontal="center" vertical="center"/>
      <protection hidden="1"/>
    </xf>
    <xf numFmtId="0" fontId="9" fillId="0" borderId="12" xfId="0" applyNumberFormat="1" applyFont="1" applyFill="1" applyBorder="1" applyAlignment="1" applyProtection="1">
      <alignment horizontal="center" vertical="center"/>
      <protection hidden="1"/>
    </xf>
    <xf numFmtId="14" fontId="9" fillId="0" borderId="7" xfId="0" applyNumberFormat="1" applyFont="1" applyFill="1" applyBorder="1" applyAlignment="1" applyProtection="1">
      <alignment horizontal="center" vertical="center"/>
      <protection locked="0"/>
    </xf>
    <xf numFmtId="164" fontId="9" fillId="0" borderId="7" xfId="0" applyNumberFormat="1" applyFont="1" applyFill="1" applyBorder="1" applyAlignment="1" applyProtection="1">
      <alignment horizontal="left" vertical="center"/>
      <protection locked="0"/>
    </xf>
    <xf numFmtId="0" fontId="9" fillId="0" borderId="7" xfId="0" applyNumberFormat="1" applyFont="1" applyFill="1" applyBorder="1" applyAlignment="1" applyProtection="1">
      <alignment horizontal="center" vertical="center"/>
      <protection locked="0"/>
    </xf>
    <xf numFmtId="0" fontId="29" fillId="9" borderId="8" xfId="0" applyFont="1" applyFill="1" applyBorder="1" applyAlignment="1" applyProtection="1">
      <alignment horizontal="center" vertical="center" wrapText="1"/>
      <protection hidden="1"/>
    </xf>
    <xf numFmtId="0" fontId="14" fillId="9" borderId="8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vertical="center" wrapText="1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28" fillId="0" borderId="0" xfId="0" applyFont="1" applyFill="1" applyBorder="1" applyAlignment="1" applyProtection="1">
      <alignment horizontal="left" vertical="center"/>
      <protection hidden="1"/>
    </xf>
    <xf numFmtId="1" fontId="28" fillId="0" borderId="0" xfId="0" applyNumberFormat="1" applyFont="1" applyFill="1" applyBorder="1" applyAlignment="1" applyProtection="1">
      <alignment horizontal="center" vertical="center"/>
      <protection hidden="1"/>
    </xf>
    <xf numFmtId="9" fontId="1" fillId="0" borderId="0" xfId="3" applyNumberFormat="1" applyFont="1" applyFill="1" applyBorder="1" applyAlignment="1" applyProtection="1">
      <alignment horizontal="center" vertical="center"/>
      <protection hidden="1"/>
    </xf>
    <xf numFmtId="0" fontId="9" fillId="7" borderId="11" xfId="0" applyNumberFormat="1" applyFont="1" applyFill="1" applyBorder="1" applyAlignment="1" applyProtection="1">
      <alignment horizontal="left" vertical="center" indent="1"/>
      <protection locked="0"/>
    </xf>
  </cellXfs>
  <cellStyles count="9">
    <cellStyle name="Hiperlink 2" xfId="6"/>
    <cellStyle name="Moeda 2" xfId="2"/>
    <cellStyle name="Normal" xfId="0" builtinId="0"/>
    <cellStyle name="Normal 2" xfId="1"/>
    <cellStyle name="Normal 2 2" xfId="4"/>
    <cellStyle name="Normal 2 2 2" xfId="7"/>
    <cellStyle name="Normal 2 3" xfId="8"/>
    <cellStyle name="Normal 3" xfId="5"/>
    <cellStyle name="Porcentagem" xfId="3" builtinId="5"/>
  </cellStyles>
  <dxfs count="41"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1" hidden="1"/>
    </dxf>
    <dxf>
      <protection locked="1" hidden="1"/>
    </dxf>
    <dxf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1"/>
    </dxf>
    <dxf>
      <border>
        <bottom style="thin">
          <color theme="0"/>
        </bottom>
      </border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499984740745262"/>
      </font>
      <fill>
        <patternFill>
          <bgColor rgb="FFFFE38B"/>
        </patternFill>
      </fill>
    </dxf>
    <dxf>
      <border>
        <bottom style="thin">
          <color theme="0"/>
        </bottom>
      </border>
    </dxf>
    <dxf>
      <font>
        <b/>
        <i val="0"/>
        <color theme="0"/>
      </font>
      <fill>
        <patternFill>
          <bgColor theme="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none">
          <bgColor auto="1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0"/>
      </font>
      <fill>
        <patternFill>
          <bgColor theme="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2" defaultTableStyle="Meu Estilo de Tabela" defaultPivotStyle="PivotStyleLight16">
    <tableStyle name="Estilo de Tabela 1" pivot="0" count="3">
      <tableStyleElement type="headerRow" dxfId="40"/>
      <tableStyleElement type="firstRowStripe" dxfId="39"/>
      <tableStyleElement type="secondRowStripe" dxfId="38"/>
    </tableStyle>
    <tableStyle name="Meu Estilo de Tabela" pivot="0" count="2">
      <tableStyleElement type="wholeTable" dxfId="37"/>
      <tableStyleElement type="headerRow" dxfId="36"/>
    </tableStyle>
  </tableStyles>
  <colors>
    <mruColors>
      <color rgb="FFFFE38B"/>
      <color rgb="FFFF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Ind!$C$5</c:f>
              <c:strCache>
                <c:ptCount val="1"/>
                <c:pt idx="0">
                  <c:v>Quantidades de Armários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86-4F6E-B368-1177B0898D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86-4F6E-B368-1177B0898D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C86-4F6E-B368-1177B0898D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C86-4F6E-B368-1177B0898D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C86-4F6E-B368-1177B0898DB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C86-4F6E-B368-1177B0898DB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C86-4F6E-B368-1177B0898DB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C86-4F6E-B368-1177B0898DB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C86-4F6E-B368-1177B0898DB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C86-4F6E-B368-1177B0898DB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C86-4F6E-B368-1177B0898DB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C86-4F6E-B368-1177B0898DB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C86-4F6E-B368-1177B0898DB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C86-4F6E-B368-1177B0898DB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C86-4F6E-B368-1177B0898DB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2C86-4F6E-B368-1177B0898DB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2C86-4F6E-B368-1177B0898DB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C86-4F6E-B368-1177B0898DBE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2C86-4F6E-B368-1177B0898DBE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2C86-4F6E-B368-1177B0898DBE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C86-4F6E-B368-1177B0898D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Ind!$C$6:$C$26</c:f>
              <c:numCache>
                <c:formatCode>0</c:formatCode>
                <c:ptCount val="21"/>
                <c:pt idx="0">
                  <c:v>9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95-456E-A1AD-A69A69A272C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Ind!$G$5</c:f>
              <c:strCache>
                <c:ptCount val="1"/>
                <c:pt idx="0">
                  <c:v>Percentual de Ocupação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2C0-4B30-B61E-13C58BAFF385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2C0-4B30-B61E-13C58BAFF385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A2C0-4B30-B61E-13C58BAFF38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A2C0-4B30-B61E-13C58BAFF38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A2C0-4B30-B61E-13C58BAFF385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A2C0-4B30-B61E-13C58BAFF385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A2C0-4B30-B61E-13C58BAFF385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A2C0-4B30-B61E-13C58BAFF385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A2C0-4B30-B61E-13C58BAFF385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A2C0-4B30-B61E-13C58BAFF385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A2C0-4B30-B61E-13C58BAFF385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A2C0-4B30-B61E-13C58BAFF385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A2C0-4B30-B61E-13C58BAFF385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A2C0-4B30-B61E-13C58BAFF385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A2C0-4B30-B61E-13C58BAFF385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A2C0-4B30-B61E-13C58BAFF385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A2C0-4B30-B61E-13C58BAFF385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A2C0-4B30-B61E-13C58BAFF385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A2C0-4B30-B61E-13C58BAFF385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A2C0-4B30-B61E-13C58BAFF385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A2C0-4B30-B61E-13C58BAFF3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Ind!$G$6:$G$26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A2C0-4B30-B61E-13C58BAFF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7465600"/>
        <c:axId val="197467136"/>
      </c:barChart>
      <c:catAx>
        <c:axId val="197465600"/>
        <c:scaling>
          <c:orientation val="minMax"/>
        </c:scaling>
        <c:delete val="0"/>
        <c:axPos val="b"/>
        <c:numFmt formatCode="ge\r\a\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467136"/>
        <c:crosses val="autoZero"/>
        <c:auto val="1"/>
        <c:lblAlgn val="ctr"/>
        <c:lblOffset val="100"/>
        <c:noMultiLvlLbl val="0"/>
      </c:catAx>
      <c:valAx>
        <c:axId val="1974671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9746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Ind!$C$5</c:f>
              <c:strCache>
                <c:ptCount val="1"/>
                <c:pt idx="0">
                  <c:v>Quantidades de Armários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ED-404C-A0A1-1F8F5A5473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8ED-404C-A0A1-1F8F5A5473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8ED-404C-A0A1-1F8F5A5473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8ED-404C-A0A1-1F8F5A5473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8ED-404C-A0A1-1F8F5A5473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8ED-404C-A0A1-1F8F5A5473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8ED-404C-A0A1-1F8F5A5473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E8ED-404C-A0A1-1F8F5A5473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E8ED-404C-A0A1-1F8F5A54737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E8ED-404C-A0A1-1F8F5A54737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8ED-404C-A0A1-1F8F5A54737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E8ED-404C-A0A1-1F8F5A54737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E8ED-404C-A0A1-1F8F5A54737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E8ED-404C-A0A1-1F8F5A54737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E8ED-404C-A0A1-1F8F5A54737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E8ED-404C-A0A1-1F8F5A54737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E8ED-404C-A0A1-1F8F5A54737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E8ED-404C-A0A1-1F8F5A54737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E8ED-404C-A0A1-1F8F5A54737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E8ED-404C-A0A1-1F8F5A54737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E8ED-404C-A0A1-1F8F5A5473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Ind!$C$6:$C$26</c:f>
              <c:numCache>
                <c:formatCode>0</c:formatCode>
                <c:ptCount val="21"/>
                <c:pt idx="0">
                  <c:v>9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E8ED-404C-A0A1-1F8F5A54737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Ind!$D$5</c:f>
              <c:strCache>
                <c:ptCount val="1"/>
                <c:pt idx="0">
                  <c:v> Total de Vagas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77D-4A9D-8065-46DF083E87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77D-4A9D-8065-46DF083E87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77D-4A9D-8065-46DF083E87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77D-4A9D-8065-46DF083E87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77D-4A9D-8065-46DF083E87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77D-4A9D-8065-46DF083E87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77D-4A9D-8065-46DF083E87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77D-4A9D-8065-46DF083E87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77D-4A9D-8065-46DF083E87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77D-4A9D-8065-46DF083E87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77D-4A9D-8065-46DF083E87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77D-4A9D-8065-46DF083E87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77D-4A9D-8065-46DF083E87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77D-4A9D-8065-46DF083E87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377D-4A9D-8065-46DF083E871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377D-4A9D-8065-46DF083E871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377D-4A9D-8065-46DF083E871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377D-4A9D-8065-46DF083E8715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377D-4A9D-8065-46DF083E8715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377D-4A9D-8065-46DF083E8715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377D-4A9D-8065-46DF083E87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Ind!$D$6:$D$26</c:f>
              <c:numCache>
                <c:formatCode>0</c:formatCode>
                <c:ptCount val="21"/>
                <c:pt idx="0">
                  <c:v>36</c:v>
                </c:pt>
                <c:pt idx="1">
                  <c:v>24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377D-4A9D-8065-46DF083E871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Ind!$E$5</c:f>
              <c:strCache>
                <c:ptCount val="1"/>
                <c:pt idx="0">
                  <c:v>Vagas Ocupadas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E65-456E-9279-2E1410955A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65-456E-9279-2E1410955A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65-456E-9279-2E1410955A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65-456E-9279-2E1410955A5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E65-456E-9279-2E1410955A5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E65-456E-9279-2E1410955A5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E65-456E-9279-2E1410955A5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E65-456E-9279-2E1410955A5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E65-456E-9279-2E1410955A5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E65-456E-9279-2E1410955A5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0E65-456E-9279-2E1410955A5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E65-456E-9279-2E1410955A5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E65-456E-9279-2E1410955A5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E65-456E-9279-2E1410955A5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0E65-456E-9279-2E1410955A5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0E65-456E-9279-2E1410955A5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0E65-456E-9279-2E1410955A5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0E65-456E-9279-2E1410955A5E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0E65-456E-9279-2E1410955A5E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0E65-456E-9279-2E1410955A5E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0E65-456E-9279-2E1410955A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Ind!$E$6:$E$26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0E65-456E-9279-2E1410955A5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Ind!$F$5</c:f>
              <c:strCache>
                <c:ptCount val="1"/>
                <c:pt idx="0">
                  <c:v>Vagas Disponíveis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41-4289-BE04-782C324A3B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41-4289-BE04-782C324A3B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41-4289-BE04-782C324A3B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41-4289-BE04-782C324A3B4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041-4289-BE04-782C324A3B4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041-4289-BE04-782C324A3B4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041-4289-BE04-782C324A3B4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041-4289-BE04-782C324A3B4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041-4289-BE04-782C324A3B4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041-4289-BE04-782C324A3B4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041-4289-BE04-782C324A3B4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F041-4289-BE04-782C324A3B4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F041-4289-BE04-782C324A3B4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F041-4289-BE04-782C324A3B4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F041-4289-BE04-782C324A3B4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F041-4289-BE04-782C324A3B4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F041-4289-BE04-782C324A3B4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F041-4289-BE04-782C324A3B4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F041-4289-BE04-782C324A3B4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F041-4289-BE04-782C324A3B49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F041-4289-BE04-782C324A3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Ind!$F$6:$F$26</c:f>
              <c:numCache>
                <c:formatCode>0</c:formatCode>
                <c:ptCount val="21"/>
                <c:pt idx="0">
                  <c:v>36</c:v>
                </c:pt>
                <c:pt idx="1">
                  <c:v>24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F041-4289-BE04-782C324A3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Ind!$G$5</c:f>
              <c:strCache>
                <c:ptCount val="1"/>
                <c:pt idx="0">
                  <c:v>Percentual de Ocupação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31D-45D4-B79D-68C24CABED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31D-45D4-B79D-68C24CABED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31D-45D4-B79D-68C24CABED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31D-45D4-B79D-68C24CABED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31D-45D4-B79D-68C24CABED7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31D-45D4-B79D-68C24CABED7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31D-45D4-B79D-68C24CABED7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31D-45D4-B79D-68C24CABED7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31D-45D4-B79D-68C24CABED7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31D-45D4-B79D-68C24CABED7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31D-45D4-B79D-68C24CABED7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F31D-45D4-B79D-68C24CABED7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F31D-45D4-B79D-68C24CABED7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F31D-45D4-B79D-68C24CABED7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F31D-45D4-B79D-68C24CABED7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F31D-45D4-B79D-68C24CABED7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F31D-45D4-B79D-68C24CABED7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F31D-45D4-B79D-68C24CABED7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F31D-45D4-B79D-68C24CABED7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F31D-45D4-B79D-68C24CABED7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F31D-45D4-B79D-68C24CABED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Ind!$G$6:$G$26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F31D-45D4-B79D-68C24CABED7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Ind!$C$5</c:f>
              <c:strCache>
                <c:ptCount val="1"/>
                <c:pt idx="0">
                  <c:v>Quantidades de Armários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DCA-44B3-9503-38DD89BD76DC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DCA-44B3-9503-38DD89BD76DC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DCA-44B3-9503-38DD89BD76DC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DDCA-44B3-9503-38DD89BD76D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DDCA-44B3-9503-38DD89BD76DC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DDCA-44B3-9503-38DD89BD76D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DDCA-44B3-9503-38DD89BD76D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DDCA-44B3-9503-38DD89BD76D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DDCA-44B3-9503-38DD89BD76D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DDCA-44B3-9503-38DD89BD76DC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DDCA-44B3-9503-38DD89BD76DC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DDCA-44B3-9503-38DD89BD76DC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DDCA-44B3-9503-38DD89BD76DC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DDCA-44B3-9503-38DD89BD76DC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DDCA-44B3-9503-38DD89BD76DC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DDCA-44B3-9503-38DD89BD76DC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DDCA-44B3-9503-38DD89BD76DC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DDCA-44B3-9503-38DD89BD76DC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DDCA-44B3-9503-38DD89BD76DC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DDCA-44B3-9503-38DD89BD76DC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DDCA-44B3-9503-38DD89BD76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Ind!$C$6:$C$26</c:f>
              <c:numCache>
                <c:formatCode>0</c:formatCode>
                <c:ptCount val="21"/>
                <c:pt idx="0">
                  <c:v>9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DDCA-44B3-9503-38DD89BD7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8441600"/>
        <c:axId val="198119808"/>
      </c:barChart>
      <c:catAx>
        <c:axId val="198441600"/>
        <c:scaling>
          <c:orientation val="minMax"/>
        </c:scaling>
        <c:delete val="0"/>
        <c:axPos val="b"/>
        <c:numFmt formatCode="ge\r\a\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8119808"/>
        <c:crosses val="autoZero"/>
        <c:auto val="1"/>
        <c:lblAlgn val="ctr"/>
        <c:lblOffset val="100"/>
        <c:noMultiLvlLbl val="0"/>
      </c:catAx>
      <c:valAx>
        <c:axId val="19811980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9844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Ind!$D$5</c:f>
              <c:strCache>
                <c:ptCount val="1"/>
                <c:pt idx="0">
                  <c:v> Total de Vagas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110-4A28-A435-C30B7A694F21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110-4A28-A435-C30B7A694F21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110-4A28-A435-C30B7A694F21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110-4A28-A435-C30B7A694F21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1110-4A28-A435-C30B7A694F21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1110-4A28-A435-C30B7A694F21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1110-4A28-A435-C30B7A694F21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1110-4A28-A435-C30B7A694F21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1110-4A28-A435-C30B7A694F21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1110-4A28-A435-C30B7A694F21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1110-4A28-A435-C30B7A694F21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1110-4A28-A435-C30B7A694F21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1110-4A28-A435-C30B7A694F21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1110-4A28-A435-C30B7A694F21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1110-4A28-A435-C30B7A694F21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1110-4A28-A435-C30B7A694F21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1110-4A28-A435-C30B7A694F21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1110-4A28-A435-C30B7A694F21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1110-4A28-A435-C30B7A694F21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1110-4A28-A435-C30B7A694F21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1110-4A28-A435-C30B7A694F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Ind!$D$6:$D$26</c:f>
              <c:numCache>
                <c:formatCode>0</c:formatCode>
                <c:ptCount val="21"/>
                <c:pt idx="0">
                  <c:v>36</c:v>
                </c:pt>
                <c:pt idx="1">
                  <c:v>24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1110-4A28-A435-C30B7A694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8170112"/>
        <c:axId val="198171648"/>
      </c:barChart>
      <c:catAx>
        <c:axId val="198170112"/>
        <c:scaling>
          <c:orientation val="minMax"/>
        </c:scaling>
        <c:delete val="0"/>
        <c:axPos val="b"/>
        <c:numFmt formatCode="ge\r\a\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8171648"/>
        <c:crosses val="autoZero"/>
        <c:auto val="1"/>
        <c:lblAlgn val="ctr"/>
        <c:lblOffset val="100"/>
        <c:noMultiLvlLbl val="0"/>
      </c:catAx>
      <c:valAx>
        <c:axId val="19817164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9817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Ind!$E$5</c:f>
              <c:strCache>
                <c:ptCount val="1"/>
                <c:pt idx="0">
                  <c:v>Vagas Ocupadas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33B-41E4-9DB1-09B31A229E4E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33B-41E4-9DB1-09B31A229E4E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E33B-41E4-9DB1-09B31A229E4E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33B-41E4-9DB1-09B31A229E4E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33B-41E4-9DB1-09B31A229E4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E33B-41E4-9DB1-09B31A229E4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E33B-41E4-9DB1-09B31A229E4E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E33B-41E4-9DB1-09B31A229E4E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E33B-41E4-9DB1-09B31A229E4E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E33B-41E4-9DB1-09B31A229E4E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E33B-41E4-9DB1-09B31A229E4E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E33B-41E4-9DB1-09B31A229E4E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E33B-41E4-9DB1-09B31A229E4E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E33B-41E4-9DB1-09B31A229E4E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E33B-41E4-9DB1-09B31A229E4E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E33B-41E4-9DB1-09B31A229E4E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E33B-41E4-9DB1-09B31A229E4E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E33B-41E4-9DB1-09B31A229E4E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E33B-41E4-9DB1-09B31A229E4E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E33B-41E4-9DB1-09B31A229E4E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E33B-41E4-9DB1-09B31A229E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Ind!$E$6:$E$26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E33B-41E4-9DB1-09B31A229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8279552"/>
        <c:axId val="198281088"/>
      </c:barChart>
      <c:catAx>
        <c:axId val="198279552"/>
        <c:scaling>
          <c:orientation val="minMax"/>
        </c:scaling>
        <c:delete val="0"/>
        <c:axPos val="b"/>
        <c:numFmt formatCode="ge\r\a\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8281088"/>
        <c:crosses val="autoZero"/>
        <c:auto val="1"/>
        <c:lblAlgn val="ctr"/>
        <c:lblOffset val="100"/>
        <c:noMultiLvlLbl val="0"/>
      </c:catAx>
      <c:valAx>
        <c:axId val="19828108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9827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Ind!$F$5</c:f>
              <c:strCache>
                <c:ptCount val="1"/>
                <c:pt idx="0">
                  <c:v>Vagas Disponíveis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F2F-4929-9C17-2D3A80A75854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F2F-4929-9C17-2D3A80A75854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5F2F-4929-9C17-2D3A80A75854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F2F-4929-9C17-2D3A80A75854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5F2F-4929-9C17-2D3A80A75854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5F2F-4929-9C17-2D3A80A7585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5F2F-4929-9C17-2D3A80A7585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5F2F-4929-9C17-2D3A80A75854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5F2F-4929-9C17-2D3A80A75854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5F2F-4929-9C17-2D3A80A75854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5F2F-4929-9C17-2D3A80A75854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5F2F-4929-9C17-2D3A80A75854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5F2F-4929-9C17-2D3A80A75854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5F2F-4929-9C17-2D3A80A75854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5F2F-4929-9C17-2D3A80A75854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5F2F-4929-9C17-2D3A80A75854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5F2F-4929-9C17-2D3A80A75854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5F2F-4929-9C17-2D3A80A75854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5F2F-4929-9C17-2D3A80A75854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5F2F-4929-9C17-2D3A80A75854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5F2F-4929-9C17-2D3A80A758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Ind!$F$6:$F$26</c:f>
              <c:numCache>
                <c:formatCode>0</c:formatCode>
                <c:ptCount val="21"/>
                <c:pt idx="0">
                  <c:v>36</c:v>
                </c:pt>
                <c:pt idx="1">
                  <c:v>24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5F2F-4929-9C17-2D3A80A75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8323200"/>
        <c:axId val="198333184"/>
      </c:barChart>
      <c:catAx>
        <c:axId val="198323200"/>
        <c:scaling>
          <c:orientation val="minMax"/>
        </c:scaling>
        <c:delete val="0"/>
        <c:axPos val="b"/>
        <c:numFmt formatCode="ge\r\a\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8333184"/>
        <c:crosses val="autoZero"/>
        <c:auto val="1"/>
        <c:lblAlgn val="ctr"/>
        <c:lblOffset val="100"/>
        <c:noMultiLvlLbl val="0"/>
      </c:catAx>
      <c:valAx>
        <c:axId val="198333184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9832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Ind!$D$5</c:f>
              <c:strCache>
                <c:ptCount val="1"/>
                <c:pt idx="0">
                  <c:v> Total de Vagas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17-4E48-AA30-AF96267AF2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17-4E48-AA30-AF96267AF2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17-4E48-AA30-AF96267AF2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617-4E48-AA30-AF96267AF2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617-4E48-AA30-AF96267AF2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617-4E48-AA30-AF96267AF2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617-4E48-AA30-AF96267AF2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617-4E48-AA30-AF96267AF2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617-4E48-AA30-AF96267AF2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617-4E48-AA30-AF96267AF2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C617-4E48-AA30-AF96267AF24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C617-4E48-AA30-AF96267AF2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C617-4E48-AA30-AF96267AF24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C617-4E48-AA30-AF96267AF24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C617-4E48-AA30-AF96267AF24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C617-4E48-AA30-AF96267AF24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C617-4E48-AA30-AF96267AF24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C617-4E48-AA30-AF96267AF24D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C617-4E48-AA30-AF96267AF24D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C617-4E48-AA30-AF96267AF24D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C617-4E48-AA30-AF96267AF2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Ind!$D$6:$D$26</c:f>
              <c:numCache>
                <c:formatCode>0</c:formatCode>
                <c:ptCount val="21"/>
                <c:pt idx="0">
                  <c:v>36</c:v>
                </c:pt>
                <c:pt idx="1">
                  <c:v>24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C617-4E48-AA30-AF96267AF24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Ind!$G$5</c:f>
              <c:strCache>
                <c:ptCount val="1"/>
                <c:pt idx="0">
                  <c:v>Percentual de Ocupação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E40-4703-BB50-751EC41CA53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E40-4703-BB50-751EC41CA53D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E40-4703-BB50-751EC41CA53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DE40-4703-BB50-751EC41CA53D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DE40-4703-BB50-751EC41CA53D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DE40-4703-BB50-751EC41CA53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DE40-4703-BB50-751EC41CA53D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DE40-4703-BB50-751EC41CA53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DE40-4703-BB50-751EC41CA53D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DE40-4703-BB50-751EC41CA53D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DE40-4703-BB50-751EC41CA53D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DE40-4703-BB50-751EC41CA53D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DE40-4703-BB50-751EC41CA53D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DE40-4703-BB50-751EC41CA53D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DE40-4703-BB50-751EC41CA53D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DE40-4703-BB50-751EC41CA53D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DE40-4703-BB50-751EC41CA53D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DE40-4703-BB50-751EC41CA53D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DE40-4703-BB50-751EC41CA53D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DE40-4703-BB50-751EC41CA53D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DE40-4703-BB50-751EC41CA5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Ind!$G$6:$G$26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DE40-4703-BB50-751EC41CA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8780800"/>
        <c:axId val="198782336"/>
      </c:barChart>
      <c:catAx>
        <c:axId val="198780800"/>
        <c:scaling>
          <c:orientation val="minMax"/>
        </c:scaling>
        <c:delete val="0"/>
        <c:axPos val="b"/>
        <c:numFmt formatCode="ge\r\a\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8782336"/>
        <c:crosses val="autoZero"/>
        <c:auto val="1"/>
        <c:lblAlgn val="ctr"/>
        <c:lblOffset val="100"/>
        <c:noMultiLvlLbl val="0"/>
      </c:catAx>
      <c:valAx>
        <c:axId val="1987823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9878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strRef>
          <c:f>das!$AI$4</c:f>
          <c:strCache>
            <c:ptCount val="1"/>
            <c:pt idx="0">
              <c:v>Top 5 armários com maior ocupação</c:v>
            </c:pt>
          </c:strCache>
        </c:strRef>
      </c:tx>
      <c:layout/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das!$AK$5</c:f>
              <c:strCache>
                <c:ptCount val="1"/>
                <c:pt idx="0">
                  <c:v>Vagas ocupadas</c:v>
                </c:pt>
              </c:strCache>
            </c:strRef>
          </c:tx>
          <c:invertIfNegative val="0"/>
          <c:cat>
            <c:strRef>
              <c:f>das!$AJ$6:$AJ$10</c:f>
              <c:strCache>
                <c:ptCount val="5"/>
                <c:pt idx="0">
                  <c:v>Vestiário Liderança</c:v>
                </c:pt>
                <c:pt idx="1">
                  <c:v>Vestiário Feminino</c:v>
                </c:pt>
                <c:pt idx="2">
                  <c:v>Vestiário Masculino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das!$AK$6:$AK$10</c:f>
              <c:numCache>
                <c:formatCode>#,##0</c:formatCode>
                <c:ptCount val="5"/>
                <c:pt idx="0">
                  <c:v>1.0000998000000001</c:v>
                </c:pt>
                <c:pt idx="1">
                  <c:v>1E-4</c:v>
                </c:pt>
                <c:pt idx="2">
                  <c:v>9.9900000000000002E-5</c:v>
                </c:pt>
                <c:pt idx="3">
                  <c:v>9.9699999999999998E-5</c:v>
                </c:pt>
                <c:pt idx="4">
                  <c:v>9.9599999999999995E-5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18204800"/>
        <c:axId val="206913920"/>
      </c:barChart>
      <c:catAx>
        <c:axId val="2182048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6913920"/>
        <c:crosses val="autoZero"/>
        <c:auto val="1"/>
        <c:lblAlgn val="ctr"/>
        <c:lblOffset val="100"/>
        <c:noMultiLvlLbl val="0"/>
      </c:catAx>
      <c:valAx>
        <c:axId val="206913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1820480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strRef>
          <c:f>das!$AM$4</c:f>
          <c:strCache>
            <c:ptCount val="1"/>
            <c:pt idx="0">
              <c:v>Top 5 armários com maior disponibilidade de vagas</c:v>
            </c:pt>
          </c:strCache>
        </c:strRef>
      </c:tx>
      <c:layout/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das!$AO$5</c:f>
              <c:strCache>
                <c:ptCount val="1"/>
                <c:pt idx="0">
                  <c:v>Vagas Disponíveis</c:v>
                </c:pt>
              </c:strCache>
            </c:strRef>
          </c:tx>
          <c:invertIfNegative val="0"/>
          <c:cat>
            <c:strRef>
              <c:f>das!$AN$6:$AN$10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01</c:v>
                </c:pt>
                <c:pt idx="3">
                  <c:v>Vestiário 02</c:v>
                </c:pt>
                <c:pt idx="4">
                  <c:v>Vestiário Liderança</c:v>
                </c:pt>
              </c:strCache>
            </c:strRef>
          </c:cat>
          <c:val>
            <c:numRef>
              <c:f>das!$AO$6:$AO$10</c:f>
              <c:numCache>
                <c:formatCode>#,##0</c:formatCode>
                <c:ptCount val="5"/>
                <c:pt idx="0">
                  <c:v>36.000100000000003</c:v>
                </c:pt>
                <c:pt idx="1">
                  <c:v>24.000099899999999</c:v>
                </c:pt>
                <c:pt idx="2">
                  <c:v>4.0000996999999998</c:v>
                </c:pt>
                <c:pt idx="3">
                  <c:v>4.0000996000000004</c:v>
                </c:pt>
                <c:pt idx="4">
                  <c:v>3.0000998000000001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98550272"/>
        <c:axId val="198551808"/>
      </c:barChart>
      <c:catAx>
        <c:axId val="198550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98551808"/>
        <c:crosses val="autoZero"/>
        <c:auto val="1"/>
        <c:lblAlgn val="ctr"/>
        <c:lblOffset val="100"/>
        <c:noMultiLvlLbl val="0"/>
      </c:catAx>
      <c:valAx>
        <c:axId val="19855180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9855027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/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das!$AS$5</c:f>
              <c:strCache>
                <c:ptCount val="1"/>
                <c:pt idx="0">
                  <c:v>Total de vagas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das!$AR$6:$AR$10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das!$AS$6:$AS$10</c:f>
              <c:numCache>
                <c:formatCode>#,##0</c:formatCode>
                <c:ptCount val="5"/>
                <c:pt idx="0">
                  <c:v>36.000100000000003</c:v>
                </c:pt>
                <c:pt idx="1">
                  <c:v>24.000099899999999</c:v>
                </c:pt>
                <c:pt idx="2">
                  <c:v>4.0000998000000001</c:v>
                </c:pt>
                <c:pt idx="3">
                  <c:v>4.0000996999999998</c:v>
                </c:pt>
                <c:pt idx="4">
                  <c:v>4.0000996000000004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das!$AK$5</c:f>
              <c:strCache>
                <c:ptCount val="1"/>
                <c:pt idx="0">
                  <c:v>Vagas ocupadas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das!$AJ$6:$AJ$10</c:f>
              <c:strCache>
                <c:ptCount val="5"/>
                <c:pt idx="0">
                  <c:v>Vestiário Liderança</c:v>
                </c:pt>
                <c:pt idx="1">
                  <c:v>Vestiário Feminino</c:v>
                </c:pt>
                <c:pt idx="2">
                  <c:v>Vestiário Masculino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das!$AK$6:$AK$10</c:f>
              <c:numCache>
                <c:formatCode>#,##0</c:formatCode>
                <c:ptCount val="5"/>
                <c:pt idx="0">
                  <c:v>1.0000998000000001</c:v>
                </c:pt>
                <c:pt idx="1">
                  <c:v>1E-4</c:v>
                </c:pt>
                <c:pt idx="2">
                  <c:v>9.9900000000000002E-5</c:v>
                </c:pt>
                <c:pt idx="3">
                  <c:v>9.9699999999999998E-5</c:v>
                </c:pt>
                <c:pt idx="4">
                  <c:v>9.9599999999999995E-5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layout/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das!$AO$5</c:f>
              <c:strCache>
                <c:ptCount val="1"/>
                <c:pt idx="0">
                  <c:v>Vagas Disponíveis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das!$AN$6:$AN$10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01</c:v>
                </c:pt>
                <c:pt idx="3">
                  <c:v>Vestiário 02</c:v>
                </c:pt>
                <c:pt idx="4">
                  <c:v>Vestiário Liderança</c:v>
                </c:pt>
              </c:strCache>
            </c:strRef>
          </c:cat>
          <c:val>
            <c:numRef>
              <c:f>das!$AO$6:$AO$10</c:f>
              <c:numCache>
                <c:formatCode>#,##0</c:formatCode>
                <c:ptCount val="5"/>
                <c:pt idx="0">
                  <c:v>36.000100000000003</c:v>
                </c:pt>
                <c:pt idx="1">
                  <c:v>24.000099899999999</c:v>
                </c:pt>
                <c:pt idx="2">
                  <c:v>4.0000996999999998</c:v>
                </c:pt>
                <c:pt idx="3">
                  <c:v>4.0000996000000004</c:v>
                </c:pt>
                <c:pt idx="4">
                  <c:v>3.0000998000000001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Ind!$E$5</c:f>
              <c:strCache>
                <c:ptCount val="1"/>
                <c:pt idx="0">
                  <c:v>Vagas Ocupadas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50-4C3A-A987-43C1F99A3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50-4C3A-A987-43C1F99A3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50-4C3A-A987-43C1F99A35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50-4C3A-A987-43C1F99A35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F50-4C3A-A987-43C1F99A35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F50-4C3A-A987-43C1F99A35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F50-4C3A-A987-43C1F99A35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F50-4C3A-A987-43C1F99A35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F50-4C3A-A987-43C1F99A35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F50-4C3A-A987-43C1F99A35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F50-4C3A-A987-43C1F99A35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9F50-4C3A-A987-43C1F99A35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9F50-4C3A-A987-43C1F99A35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9F50-4C3A-A987-43C1F99A358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9F50-4C3A-A987-43C1F99A358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9F50-4C3A-A987-43C1F99A358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9F50-4C3A-A987-43C1F99A358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9F50-4C3A-A987-43C1F99A358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9F50-4C3A-A987-43C1F99A358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9F50-4C3A-A987-43C1F99A358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9F50-4C3A-A987-43C1F99A35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Ind!$E$6:$E$26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9F50-4C3A-A987-43C1F99A358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Ind!$F$5</c:f>
              <c:strCache>
                <c:ptCount val="1"/>
                <c:pt idx="0">
                  <c:v>Vagas Disponíveis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E15-4BF9-96C7-72170CC5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E15-4BF9-96C7-72170CC5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E15-4BF9-96C7-72170CC5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E15-4BF9-96C7-72170CC5E2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E15-4BF9-96C7-72170CC5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E15-4BF9-96C7-72170CC5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E15-4BF9-96C7-72170CC5E22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E15-4BF9-96C7-72170CC5E22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E15-4BF9-96C7-72170CC5E22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E15-4BF9-96C7-72170CC5E22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E15-4BF9-96C7-72170CC5E22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FE15-4BF9-96C7-72170CC5E22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FE15-4BF9-96C7-72170CC5E22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FE15-4BF9-96C7-72170CC5E22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FE15-4BF9-96C7-72170CC5E22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FE15-4BF9-96C7-72170CC5E22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FE15-4BF9-96C7-72170CC5E22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FE15-4BF9-96C7-72170CC5E22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FE15-4BF9-96C7-72170CC5E22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FE15-4BF9-96C7-72170CC5E22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FE15-4BF9-96C7-72170CC5E2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Ind!$F$6:$F$26</c:f>
              <c:numCache>
                <c:formatCode>0</c:formatCode>
                <c:ptCount val="21"/>
                <c:pt idx="0">
                  <c:v>36</c:v>
                </c:pt>
                <c:pt idx="1">
                  <c:v>24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FE15-4BF9-96C7-72170CC5E22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Ind!$G$5</c:f>
              <c:strCache>
                <c:ptCount val="1"/>
                <c:pt idx="0">
                  <c:v>Percentual de Ocupação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BA-46B0-8A6D-BF76F707A3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BA-46B0-8A6D-BF76F707A3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BA-46B0-8A6D-BF76F707A3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6BA-46B0-8A6D-BF76F707A3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6BA-46B0-8A6D-BF76F707A3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6BA-46B0-8A6D-BF76F707A3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6BA-46B0-8A6D-BF76F707A3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6BA-46B0-8A6D-BF76F707A3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6BA-46B0-8A6D-BF76F707A3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6BA-46B0-8A6D-BF76F707A3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C6BA-46B0-8A6D-BF76F707A3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C6BA-46B0-8A6D-BF76F707A3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C6BA-46B0-8A6D-BF76F707A3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C6BA-46B0-8A6D-BF76F707A35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C6BA-46B0-8A6D-BF76F707A35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C6BA-46B0-8A6D-BF76F707A35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C6BA-46B0-8A6D-BF76F707A35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C6BA-46B0-8A6D-BF76F707A35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C6BA-46B0-8A6D-BF76F707A35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C6BA-46B0-8A6D-BF76F707A35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C6BA-46B0-8A6D-BF76F707A3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Ind!$G$6:$G$26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C6BA-46B0-8A6D-BF76F707A35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Ind!$C$5</c:f>
              <c:strCache>
                <c:ptCount val="1"/>
                <c:pt idx="0">
                  <c:v>Quantidades de Armários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6FB-476F-AACF-DE9D1D2966B7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6FB-476F-AACF-DE9D1D2966B7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6FB-476F-AACF-DE9D1D2966B7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6FB-476F-AACF-DE9D1D2966B7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16FB-476F-AACF-DE9D1D2966B7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16FB-476F-AACF-DE9D1D2966B7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16FB-476F-AACF-DE9D1D2966B7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16FB-476F-AACF-DE9D1D2966B7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16FB-476F-AACF-DE9D1D2966B7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16FB-476F-AACF-DE9D1D2966B7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16FB-476F-AACF-DE9D1D2966B7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16FB-476F-AACF-DE9D1D2966B7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16FB-476F-AACF-DE9D1D2966B7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16FB-476F-AACF-DE9D1D2966B7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16FB-476F-AACF-DE9D1D2966B7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16FB-476F-AACF-DE9D1D2966B7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16FB-476F-AACF-DE9D1D2966B7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16FB-476F-AACF-DE9D1D2966B7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16FB-476F-AACF-DE9D1D2966B7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16FB-476F-AACF-DE9D1D2966B7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16FB-476F-AACF-DE9D1D2966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Ind!$C$6:$C$26</c:f>
              <c:numCache>
                <c:formatCode>0</c:formatCode>
                <c:ptCount val="21"/>
                <c:pt idx="0">
                  <c:v>9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16FB-476F-AACF-DE9D1D296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7454464"/>
        <c:axId val="197132672"/>
      </c:barChart>
      <c:catAx>
        <c:axId val="197454464"/>
        <c:scaling>
          <c:orientation val="minMax"/>
        </c:scaling>
        <c:delete val="0"/>
        <c:axPos val="b"/>
        <c:numFmt formatCode="ge\r\a\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132672"/>
        <c:crosses val="autoZero"/>
        <c:auto val="1"/>
        <c:lblAlgn val="ctr"/>
        <c:lblOffset val="100"/>
        <c:noMultiLvlLbl val="0"/>
      </c:catAx>
      <c:valAx>
        <c:axId val="19713267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9745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Ind!$D$5</c:f>
              <c:strCache>
                <c:ptCount val="1"/>
                <c:pt idx="0">
                  <c:v> Total de Vagas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A48-4E9F-9984-327085954069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A48-4E9F-9984-32708595406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2A48-4E9F-9984-327085954069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A48-4E9F-9984-32708595406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A48-4E9F-9984-327085954069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2A48-4E9F-9984-327085954069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2A48-4E9F-9984-327085954069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2A48-4E9F-9984-327085954069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2A48-4E9F-9984-327085954069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2A48-4E9F-9984-327085954069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2A48-4E9F-9984-327085954069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2A48-4E9F-9984-327085954069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2A48-4E9F-9984-327085954069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2A48-4E9F-9984-327085954069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2A48-4E9F-9984-327085954069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2A48-4E9F-9984-327085954069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2A48-4E9F-9984-327085954069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2A48-4E9F-9984-327085954069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2A48-4E9F-9984-327085954069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2A48-4E9F-9984-327085954069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2A48-4E9F-9984-3270859540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Ind!$D$6:$D$26</c:f>
              <c:numCache>
                <c:formatCode>0</c:formatCode>
                <c:ptCount val="21"/>
                <c:pt idx="0">
                  <c:v>36</c:v>
                </c:pt>
                <c:pt idx="1">
                  <c:v>24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A48-4E9F-9984-327085954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7182592"/>
        <c:axId val="197184128"/>
      </c:barChart>
      <c:catAx>
        <c:axId val="197182592"/>
        <c:scaling>
          <c:orientation val="minMax"/>
        </c:scaling>
        <c:delete val="0"/>
        <c:axPos val="b"/>
        <c:numFmt formatCode="ge\r\a\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184128"/>
        <c:crosses val="autoZero"/>
        <c:auto val="1"/>
        <c:lblAlgn val="ctr"/>
        <c:lblOffset val="100"/>
        <c:noMultiLvlLbl val="0"/>
      </c:catAx>
      <c:valAx>
        <c:axId val="19718412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9718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Ind!$E$5</c:f>
              <c:strCache>
                <c:ptCount val="1"/>
                <c:pt idx="0">
                  <c:v>Vagas Ocupadas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E57-491C-B8F1-25A40A6AC6A2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E57-491C-B8F1-25A40A6AC6A2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E57-491C-B8F1-25A40A6AC6A2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3E57-491C-B8F1-25A40A6AC6A2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3E57-491C-B8F1-25A40A6AC6A2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3E57-491C-B8F1-25A40A6AC6A2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3E57-491C-B8F1-25A40A6AC6A2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3E57-491C-B8F1-25A40A6AC6A2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3E57-491C-B8F1-25A40A6AC6A2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3E57-491C-B8F1-25A40A6AC6A2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3E57-491C-B8F1-25A40A6AC6A2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3E57-491C-B8F1-25A40A6AC6A2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3E57-491C-B8F1-25A40A6AC6A2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3E57-491C-B8F1-25A40A6AC6A2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3E57-491C-B8F1-25A40A6AC6A2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3E57-491C-B8F1-25A40A6AC6A2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3E57-491C-B8F1-25A40A6AC6A2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3E57-491C-B8F1-25A40A6AC6A2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3E57-491C-B8F1-25A40A6AC6A2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3E57-491C-B8F1-25A40A6AC6A2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3E57-491C-B8F1-25A40A6AC6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Ind!$E$6:$E$26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3E57-491C-B8F1-25A40A6AC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7242880"/>
        <c:axId val="197244416"/>
      </c:barChart>
      <c:catAx>
        <c:axId val="197242880"/>
        <c:scaling>
          <c:orientation val="minMax"/>
        </c:scaling>
        <c:delete val="0"/>
        <c:axPos val="b"/>
        <c:numFmt formatCode="ge\r\a\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244416"/>
        <c:crosses val="autoZero"/>
        <c:auto val="1"/>
        <c:lblAlgn val="ctr"/>
        <c:lblOffset val="100"/>
        <c:noMultiLvlLbl val="0"/>
      </c:catAx>
      <c:valAx>
        <c:axId val="19724441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97242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Ind!$F$5</c:f>
              <c:strCache>
                <c:ptCount val="1"/>
                <c:pt idx="0">
                  <c:v>Vagas Disponíveis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A5E-42DB-A9E3-CE51EE337537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A5E-42DB-A9E3-CE51EE337537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A5E-42DB-A9E3-CE51EE337537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A5E-42DB-A9E3-CE51EE337537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0A5E-42DB-A9E3-CE51EE337537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A5E-42DB-A9E3-CE51EE337537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0A5E-42DB-A9E3-CE51EE337537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0A5E-42DB-A9E3-CE51EE337537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0A5E-42DB-A9E3-CE51EE337537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0A5E-42DB-A9E3-CE51EE337537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0A5E-42DB-A9E3-CE51EE337537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0A5E-42DB-A9E3-CE51EE337537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0A5E-42DB-A9E3-CE51EE337537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0A5E-42DB-A9E3-CE51EE337537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0A5E-42DB-A9E3-CE51EE337537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0A5E-42DB-A9E3-CE51EE337537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0A5E-42DB-A9E3-CE51EE337537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0A5E-42DB-A9E3-CE51EE337537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0A5E-42DB-A9E3-CE51EE337537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0A5E-42DB-A9E3-CE51EE337537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0A5E-42DB-A9E3-CE51EE3375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Ind!$B$6:$B$26</c:f>
              <c:strCache>
                <c:ptCount val="5"/>
                <c:pt idx="0">
                  <c:v>Vestiário Feminino</c:v>
                </c:pt>
                <c:pt idx="1">
                  <c:v>Vestiário Masculino</c:v>
                </c:pt>
                <c:pt idx="2">
                  <c:v>Vestiário Liderança</c:v>
                </c:pt>
                <c:pt idx="3">
                  <c:v>Vestiário 01</c:v>
                </c:pt>
                <c:pt idx="4">
                  <c:v>Vestiário 02</c:v>
                </c:pt>
              </c:strCache>
            </c:strRef>
          </c:cat>
          <c:val>
            <c:numRef>
              <c:f>Ind!$F$6:$F$26</c:f>
              <c:numCache>
                <c:formatCode>0</c:formatCode>
                <c:ptCount val="21"/>
                <c:pt idx="0">
                  <c:v>36</c:v>
                </c:pt>
                <c:pt idx="1">
                  <c:v>24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0A5E-42DB-A9E3-CE51EE337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7286528"/>
        <c:axId val="197292416"/>
      </c:barChart>
      <c:catAx>
        <c:axId val="197286528"/>
        <c:scaling>
          <c:orientation val="minMax"/>
        </c:scaling>
        <c:delete val="0"/>
        <c:axPos val="b"/>
        <c:numFmt formatCode="ge\r\a\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292416"/>
        <c:crosses val="autoZero"/>
        <c:auto val="1"/>
        <c:lblAlgn val="ctr"/>
        <c:lblOffset val="100"/>
        <c:noMultiLvlLbl val="0"/>
      </c:catAx>
      <c:valAx>
        <c:axId val="19729241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9728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Recibo!A1"/><Relationship Id="rId3" Type="http://schemas.openxmlformats.org/officeDocument/2006/relationships/hyperlink" Target="#Lan!A1"/><Relationship Id="rId7" Type="http://schemas.openxmlformats.org/officeDocument/2006/relationships/hyperlink" Target="#Ini!A1"/><Relationship Id="rId2" Type="http://schemas.openxmlformats.org/officeDocument/2006/relationships/hyperlink" Target="#CadArm!A1"/><Relationship Id="rId1" Type="http://schemas.openxmlformats.org/officeDocument/2006/relationships/hyperlink" Target="#CadFun!A1"/><Relationship Id="rId6" Type="http://schemas.openxmlformats.org/officeDocument/2006/relationships/hyperlink" Target="#Pes!A1"/><Relationship Id="rId5" Type="http://schemas.openxmlformats.org/officeDocument/2006/relationships/hyperlink" Target="#Rel!A1"/><Relationship Id="rId10" Type="http://schemas.openxmlformats.org/officeDocument/2006/relationships/hyperlink" Target="#das!A1"/><Relationship Id="rId4" Type="http://schemas.openxmlformats.org/officeDocument/2006/relationships/hyperlink" Target="#Ind!A1"/><Relationship Id="rId9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Sou!A1"/><Relationship Id="rId13" Type="http://schemas.openxmlformats.org/officeDocument/2006/relationships/hyperlink" Target="#Pes!A1"/><Relationship Id="rId3" Type="http://schemas.openxmlformats.org/officeDocument/2006/relationships/hyperlink" Target="https://go.hotmart.com/I7664951N" TargetMode="External"/><Relationship Id="rId7" Type="http://schemas.openxmlformats.org/officeDocument/2006/relationships/hyperlink" Target="#Sug!A1"/><Relationship Id="rId12" Type="http://schemas.openxmlformats.org/officeDocument/2006/relationships/hyperlink" Target="#Rel!A1"/><Relationship Id="rId2" Type="http://schemas.openxmlformats.org/officeDocument/2006/relationships/image" Target="../media/image3.png"/><Relationship Id="rId16" Type="http://schemas.openxmlformats.org/officeDocument/2006/relationships/hyperlink" Target="#das!A1"/><Relationship Id="rId1" Type="http://schemas.openxmlformats.org/officeDocument/2006/relationships/hyperlink" Target="https://www.souza.xyz/categoria-produto/pacotes-de-planilhas/" TargetMode="External"/><Relationship Id="rId6" Type="http://schemas.openxmlformats.org/officeDocument/2006/relationships/hyperlink" Target="#Duv!A1"/><Relationship Id="rId11" Type="http://schemas.openxmlformats.org/officeDocument/2006/relationships/hyperlink" Target="#Ind!A1"/><Relationship Id="rId5" Type="http://schemas.openxmlformats.org/officeDocument/2006/relationships/hyperlink" Target="#Ini!A1"/><Relationship Id="rId15" Type="http://schemas.openxmlformats.org/officeDocument/2006/relationships/image" Target="../media/image1.jpeg"/><Relationship Id="rId10" Type="http://schemas.openxmlformats.org/officeDocument/2006/relationships/hyperlink" Target="#Lan!A1"/><Relationship Id="rId4" Type="http://schemas.openxmlformats.org/officeDocument/2006/relationships/image" Target="../media/image4.png"/><Relationship Id="rId9" Type="http://schemas.openxmlformats.org/officeDocument/2006/relationships/hyperlink" Target="#CadFun!A1"/><Relationship Id="rId14" Type="http://schemas.openxmlformats.org/officeDocument/2006/relationships/hyperlink" Target="#Recibo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hyperlink" Target="#CadFun!A1"/><Relationship Id="rId18" Type="http://schemas.openxmlformats.org/officeDocument/2006/relationships/hyperlink" Target="#Recibo!A1"/><Relationship Id="rId3" Type="http://schemas.openxmlformats.org/officeDocument/2006/relationships/hyperlink" Target="https://www.ibragesp.com.br/loja/?aid=98711a3c-693a-11e6-9f71-f23c9150782f" TargetMode="External"/><Relationship Id="rId7" Type="http://schemas.openxmlformats.org/officeDocument/2006/relationships/hyperlink" Target="https://www.youtube.com/c/FlavioSouza3350" TargetMode="External"/><Relationship Id="rId12" Type="http://schemas.openxmlformats.org/officeDocument/2006/relationships/hyperlink" Target="#Sou!A1"/><Relationship Id="rId17" Type="http://schemas.openxmlformats.org/officeDocument/2006/relationships/hyperlink" Target="#Pes!A1"/><Relationship Id="rId2" Type="http://schemas.openxmlformats.org/officeDocument/2006/relationships/image" Target="../media/image5.png"/><Relationship Id="rId16" Type="http://schemas.openxmlformats.org/officeDocument/2006/relationships/hyperlink" Target="#Rel!A1"/><Relationship Id="rId20" Type="http://schemas.openxmlformats.org/officeDocument/2006/relationships/hyperlink" Target="#das!A1"/><Relationship Id="rId1" Type="http://schemas.openxmlformats.org/officeDocument/2006/relationships/hyperlink" Target="https://www.souza.xyz/" TargetMode="External"/><Relationship Id="rId6" Type="http://schemas.openxmlformats.org/officeDocument/2006/relationships/image" Target="../media/image7.png"/><Relationship Id="rId11" Type="http://schemas.openxmlformats.org/officeDocument/2006/relationships/hyperlink" Target="#Sug!A1"/><Relationship Id="rId5" Type="http://schemas.openxmlformats.org/officeDocument/2006/relationships/hyperlink" Target="https://www.souza.xyz/blog/" TargetMode="External"/><Relationship Id="rId15" Type="http://schemas.openxmlformats.org/officeDocument/2006/relationships/hyperlink" Target="#Ind!A1"/><Relationship Id="rId10" Type="http://schemas.openxmlformats.org/officeDocument/2006/relationships/hyperlink" Target="#Duv!A1"/><Relationship Id="rId19" Type="http://schemas.openxmlformats.org/officeDocument/2006/relationships/image" Target="../media/image1.jpeg"/><Relationship Id="rId4" Type="http://schemas.openxmlformats.org/officeDocument/2006/relationships/image" Target="../media/image6.png"/><Relationship Id="rId9" Type="http://schemas.openxmlformats.org/officeDocument/2006/relationships/hyperlink" Target="#Ini!A1"/><Relationship Id="rId14" Type="http://schemas.openxmlformats.org/officeDocument/2006/relationships/hyperlink" Target="#Lan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Ind!A1"/><Relationship Id="rId13" Type="http://schemas.openxmlformats.org/officeDocument/2006/relationships/image" Target="../media/image1.jpeg"/><Relationship Id="rId3" Type="http://schemas.openxmlformats.org/officeDocument/2006/relationships/chart" Target="../charts/chart23.xml"/><Relationship Id="rId7" Type="http://schemas.openxmlformats.org/officeDocument/2006/relationships/hyperlink" Target="#Lan!A1"/><Relationship Id="rId12" Type="http://schemas.openxmlformats.org/officeDocument/2006/relationships/hyperlink" Target="#Recibo!A1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hyperlink" Target="#CadFun!A1"/><Relationship Id="rId11" Type="http://schemas.openxmlformats.org/officeDocument/2006/relationships/hyperlink" Target="#Ini!A1"/><Relationship Id="rId5" Type="http://schemas.openxmlformats.org/officeDocument/2006/relationships/chart" Target="../charts/chart25.xml"/><Relationship Id="rId10" Type="http://schemas.openxmlformats.org/officeDocument/2006/relationships/hyperlink" Target="#Pes!A1"/><Relationship Id="rId4" Type="http://schemas.openxmlformats.org/officeDocument/2006/relationships/chart" Target="../charts/chart24.xml"/><Relationship Id="rId9" Type="http://schemas.openxmlformats.org/officeDocument/2006/relationships/hyperlink" Target="#Rel!A1"/><Relationship Id="rId14" Type="http://schemas.openxmlformats.org/officeDocument/2006/relationships/hyperlink" Target="#das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dArm!A1"/><Relationship Id="rId3" Type="http://schemas.openxmlformats.org/officeDocument/2006/relationships/hyperlink" Target="#Ind!A1"/><Relationship Id="rId7" Type="http://schemas.openxmlformats.org/officeDocument/2006/relationships/hyperlink" Target="#Recibo!A1"/><Relationship Id="rId2" Type="http://schemas.openxmlformats.org/officeDocument/2006/relationships/hyperlink" Target="#Lan!A1"/><Relationship Id="rId1" Type="http://schemas.openxmlformats.org/officeDocument/2006/relationships/hyperlink" Target="#CadFun!A1"/><Relationship Id="rId6" Type="http://schemas.openxmlformats.org/officeDocument/2006/relationships/hyperlink" Target="#Ini!A1"/><Relationship Id="rId5" Type="http://schemas.openxmlformats.org/officeDocument/2006/relationships/hyperlink" Target="#Pes!A1"/><Relationship Id="rId10" Type="http://schemas.openxmlformats.org/officeDocument/2006/relationships/hyperlink" Target="#das!A1"/><Relationship Id="rId4" Type="http://schemas.openxmlformats.org/officeDocument/2006/relationships/hyperlink" Target="#Rel!A1"/><Relationship Id="rId9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Ind!A1"/><Relationship Id="rId7" Type="http://schemas.openxmlformats.org/officeDocument/2006/relationships/hyperlink" Target="#Recibo!A1"/><Relationship Id="rId2" Type="http://schemas.openxmlformats.org/officeDocument/2006/relationships/hyperlink" Target="#Lan!A1"/><Relationship Id="rId1" Type="http://schemas.openxmlformats.org/officeDocument/2006/relationships/hyperlink" Target="#CadFun!A1"/><Relationship Id="rId6" Type="http://schemas.openxmlformats.org/officeDocument/2006/relationships/hyperlink" Target="#Ini!A1"/><Relationship Id="rId5" Type="http://schemas.openxmlformats.org/officeDocument/2006/relationships/hyperlink" Target="#Pes!A1"/><Relationship Id="rId4" Type="http://schemas.openxmlformats.org/officeDocument/2006/relationships/hyperlink" Target="#Rel!A1"/><Relationship Id="rId9" Type="http://schemas.openxmlformats.org/officeDocument/2006/relationships/hyperlink" Target="#da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Ind!A1"/><Relationship Id="rId7" Type="http://schemas.openxmlformats.org/officeDocument/2006/relationships/hyperlink" Target="#Recibo!A1"/><Relationship Id="rId2" Type="http://schemas.openxmlformats.org/officeDocument/2006/relationships/hyperlink" Target="#Lan!A1"/><Relationship Id="rId1" Type="http://schemas.openxmlformats.org/officeDocument/2006/relationships/hyperlink" Target="#CadFun!A1"/><Relationship Id="rId6" Type="http://schemas.openxmlformats.org/officeDocument/2006/relationships/hyperlink" Target="#Ini!A1"/><Relationship Id="rId5" Type="http://schemas.openxmlformats.org/officeDocument/2006/relationships/hyperlink" Target="#Pes!A1"/><Relationship Id="rId4" Type="http://schemas.openxmlformats.org/officeDocument/2006/relationships/hyperlink" Target="#Rel!A1"/><Relationship Id="rId9" Type="http://schemas.openxmlformats.org/officeDocument/2006/relationships/hyperlink" Target="#das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hyperlink" Target="#Ind!A1"/><Relationship Id="rId18" Type="http://schemas.openxmlformats.org/officeDocument/2006/relationships/image" Target="../media/image1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hyperlink" Target="#Lan!A1"/><Relationship Id="rId17" Type="http://schemas.openxmlformats.org/officeDocument/2006/relationships/hyperlink" Target="#Recibo!A1"/><Relationship Id="rId2" Type="http://schemas.openxmlformats.org/officeDocument/2006/relationships/chart" Target="../charts/chart2.xml"/><Relationship Id="rId16" Type="http://schemas.openxmlformats.org/officeDocument/2006/relationships/hyperlink" Target="#Ini!A1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hyperlink" Target="#CadFun!A1"/><Relationship Id="rId5" Type="http://schemas.openxmlformats.org/officeDocument/2006/relationships/chart" Target="../charts/chart5.xml"/><Relationship Id="rId15" Type="http://schemas.openxmlformats.org/officeDocument/2006/relationships/hyperlink" Target="#Pes!A1"/><Relationship Id="rId10" Type="http://schemas.openxmlformats.org/officeDocument/2006/relationships/chart" Target="../charts/chart10.xml"/><Relationship Id="rId19" Type="http://schemas.openxmlformats.org/officeDocument/2006/relationships/hyperlink" Target="#das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hyperlink" Target="#Rel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hyperlink" Target="#Ind!A1"/><Relationship Id="rId18" Type="http://schemas.openxmlformats.org/officeDocument/2006/relationships/image" Target="../media/image1.jpeg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hyperlink" Target="#Lan!A1"/><Relationship Id="rId17" Type="http://schemas.openxmlformats.org/officeDocument/2006/relationships/hyperlink" Target="#Recibo!A1"/><Relationship Id="rId2" Type="http://schemas.openxmlformats.org/officeDocument/2006/relationships/chart" Target="../charts/chart12.xml"/><Relationship Id="rId16" Type="http://schemas.openxmlformats.org/officeDocument/2006/relationships/hyperlink" Target="#Ini!A1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hyperlink" Target="#CadFun!A1"/><Relationship Id="rId5" Type="http://schemas.openxmlformats.org/officeDocument/2006/relationships/chart" Target="../charts/chart15.xml"/><Relationship Id="rId15" Type="http://schemas.openxmlformats.org/officeDocument/2006/relationships/hyperlink" Target="#Pes!A1"/><Relationship Id="rId10" Type="http://schemas.openxmlformats.org/officeDocument/2006/relationships/chart" Target="../charts/chart20.xml"/><Relationship Id="rId19" Type="http://schemas.openxmlformats.org/officeDocument/2006/relationships/hyperlink" Target="#das!A1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hyperlink" Target="#Rel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Ind!A1"/><Relationship Id="rId7" Type="http://schemas.openxmlformats.org/officeDocument/2006/relationships/hyperlink" Target="#Recibo!A1"/><Relationship Id="rId2" Type="http://schemas.openxmlformats.org/officeDocument/2006/relationships/hyperlink" Target="#Lan!A1"/><Relationship Id="rId1" Type="http://schemas.openxmlformats.org/officeDocument/2006/relationships/hyperlink" Target="#CadFun!A1"/><Relationship Id="rId6" Type="http://schemas.openxmlformats.org/officeDocument/2006/relationships/hyperlink" Target="#Ini!A1"/><Relationship Id="rId5" Type="http://schemas.openxmlformats.org/officeDocument/2006/relationships/hyperlink" Target="#Pes!A1"/><Relationship Id="rId4" Type="http://schemas.openxmlformats.org/officeDocument/2006/relationships/hyperlink" Target="#Rel!A1"/><Relationship Id="rId9" Type="http://schemas.openxmlformats.org/officeDocument/2006/relationships/hyperlink" Target="#das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Rel!A1"/><Relationship Id="rId13" Type="http://schemas.openxmlformats.org/officeDocument/2006/relationships/hyperlink" Target="https://www.youtube.com/watch?v=Ca_P5qbPxDc&amp;list=PLrfhJOPFAvcsLSQ2rpmFy7MzYtGLiogkN&amp;index=3" TargetMode="External"/><Relationship Id="rId18" Type="http://schemas.openxmlformats.org/officeDocument/2006/relationships/hyperlink" Target="#das!A1"/><Relationship Id="rId3" Type="http://schemas.openxmlformats.org/officeDocument/2006/relationships/hyperlink" Target="#Sug!A1"/><Relationship Id="rId7" Type="http://schemas.openxmlformats.org/officeDocument/2006/relationships/hyperlink" Target="#Ind!A1"/><Relationship Id="rId12" Type="http://schemas.openxmlformats.org/officeDocument/2006/relationships/image" Target="../media/image2.png"/><Relationship Id="rId17" Type="http://schemas.openxmlformats.org/officeDocument/2006/relationships/image" Target="../media/image1.jpeg"/><Relationship Id="rId2" Type="http://schemas.openxmlformats.org/officeDocument/2006/relationships/hyperlink" Target="#Duv!A1"/><Relationship Id="rId16" Type="http://schemas.openxmlformats.org/officeDocument/2006/relationships/hyperlink" Target="https://www.youtube.com/watch?v=7tJiwvFmuPE&amp;list=PLrfhJOPFAvcsLSQ2rpmFy7MzYtGLiogkN&amp;index=6" TargetMode="External"/><Relationship Id="rId20" Type="http://schemas.openxmlformats.org/officeDocument/2006/relationships/hyperlink" Target="https://www.youtube.com/watch?v=z9YfZ5j1j5Y&amp;list=PLrfhJOPFAvcsLSQ2rpmFy7MzYtGLiogkN&amp;index=8" TargetMode="External"/><Relationship Id="rId1" Type="http://schemas.openxmlformats.org/officeDocument/2006/relationships/hyperlink" Target="#Ini!A1"/><Relationship Id="rId6" Type="http://schemas.openxmlformats.org/officeDocument/2006/relationships/hyperlink" Target="#Lan!A1"/><Relationship Id="rId11" Type="http://schemas.openxmlformats.org/officeDocument/2006/relationships/hyperlink" Target="https://www.youtube.com/watch?v=YGIlu3hwSVU&amp;list=PLrfhJOPFAvcsLSQ2rpmFy7MzYtGLiogkN&amp;index=2" TargetMode="External"/><Relationship Id="rId5" Type="http://schemas.openxmlformats.org/officeDocument/2006/relationships/hyperlink" Target="#CadFun!A1"/><Relationship Id="rId15" Type="http://schemas.openxmlformats.org/officeDocument/2006/relationships/hyperlink" Target="https://www.youtube.com/watch?v=K9948VwboEQ&amp;list=PLrfhJOPFAvcsLSQ2rpmFy7MzYtGLiogkN&amp;index=5" TargetMode="External"/><Relationship Id="rId10" Type="http://schemas.openxmlformats.org/officeDocument/2006/relationships/hyperlink" Target="#Recibo!A1"/><Relationship Id="rId19" Type="http://schemas.openxmlformats.org/officeDocument/2006/relationships/hyperlink" Target="https://www.youtube.com/watch?v=hCaFhDhNbOw&amp;list=PLrfhJOPFAvcsLSQ2rpmFy7MzYtGLiogkN&amp;index=7" TargetMode="External"/><Relationship Id="rId4" Type="http://schemas.openxmlformats.org/officeDocument/2006/relationships/hyperlink" Target="#Sou!A1"/><Relationship Id="rId9" Type="http://schemas.openxmlformats.org/officeDocument/2006/relationships/hyperlink" Target="#Pes!A1"/><Relationship Id="rId14" Type="http://schemas.openxmlformats.org/officeDocument/2006/relationships/hyperlink" Target="https://www.youtube.com/watch?v=QOi0WsFus3Q&amp;list=PLrfhJOPFAvcsLSQ2rpmFy7MzYtGLiogkN&amp;index=4" TargetMode="Externa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Rel!A1"/><Relationship Id="rId3" Type="http://schemas.openxmlformats.org/officeDocument/2006/relationships/hyperlink" Target="#Sug!A1"/><Relationship Id="rId7" Type="http://schemas.openxmlformats.org/officeDocument/2006/relationships/hyperlink" Target="#Ind!A1"/><Relationship Id="rId12" Type="http://schemas.openxmlformats.org/officeDocument/2006/relationships/hyperlink" Target="#das!A1"/><Relationship Id="rId2" Type="http://schemas.openxmlformats.org/officeDocument/2006/relationships/hyperlink" Target="#Duv!A1"/><Relationship Id="rId1" Type="http://schemas.openxmlformats.org/officeDocument/2006/relationships/hyperlink" Target="#Ini!A1"/><Relationship Id="rId6" Type="http://schemas.openxmlformats.org/officeDocument/2006/relationships/hyperlink" Target="#Lan!A1"/><Relationship Id="rId11" Type="http://schemas.openxmlformats.org/officeDocument/2006/relationships/image" Target="../media/image1.jpeg"/><Relationship Id="rId5" Type="http://schemas.openxmlformats.org/officeDocument/2006/relationships/hyperlink" Target="#CadFun!A1"/><Relationship Id="rId10" Type="http://schemas.openxmlformats.org/officeDocument/2006/relationships/hyperlink" Target="#Recibo!A1"/><Relationship Id="rId4" Type="http://schemas.openxmlformats.org/officeDocument/2006/relationships/hyperlink" Target="#Sou!A1"/><Relationship Id="rId9" Type="http://schemas.openxmlformats.org/officeDocument/2006/relationships/hyperlink" Target="#Pe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2124075</xdr:colOff>
      <xdr:row>1</xdr:row>
      <xdr:rowOff>47624</xdr:rowOff>
    </xdr:from>
    <xdr:to>
      <xdr:col>4</xdr:col>
      <xdr:colOff>200025</xdr:colOff>
      <xdr:row>2</xdr:row>
      <xdr:rowOff>21299</xdr:rowOff>
    </xdr:to>
    <xdr:sp macro="" textlink="">
      <xdr:nvSpPr>
        <xdr:cNvPr id="11" name="Retângulo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3324225" y="428624"/>
          <a:ext cx="1095375" cy="288000"/>
        </a:xfrm>
        <a:prstGeom prst="rect">
          <a:avLst/>
        </a:prstGeom>
        <a:solidFill>
          <a:schemeClr val="bg1"/>
        </a:solidFill>
        <a:ln w="3175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Funcionários</a:t>
          </a:r>
        </a:p>
      </xdr:txBody>
    </xdr:sp>
    <xdr:clientData/>
  </xdr:twoCellAnchor>
  <xdr:twoCellAnchor editAs="absolute">
    <xdr:from>
      <xdr:col>4</xdr:col>
      <xdr:colOff>228600</xdr:colOff>
      <xdr:row>1</xdr:row>
      <xdr:rowOff>47624</xdr:rowOff>
    </xdr:from>
    <xdr:to>
      <xdr:col>5</xdr:col>
      <xdr:colOff>76200</xdr:colOff>
      <xdr:row>2</xdr:row>
      <xdr:rowOff>21299</xdr:rowOff>
    </xdr:to>
    <xdr:sp macro="" textlink="">
      <xdr:nvSpPr>
        <xdr:cNvPr id="12" name="Retângul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4448175" y="428624"/>
          <a:ext cx="1095375" cy="288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Armários</a:t>
          </a:r>
        </a:p>
      </xdr:txBody>
    </xdr:sp>
    <xdr:clientData/>
  </xdr:twoCellAnchor>
  <xdr:twoCellAnchor editAs="absolute">
    <xdr:from>
      <xdr:col>2</xdr:col>
      <xdr:colOff>2114544</xdr:colOff>
      <xdr:row>0</xdr:row>
      <xdr:rowOff>0</xdr:rowOff>
    </xdr:from>
    <xdr:to>
      <xdr:col>4</xdr:col>
      <xdr:colOff>190494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/>
      </xdr:nvSpPr>
      <xdr:spPr>
        <a:xfrm>
          <a:off x="3314694" y="0"/>
          <a:ext cx="1095375" cy="396000"/>
        </a:xfrm>
        <a:prstGeom prst="rect">
          <a:avLst/>
        </a:prstGeom>
        <a:solidFill>
          <a:schemeClr val="accent1"/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1"/>
            <a:t>CADASTRO </a:t>
          </a:r>
        </a:p>
      </xdr:txBody>
    </xdr:sp>
    <xdr:clientData/>
  </xdr:twoCellAnchor>
  <xdr:twoCellAnchor editAs="absolute">
    <xdr:from>
      <xdr:col>4</xdr:col>
      <xdr:colOff>247644</xdr:colOff>
      <xdr:row>0</xdr:row>
      <xdr:rowOff>0</xdr:rowOff>
    </xdr:from>
    <xdr:to>
      <xdr:col>5</xdr:col>
      <xdr:colOff>95244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/>
      </xdr:nvSpPr>
      <xdr:spPr>
        <a:xfrm>
          <a:off x="4467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CONTROLE DE ARMÁRIOS</a:t>
          </a:r>
        </a:p>
      </xdr:txBody>
    </xdr:sp>
    <xdr:clientData/>
  </xdr:twoCellAnchor>
  <xdr:twoCellAnchor editAs="absolute">
    <xdr:from>
      <xdr:col>5</xdr:col>
      <xdr:colOff>142869</xdr:colOff>
      <xdr:row>0</xdr:row>
      <xdr:rowOff>0</xdr:rowOff>
    </xdr:from>
    <xdr:to>
      <xdr:col>6</xdr:col>
      <xdr:colOff>304794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/>
      </xdr:nvSpPr>
      <xdr:spPr>
        <a:xfrm>
          <a:off x="5610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6</xdr:col>
      <xdr:colOff>361944</xdr:colOff>
      <xdr:row>0</xdr:row>
      <xdr:rowOff>0</xdr:rowOff>
    </xdr:from>
    <xdr:to>
      <xdr:col>7</xdr:col>
      <xdr:colOff>542919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/>
      </xdr:nvSpPr>
      <xdr:spPr>
        <a:xfrm>
          <a:off x="676274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RELATÓRIO</a:t>
          </a:r>
        </a:p>
      </xdr:txBody>
    </xdr:sp>
    <xdr:clientData/>
  </xdr:twoCellAnchor>
  <xdr:twoCellAnchor editAs="absolute">
    <xdr:from>
      <xdr:col>7</xdr:col>
      <xdr:colOff>609594</xdr:colOff>
      <xdr:row>0</xdr:row>
      <xdr:rowOff>0</xdr:rowOff>
    </xdr:from>
    <xdr:to>
      <xdr:col>8</xdr:col>
      <xdr:colOff>885819</xdr:colOff>
      <xdr:row>1</xdr:row>
      <xdr:rowOff>15000</xdr:rowOff>
    </xdr:to>
    <xdr:sp macro="" textlink="">
      <xdr:nvSpPr>
        <xdr:cNvPr id="20" name="Retângulo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/>
      </xdr:nvSpPr>
      <xdr:spPr>
        <a:xfrm>
          <a:off x="79247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PESQUISA</a:t>
          </a:r>
        </a:p>
      </xdr:txBody>
    </xdr:sp>
    <xdr:clientData/>
  </xdr:twoCellAnchor>
  <xdr:twoCellAnchor editAs="absolute">
    <xdr:from>
      <xdr:col>8</xdr:col>
      <xdr:colOff>971544</xdr:colOff>
      <xdr:row>0</xdr:row>
      <xdr:rowOff>0</xdr:rowOff>
    </xdr:from>
    <xdr:to>
      <xdr:col>8</xdr:col>
      <xdr:colOff>2045228</xdr:colOff>
      <xdr:row>1</xdr:row>
      <xdr:rowOff>15000</xdr:rowOff>
    </xdr:to>
    <xdr:sp macro="" textlink="">
      <xdr:nvSpPr>
        <xdr:cNvPr id="21" name="Retângulo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/>
      </xdr:nvSpPr>
      <xdr:spPr>
        <a:xfrm>
          <a:off x="9105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8</xdr:col>
      <xdr:colOff>2114544</xdr:colOff>
      <xdr:row>0</xdr:row>
      <xdr:rowOff>0</xdr:rowOff>
    </xdr:from>
    <xdr:to>
      <xdr:col>8</xdr:col>
      <xdr:colOff>3188228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0248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RECIBO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788927</xdr:colOff>
      <xdr:row>1</xdr:row>
      <xdr:rowOff>15000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8</xdr:col>
      <xdr:colOff>3257550</xdr:colOff>
      <xdr:row>0</xdr:row>
      <xdr:rowOff>0</xdr:rowOff>
    </xdr:from>
    <xdr:to>
      <xdr:col>9</xdr:col>
      <xdr:colOff>73559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1391900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371475</xdr:colOff>
      <xdr:row>3</xdr:row>
      <xdr:rowOff>16934</xdr:rowOff>
    </xdr:from>
    <xdr:ext cx="4505326" cy="58554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13306425" y="998009"/>
          <a:ext cx="4505326" cy="585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50">
              <a:solidFill>
                <a:schemeClr val="tx1">
                  <a:lumMod val="65000"/>
                  <a:lumOff val="35000"/>
                </a:schemeClr>
              </a:solidFill>
            </a:rPr>
            <a:t>Além</a:t>
          </a:r>
          <a:r>
            <a:rPr lang="pt-BR" sz="1050" baseline="0">
              <a:solidFill>
                <a:schemeClr val="tx1">
                  <a:lumMod val="65000"/>
                  <a:lumOff val="35000"/>
                </a:schemeClr>
              </a:solidFill>
            </a:rPr>
            <a:t> dessa planilha, você pode usar outras planilhas para melhorar a gestão da sua empresa. Todas as planilhas da SOUZA já estão prontas e são práticas de se usar!</a:t>
          </a:r>
          <a:endParaRPr lang="pt-BR" sz="105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twoCellAnchor editAs="absolute">
    <xdr:from>
      <xdr:col>4</xdr:col>
      <xdr:colOff>228600</xdr:colOff>
      <xdr:row>3</xdr:row>
      <xdr:rowOff>27864</xdr:rowOff>
    </xdr:from>
    <xdr:to>
      <xdr:col>9</xdr:col>
      <xdr:colOff>857250</xdr:colOff>
      <xdr:row>8</xdr:row>
      <xdr:rowOff>52061</xdr:rowOff>
    </xdr:to>
    <xdr:pic>
      <xdr:nvPicPr>
        <xdr:cNvPr id="12" name="Imagem 11">
          <a:hlinkClick xmlns:r="http://schemas.openxmlformats.org/officeDocument/2006/relationships" r:id="rId1" tooltip="Pacotes de Planilhas SOUZA"/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2825" y="970839"/>
          <a:ext cx="4143375" cy="1548197"/>
        </a:xfrm>
        <a:prstGeom prst="rect">
          <a:avLst/>
        </a:prstGeom>
      </xdr:spPr>
    </xdr:pic>
    <xdr:clientData/>
  </xdr:twoCellAnchor>
  <xdr:twoCellAnchor editAs="absolute">
    <xdr:from>
      <xdr:col>4</xdr:col>
      <xdr:colOff>228600</xdr:colOff>
      <xdr:row>8</xdr:row>
      <xdr:rowOff>9525</xdr:rowOff>
    </xdr:from>
    <xdr:to>
      <xdr:col>9</xdr:col>
      <xdr:colOff>857250</xdr:colOff>
      <xdr:row>13</xdr:row>
      <xdr:rowOff>28152</xdr:rowOff>
    </xdr:to>
    <xdr:pic>
      <xdr:nvPicPr>
        <xdr:cNvPr id="13" name="Imagem 12">
          <a:hlinkClick xmlns:r="http://schemas.openxmlformats.org/officeDocument/2006/relationships" r:id="rId3" tooltip="Curso Online de Excel do Básico ao Avançado"/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62825" y="2476500"/>
          <a:ext cx="4143375" cy="1542627"/>
        </a:xfrm>
        <a:prstGeom prst="rect">
          <a:avLst/>
        </a:prstGeom>
      </xdr:spPr>
    </xdr:pic>
    <xdr:clientData/>
  </xdr:twoCellAnchor>
  <xdr:twoCellAnchor editAs="absolute">
    <xdr:from>
      <xdr:col>2</xdr:col>
      <xdr:colOff>2695569</xdr:colOff>
      <xdr:row>1</xdr:row>
      <xdr:rowOff>47625</xdr:rowOff>
    </xdr:from>
    <xdr:to>
      <xdr:col>2</xdr:col>
      <xdr:colOff>3667569</xdr:colOff>
      <xdr:row>2</xdr:row>
      <xdr:rowOff>28575</xdr:rowOff>
    </xdr:to>
    <xdr:sp macro="" textlink="">
      <xdr:nvSpPr>
        <xdr:cNvPr id="21" name="Retângulo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>
        <a:xfrm>
          <a:off x="3314694" y="428625"/>
          <a:ext cx="972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2</xdr:col>
      <xdr:colOff>3752844</xdr:colOff>
      <xdr:row>1</xdr:row>
      <xdr:rowOff>47625</xdr:rowOff>
    </xdr:from>
    <xdr:to>
      <xdr:col>2</xdr:col>
      <xdr:colOff>4724844</xdr:colOff>
      <xdr:row>2</xdr:row>
      <xdr:rowOff>28575</xdr:rowOff>
    </xdr:to>
    <xdr:sp macro="" textlink="">
      <xdr:nvSpPr>
        <xdr:cNvPr id="23" name="Retângulo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/>
      </xdr:nvSpPr>
      <xdr:spPr>
        <a:xfrm>
          <a:off x="4371969" y="428625"/>
          <a:ext cx="972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2</xdr:col>
      <xdr:colOff>4810119</xdr:colOff>
      <xdr:row>1</xdr:row>
      <xdr:rowOff>47625</xdr:rowOff>
    </xdr:from>
    <xdr:to>
      <xdr:col>3</xdr:col>
      <xdr:colOff>410019</xdr:colOff>
      <xdr:row>2</xdr:row>
      <xdr:rowOff>28575</xdr:rowOff>
    </xdr:to>
    <xdr:sp macro="" textlink="">
      <xdr:nvSpPr>
        <xdr:cNvPr id="24" name="Retângulo 2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/>
      </xdr:nvSpPr>
      <xdr:spPr>
        <a:xfrm>
          <a:off x="5429244" y="428625"/>
          <a:ext cx="972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Sugestões</a:t>
          </a:r>
        </a:p>
      </xdr:txBody>
    </xdr:sp>
    <xdr:clientData/>
  </xdr:twoCellAnchor>
  <xdr:twoCellAnchor editAs="absolute">
    <xdr:from>
      <xdr:col>3</xdr:col>
      <xdr:colOff>485769</xdr:colOff>
      <xdr:row>1</xdr:row>
      <xdr:rowOff>47625</xdr:rowOff>
    </xdr:from>
    <xdr:to>
      <xdr:col>4</xdr:col>
      <xdr:colOff>314769</xdr:colOff>
      <xdr:row>2</xdr:row>
      <xdr:rowOff>28575</xdr:rowOff>
    </xdr:to>
    <xdr:sp macro="" textlink="">
      <xdr:nvSpPr>
        <xdr:cNvPr id="25" name="Retângulo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/>
      </xdr:nvSpPr>
      <xdr:spPr>
        <a:xfrm>
          <a:off x="6476994" y="428625"/>
          <a:ext cx="972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absolute">
    <xdr:from>
      <xdr:col>2</xdr:col>
      <xdr:colOff>2695569</xdr:colOff>
      <xdr:row>0</xdr:row>
      <xdr:rowOff>0</xdr:rowOff>
    </xdr:from>
    <xdr:to>
      <xdr:col>2</xdr:col>
      <xdr:colOff>3790944</xdr:colOff>
      <xdr:row>1</xdr:row>
      <xdr:rowOff>15000</xdr:rowOff>
    </xdr:to>
    <xdr:sp macro="" textlink="">
      <xdr:nvSpPr>
        <xdr:cNvPr id="26" name="Retângulo 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/>
      </xdr:nvSpPr>
      <xdr:spPr>
        <a:xfrm>
          <a:off x="33146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CADASTRO </a:t>
          </a:r>
        </a:p>
      </xdr:txBody>
    </xdr:sp>
    <xdr:clientData/>
  </xdr:twoCellAnchor>
  <xdr:twoCellAnchor editAs="absolute">
    <xdr:from>
      <xdr:col>2</xdr:col>
      <xdr:colOff>3848094</xdr:colOff>
      <xdr:row>0</xdr:row>
      <xdr:rowOff>0</xdr:rowOff>
    </xdr:from>
    <xdr:to>
      <xdr:col>2</xdr:col>
      <xdr:colOff>4943469</xdr:colOff>
      <xdr:row>1</xdr:row>
      <xdr:rowOff>15000</xdr:rowOff>
    </xdr:to>
    <xdr:sp macro="" textlink="">
      <xdr:nvSpPr>
        <xdr:cNvPr id="27" name="Retângul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/>
      </xdr:nvSpPr>
      <xdr:spPr>
        <a:xfrm>
          <a:off x="4467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CONTROLE DE ARMÁRIOS</a:t>
          </a:r>
        </a:p>
      </xdr:txBody>
    </xdr:sp>
    <xdr:clientData/>
  </xdr:twoCellAnchor>
  <xdr:twoCellAnchor editAs="absolute">
    <xdr:from>
      <xdr:col>2</xdr:col>
      <xdr:colOff>4991094</xdr:colOff>
      <xdr:row>0</xdr:row>
      <xdr:rowOff>0</xdr:rowOff>
    </xdr:from>
    <xdr:to>
      <xdr:col>3</xdr:col>
      <xdr:colOff>714369</xdr:colOff>
      <xdr:row>1</xdr:row>
      <xdr:rowOff>15000</xdr:rowOff>
    </xdr:to>
    <xdr:sp macro="" textlink="">
      <xdr:nvSpPr>
        <xdr:cNvPr id="28" name="Retângulo 2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/>
      </xdr:nvSpPr>
      <xdr:spPr>
        <a:xfrm>
          <a:off x="5610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3</xdr:col>
      <xdr:colOff>771519</xdr:colOff>
      <xdr:row>0</xdr:row>
      <xdr:rowOff>0</xdr:rowOff>
    </xdr:from>
    <xdr:to>
      <xdr:col>4</xdr:col>
      <xdr:colOff>723894</xdr:colOff>
      <xdr:row>1</xdr:row>
      <xdr:rowOff>15000</xdr:rowOff>
    </xdr:to>
    <xdr:sp macro="" textlink="">
      <xdr:nvSpPr>
        <xdr:cNvPr id="29" name="Retângulo 2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/>
      </xdr:nvSpPr>
      <xdr:spPr>
        <a:xfrm>
          <a:off x="676274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RELATÓRIO</a:t>
          </a:r>
        </a:p>
      </xdr:txBody>
    </xdr:sp>
    <xdr:clientData/>
  </xdr:twoCellAnchor>
  <xdr:twoCellAnchor editAs="absolute">
    <xdr:from>
      <xdr:col>5</xdr:col>
      <xdr:colOff>38094</xdr:colOff>
      <xdr:row>0</xdr:row>
      <xdr:rowOff>0</xdr:rowOff>
    </xdr:from>
    <xdr:to>
      <xdr:col>7</xdr:col>
      <xdr:colOff>133344</xdr:colOff>
      <xdr:row>1</xdr:row>
      <xdr:rowOff>15000</xdr:rowOff>
    </xdr:to>
    <xdr:sp macro="" textlink="">
      <xdr:nvSpPr>
        <xdr:cNvPr id="30" name="Retângulo 2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/>
      </xdr:nvSpPr>
      <xdr:spPr>
        <a:xfrm>
          <a:off x="79247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PESQUISA</a:t>
          </a:r>
        </a:p>
      </xdr:txBody>
    </xdr:sp>
    <xdr:clientData/>
  </xdr:twoCellAnchor>
  <xdr:twoCellAnchor editAs="absolute">
    <xdr:from>
      <xdr:col>7</xdr:col>
      <xdr:colOff>219069</xdr:colOff>
      <xdr:row>0</xdr:row>
      <xdr:rowOff>0</xdr:rowOff>
    </xdr:from>
    <xdr:to>
      <xdr:col>8</xdr:col>
      <xdr:colOff>702203</xdr:colOff>
      <xdr:row>1</xdr:row>
      <xdr:rowOff>15000</xdr:rowOff>
    </xdr:to>
    <xdr:sp macro="" textlink="">
      <xdr:nvSpPr>
        <xdr:cNvPr id="31" name="Retângulo 3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/>
      </xdr:nvSpPr>
      <xdr:spPr>
        <a:xfrm>
          <a:off x="9105894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8</xdr:col>
      <xdr:colOff>771519</xdr:colOff>
      <xdr:row>0</xdr:row>
      <xdr:rowOff>0</xdr:rowOff>
    </xdr:from>
    <xdr:to>
      <xdr:col>9</xdr:col>
      <xdr:colOff>673628</xdr:colOff>
      <xdr:row>1</xdr:row>
      <xdr:rowOff>15000</xdr:rowOff>
    </xdr:to>
    <xdr:sp macro="" textlink="">
      <xdr:nvSpPr>
        <xdr:cNvPr id="32" name="Retângulo 3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0248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RECIBO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388877</xdr:colOff>
      <xdr:row>1</xdr:row>
      <xdr:rowOff>15000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9</xdr:col>
      <xdr:colOff>742950</xdr:colOff>
      <xdr:row>0</xdr:row>
      <xdr:rowOff>0</xdr:rowOff>
    </xdr:from>
    <xdr:to>
      <xdr:col>12</xdr:col>
      <xdr:colOff>121184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1391900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96010</xdr:rowOff>
    </xdr:from>
    <xdr:to>
      <xdr:col>4</xdr:col>
      <xdr:colOff>474193</xdr:colOff>
      <xdr:row>11</xdr:row>
      <xdr:rowOff>180826</xdr:rowOff>
    </xdr:to>
    <xdr:pic>
      <xdr:nvPicPr>
        <xdr:cNvPr id="11" name="Imagem 10">
          <a:hlinkClick xmlns:r="http://schemas.openxmlformats.org/officeDocument/2006/relationships" r:id="rId1" tooltip="SOUZA Planilhas Gerenciais"/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1334260"/>
          <a:ext cx="2645893" cy="2694666"/>
        </a:xfrm>
        <a:prstGeom prst="rect">
          <a:avLst/>
        </a:prstGeom>
      </xdr:spPr>
    </xdr:pic>
    <xdr:clientData/>
  </xdr:twoCellAnchor>
  <xdr:twoCellAnchor editAs="absolute">
    <xdr:from>
      <xdr:col>4</xdr:col>
      <xdr:colOff>512852</xdr:colOff>
      <xdr:row>4</xdr:row>
      <xdr:rowOff>96010</xdr:rowOff>
    </xdr:from>
    <xdr:to>
      <xdr:col>8</xdr:col>
      <xdr:colOff>269242</xdr:colOff>
      <xdr:row>11</xdr:row>
      <xdr:rowOff>180826</xdr:rowOff>
    </xdr:to>
    <xdr:pic>
      <xdr:nvPicPr>
        <xdr:cNvPr id="12" name="Imagem 11">
          <a:hlinkClick xmlns:r="http://schemas.openxmlformats.org/officeDocument/2006/relationships" r:id="rId3" tooltip="Curso Online de Excel do Básico ao Avançado"/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65527" y="1334260"/>
          <a:ext cx="2651990" cy="2694666"/>
        </a:xfrm>
        <a:prstGeom prst="rect">
          <a:avLst/>
        </a:prstGeom>
      </xdr:spPr>
    </xdr:pic>
    <xdr:clientData/>
  </xdr:twoCellAnchor>
  <xdr:twoCellAnchor editAs="absolute">
    <xdr:from>
      <xdr:col>8</xdr:col>
      <xdr:colOff>311487</xdr:colOff>
      <xdr:row>4</xdr:row>
      <xdr:rowOff>114300</xdr:rowOff>
    </xdr:from>
    <xdr:to>
      <xdr:col>12</xdr:col>
      <xdr:colOff>73973</xdr:colOff>
      <xdr:row>11</xdr:row>
      <xdr:rowOff>180826</xdr:rowOff>
    </xdr:to>
    <xdr:pic>
      <xdr:nvPicPr>
        <xdr:cNvPr id="13" name="Imagem 12">
          <a:hlinkClick xmlns:r="http://schemas.openxmlformats.org/officeDocument/2006/relationships" r:id="rId5" tooltip="Blog da SOUZA Planilhas Gerenciais"/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59762" y="1352550"/>
          <a:ext cx="2658086" cy="2676376"/>
        </a:xfrm>
        <a:prstGeom prst="rect">
          <a:avLst/>
        </a:prstGeom>
      </xdr:spPr>
    </xdr:pic>
    <xdr:clientData/>
  </xdr:twoCellAnchor>
  <xdr:twoCellAnchor editAs="absolute">
    <xdr:from>
      <xdr:col>12</xdr:col>
      <xdr:colOff>104775</xdr:colOff>
      <xdr:row>4</xdr:row>
      <xdr:rowOff>115876</xdr:rowOff>
    </xdr:from>
    <xdr:to>
      <xdr:col>15</xdr:col>
      <xdr:colOff>591017</xdr:colOff>
      <xdr:row>11</xdr:row>
      <xdr:rowOff>180826</xdr:rowOff>
    </xdr:to>
    <xdr:pic>
      <xdr:nvPicPr>
        <xdr:cNvPr id="14" name="Imagem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8650" y="1354126"/>
          <a:ext cx="2657942" cy="2674800"/>
        </a:xfrm>
        <a:prstGeom prst="rect">
          <a:avLst/>
        </a:prstGeom>
      </xdr:spPr>
    </xdr:pic>
    <xdr:clientData/>
  </xdr:twoCellAnchor>
  <xdr:twoCellAnchor editAs="absolute">
    <xdr:from>
      <xdr:col>5</xdr:col>
      <xdr:colOff>238119</xdr:colOff>
      <xdr:row>1</xdr:row>
      <xdr:rowOff>47625</xdr:rowOff>
    </xdr:from>
    <xdr:to>
      <xdr:col>6</xdr:col>
      <xdr:colOff>486219</xdr:colOff>
      <xdr:row>2</xdr:row>
      <xdr:rowOff>28575</xdr:rowOff>
    </xdr:to>
    <xdr:sp macro="" textlink="">
      <xdr:nvSpPr>
        <xdr:cNvPr id="22" name="Retângulo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>
        <a:xfrm>
          <a:off x="3314694" y="428625"/>
          <a:ext cx="972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6</xdr:col>
      <xdr:colOff>571494</xdr:colOff>
      <xdr:row>1</xdr:row>
      <xdr:rowOff>47625</xdr:rowOff>
    </xdr:from>
    <xdr:to>
      <xdr:col>8</xdr:col>
      <xdr:colOff>95694</xdr:colOff>
      <xdr:row>2</xdr:row>
      <xdr:rowOff>28575</xdr:rowOff>
    </xdr:to>
    <xdr:sp macro="" textlink="">
      <xdr:nvSpPr>
        <xdr:cNvPr id="24" name="Retângulo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/>
      </xdr:nvSpPr>
      <xdr:spPr>
        <a:xfrm>
          <a:off x="4371969" y="428625"/>
          <a:ext cx="972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8</xdr:col>
      <xdr:colOff>180969</xdr:colOff>
      <xdr:row>1</xdr:row>
      <xdr:rowOff>47625</xdr:rowOff>
    </xdr:from>
    <xdr:to>
      <xdr:col>9</xdr:col>
      <xdr:colOff>429069</xdr:colOff>
      <xdr:row>2</xdr:row>
      <xdr:rowOff>28575</xdr:rowOff>
    </xdr:to>
    <xdr:sp macro="" textlink="">
      <xdr:nvSpPr>
        <xdr:cNvPr id="25" name="Retângulo 2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/>
      </xdr:nvSpPr>
      <xdr:spPr>
        <a:xfrm>
          <a:off x="5429244" y="428625"/>
          <a:ext cx="972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9</xdr:col>
      <xdr:colOff>504819</xdr:colOff>
      <xdr:row>1</xdr:row>
      <xdr:rowOff>47625</xdr:rowOff>
    </xdr:from>
    <xdr:to>
      <xdr:col>11</xdr:col>
      <xdr:colOff>29019</xdr:colOff>
      <xdr:row>2</xdr:row>
      <xdr:rowOff>28575</xdr:rowOff>
    </xdr:to>
    <xdr:sp macro="" textlink="">
      <xdr:nvSpPr>
        <xdr:cNvPr id="26" name="Retângulo 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/>
      </xdr:nvSpPr>
      <xdr:spPr>
        <a:xfrm>
          <a:off x="6476994" y="428625"/>
          <a:ext cx="972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Sobre nós</a:t>
          </a:r>
        </a:p>
      </xdr:txBody>
    </xdr:sp>
    <xdr:clientData/>
  </xdr:twoCellAnchor>
  <xdr:twoCellAnchor editAs="absolute">
    <xdr:from>
      <xdr:col>5</xdr:col>
      <xdr:colOff>238119</xdr:colOff>
      <xdr:row>0</xdr:row>
      <xdr:rowOff>0</xdr:rowOff>
    </xdr:from>
    <xdr:to>
      <xdr:col>6</xdr:col>
      <xdr:colOff>609594</xdr:colOff>
      <xdr:row>1</xdr:row>
      <xdr:rowOff>15000</xdr:rowOff>
    </xdr:to>
    <xdr:sp macro="" textlink="">
      <xdr:nvSpPr>
        <xdr:cNvPr id="27" name="Retângulo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/>
      </xdr:nvSpPr>
      <xdr:spPr>
        <a:xfrm>
          <a:off x="33146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CADASTRO </a:t>
          </a:r>
        </a:p>
      </xdr:txBody>
    </xdr:sp>
    <xdr:clientData/>
  </xdr:twoCellAnchor>
  <xdr:twoCellAnchor editAs="absolute">
    <xdr:from>
      <xdr:col>6</xdr:col>
      <xdr:colOff>666744</xdr:colOff>
      <xdr:row>0</xdr:row>
      <xdr:rowOff>0</xdr:rowOff>
    </xdr:from>
    <xdr:to>
      <xdr:col>8</xdr:col>
      <xdr:colOff>314319</xdr:colOff>
      <xdr:row>1</xdr:row>
      <xdr:rowOff>15000</xdr:rowOff>
    </xdr:to>
    <xdr:sp macro="" textlink="">
      <xdr:nvSpPr>
        <xdr:cNvPr id="28" name="Retângulo 2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/>
      </xdr:nvSpPr>
      <xdr:spPr>
        <a:xfrm>
          <a:off x="4467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CONTROLE DE ARMÁRIOS</a:t>
          </a:r>
        </a:p>
      </xdr:txBody>
    </xdr:sp>
    <xdr:clientData/>
  </xdr:twoCellAnchor>
  <xdr:twoCellAnchor editAs="absolute">
    <xdr:from>
      <xdr:col>8</xdr:col>
      <xdr:colOff>361944</xdr:colOff>
      <xdr:row>0</xdr:row>
      <xdr:rowOff>0</xdr:rowOff>
    </xdr:from>
    <xdr:to>
      <xdr:col>10</xdr:col>
      <xdr:colOff>9519</xdr:colOff>
      <xdr:row>1</xdr:row>
      <xdr:rowOff>15000</xdr:rowOff>
    </xdr:to>
    <xdr:sp macro="" textlink="">
      <xdr:nvSpPr>
        <xdr:cNvPr id="29" name="Retângulo 2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/>
      </xdr:nvSpPr>
      <xdr:spPr>
        <a:xfrm>
          <a:off x="5610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10</xdr:col>
      <xdr:colOff>66669</xdr:colOff>
      <xdr:row>0</xdr:row>
      <xdr:rowOff>0</xdr:rowOff>
    </xdr:from>
    <xdr:to>
      <xdr:col>11</xdr:col>
      <xdr:colOff>438144</xdr:colOff>
      <xdr:row>1</xdr:row>
      <xdr:rowOff>15000</xdr:rowOff>
    </xdr:to>
    <xdr:sp macro="" textlink="">
      <xdr:nvSpPr>
        <xdr:cNvPr id="30" name="Retângulo 2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/>
      </xdr:nvSpPr>
      <xdr:spPr>
        <a:xfrm>
          <a:off x="676274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RELATÓRIO</a:t>
          </a:r>
        </a:p>
      </xdr:txBody>
    </xdr:sp>
    <xdr:clientData/>
  </xdr:twoCellAnchor>
  <xdr:twoCellAnchor editAs="absolute">
    <xdr:from>
      <xdr:col>11</xdr:col>
      <xdr:colOff>504819</xdr:colOff>
      <xdr:row>0</xdr:row>
      <xdr:rowOff>0</xdr:rowOff>
    </xdr:from>
    <xdr:to>
      <xdr:col>13</xdr:col>
      <xdr:colOff>152394</xdr:colOff>
      <xdr:row>1</xdr:row>
      <xdr:rowOff>15000</xdr:rowOff>
    </xdr:to>
    <xdr:sp macro="" textlink="">
      <xdr:nvSpPr>
        <xdr:cNvPr id="31" name="Retângulo 3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/>
      </xdr:nvSpPr>
      <xdr:spPr>
        <a:xfrm>
          <a:off x="79247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PESQUISA</a:t>
          </a:r>
        </a:p>
      </xdr:txBody>
    </xdr:sp>
    <xdr:clientData/>
  </xdr:twoCellAnchor>
  <xdr:twoCellAnchor editAs="absolute">
    <xdr:from>
      <xdr:col>13</xdr:col>
      <xdr:colOff>238119</xdr:colOff>
      <xdr:row>0</xdr:row>
      <xdr:rowOff>0</xdr:rowOff>
    </xdr:from>
    <xdr:to>
      <xdr:col>14</xdr:col>
      <xdr:colOff>587903</xdr:colOff>
      <xdr:row>1</xdr:row>
      <xdr:rowOff>15000</xdr:rowOff>
    </xdr:to>
    <xdr:sp macro="" textlink="">
      <xdr:nvSpPr>
        <xdr:cNvPr id="32" name="Retângulo 3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/>
      </xdr:nvSpPr>
      <xdr:spPr>
        <a:xfrm>
          <a:off x="9105894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14</xdr:col>
      <xdr:colOff>657219</xdr:colOff>
      <xdr:row>0</xdr:row>
      <xdr:rowOff>0</xdr:rowOff>
    </xdr:from>
    <xdr:to>
      <xdr:col>16</xdr:col>
      <xdr:colOff>283103</xdr:colOff>
      <xdr:row>1</xdr:row>
      <xdr:rowOff>15000</xdr:rowOff>
    </xdr:to>
    <xdr:sp macro="" textlink="">
      <xdr:nvSpPr>
        <xdr:cNvPr id="33" name="Retângulo 3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0248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RECIBO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103127</xdr:colOff>
      <xdr:row>1</xdr:row>
      <xdr:rowOff>15000</xdr:rowOff>
    </xdr:to>
    <xdr:pic>
      <xdr:nvPicPr>
        <xdr:cNvPr id="34" name="Imagem 3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16</xdr:col>
      <xdr:colOff>352425</xdr:colOff>
      <xdr:row>0</xdr:row>
      <xdr:rowOff>0</xdr:rowOff>
    </xdr:from>
    <xdr:to>
      <xdr:col>18</xdr:col>
      <xdr:colOff>206909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1391900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95252</xdr:colOff>
      <xdr:row>0</xdr:row>
      <xdr:rowOff>142876</xdr:rowOff>
    </xdr:from>
    <xdr:to>
      <xdr:col>1</xdr:col>
      <xdr:colOff>257176</xdr:colOff>
      <xdr:row>0</xdr:row>
      <xdr:rowOff>447675</xdr:rowOff>
    </xdr:to>
    <xdr:pic>
      <xdr:nvPicPr>
        <xdr:cNvPr id="2" name="Imagem 1" descr="Comperj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2" y="142876"/>
          <a:ext cx="1323974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285750</xdr:rowOff>
    </xdr:from>
    <xdr:to>
      <xdr:col>1</xdr:col>
      <xdr:colOff>952500</xdr:colOff>
      <xdr:row>0</xdr:row>
      <xdr:rowOff>819150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"/>
          <a:ext cx="20955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828675</xdr:colOff>
      <xdr:row>5</xdr:row>
      <xdr:rowOff>66675</xdr:rowOff>
    </xdr:from>
    <xdr:to>
      <xdr:col>8</xdr:col>
      <xdr:colOff>47625</xdr:colOff>
      <xdr:row>17</xdr:row>
      <xdr:rowOff>48675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828675</xdr:colOff>
      <xdr:row>17</xdr:row>
      <xdr:rowOff>95250</xdr:rowOff>
    </xdr:from>
    <xdr:to>
      <xdr:col>8</xdr:col>
      <xdr:colOff>47625</xdr:colOff>
      <xdr:row>29</xdr:row>
      <xdr:rowOff>77250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</xdr:row>
      <xdr:rowOff>66675</xdr:rowOff>
    </xdr:from>
    <xdr:to>
      <xdr:col>2</xdr:col>
      <xdr:colOff>605475</xdr:colOff>
      <xdr:row>29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657224</xdr:colOff>
      <xdr:row>5</xdr:row>
      <xdr:rowOff>66675</xdr:rowOff>
    </xdr:from>
    <xdr:to>
      <xdr:col>3</xdr:col>
      <xdr:colOff>1653224</xdr:colOff>
      <xdr:row>29</xdr:row>
      <xdr:rowOff>85725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1704975</xdr:colOff>
      <xdr:row>5</xdr:row>
      <xdr:rowOff>66675</xdr:rowOff>
    </xdr:from>
    <xdr:to>
      <xdr:col>5</xdr:col>
      <xdr:colOff>786450</xdr:colOff>
      <xdr:row>29</xdr:row>
      <xdr:rowOff>85725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2</xdr:col>
      <xdr:colOff>1219194</xdr:colOff>
      <xdr:row>0</xdr:row>
      <xdr:rowOff>0</xdr:rowOff>
    </xdr:from>
    <xdr:to>
      <xdr:col>3</xdr:col>
      <xdr:colOff>790569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/>
      </xdr:nvSpPr>
      <xdr:spPr>
        <a:xfrm>
          <a:off x="33146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CADASTRO </a:t>
          </a:r>
        </a:p>
      </xdr:txBody>
    </xdr:sp>
    <xdr:clientData/>
  </xdr:twoCellAnchor>
  <xdr:twoCellAnchor editAs="absolute">
    <xdr:from>
      <xdr:col>3</xdr:col>
      <xdr:colOff>847719</xdr:colOff>
      <xdr:row>0</xdr:row>
      <xdr:rowOff>0</xdr:rowOff>
    </xdr:from>
    <xdr:to>
      <xdr:col>4</xdr:col>
      <xdr:colOff>28569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/>
      </xdr:nvSpPr>
      <xdr:spPr>
        <a:xfrm>
          <a:off x="4467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CONTROLE DE ARMÁRIOS</a:t>
          </a:r>
        </a:p>
      </xdr:txBody>
    </xdr:sp>
    <xdr:clientData/>
  </xdr:twoCellAnchor>
  <xdr:twoCellAnchor editAs="absolute">
    <xdr:from>
      <xdr:col>4</xdr:col>
      <xdr:colOff>76194</xdr:colOff>
      <xdr:row>0</xdr:row>
      <xdr:rowOff>0</xdr:rowOff>
    </xdr:from>
    <xdr:to>
      <xdr:col>4</xdr:col>
      <xdr:colOff>1171569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/>
      </xdr:nvSpPr>
      <xdr:spPr>
        <a:xfrm>
          <a:off x="5610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4</xdr:col>
      <xdr:colOff>1228719</xdr:colOff>
      <xdr:row>0</xdr:row>
      <xdr:rowOff>0</xdr:rowOff>
    </xdr:from>
    <xdr:to>
      <xdr:col>5</xdr:col>
      <xdr:colOff>800094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/>
      </xdr:nvSpPr>
      <xdr:spPr>
        <a:xfrm>
          <a:off x="676274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RELATÓRIO</a:t>
          </a:r>
        </a:p>
      </xdr:txBody>
    </xdr:sp>
    <xdr:clientData/>
  </xdr:twoCellAnchor>
  <xdr:twoCellAnchor editAs="absolute">
    <xdr:from>
      <xdr:col>5</xdr:col>
      <xdr:colOff>866769</xdr:colOff>
      <xdr:row>0</xdr:row>
      <xdr:rowOff>0</xdr:rowOff>
    </xdr:from>
    <xdr:to>
      <xdr:col>6</xdr:col>
      <xdr:colOff>47619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/>
      </xdr:nvSpPr>
      <xdr:spPr>
        <a:xfrm>
          <a:off x="79247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PESQUISA</a:t>
          </a:r>
        </a:p>
      </xdr:txBody>
    </xdr:sp>
    <xdr:clientData/>
  </xdr:twoCellAnchor>
  <xdr:twoCellAnchor editAs="absolute">
    <xdr:from>
      <xdr:col>6</xdr:col>
      <xdr:colOff>133344</xdr:colOff>
      <xdr:row>0</xdr:row>
      <xdr:rowOff>0</xdr:rowOff>
    </xdr:from>
    <xdr:to>
      <xdr:col>6</xdr:col>
      <xdr:colOff>1207028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/>
      </xdr:nvSpPr>
      <xdr:spPr>
        <a:xfrm>
          <a:off x="9105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6</xdr:col>
      <xdr:colOff>1276344</xdr:colOff>
      <xdr:row>0</xdr:row>
      <xdr:rowOff>0</xdr:rowOff>
    </xdr:from>
    <xdr:to>
      <xdr:col>7</xdr:col>
      <xdr:colOff>826028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0248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RECIBO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827027</xdr:colOff>
      <xdr:row>1</xdr:row>
      <xdr:rowOff>15000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7</xdr:col>
      <xdr:colOff>895350</xdr:colOff>
      <xdr:row>0</xdr:row>
      <xdr:rowOff>0</xdr:rowOff>
    </xdr:from>
    <xdr:to>
      <xdr:col>8</xdr:col>
      <xdr:colOff>54509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1391900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742944</xdr:colOff>
      <xdr:row>0</xdr:row>
      <xdr:rowOff>0</xdr:rowOff>
    </xdr:from>
    <xdr:to>
      <xdr:col>3</xdr:col>
      <xdr:colOff>723894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/>
      </xdr:nvSpPr>
      <xdr:spPr>
        <a:xfrm>
          <a:off x="3314694" y="0"/>
          <a:ext cx="1095375" cy="396000"/>
        </a:xfrm>
        <a:prstGeom prst="rect">
          <a:avLst/>
        </a:prstGeom>
        <a:solidFill>
          <a:schemeClr val="accent1"/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1"/>
            <a:t>CADASTRO </a:t>
          </a:r>
        </a:p>
      </xdr:txBody>
    </xdr:sp>
    <xdr:clientData/>
  </xdr:twoCellAnchor>
  <xdr:twoCellAnchor editAs="absolute">
    <xdr:from>
      <xdr:col>3</xdr:col>
      <xdr:colOff>781044</xdr:colOff>
      <xdr:row>0</xdr:row>
      <xdr:rowOff>0</xdr:rowOff>
    </xdr:from>
    <xdr:to>
      <xdr:col>4</xdr:col>
      <xdr:colOff>761994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/>
      </xdr:nvSpPr>
      <xdr:spPr>
        <a:xfrm>
          <a:off x="4467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CONTROLE DE ARMÁRIOS</a:t>
          </a:r>
        </a:p>
      </xdr:txBody>
    </xdr:sp>
    <xdr:clientData/>
  </xdr:twoCellAnchor>
  <xdr:twoCellAnchor editAs="absolute">
    <xdr:from>
      <xdr:col>4</xdr:col>
      <xdr:colOff>809619</xdr:colOff>
      <xdr:row>0</xdr:row>
      <xdr:rowOff>0</xdr:rowOff>
    </xdr:from>
    <xdr:to>
      <xdr:col>6</xdr:col>
      <xdr:colOff>209544</xdr:colOff>
      <xdr:row>1</xdr:row>
      <xdr:rowOff>15000</xdr:rowOff>
    </xdr:to>
    <xdr:sp macro="" textlink="">
      <xdr:nvSpPr>
        <xdr:cNvPr id="20" name="Retângulo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/>
      </xdr:nvSpPr>
      <xdr:spPr>
        <a:xfrm>
          <a:off x="5610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6</xdr:col>
      <xdr:colOff>266694</xdr:colOff>
      <xdr:row>0</xdr:row>
      <xdr:rowOff>0</xdr:rowOff>
    </xdr:from>
    <xdr:to>
      <xdr:col>8</xdr:col>
      <xdr:colOff>200019</xdr:colOff>
      <xdr:row>1</xdr:row>
      <xdr:rowOff>15000</xdr:rowOff>
    </xdr:to>
    <xdr:sp macro="" textlink="">
      <xdr:nvSpPr>
        <xdr:cNvPr id="21" name="Retângulo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/>
      </xdr:nvSpPr>
      <xdr:spPr>
        <a:xfrm>
          <a:off x="676274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RELATÓRIO</a:t>
          </a:r>
        </a:p>
      </xdr:txBody>
    </xdr:sp>
    <xdr:clientData/>
  </xdr:twoCellAnchor>
  <xdr:twoCellAnchor editAs="absolute">
    <xdr:from>
      <xdr:col>8</xdr:col>
      <xdr:colOff>266694</xdr:colOff>
      <xdr:row>0</xdr:row>
      <xdr:rowOff>0</xdr:rowOff>
    </xdr:from>
    <xdr:to>
      <xdr:col>10</xdr:col>
      <xdr:colOff>171444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/>
      </xdr:nvSpPr>
      <xdr:spPr>
        <a:xfrm>
          <a:off x="79247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PESQUISA</a:t>
          </a:r>
        </a:p>
      </xdr:txBody>
    </xdr:sp>
    <xdr:clientData/>
  </xdr:twoCellAnchor>
  <xdr:twoCellAnchor editAs="absolute">
    <xdr:from>
      <xdr:col>10</xdr:col>
      <xdr:colOff>257169</xdr:colOff>
      <xdr:row>0</xdr:row>
      <xdr:rowOff>0</xdr:rowOff>
    </xdr:from>
    <xdr:to>
      <xdr:col>12</xdr:col>
      <xdr:colOff>111653</xdr:colOff>
      <xdr:row>1</xdr:row>
      <xdr:rowOff>15000</xdr:rowOff>
    </xdr:to>
    <xdr:sp macro="" textlink="">
      <xdr:nvSpPr>
        <xdr:cNvPr id="23" name="Retângulo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/>
      </xdr:nvSpPr>
      <xdr:spPr>
        <a:xfrm>
          <a:off x="9105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12</xdr:col>
      <xdr:colOff>180969</xdr:colOff>
      <xdr:row>0</xdr:row>
      <xdr:rowOff>0</xdr:rowOff>
    </xdr:from>
    <xdr:to>
      <xdr:col>14</xdr:col>
      <xdr:colOff>35453</xdr:colOff>
      <xdr:row>1</xdr:row>
      <xdr:rowOff>15000</xdr:rowOff>
    </xdr:to>
    <xdr:sp macro="" textlink="">
      <xdr:nvSpPr>
        <xdr:cNvPr id="24" name="Retângulo 2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0248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RECIBO</a:t>
          </a:r>
        </a:p>
      </xdr:txBody>
    </xdr:sp>
    <xdr:clientData/>
  </xdr:twoCellAnchor>
  <xdr:twoCellAnchor editAs="absolute">
    <xdr:from>
      <xdr:col>2</xdr:col>
      <xdr:colOff>752475</xdr:colOff>
      <xdr:row>1</xdr:row>
      <xdr:rowOff>47624</xdr:rowOff>
    </xdr:from>
    <xdr:to>
      <xdr:col>3</xdr:col>
      <xdr:colOff>733425</xdr:colOff>
      <xdr:row>2</xdr:row>
      <xdr:rowOff>21299</xdr:rowOff>
    </xdr:to>
    <xdr:sp macro="" textlink="">
      <xdr:nvSpPr>
        <xdr:cNvPr id="26" name="Retângulo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3324225" y="428624"/>
          <a:ext cx="1095375" cy="288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Funcionários</a:t>
          </a:r>
        </a:p>
      </xdr:txBody>
    </xdr:sp>
    <xdr:clientData/>
  </xdr:twoCellAnchor>
  <xdr:twoCellAnchor editAs="absolute">
    <xdr:from>
      <xdr:col>3</xdr:col>
      <xdr:colOff>762000</xdr:colOff>
      <xdr:row>1</xdr:row>
      <xdr:rowOff>47624</xdr:rowOff>
    </xdr:from>
    <xdr:to>
      <xdr:col>4</xdr:col>
      <xdr:colOff>742950</xdr:colOff>
      <xdr:row>2</xdr:row>
      <xdr:rowOff>21299</xdr:rowOff>
    </xdr:to>
    <xdr:sp macro="" textlink="">
      <xdr:nvSpPr>
        <xdr:cNvPr id="27" name="Retângul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4448175" y="428624"/>
          <a:ext cx="1095375" cy="288000"/>
        </a:xfrm>
        <a:prstGeom prst="rect">
          <a:avLst/>
        </a:prstGeom>
        <a:solidFill>
          <a:schemeClr val="bg1"/>
        </a:solidFill>
        <a:ln w="3175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Armários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798452</xdr:colOff>
      <xdr:row>1</xdr:row>
      <xdr:rowOff>15000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14</xdr:col>
      <xdr:colOff>104775</xdr:colOff>
      <xdr:row>0</xdr:row>
      <xdr:rowOff>0</xdr:rowOff>
    </xdr:from>
    <xdr:to>
      <xdr:col>15</xdr:col>
      <xdr:colOff>568859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1391900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9519</xdr:colOff>
      <xdr:row>0</xdr:row>
      <xdr:rowOff>0</xdr:rowOff>
    </xdr:from>
    <xdr:to>
      <xdr:col>5</xdr:col>
      <xdr:colOff>190494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/>
      </xdr:nvSpPr>
      <xdr:spPr>
        <a:xfrm>
          <a:off x="33146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CADASTRO </a:t>
          </a:r>
        </a:p>
      </xdr:txBody>
    </xdr:sp>
    <xdr:clientData/>
  </xdr:twoCellAnchor>
  <xdr:twoCellAnchor editAs="absolute">
    <xdr:from>
      <xdr:col>5</xdr:col>
      <xdr:colOff>247644</xdr:colOff>
      <xdr:row>0</xdr:row>
      <xdr:rowOff>0</xdr:rowOff>
    </xdr:from>
    <xdr:to>
      <xdr:col>5</xdr:col>
      <xdr:colOff>1343019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/>
      </xdr:nvSpPr>
      <xdr:spPr>
        <a:xfrm>
          <a:off x="4467219" y="0"/>
          <a:ext cx="1095375" cy="396000"/>
        </a:xfrm>
        <a:prstGeom prst="rect">
          <a:avLst/>
        </a:prstGeom>
        <a:solidFill>
          <a:schemeClr val="accent1"/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1"/>
            <a:t>CONTROLE DE ARMÁRIOS</a:t>
          </a:r>
        </a:p>
      </xdr:txBody>
    </xdr:sp>
    <xdr:clientData/>
  </xdr:twoCellAnchor>
  <xdr:twoCellAnchor editAs="absolute">
    <xdr:from>
      <xdr:col>5</xdr:col>
      <xdr:colOff>1390644</xdr:colOff>
      <xdr:row>0</xdr:row>
      <xdr:rowOff>0</xdr:rowOff>
    </xdr:from>
    <xdr:to>
      <xdr:col>5</xdr:col>
      <xdr:colOff>2486019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/>
      </xdr:nvSpPr>
      <xdr:spPr>
        <a:xfrm>
          <a:off x="5610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5</xdr:col>
      <xdr:colOff>2543169</xdr:colOff>
      <xdr:row>0</xdr:row>
      <xdr:rowOff>0</xdr:rowOff>
    </xdr:from>
    <xdr:to>
      <xdr:col>6</xdr:col>
      <xdr:colOff>1047744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/>
      </xdr:nvSpPr>
      <xdr:spPr>
        <a:xfrm>
          <a:off x="676274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RELATÓRIO</a:t>
          </a:r>
        </a:p>
      </xdr:txBody>
    </xdr:sp>
    <xdr:clientData/>
  </xdr:twoCellAnchor>
  <xdr:twoCellAnchor editAs="absolute">
    <xdr:from>
      <xdr:col>6</xdr:col>
      <xdr:colOff>1114419</xdr:colOff>
      <xdr:row>0</xdr:row>
      <xdr:rowOff>0</xdr:rowOff>
    </xdr:from>
    <xdr:to>
      <xdr:col>6</xdr:col>
      <xdr:colOff>2209794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/>
      </xdr:nvSpPr>
      <xdr:spPr>
        <a:xfrm>
          <a:off x="79247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PESQUISA</a:t>
          </a:r>
        </a:p>
      </xdr:txBody>
    </xdr:sp>
    <xdr:clientData/>
  </xdr:twoCellAnchor>
  <xdr:twoCellAnchor editAs="absolute">
    <xdr:from>
      <xdr:col>6</xdr:col>
      <xdr:colOff>2295519</xdr:colOff>
      <xdr:row>0</xdr:row>
      <xdr:rowOff>0</xdr:rowOff>
    </xdr:from>
    <xdr:to>
      <xdr:col>11</xdr:col>
      <xdr:colOff>44978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/>
      </xdr:nvSpPr>
      <xdr:spPr>
        <a:xfrm>
          <a:off x="9105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11</xdr:col>
      <xdr:colOff>114294</xdr:colOff>
      <xdr:row>0</xdr:row>
      <xdr:rowOff>0</xdr:rowOff>
    </xdr:from>
    <xdr:to>
      <xdr:col>12</xdr:col>
      <xdr:colOff>397403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0248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RECIBO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760352</xdr:colOff>
      <xdr:row>1</xdr:row>
      <xdr:rowOff>15000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12</xdr:col>
      <xdr:colOff>466725</xdr:colOff>
      <xdr:row>0</xdr:row>
      <xdr:rowOff>0</xdr:rowOff>
    </xdr:from>
    <xdr:to>
      <xdr:col>13</xdr:col>
      <xdr:colOff>749834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1391900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133344</xdr:colOff>
      <xdr:row>0</xdr:row>
      <xdr:rowOff>0</xdr:rowOff>
    </xdr:from>
    <xdr:to>
      <xdr:col>4</xdr:col>
      <xdr:colOff>1228719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/>
      </xdr:nvSpPr>
      <xdr:spPr>
        <a:xfrm>
          <a:off x="33146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CADASTRO </a:t>
          </a:r>
        </a:p>
      </xdr:txBody>
    </xdr:sp>
    <xdr:clientData/>
  </xdr:twoCellAnchor>
  <xdr:twoCellAnchor editAs="absolute">
    <xdr:from>
      <xdr:col>4</xdr:col>
      <xdr:colOff>1285869</xdr:colOff>
      <xdr:row>0</xdr:row>
      <xdr:rowOff>0</xdr:rowOff>
    </xdr:from>
    <xdr:to>
      <xdr:col>5</xdr:col>
      <xdr:colOff>1085844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/>
      </xdr:nvSpPr>
      <xdr:spPr>
        <a:xfrm>
          <a:off x="4467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CONTROLE DE ARMÁRIOS</a:t>
          </a:r>
        </a:p>
      </xdr:txBody>
    </xdr:sp>
    <xdr:clientData/>
  </xdr:twoCellAnchor>
  <xdr:twoCellAnchor editAs="absolute">
    <xdr:from>
      <xdr:col>5</xdr:col>
      <xdr:colOff>1133469</xdr:colOff>
      <xdr:row>0</xdr:row>
      <xdr:rowOff>0</xdr:rowOff>
    </xdr:from>
    <xdr:to>
      <xdr:col>7</xdr:col>
      <xdr:colOff>323844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/>
      </xdr:nvSpPr>
      <xdr:spPr>
        <a:xfrm>
          <a:off x="5610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7</xdr:col>
      <xdr:colOff>380994</xdr:colOff>
      <xdr:row>0</xdr:row>
      <xdr:rowOff>0</xdr:rowOff>
    </xdr:from>
    <xdr:to>
      <xdr:col>9</xdr:col>
      <xdr:colOff>257169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/>
      </xdr:nvSpPr>
      <xdr:spPr>
        <a:xfrm>
          <a:off x="676274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RELATÓRIO</a:t>
          </a:r>
        </a:p>
      </xdr:txBody>
    </xdr:sp>
    <xdr:clientData/>
  </xdr:twoCellAnchor>
  <xdr:twoCellAnchor editAs="absolute">
    <xdr:from>
      <xdr:col>9</xdr:col>
      <xdr:colOff>323844</xdr:colOff>
      <xdr:row>0</xdr:row>
      <xdr:rowOff>0</xdr:rowOff>
    </xdr:from>
    <xdr:to>
      <xdr:col>11</xdr:col>
      <xdr:colOff>200019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/>
      </xdr:nvSpPr>
      <xdr:spPr>
        <a:xfrm>
          <a:off x="7924794" y="0"/>
          <a:ext cx="1095375" cy="396000"/>
        </a:xfrm>
        <a:prstGeom prst="rect">
          <a:avLst/>
        </a:prstGeom>
        <a:solidFill>
          <a:schemeClr val="accent1"/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1"/>
            <a:t>PESQUISA</a:t>
          </a:r>
        </a:p>
      </xdr:txBody>
    </xdr:sp>
    <xdr:clientData/>
  </xdr:twoCellAnchor>
  <xdr:twoCellAnchor editAs="absolute">
    <xdr:from>
      <xdr:col>11</xdr:col>
      <xdr:colOff>285744</xdr:colOff>
      <xdr:row>0</xdr:row>
      <xdr:rowOff>0</xdr:rowOff>
    </xdr:from>
    <xdr:to>
      <xdr:col>13</xdr:col>
      <xdr:colOff>140228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/>
      </xdr:nvSpPr>
      <xdr:spPr>
        <a:xfrm>
          <a:off x="9105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13</xdr:col>
      <xdr:colOff>209544</xdr:colOff>
      <xdr:row>0</xdr:row>
      <xdr:rowOff>0</xdr:rowOff>
    </xdr:from>
    <xdr:to>
      <xdr:col>15</xdr:col>
      <xdr:colOff>64028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0248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RECIBO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760352</xdr:colOff>
      <xdr:row>1</xdr:row>
      <xdr:rowOff>15000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15</xdr:col>
      <xdr:colOff>133350</xdr:colOff>
      <xdr:row>0</xdr:row>
      <xdr:rowOff>0</xdr:rowOff>
    </xdr:from>
    <xdr:to>
      <xdr:col>16</xdr:col>
      <xdr:colOff>597434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1391900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26</xdr:row>
      <xdr:rowOff>57150</xdr:rowOff>
    </xdr:from>
    <xdr:to>
      <xdr:col>11</xdr:col>
      <xdr:colOff>381000</xdr:colOff>
      <xdr:row>40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771525</xdr:colOff>
      <xdr:row>40</xdr:row>
      <xdr:rowOff>171450</xdr:rowOff>
    </xdr:from>
    <xdr:to>
      <xdr:col>11</xdr:col>
      <xdr:colOff>381000</xdr:colOff>
      <xdr:row>55</xdr:row>
      <xdr:rowOff>57150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771525</xdr:colOff>
      <xdr:row>55</xdr:row>
      <xdr:rowOff>95250</xdr:rowOff>
    </xdr:from>
    <xdr:to>
      <xdr:col>11</xdr:col>
      <xdr:colOff>381000</xdr:colOff>
      <xdr:row>69</xdr:row>
      <xdr:rowOff>171450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771525</xdr:colOff>
      <xdr:row>70</xdr:row>
      <xdr:rowOff>28575</xdr:rowOff>
    </xdr:from>
    <xdr:to>
      <xdr:col>11</xdr:col>
      <xdr:colOff>381000</xdr:colOff>
      <xdr:row>84</xdr:row>
      <xdr:rowOff>104775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771525</xdr:colOff>
      <xdr:row>84</xdr:row>
      <xdr:rowOff>152400</xdr:rowOff>
    </xdr:from>
    <xdr:to>
      <xdr:col>11</xdr:col>
      <xdr:colOff>381000</xdr:colOff>
      <xdr:row>99</xdr:row>
      <xdr:rowOff>38100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26</xdr:row>
      <xdr:rowOff>76200</xdr:rowOff>
    </xdr:from>
    <xdr:to>
      <xdr:col>4</xdr:col>
      <xdr:colOff>742950</xdr:colOff>
      <xdr:row>40</xdr:row>
      <xdr:rowOff>152400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41</xdr:row>
      <xdr:rowOff>0</xdr:rowOff>
    </xdr:from>
    <xdr:to>
      <xdr:col>4</xdr:col>
      <xdr:colOff>742950</xdr:colOff>
      <xdr:row>55</xdr:row>
      <xdr:rowOff>76200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55</xdr:row>
      <xdr:rowOff>114300</xdr:rowOff>
    </xdr:from>
    <xdr:to>
      <xdr:col>4</xdr:col>
      <xdr:colOff>742950</xdr:colOff>
      <xdr:row>70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</xdr:colOff>
      <xdr:row>70</xdr:row>
      <xdr:rowOff>47625</xdr:rowOff>
    </xdr:from>
    <xdr:to>
      <xdr:col>4</xdr:col>
      <xdr:colOff>742950</xdr:colOff>
      <xdr:row>84</xdr:row>
      <xdr:rowOff>123825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84</xdr:row>
      <xdr:rowOff>171450</xdr:rowOff>
    </xdr:from>
    <xdr:to>
      <xdr:col>4</xdr:col>
      <xdr:colOff>742950</xdr:colOff>
      <xdr:row>99</xdr:row>
      <xdr:rowOff>57150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2</xdr:col>
      <xdr:colOff>847719</xdr:colOff>
      <xdr:row>0</xdr:row>
      <xdr:rowOff>0</xdr:rowOff>
    </xdr:from>
    <xdr:to>
      <xdr:col>4</xdr:col>
      <xdr:colOff>19044</xdr:colOff>
      <xdr:row>1</xdr:row>
      <xdr:rowOff>15000</xdr:rowOff>
    </xdr:to>
    <xdr:sp macro="" textlink="">
      <xdr:nvSpPr>
        <xdr:cNvPr id="30" name="Retângulo 2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/>
      </xdr:nvSpPr>
      <xdr:spPr>
        <a:xfrm>
          <a:off x="33146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CADASTRO </a:t>
          </a:r>
        </a:p>
      </xdr:txBody>
    </xdr:sp>
    <xdr:clientData/>
  </xdr:twoCellAnchor>
  <xdr:twoCellAnchor editAs="absolute">
    <xdr:from>
      <xdr:col>4</xdr:col>
      <xdr:colOff>76194</xdr:colOff>
      <xdr:row>0</xdr:row>
      <xdr:rowOff>0</xdr:rowOff>
    </xdr:from>
    <xdr:to>
      <xdr:col>5</xdr:col>
      <xdr:colOff>209544</xdr:colOff>
      <xdr:row>1</xdr:row>
      <xdr:rowOff>15000</xdr:rowOff>
    </xdr:to>
    <xdr:sp macro="" textlink="">
      <xdr:nvSpPr>
        <xdr:cNvPr id="32" name="Retângulo 3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/>
      </xdr:nvSpPr>
      <xdr:spPr>
        <a:xfrm>
          <a:off x="4467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CONTROLE DE ARMÁRIOS</a:t>
          </a:r>
        </a:p>
      </xdr:txBody>
    </xdr:sp>
    <xdr:clientData/>
  </xdr:twoCellAnchor>
  <xdr:twoCellAnchor editAs="absolute">
    <xdr:from>
      <xdr:col>5</xdr:col>
      <xdr:colOff>257169</xdr:colOff>
      <xdr:row>0</xdr:row>
      <xdr:rowOff>0</xdr:rowOff>
    </xdr:from>
    <xdr:to>
      <xdr:col>6</xdr:col>
      <xdr:colOff>390519</xdr:colOff>
      <xdr:row>1</xdr:row>
      <xdr:rowOff>15000</xdr:rowOff>
    </xdr:to>
    <xdr:sp macro="" textlink="">
      <xdr:nvSpPr>
        <xdr:cNvPr id="33" name="Retângulo 3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/>
      </xdr:nvSpPr>
      <xdr:spPr>
        <a:xfrm>
          <a:off x="5610219" y="0"/>
          <a:ext cx="1095375" cy="396000"/>
        </a:xfrm>
        <a:prstGeom prst="rect">
          <a:avLst/>
        </a:prstGeom>
        <a:solidFill>
          <a:schemeClr val="accent1"/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1"/>
            <a:t>RESULTADOS</a:t>
          </a:r>
        </a:p>
      </xdr:txBody>
    </xdr:sp>
    <xdr:clientData/>
  </xdr:twoCellAnchor>
  <xdr:twoCellAnchor editAs="absolute">
    <xdr:from>
      <xdr:col>6</xdr:col>
      <xdr:colOff>447669</xdr:colOff>
      <xdr:row>0</xdr:row>
      <xdr:rowOff>0</xdr:rowOff>
    </xdr:from>
    <xdr:to>
      <xdr:col>7</xdr:col>
      <xdr:colOff>581019</xdr:colOff>
      <xdr:row>1</xdr:row>
      <xdr:rowOff>15000</xdr:rowOff>
    </xdr:to>
    <xdr:sp macro="" textlink="">
      <xdr:nvSpPr>
        <xdr:cNvPr id="34" name="Retângulo 3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/>
      </xdr:nvSpPr>
      <xdr:spPr>
        <a:xfrm>
          <a:off x="676274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RELATÓRIO</a:t>
          </a:r>
        </a:p>
      </xdr:txBody>
    </xdr:sp>
    <xdr:clientData/>
  </xdr:twoCellAnchor>
  <xdr:twoCellAnchor editAs="absolute">
    <xdr:from>
      <xdr:col>7</xdr:col>
      <xdr:colOff>647694</xdr:colOff>
      <xdr:row>0</xdr:row>
      <xdr:rowOff>0</xdr:rowOff>
    </xdr:from>
    <xdr:to>
      <xdr:col>9</xdr:col>
      <xdr:colOff>466719</xdr:colOff>
      <xdr:row>1</xdr:row>
      <xdr:rowOff>15000</xdr:rowOff>
    </xdr:to>
    <xdr:sp macro="" textlink="">
      <xdr:nvSpPr>
        <xdr:cNvPr id="35" name="Retângulo 3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/>
      </xdr:nvSpPr>
      <xdr:spPr>
        <a:xfrm>
          <a:off x="79247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PESQUISA</a:t>
          </a:r>
        </a:p>
      </xdr:txBody>
    </xdr:sp>
    <xdr:clientData/>
  </xdr:twoCellAnchor>
  <xdr:twoCellAnchor editAs="absolute">
    <xdr:from>
      <xdr:col>9</xdr:col>
      <xdr:colOff>552444</xdr:colOff>
      <xdr:row>0</xdr:row>
      <xdr:rowOff>0</xdr:rowOff>
    </xdr:from>
    <xdr:to>
      <xdr:col>11</xdr:col>
      <xdr:colOff>406928</xdr:colOff>
      <xdr:row>1</xdr:row>
      <xdr:rowOff>15000</xdr:rowOff>
    </xdr:to>
    <xdr:sp macro="" textlink="">
      <xdr:nvSpPr>
        <xdr:cNvPr id="36" name="Retângulo 3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/>
      </xdr:nvSpPr>
      <xdr:spPr>
        <a:xfrm>
          <a:off x="9105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11</xdr:col>
      <xdr:colOff>476244</xdr:colOff>
      <xdr:row>0</xdr:row>
      <xdr:rowOff>0</xdr:rowOff>
    </xdr:from>
    <xdr:to>
      <xdr:col>13</xdr:col>
      <xdr:colOff>330728</xdr:colOff>
      <xdr:row>1</xdr:row>
      <xdr:rowOff>15000</xdr:rowOff>
    </xdr:to>
    <xdr:sp macro="" textlink="">
      <xdr:nvSpPr>
        <xdr:cNvPr id="37" name="Retângulo 3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0248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RECIBO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817502</xdr:colOff>
      <xdr:row>1</xdr:row>
      <xdr:rowOff>15000</xdr:rowOff>
    </xdr:to>
    <xdr:pic>
      <xdr:nvPicPr>
        <xdr:cNvPr id="22" name="Imagem 2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13</xdr:col>
      <xdr:colOff>400050</xdr:colOff>
      <xdr:row>0</xdr:row>
      <xdr:rowOff>0</xdr:rowOff>
    </xdr:from>
    <xdr:to>
      <xdr:col>15</xdr:col>
      <xdr:colOff>254534</xdr:colOff>
      <xdr:row>1</xdr:row>
      <xdr:rowOff>15000</xdr:rowOff>
    </xdr:to>
    <xdr:sp macro="" textlink="">
      <xdr:nvSpPr>
        <xdr:cNvPr id="23" name="Retângulo 2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1391900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701675</xdr:colOff>
      <xdr:row>39</xdr:row>
      <xdr:rowOff>169334</xdr:rowOff>
    </xdr:from>
    <xdr:to>
      <xdr:col>12</xdr:col>
      <xdr:colOff>524133</xdr:colOff>
      <xdr:row>54</xdr:row>
      <xdr:rowOff>55034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701675</xdr:colOff>
      <xdr:row>54</xdr:row>
      <xdr:rowOff>82551</xdr:rowOff>
    </xdr:from>
    <xdr:to>
      <xdr:col>12</xdr:col>
      <xdr:colOff>524133</xdr:colOff>
      <xdr:row>68</xdr:row>
      <xdr:rowOff>158751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692150</xdr:colOff>
      <xdr:row>69</xdr:row>
      <xdr:rowOff>17992</xdr:rowOff>
    </xdr:from>
    <xdr:to>
      <xdr:col>12</xdr:col>
      <xdr:colOff>507408</xdr:colOff>
      <xdr:row>83</xdr:row>
      <xdr:rowOff>94192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xmlns="" id="{00000000-0008-0000-05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682625</xdr:colOff>
      <xdr:row>83</xdr:row>
      <xdr:rowOff>111126</xdr:rowOff>
    </xdr:from>
    <xdr:to>
      <xdr:col>12</xdr:col>
      <xdr:colOff>497883</xdr:colOff>
      <xdr:row>97</xdr:row>
      <xdr:rowOff>187326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682625</xdr:colOff>
      <xdr:row>98</xdr:row>
      <xdr:rowOff>15877</xdr:rowOff>
    </xdr:from>
    <xdr:to>
      <xdr:col>12</xdr:col>
      <xdr:colOff>497883</xdr:colOff>
      <xdr:row>112</xdr:row>
      <xdr:rowOff>92077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42332</xdr:colOff>
      <xdr:row>39</xdr:row>
      <xdr:rowOff>169334</xdr:rowOff>
    </xdr:from>
    <xdr:to>
      <xdr:col>5</xdr:col>
      <xdr:colOff>686057</xdr:colOff>
      <xdr:row>54</xdr:row>
      <xdr:rowOff>55034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42332</xdr:colOff>
      <xdr:row>54</xdr:row>
      <xdr:rowOff>82551</xdr:rowOff>
    </xdr:from>
    <xdr:to>
      <xdr:col>5</xdr:col>
      <xdr:colOff>686057</xdr:colOff>
      <xdr:row>68</xdr:row>
      <xdr:rowOff>158751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42332</xdr:colOff>
      <xdr:row>69</xdr:row>
      <xdr:rowOff>17992</xdr:rowOff>
    </xdr:from>
    <xdr:to>
      <xdr:col>5</xdr:col>
      <xdr:colOff>686057</xdr:colOff>
      <xdr:row>83</xdr:row>
      <xdr:rowOff>94192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42332</xdr:colOff>
      <xdr:row>83</xdr:row>
      <xdr:rowOff>111126</xdr:rowOff>
    </xdr:from>
    <xdr:to>
      <xdr:col>5</xdr:col>
      <xdr:colOff>686057</xdr:colOff>
      <xdr:row>97</xdr:row>
      <xdr:rowOff>187326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42332</xdr:colOff>
      <xdr:row>98</xdr:row>
      <xdr:rowOff>15877</xdr:rowOff>
    </xdr:from>
    <xdr:to>
      <xdr:col>5</xdr:col>
      <xdr:colOff>686057</xdr:colOff>
      <xdr:row>112</xdr:row>
      <xdr:rowOff>92077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4</xdr:col>
      <xdr:colOff>152394</xdr:colOff>
      <xdr:row>0</xdr:row>
      <xdr:rowOff>0</xdr:rowOff>
    </xdr:from>
    <xdr:to>
      <xdr:col>5</xdr:col>
      <xdr:colOff>380994</xdr:colOff>
      <xdr:row>1</xdr:row>
      <xdr:rowOff>15000</xdr:rowOff>
    </xdr:to>
    <xdr:sp macro="" textlink="">
      <xdr:nvSpPr>
        <xdr:cNvPr id="33" name="Retângulo 3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/>
      </xdr:nvSpPr>
      <xdr:spPr>
        <a:xfrm>
          <a:off x="33146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CADASTRO </a:t>
          </a:r>
        </a:p>
      </xdr:txBody>
    </xdr:sp>
    <xdr:clientData/>
  </xdr:twoCellAnchor>
  <xdr:twoCellAnchor editAs="absolute">
    <xdr:from>
      <xdr:col>5</xdr:col>
      <xdr:colOff>438144</xdr:colOff>
      <xdr:row>0</xdr:row>
      <xdr:rowOff>0</xdr:rowOff>
    </xdr:from>
    <xdr:to>
      <xdr:col>6</xdr:col>
      <xdr:colOff>666744</xdr:colOff>
      <xdr:row>1</xdr:row>
      <xdr:rowOff>15000</xdr:rowOff>
    </xdr:to>
    <xdr:sp macro="" textlink="">
      <xdr:nvSpPr>
        <xdr:cNvPr id="34" name="Retângulo 3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/>
      </xdr:nvSpPr>
      <xdr:spPr>
        <a:xfrm>
          <a:off x="4467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CONTROLE DE ARMÁRIOS</a:t>
          </a:r>
        </a:p>
      </xdr:txBody>
    </xdr:sp>
    <xdr:clientData/>
  </xdr:twoCellAnchor>
  <xdr:twoCellAnchor editAs="absolute">
    <xdr:from>
      <xdr:col>6</xdr:col>
      <xdr:colOff>714369</xdr:colOff>
      <xdr:row>0</xdr:row>
      <xdr:rowOff>0</xdr:rowOff>
    </xdr:from>
    <xdr:to>
      <xdr:col>8</xdr:col>
      <xdr:colOff>76194</xdr:colOff>
      <xdr:row>1</xdr:row>
      <xdr:rowOff>15000</xdr:rowOff>
    </xdr:to>
    <xdr:sp macro="" textlink="">
      <xdr:nvSpPr>
        <xdr:cNvPr id="35" name="Retângulo 3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/>
      </xdr:nvSpPr>
      <xdr:spPr>
        <a:xfrm>
          <a:off x="5610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8</xdr:col>
      <xdr:colOff>133344</xdr:colOff>
      <xdr:row>0</xdr:row>
      <xdr:rowOff>0</xdr:rowOff>
    </xdr:from>
    <xdr:to>
      <xdr:col>10</xdr:col>
      <xdr:colOff>104769</xdr:colOff>
      <xdr:row>1</xdr:row>
      <xdr:rowOff>15000</xdr:rowOff>
    </xdr:to>
    <xdr:sp macro="" textlink="">
      <xdr:nvSpPr>
        <xdr:cNvPr id="36" name="Retângulo 3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/>
      </xdr:nvSpPr>
      <xdr:spPr>
        <a:xfrm>
          <a:off x="6762744" y="0"/>
          <a:ext cx="1095375" cy="396000"/>
        </a:xfrm>
        <a:prstGeom prst="rect">
          <a:avLst/>
        </a:prstGeom>
        <a:solidFill>
          <a:schemeClr val="accent1"/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1"/>
            <a:t>RELATÓRIO</a:t>
          </a:r>
        </a:p>
      </xdr:txBody>
    </xdr:sp>
    <xdr:clientData/>
  </xdr:twoCellAnchor>
  <xdr:twoCellAnchor editAs="absolute">
    <xdr:from>
      <xdr:col>10</xdr:col>
      <xdr:colOff>171444</xdr:colOff>
      <xdr:row>0</xdr:row>
      <xdr:rowOff>0</xdr:rowOff>
    </xdr:from>
    <xdr:to>
      <xdr:col>12</xdr:col>
      <xdr:colOff>142869</xdr:colOff>
      <xdr:row>1</xdr:row>
      <xdr:rowOff>15000</xdr:rowOff>
    </xdr:to>
    <xdr:sp macro="" textlink="">
      <xdr:nvSpPr>
        <xdr:cNvPr id="37" name="Retângulo 3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/>
      </xdr:nvSpPr>
      <xdr:spPr>
        <a:xfrm>
          <a:off x="79247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PESQUISA</a:t>
          </a:r>
        </a:p>
      </xdr:txBody>
    </xdr:sp>
    <xdr:clientData/>
  </xdr:twoCellAnchor>
  <xdr:twoCellAnchor editAs="absolute">
    <xdr:from>
      <xdr:col>12</xdr:col>
      <xdr:colOff>228594</xdr:colOff>
      <xdr:row>0</xdr:row>
      <xdr:rowOff>0</xdr:rowOff>
    </xdr:from>
    <xdr:to>
      <xdr:col>14</xdr:col>
      <xdr:colOff>130703</xdr:colOff>
      <xdr:row>1</xdr:row>
      <xdr:rowOff>15000</xdr:rowOff>
    </xdr:to>
    <xdr:sp macro="" textlink="">
      <xdr:nvSpPr>
        <xdr:cNvPr id="38" name="Retângulo 3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/>
      </xdr:nvSpPr>
      <xdr:spPr>
        <a:xfrm>
          <a:off x="9105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14</xdr:col>
      <xdr:colOff>200019</xdr:colOff>
      <xdr:row>0</xdr:row>
      <xdr:rowOff>0</xdr:rowOff>
    </xdr:from>
    <xdr:to>
      <xdr:col>16</xdr:col>
      <xdr:colOff>54503</xdr:colOff>
      <xdr:row>1</xdr:row>
      <xdr:rowOff>15000</xdr:rowOff>
    </xdr:to>
    <xdr:sp macro="" textlink="">
      <xdr:nvSpPr>
        <xdr:cNvPr id="39" name="Retângulo 3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0248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RECIBO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446027</xdr:colOff>
      <xdr:row>1</xdr:row>
      <xdr:rowOff>15000</xdr:rowOff>
    </xdr:to>
    <xdr:pic>
      <xdr:nvPicPr>
        <xdr:cNvPr id="25" name="Imagem 24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16</xdr:col>
      <xdr:colOff>123825</xdr:colOff>
      <xdr:row>0</xdr:row>
      <xdr:rowOff>0</xdr:rowOff>
    </xdr:from>
    <xdr:to>
      <xdr:col>17</xdr:col>
      <xdr:colOff>587909</xdr:colOff>
      <xdr:row>1</xdr:row>
      <xdr:rowOff>15000</xdr:rowOff>
    </xdr:to>
    <xdr:sp macro="" textlink="">
      <xdr:nvSpPr>
        <xdr:cNvPr id="26" name="Retângulo 2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1391900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16</xdr:row>
          <xdr:rowOff>9525</xdr:rowOff>
        </xdr:from>
        <xdr:to>
          <xdr:col>4</xdr:col>
          <xdr:colOff>342900</xdr:colOff>
          <xdr:row>17</xdr:row>
          <xdr:rowOff>28575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Chave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16</xdr:row>
          <xdr:rowOff>9525</xdr:rowOff>
        </xdr:from>
        <xdr:to>
          <xdr:col>6</xdr:col>
          <xdr:colOff>247650</xdr:colOff>
          <xdr:row>17</xdr:row>
          <xdr:rowOff>28575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Chave reserva</a:t>
              </a:r>
            </a:p>
          </xdr:txBody>
        </xdr:sp>
        <xdr:clientData/>
      </xdr:twoCellAnchor>
    </mc:Choice>
    <mc:Fallback/>
  </mc:AlternateContent>
  <xdr:twoCellAnchor editAs="absolute">
    <xdr:from>
      <xdr:col>5</xdr:col>
      <xdr:colOff>504819</xdr:colOff>
      <xdr:row>0</xdr:row>
      <xdr:rowOff>0</xdr:rowOff>
    </xdr:from>
    <xdr:to>
      <xdr:col>7</xdr:col>
      <xdr:colOff>380994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/>
      </xdr:nvSpPr>
      <xdr:spPr>
        <a:xfrm>
          <a:off x="33146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CADASTRO </a:t>
          </a:r>
        </a:p>
      </xdr:txBody>
    </xdr:sp>
    <xdr:clientData/>
  </xdr:twoCellAnchor>
  <xdr:twoCellAnchor editAs="absolute">
    <xdr:from>
      <xdr:col>7</xdr:col>
      <xdr:colOff>438144</xdr:colOff>
      <xdr:row>0</xdr:row>
      <xdr:rowOff>0</xdr:rowOff>
    </xdr:from>
    <xdr:to>
      <xdr:col>9</xdr:col>
      <xdr:colOff>314319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/>
      </xdr:nvSpPr>
      <xdr:spPr>
        <a:xfrm>
          <a:off x="4467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CONTROLE DE ARMÁRIOS</a:t>
          </a:r>
        </a:p>
      </xdr:txBody>
    </xdr:sp>
    <xdr:clientData/>
  </xdr:twoCellAnchor>
  <xdr:twoCellAnchor editAs="absolute">
    <xdr:from>
      <xdr:col>9</xdr:col>
      <xdr:colOff>361944</xdr:colOff>
      <xdr:row>0</xdr:row>
      <xdr:rowOff>0</xdr:rowOff>
    </xdr:from>
    <xdr:to>
      <xdr:col>11</xdr:col>
      <xdr:colOff>238119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/>
      </xdr:nvSpPr>
      <xdr:spPr>
        <a:xfrm>
          <a:off x="5610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11</xdr:col>
      <xdr:colOff>295269</xdr:colOff>
      <xdr:row>0</xdr:row>
      <xdr:rowOff>0</xdr:rowOff>
    </xdr:from>
    <xdr:to>
      <xdr:col>13</xdr:col>
      <xdr:colOff>171444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/>
      </xdr:nvSpPr>
      <xdr:spPr>
        <a:xfrm>
          <a:off x="676274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RELATÓRIO</a:t>
          </a:r>
        </a:p>
      </xdr:txBody>
    </xdr:sp>
    <xdr:clientData/>
  </xdr:twoCellAnchor>
  <xdr:twoCellAnchor editAs="absolute">
    <xdr:from>
      <xdr:col>13</xdr:col>
      <xdr:colOff>238119</xdr:colOff>
      <xdr:row>0</xdr:row>
      <xdr:rowOff>0</xdr:rowOff>
    </xdr:from>
    <xdr:to>
      <xdr:col>15</xdr:col>
      <xdr:colOff>114294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/>
      </xdr:nvSpPr>
      <xdr:spPr>
        <a:xfrm>
          <a:off x="79247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PESQUISA</a:t>
          </a:r>
        </a:p>
      </xdr:txBody>
    </xdr:sp>
    <xdr:clientData/>
  </xdr:twoCellAnchor>
  <xdr:twoCellAnchor editAs="absolute">
    <xdr:from>
      <xdr:col>15</xdr:col>
      <xdr:colOff>200019</xdr:colOff>
      <xdr:row>0</xdr:row>
      <xdr:rowOff>0</xdr:rowOff>
    </xdr:from>
    <xdr:to>
      <xdr:col>17</xdr:col>
      <xdr:colOff>54503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/>
      </xdr:nvSpPr>
      <xdr:spPr>
        <a:xfrm>
          <a:off x="9105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17</xdr:col>
      <xdr:colOff>123819</xdr:colOff>
      <xdr:row>0</xdr:row>
      <xdr:rowOff>0</xdr:rowOff>
    </xdr:from>
    <xdr:to>
      <xdr:col>18</xdr:col>
      <xdr:colOff>587903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0248894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RECIBO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26927</xdr:colOff>
      <xdr:row>1</xdr:row>
      <xdr:rowOff>15000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19</xdr:col>
      <xdr:colOff>47625</xdr:colOff>
      <xdr:row>0</xdr:row>
      <xdr:rowOff>0</xdr:rowOff>
    </xdr:from>
    <xdr:to>
      <xdr:col>20</xdr:col>
      <xdr:colOff>511709</xdr:colOff>
      <xdr:row>1</xdr:row>
      <xdr:rowOff>15000</xdr:rowOff>
    </xdr:to>
    <xdr:sp macro="" textlink="">
      <xdr:nvSpPr>
        <xdr:cNvPr id="21" name="Retângulo 2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1391900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1533525</xdr:colOff>
      <xdr:row>1</xdr:row>
      <xdr:rowOff>47625</xdr:rowOff>
    </xdr:from>
    <xdr:to>
      <xdr:col>3</xdr:col>
      <xdr:colOff>450</xdr:colOff>
      <xdr:row>2</xdr:row>
      <xdr:rowOff>28575</xdr:rowOff>
    </xdr:to>
    <xdr:sp macro="" textlink="">
      <xdr:nvSpPr>
        <xdr:cNvPr id="7" name="Retângul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>
        <a:xfrm>
          <a:off x="3314700" y="428625"/>
          <a:ext cx="972000" cy="295275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rIns="36000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Passo a passo</a:t>
          </a:r>
        </a:p>
      </xdr:txBody>
    </xdr:sp>
    <xdr:clientData/>
  </xdr:twoCellAnchor>
  <xdr:twoCellAnchor editAs="absolute">
    <xdr:from>
      <xdr:col>3</xdr:col>
      <xdr:colOff>85725</xdr:colOff>
      <xdr:row>1</xdr:row>
      <xdr:rowOff>47625</xdr:rowOff>
    </xdr:from>
    <xdr:to>
      <xdr:col>4</xdr:col>
      <xdr:colOff>448125</xdr:colOff>
      <xdr:row>2</xdr:row>
      <xdr:rowOff>28575</xdr:rowOff>
    </xdr:to>
    <xdr:sp macro="" textlink="">
      <xdr:nvSpPr>
        <xdr:cNvPr id="8" name="Retângul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/>
      </xdr:nvSpPr>
      <xdr:spPr>
        <a:xfrm>
          <a:off x="4371975" y="428625"/>
          <a:ext cx="972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4</xdr:col>
      <xdr:colOff>533400</xdr:colOff>
      <xdr:row>1</xdr:row>
      <xdr:rowOff>47625</xdr:rowOff>
    </xdr:from>
    <xdr:to>
      <xdr:col>6</xdr:col>
      <xdr:colOff>286200</xdr:colOff>
      <xdr:row>2</xdr:row>
      <xdr:rowOff>28575</xdr:rowOff>
    </xdr:to>
    <xdr:sp macro="" textlink="">
      <xdr:nvSpPr>
        <xdr:cNvPr id="9" name="Retângulo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/>
      </xdr:nvSpPr>
      <xdr:spPr>
        <a:xfrm>
          <a:off x="5429250" y="428625"/>
          <a:ext cx="972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6</xdr:col>
      <xdr:colOff>361950</xdr:colOff>
      <xdr:row>1</xdr:row>
      <xdr:rowOff>47625</xdr:rowOff>
    </xdr:from>
    <xdr:to>
      <xdr:col>8</xdr:col>
      <xdr:colOff>114750</xdr:colOff>
      <xdr:row>2</xdr:row>
      <xdr:rowOff>28575</xdr:rowOff>
    </xdr:to>
    <xdr:sp macro="" textlink="">
      <xdr:nvSpPr>
        <xdr:cNvPr id="10" name="Retângulo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/>
      </xdr:nvSpPr>
      <xdr:spPr>
        <a:xfrm>
          <a:off x="6477000" y="428625"/>
          <a:ext cx="972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absolute">
    <xdr:from>
      <xdr:col>2</xdr:col>
      <xdr:colOff>1533525</xdr:colOff>
      <xdr:row>0</xdr:row>
      <xdr:rowOff>0</xdr:rowOff>
    </xdr:from>
    <xdr:to>
      <xdr:col>3</xdr:col>
      <xdr:colOff>123825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/>
      </xdr:nvSpPr>
      <xdr:spPr>
        <a:xfrm>
          <a:off x="3314700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CADASTRO </a:t>
          </a:r>
        </a:p>
      </xdr:txBody>
    </xdr:sp>
    <xdr:clientData/>
  </xdr:twoCellAnchor>
  <xdr:twoCellAnchor editAs="absolute">
    <xdr:from>
      <xdr:col>3</xdr:col>
      <xdr:colOff>180975</xdr:colOff>
      <xdr:row>0</xdr:row>
      <xdr:rowOff>0</xdr:rowOff>
    </xdr:from>
    <xdr:to>
      <xdr:col>5</xdr:col>
      <xdr:colOff>57150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/>
      </xdr:nvSpPr>
      <xdr:spPr>
        <a:xfrm>
          <a:off x="4467225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CONTROLE DE ARMÁRIOS</a:t>
          </a:r>
        </a:p>
      </xdr:txBody>
    </xdr:sp>
    <xdr:clientData/>
  </xdr:twoCellAnchor>
  <xdr:twoCellAnchor editAs="absolute">
    <xdr:from>
      <xdr:col>5</xdr:col>
      <xdr:colOff>104775</xdr:colOff>
      <xdr:row>0</xdr:row>
      <xdr:rowOff>0</xdr:rowOff>
    </xdr:from>
    <xdr:to>
      <xdr:col>6</xdr:col>
      <xdr:colOff>590550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/>
      </xdr:nvSpPr>
      <xdr:spPr>
        <a:xfrm>
          <a:off x="5610225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7</xdr:col>
      <xdr:colOff>38100</xdr:colOff>
      <xdr:row>0</xdr:row>
      <xdr:rowOff>0</xdr:rowOff>
    </xdr:from>
    <xdr:to>
      <xdr:col>8</xdr:col>
      <xdr:colOff>523875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/>
      </xdr:nvSpPr>
      <xdr:spPr>
        <a:xfrm>
          <a:off x="6762750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RELATÓRIO</a:t>
          </a:r>
        </a:p>
      </xdr:txBody>
    </xdr:sp>
    <xdr:clientData/>
  </xdr:twoCellAnchor>
  <xdr:twoCellAnchor editAs="absolute">
    <xdr:from>
      <xdr:col>8</xdr:col>
      <xdr:colOff>590550</xdr:colOff>
      <xdr:row>0</xdr:row>
      <xdr:rowOff>0</xdr:rowOff>
    </xdr:from>
    <xdr:to>
      <xdr:col>10</xdr:col>
      <xdr:colOff>466725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/>
      </xdr:nvSpPr>
      <xdr:spPr>
        <a:xfrm>
          <a:off x="7924800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PESQUISA</a:t>
          </a:r>
        </a:p>
      </xdr:txBody>
    </xdr:sp>
    <xdr:clientData/>
  </xdr:twoCellAnchor>
  <xdr:twoCellAnchor editAs="absolute">
    <xdr:from>
      <xdr:col>10</xdr:col>
      <xdr:colOff>552450</xdr:colOff>
      <xdr:row>0</xdr:row>
      <xdr:rowOff>0</xdr:rowOff>
    </xdr:from>
    <xdr:to>
      <xdr:col>12</xdr:col>
      <xdr:colOff>406934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/>
      </xdr:nvSpPr>
      <xdr:spPr>
        <a:xfrm>
          <a:off x="9105900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12</xdr:col>
      <xdr:colOff>476250</xdr:colOff>
      <xdr:row>0</xdr:row>
      <xdr:rowOff>0</xdr:rowOff>
    </xdr:from>
    <xdr:to>
      <xdr:col>14</xdr:col>
      <xdr:colOff>330734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0248900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RECIBO</a:t>
          </a:r>
        </a:p>
      </xdr:txBody>
    </xdr:sp>
    <xdr:clientData/>
  </xdr:twoCellAnchor>
  <xdr:twoCellAnchor editAs="oneCell">
    <xdr:from>
      <xdr:col>14</xdr:col>
      <xdr:colOff>76200</xdr:colOff>
      <xdr:row>8</xdr:row>
      <xdr:rowOff>57150</xdr:rowOff>
    </xdr:from>
    <xdr:to>
      <xdr:col>14</xdr:col>
      <xdr:colOff>544200</xdr:colOff>
      <xdr:row>8</xdr:row>
      <xdr:rowOff>525150</xdr:rowOff>
    </xdr:to>
    <xdr:pic>
      <xdr:nvPicPr>
        <xdr:cNvPr id="15" name="Imagem 14">
          <a:hlinkClick xmlns:r="http://schemas.openxmlformats.org/officeDocument/2006/relationships" r:id="rId1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8" r="16458"/>
        <a:stretch/>
      </xdr:blipFill>
      <xdr:spPr>
        <a:xfrm>
          <a:off x="11068050" y="3143250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10</xdr:row>
      <xdr:rowOff>57150</xdr:rowOff>
    </xdr:from>
    <xdr:to>
      <xdr:col>14</xdr:col>
      <xdr:colOff>544200</xdr:colOff>
      <xdr:row>10</xdr:row>
      <xdr:rowOff>525150</xdr:rowOff>
    </xdr:to>
    <xdr:pic>
      <xdr:nvPicPr>
        <xdr:cNvPr id="19" name="Imagem 18">
          <a:hlinkClick xmlns:r="http://schemas.openxmlformats.org/officeDocument/2006/relationships" r:id="rId13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8" r="16458"/>
        <a:stretch/>
      </xdr:blipFill>
      <xdr:spPr>
        <a:xfrm>
          <a:off x="11068050" y="3771900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12</xdr:row>
      <xdr:rowOff>57150</xdr:rowOff>
    </xdr:from>
    <xdr:to>
      <xdr:col>14</xdr:col>
      <xdr:colOff>544200</xdr:colOff>
      <xdr:row>12</xdr:row>
      <xdr:rowOff>525150</xdr:rowOff>
    </xdr:to>
    <xdr:pic>
      <xdr:nvPicPr>
        <xdr:cNvPr id="20" name="Imagem 19">
          <a:hlinkClick xmlns:r="http://schemas.openxmlformats.org/officeDocument/2006/relationships" r:id="rId14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8" r="16458"/>
        <a:stretch/>
      </xdr:blipFill>
      <xdr:spPr>
        <a:xfrm>
          <a:off x="11068050" y="4400550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14</xdr:row>
      <xdr:rowOff>57150</xdr:rowOff>
    </xdr:from>
    <xdr:to>
      <xdr:col>14</xdr:col>
      <xdr:colOff>544200</xdr:colOff>
      <xdr:row>14</xdr:row>
      <xdr:rowOff>525150</xdr:rowOff>
    </xdr:to>
    <xdr:pic>
      <xdr:nvPicPr>
        <xdr:cNvPr id="21" name="Imagem 20">
          <a:hlinkClick xmlns:r="http://schemas.openxmlformats.org/officeDocument/2006/relationships" r:id="rId15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8" r="16458"/>
        <a:stretch/>
      </xdr:blipFill>
      <xdr:spPr>
        <a:xfrm>
          <a:off x="11068050" y="5029200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16</xdr:row>
      <xdr:rowOff>57150</xdr:rowOff>
    </xdr:from>
    <xdr:to>
      <xdr:col>14</xdr:col>
      <xdr:colOff>544200</xdr:colOff>
      <xdr:row>16</xdr:row>
      <xdr:rowOff>525150</xdr:rowOff>
    </xdr:to>
    <xdr:pic>
      <xdr:nvPicPr>
        <xdr:cNvPr id="22" name="Imagem 21">
          <a:hlinkClick xmlns:r="http://schemas.openxmlformats.org/officeDocument/2006/relationships" r:id="rId16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8" r="16458"/>
        <a:stretch/>
      </xdr:blipFill>
      <xdr:spPr>
        <a:xfrm>
          <a:off x="11068050" y="4581525"/>
          <a:ext cx="468000" cy="46800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807977</xdr:colOff>
      <xdr:row>1</xdr:row>
      <xdr:rowOff>15000</xdr:rowOff>
    </xdr:to>
    <xdr:pic>
      <xdr:nvPicPr>
        <xdr:cNvPr id="23" name="Imagem 22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14</xdr:col>
      <xdr:colOff>400050</xdr:colOff>
      <xdr:row>0</xdr:row>
      <xdr:rowOff>0</xdr:rowOff>
    </xdr:from>
    <xdr:to>
      <xdr:col>16</xdr:col>
      <xdr:colOff>254534</xdr:colOff>
      <xdr:row>1</xdr:row>
      <xdr:rowOff>15000</xdr:rowOff>
    </xdr:to>
    <xdr:sp macro="" textlink="">
      <xdr:nvSpPr>
        <xdr:cNvPr id="24" name="Retângulo 2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1391900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oneCell">
    <xdr:from>
      <xdr:col>14</xdr:col>
      <xdr:colOff>76200</xdr:colOff>
      <xdr:row>18</xdr:row>
      <xdr:rowOff>66675</xdr:rowOff>
    </xdr:from>
    <xdr:to>
      <xdr:col>14</xdr:col>
      <xdr:colOff>544200</xdr:colOff>
      <xdr:row>18</xdr:row>
      <xdr:rowOff>534675</xdr:rowOff>
    </xdr:to>
    <xdr:pic>
      <xdr:nvPicPr>
        <xdr:cNvPr id="25" name="Imagem 24">
          <a:hlinkClick xmlns:r="http://schemas.openxmlformats.org/officeDocument/2006/relationships" r:id="rId19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8" r="16458"/>
        <a:stretch/>
      </xdr:blipFill>
      <xdr:spPr>
        <a:xfrm>
          <a:off x="11068050" y="5219700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20</xdr:row>
      <xdr:rowOff>66675</xdr:rowOff>
    </xdr:from>
    <xdr:to>
      <xdr:col>14</xdr:col>
      <xdr:colOff>544200</xdr:colOff>
      <xdr:row>20</xdr:row>
      <xdr:rowOff>534675</xdr:rowOff>
    </xdr:to>
    <xdr:pic>
      <xdr:nvPicPr>
        <xdr:cNvPr id="26" name="Imagem 25">
          <a:hlinkClick xmlns:r="http://schemas.openxmlformats.org/officeDocument/2006/relationships" r:id="rId20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8" r="16458"/>
        <a:stretch/>
      </xdr:blipFill>
      <xdr:spPr>
        <a:xfrm>
          <a:off x="11068050" y="5848350"/>
          <a:ext cx="468000" cy="46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3133719</xdr:colOff>
      <xdr:row>1</xdr:row>
      <xdr:rowOff>47625</xdr:rowOff>
    </xdr:from>
    <xdr:to>
      <xdr:col>1</xdr:col>
      <xdr:colOff>4105719</xdr:colOff>
      <xdr:row>2</xdr:row>
      <xdr:rowOff>28575</xdr:rowOff>
    </xdr:to>
    <xdr:sp macro="" textlink="">
      <xdr:nvSpPr>
        <xdr:cNvPr id="18" name="Retângulo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>
        <a:xfrm>
          <a:off x="3314694" y="428625"/>
          <a:ext cx="972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1</xdr:col>
      <xdr:colOff>4190994</xdr:colOff>
      <xdr:row>1</xdr:row>
      <xdr:rowOff>47625</xdr:rowOff>
    </xdr:from>
    <xdr:to>
      <xdr:col>1</xdr:col>
      <xdr:colOff>5162994</xdr:colOff>
      <xdr:row>2</xdr:row>
      <xdr:rowOff>28575</xdr:rowOff>
    </xdr:to>
    <xdr:sp macro="" textlink="">
      <xdr:nvSpPr>
        <xdr:cNvPr id="20" name="Retângulo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/>
      </xdr:nvSpPr>
      <xdr:spPr>
        <a:xfrm>
          <a:off x="4371969" y="428625"/>
          <a:ext cx="972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Dúvidas</a:t>
          </a:r>
        </a:p>
      </xdr:txBody>
    </xdr:sp>
    <xdr:clientData/>
  </xdr:twoCellAnchor>
  <xdr:twoCellAnchor editAs="absolute">
    <xdr:from>
      <xdr:col>1</xdr:col>
      <xdr:colOff>5248269</xdr:colOff>
      <xdr:row>1</xdr:row>
      <xdr:rowOff>47625</xdr:rowOff>
    </xdr:from>
    <xdr:to>
      <xdr:col>3</xdr:col>
      <xdr:colOff>276669</xdr:colOff>
      <xdr:row>2</xdr:row>
      <xdr:rowOff>28575</xdr:rowOff>
    </xdr:to>
    <xdr:sp macro="" textlink="">
      <xdr:nvSpPr>
        <xdr:cNvPr id="21" name="Retângulo 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/>
      </xdr:nvSpPr>
      <xdr:spPr>
        <a:xfrm>
          <a:off x="5429244" y="428625"/>
          <a:ext cx="972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3</xdr:col>
      <xdr:colOff>352419</xdr:colOff>
      <xdr:row>1</xdr:row>
      <xdr:rowOff>47625</xdr:rowOff>
    </xdr:from>
    <xdr:to>
      <xdr:col>3</xdr:col>
      <xdr:colOff>1324419</xdr:colOff>
      <xdr:row>2</xdr:row>
      <xdr:rowOff>28575</xdr:rowOff>
    </xdr:to>
    <xdr:sp macro="" textlink="">
      <xdr:nvSpPr>
        <xdr:cNvPr id="22" name="Retângulo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/>
      </xdr:nvSpPr>
      <xdr:spPr>
        <a:xfrm>
          <a:off x="6476994" y="428625"/>
          <a:ext cx="972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absolute">
    <xdr:from>
      <xdr:col>1</xdr:col>
      <xdr:colOff>3133719</xdr:colOff>
      <xdr:row>0</xdr:row>
      <xdr:rowOff>0</xdr:rowOff>
    </xdr:from>
    <xdr:to>
      <xdr:col>1</xdr:col>
      <xdr:colOff>4229094</xdr:colOff>
      <xdr:row>1</xdr:row>
      <xdr:rowOff>15000</xdr:rowOff>
    </xdr:to>
    <xdr:sp macro="" textlink="">
      <xdr:nvSpPr>
        <xdr:cNvPr id="23" name="Retângulo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/>
      </xdr:nvSpPr>
      <xdr:spPr>
        <a:xfrm>
          <a:off x="33146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CADASTRO </a:t>
          </a:r>
        </a:p>
      </xdr:txBody>
    </xdr:sp>
    <xdr:clientData/>
  </xdr:twoCellAnchor>
  <xdr:twoCellAnchor editAs="absolute">
    <xdr:from>
      <xdr:col>1</xdr:col>
      <xdr:colOff>4286244</xdr:colOff>
      <xdr:row>0</xdr:row>
      <xdr:rowOff>0</xdr:rowOff>
    </xdr:from>
    <xdr:to>
      <xdr:col>1</xdr:col>
      <xdr:colOff>5381619</xdr:colOff>
      <xdr:row>1</xdr:row>
      <xdr:rowOff>15000</xdr:rowOff>
    </xdr:to>
    <xdr:sp macro="" textlink="">
      <xdr:nvSpPr>
        <xdr:cNvPr id="24" name="Retângulo 2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/>
      </xdr:nvSpPr>
      <xdr:spPr>
        <a:xfrm>
          <a:off x="4467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CONTROLE DE ARMÁRIOS</a:t>
          </a:r>
        </a:p>
      </xdr:txBody>
    </xdr:sp>
    <xdr:clientData/>
  </xdr:twoCellAnchor>
  <xdr:twoCellAnchor editAs="absolute">
    <xdr:from>
      <xdr:col>1</xdr:col>
      <xdr:colOff>5429244</xdr:colOff>
      <xdr:row>0</xdr:row>
      <xdr:rowOff>0</xdr:rowOff>
    </xdr:from>
    <xdr:to>
      <xdr:col>3</xdr:col>
      <xdr:colOff>581019</xdr:colOff>
      <xdr:row>1</xdr:row>
      <xdr:rowOff>15000</xdr:rowOff>
    </xdr:to>
    <xdr:sp macro="" textlink="">
      <xdr:nvSpPr>
        <xdr:cNvPr id="25" name="Retângulo 2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/>
      </xdr:nvSpPr>
      <xdr:spPr>
        <a:xfrm>
          <a:off x="5610219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RESULTADOS</a:t>
          </a:r>
        </a:p>
      </xdr:txBody>
    </xdr:sp>
    <xdr:clientData/>
  </xdr:twoCellAnchor>
  <xdr:twoCellAnchor editAs="absolute">
    <xdr:from>
      <xdr:col>3</xdr:col>
      <xdr:colOff>638169</xdr:colOff>
      <xdr:row>0</xdr:row>
      <xdr:rowOff>0</xdr:rowOff>
    </xdr:from>
    <xdr:to>
      <xdr:col>3</xdr:col>
      <xdr:colOff>1733544</xdr:colOff>
      <xdr:row>1</xdr:row>
      <xdr:rowOff>15000</xdr:rowOff>
    </xdr:to>
    <xdr:sp macro="" textlink="">
      <xdr:nvSpPr>
        <xdr:cNvPr id="26" name="Retângulo 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/>
      </xdr:nvSpPr>
      <xdr:spPr>
        <a:xfrm>
          <a:off x="676274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RELATÓRIO</a:t>
          </a:r>
        </a:p>
      </xdr:txBody>
    </xdr:sp>
    <xdr:clientData/>
  </xdr:twoCellAnchor>
  <xdr:twoCellAnchor editAs="absolute">
    <xdr:from>
      <xdr:col>3</xdr:col>
      <xdr:colOff>1800219</xdr:colOff>
      <xdr:row>0</xdr:row>
      <xdr:rowOff>0</xdr:rowOff>
    </xdr:from>
    <xdr:to>
      <xdr:col>3</xdr:col>
      <xdr:colOff>2895594</xdr:colOff>
      <xdr:row>1</xdr:row>
      <xdr:rowOff>15000</xdr:rowOff>
    </xdr:to>
    <xdr:sp macro="" textlink="">
      <xdr:nvSpPr>
        <xdr:cNvPr id="27" name="Retângul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/>
      </xdr:nvSpPr>
      <xdr:spPr>
        <a:xfrm>
          <a:off x="7924794" y="0"/>
          <a:ext cx="1095375" cy="396000"/>
        </a:xfrm>
        <a:prstGeom prst="rect">
          <a:avLst/>
        </a:prstGeom>
        <a:noFill/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/>
            <a:t>PESQUISA</a:t>
          </a:r>
        </a:p>
      </xdr:txBody>
    </xdr:sp>
    <xdr:clientData/>
  </xdr:twoCellAnchor>
  <xdr:twoCellAnchor editAs="absolute">
    <xdr:from>
      <xdr:col>3</xdr:col>
      <xdr:colOff>2981319</xdr:colOff>
      <xdr:row>0</xdr:row>
      <xdr:rowOff>0</xdr:rowOff>
    </xdr:from>
    <xdr:to>
      <xdr:col>3</xdr:col>
      <xdr:colOff>4055003</xdr:colOff>
      <xdr:row>1</xdr:row>
      <xdr:rowOff>15000</xdr:rowOff>
    </xdr:to>
    <xdr:sp macro="" textlink="">
      <xdr:nvSpPr>
        <xdr:cNvPr id="28" name="Retângulo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/>
      </xdr:nvSpPr>
      <xdr:spPr>
        <a:xfrm>
          <a:off x="9105894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3</xdr:col>
      <xdr:colOff>4124319</xdr:colOff>
      <xdr:row>0</xdr:row>
      <xdr:rowOff>0</xdr:rowOff>
    </xdr:from>
    <xdr:to>
      <xdr:col>3</xdr:col>
      <xdr:colOff>5198003</xdr:colOff>
      <xdr:row>1</xdr:row>
      <xdr:rowOff>15000</xdr:rowOff>
    </xdr:to>
    <xdr:sp macro="" textlink="">
      <xdr:nvSpPr>
        <xdr:cNvPr id="29" name="Retângulo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0248894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RECIBO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827027</xdr:colOff>
      <xdr:row>1</xdr:row>
      <xdr:rowOff>15000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3</xdr:col>
      <xdr:colOff>5267325</xdr:colOff>
      <xdr:row>0</xdr:row>
      <xdr:rowOff>0</xdr:rowOff>
    </xdr:from>
    <xdr:to>
      <xdr:col>5</xdr:col>
      <xdr:colOff>25934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11391900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bFuncionarios" displayName="tbFuncionarios" ref="B5:I67" totalsRowShown="0" headerRowDxfId="13" dataDxfId="12" headerRowBorderDxfId="35">
  <autoFilter ref="B5:I67"/>
  <tableColumns count="8">
    <tableColumn id="1" name="MATRICULA" dataDxfId="21"/>
    <tableColumn id="2" name="NOME" dataDxfId="20"/>
    <tableColumn id="3" name="FUNÇÃO" dataDxfId="19"/>
    <tableColumn id="4" name="DEPARTAMENTO" dataDxfId="18"/>
    <tableColumn id="5" name="ADMISSÃO" dataDxfId="17"/>
    <tableColumn id="6" name="DEMISSÃO" dataDxfId="16"/>
    <tableColumn id="7" name="ANOS DE EMPRESA" dataDxfId="15">
      <calculatedColumnFormula>IFERROR(IF(OR(B6="",F6=""),"",IF(G6="",((TODAY()-F6)/365),((G6-F6)/365))),"")</calculatedColumnFormula>
    </tableColumn>
    <tableColumn id="8" name="OBSERVAÇÕES" dataDxfId="14"/>
  </tableColumns>
  <tableStyleInfo name="Meu Estilo de Tabela" showFirstColumn="0" showLastColumn="0" showRowStripes="1" showColumnStripes="0"/>
</table>
</file>

<file path=xl/tables/table2.xml><?xml version="1.0" encoding="utf-8"?>
<table xmlns="http://schemas.openxmlformats.org/spreadsheetml/2006/main" id="5" name="tbLancamentos" displayName="tbLancamentos" ref="B5:J1015" headerRowDxfId="2" dataDxfId="0" totalsRowDxfId="1" headerRowBorderDxfId="31">
  <autoFilter ref="B5:J1015"/>
  <tableColumns count="9">
    <tableColumn id="1" name="DATA" totalsRowLabel="Total" dataDxfId="11" totalsRowDxfId="30"/>
    <tableColumn id="2" name="LOCAL" dataDxfId="10" totalsRowDxfId="29"/>
    <tableColumn id="3" name="ARMÁRIO Nº" dataDxfId="9" totalsRowDxfId="28"/>
    <tableColumn id="4" name="MATRÍCULA" dataDxfId="8" totalsRowDxfId="27"/>
    <tableColumn id="5" name="NOME" dataDxfId="7" totalsRowDxfId="26">
      <calculatedColumnFormula>IFERROR(IF(E6="","",IF(VLOOKUP(E6,tbFuncionarios[],6,FALSE)&lt;&gt;"","Demitido",VLOOKUP(E6,tbFuncionarios[],2,FALSE))),"")</calculatedColumnFormula>
    </tableColumn>
    <tableColumn id="12" name="DISPONIBILIDADE DO ARMÁRIO" dataDxfId="6" totalsRowDxfId="25">
      <calculatedColumnFormula>IF(tbLancamentos[[#This Row],[NOME]]="","",IF(tbLancamentos[[#This Row],[esgotado]]&lt;&gt;"",tbLancamentos[[#This Row],[esgotado]],tbLancamentos[[#This Row],[DISPONIBILIDADE]]))</calculatedColumnFormula>
    </tableColumn>
    <tableColumn id="6" name="DISPONIBILIDADE" totalsRowFunction="count" dataDxfId="5" totalsRowDxfId="24">
      <calculatedColumnFormula>IFERROR(IF(tbLancamentos[[#This Row],[NOME]]="","",IF(AND(D6&lt;&gt;"",F6&lt;&gt;"",F6&lt;&gt;"Demitido"),"Ocupado","Disponível")),"")</calculatedColumnFormula>
    </tableColumn>
    <tableColumn id="10" name="Vagas disponíveis" dataDxfId="4">
      <calculatedColumnFormula>IFERROR(VLOOKUP(C6,CadArm!$B$6:$E$26,4,FALSE)-COUNTIFS($C$6:C6,tbLancamentos[[#This Row],[LOCAL]],$H$6:H6,"Ocupado"),"")</calculatedColumnFormula>
    </tableColumn>
    <tableColumn id="11" name="esgotado" dataDxfId="3">
      <calculatedColumnFormula>IF(tbLancamentos[[#This Row],[Vagas disponíveis]]&lt;0,"Vagas esgotadas para "&amp;C6,"")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uza.xyz/produto/planilha-avaliacao-de-desempenho-por-competencias/" TargetMode="External"/><Relationship Id="rId13" Type="http://schemas.openxmlformats.org/officeDocument/2006/relationships/drawing" Target="../drawings/drawing10.xml"/><Relationship Id="rId3" Type="http://schemas.openxmlformats.org/officeDocument/2006/relationships/hyperlink" Target="https://www.souza.xyz/produto/planilha-plano-acao-5w2h/" TargetMode="External"/><Relationship Id="rId7" Type="http://schemas.openxmlformats.org/officeDocument/2006/relationships/hyperlink" Target="https://www.souza.xyz/produto/planilha-indicadores-de-rh/" TargetMode="External"/><Relationship Id="rId12" Type="http://schemas.openxmlformats.org/officeDocument/2006/relationships/printerSettings" Target="../printerSettings/printerSettings9.bin"/><Relationship Id="rId2" Type="http://schemas.openxmlformats.org/officeDocument/2006/relationships/hyperlink" Target="https://www.souza.xyz/produto/planilha-plano-acao-5w2h/" TargetMode="External"/><Relationship Id="rId1" Type="http://schemas.openxmlformats.org/officeDocument/2006/relationships/hyperlink" Target="http://luz.vc/ferramentas/planilhas-prontas/planilha-avaliacao-desempenho-competencia/?utm_source=referral&amp;utm_medium=produtos&amp;utm_campaign=fc3" TargetMode="External"/><Relationship Id="rId6" Type="http://schemas.openxmlformats.org/officeDocument/2006/relationships/hyperlink" Target="https://www.souza.xyz/produto/planilha-indicadores-de-rh/" TargetMode="External"/><Relationship Id="rId11" Type="http://schemas.openxmlformats.org/officeDocument/2006/relationships/hyperlink" Target="https://www.souza.xyz/produto/planilha-cadastro-de-funcionarios-com-foto/" TargetMode="External"/><Relationship Id="rId5" Type="http://schemas.openxmlformats.org/officeDocument/2006/relationships/hyperlink" Target="https://www.souza.xyz/produto/planilha-de-priorizacao-e-solucao-de-problemas/" TargetMode="External"/><Relationship Id="rId10" Type="http://schemas.openxmlformats.org/officeDocument/2006/relationships/hyperlink" Target="https://www.souza.xyz/produto/planilha-cadastro-de-funcionarios-com-foto/" TargetMode="External"/><Relationship Id="rId4" Type="http://schemas.openxmlformats.org/officeDocument/2006/relationships/hyperlink" Target="https://www.souza.xyz/produto/planilha-de-priorizacao-e-solucao-de-problemas/" TargetMode="External"/><Relationship Id="rId9" Type="http://schemas.openxmlformats.org/officeDocument/2006/relationships/hyperlink" Target="https://www.souza.xyz/produto/planilha-avaliacao-de-desempenho-por-competencias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7"/>
  <sheetViews>
    <sheetView showGridLines="0" workbookViewId="0">
      <selection activeCell="C10" sqref="C10"/>
    </sheetView>
  </sheetViews>
  <sheetFormatPr defaultRowHeight="15" x14ac:dyDescent="0.25"/>
  <cols>
    <col min="1" max="1" width="3.28515625" style="180" customWidth="1"/>
    <col min="2" max="2" width="14.7109375" style="181" bestFit="1" customWidth="1"/>
    <col min="3" max="3" width="33" style="177" bestFit="1" customWidth="1"/>
    <col min="4" max="4" width="12.28515625" style="177" bestFit="1" customWidth="1"/>
    <col min="5" max="5" width="18.7109375" style="177" bestFit="1" customWidth="1"/>
    <col min="6" max="6" width="14" style="178" bestFit="1" customWidth="1"/>
    <col min="7" max="7" width="13.7109375" style="180" bestFit="1" customWidth="1"/>
    <col min="8" max="8" width="12.28515625" style="180" customWidth="1"/>
    <col min="9" max="9" width="63.85546875" style="180" customWidth="1"/>
    <col min="10" max="16384" width="9.140625" style="180"/>
  </cols>
  <sheetData>
    <row r="1" spans="2:9" s="124" customFormat="1" ht="30" customHeight="1" x14ac:dyDescent="0.25"/>
    <row r="2" spans="2:9" s="125" customFormat="1" ht="24.95" customHeight="1" x14ac:dyDescent="0.25"/>
    <row r="3" spans="2:9" s="126" customFormat="1" ht="20.100000000000001" customHeight="1" x14ac:dyDescent="0.25"/>
    <row r="4" spans="2:9" s="32" customFormat="1" ht="21" x14ac:dyDescent="0.35">
      <c r="B4" s="34" t="s">
        <v>62</v>
      </c>
      <c r="C4" s="28"/>
      <c r="D4" s="28"/>
      <c r="E4" s="28"/>
    </row>
    <row r="5" spans="2:9" s="32" customFormat="1" ht="25.5" x14ac:dyDescent="0.25">
      <c r="B5" s="173" t="s">
        <v>12</v>
      </c>
      <c r="C5" s="173" t="s">
        <v>0</v>
      </c>
      <c r="D5" s="173" t="s">
        <v>15</v>
      </c>
      <c r="E5" s="173" t="s">
        <v>16</v>
      </c>
      <c r="F5" s="174" t="s">
        <v>17</v>
      </c>
      <c r="G5" s="174" t="s">
        <v>23</v>
      </c>
      <c r="H5" s="174" t="s">
        <v>24</v>
      </c>
      <c r="I5" s="175" t="s">
        <v>31</v>
      </c>
    </row>
    <row r="6" spans="2:9" s="32" customFormat="1" x14ac:dyDescent="0.25">
      <c r="B6" s="182">
        <v>100</v>
      </c>
      <c r="C6" s="183" t="s">
        <v>92</v>
      </c>
      <c r="D6" s="183" t="s">
        <v>94</v>
      </c>
      <c r="E6" s="183" t="s">
        <v>96</v>
      </c>
      <c r="F6" s="184">
        <v>43602</v>
      </c>
      <c r="G6" s="184"/>
      <c r="H6" s="179">
        <f ca="1">IFERROR(IF(OR(B6="",F6=""),"",IF(G6="",((TODAY()-F6)/365),((G6-F6)/365))),"")</f>
        <v>2.8904109589041096</v>
      </c>
      <c r="I6" s="185" t="s">
        <v>91</v>
      </c>
    </row>
    <row r="7" spans="2:9" s="32" customFormat="1" x14ac:dyDescent="0.25">
      <c r="B7" s="182">
        <v>101</v>
      </c>
      <c r="C7" s="183" t="s">
        <v>93</v>
      </c>
      <c r="D7" s="183" t="s">
        <v>95</v>
      </c>
      <c r="E7" s="183" t="s">
        <v>96</v>
      </c>
      <c r="F7" s="184">
        <v>43102</v>
      </c>
      <c r="G7" s="184">
        <v>44630</v>
      </c>
      <c r="H7" s="179">
        <f t="shared" ref="H7:H16" ca="1" si="0">IFERROR(IF(OR(B7="",F7=""),"",IF(G7="",((TODAY()-F7)/365),((G7-F7)/365))),"")</f>
        <v>4.1863013698630134</v>
      </c>
      <c r="I7" s="185" t="s">
        <v>91</v>
      </c>
    </row>
    <row r="8" spans="2:9" s="32" customFormat="1" x14ac:dyDescent="0.25">
      <c r="B8" s="182"/>
      <c r="C8" s="183"/>
      <c r="D8" s="183"/>
      <c r="E8" s="183"/>
      <c r="F8" s="184"/>
      <c r="G8" s="184"/>
      <c r="H8" s="179" t="str">
        <f t="shared" ca="1" si="0"/>
        <v/>
      </c>
      <c r="I8" s="185"/>
    </row>
    <row r="9" spans="2:9" s="32" customFormat="1" x14ac:dyDescent="0.25">
      <c r="B9" s="182"/>
      <c r="C9" s="183"/>
      <c r="D9" s="183"/>
      <c r="E9" s="183"/>
      <c r="F9" s="184"/>
      <c r="G9" s="184"/>
      <c r="H9" s="179" t="str">
        <f t="shared" ca="1" si="0"/>
        <v/>
      </c>
      <c r="I9" s="185"/>
    </row>
    <row r="10" spans="2:9" s="32" customFormat="1" x14ac:dyDescent="0.25">
      <c r="B10" s="176"/>
      <c r="C10" s="177"/>
      <c r="D10" s="177"/>
      <c r="E10" s="177"/>
      <c r="F10" s="178"/>
      <c r="G10" s="178"/>
      <c r="H10" s="179" t="str">
        <f t="shared" ca="1" si="0"/>
        <v/>
      </c>
    </row>
    <row r="11" spans="2:9" s="32" customFormat="1" x14ac:dyDescent="0.25">
      <c r="B11" s="176"/>
      <c r="C11" s="177"/>
      <c r="D11" s="177"/>
      <c r="E11" s="177"/>
      <c r="F11" s="178"/>
      <c r="G11" s="178"/>
      <c r="H11" s="179" t="str">
        <f t="shared" ca="1" si="0"/>
        <v/>
      </c>
    </row>
    <row r="12" spans="2:9" s="32" customFormat="1" x14ac:dyDescent="0.25">
      <c r="B12" s="176"/>
      <c r="C12" s="177"/>
      <c r="D12" s="177"/>
      <c r="E12" s="177"/>
      <c r="F12" s="178"/>
      <c r="G12" s="178"/>
      <c r="H12" s="179" t="str">
        <f t="shared" ca="1" si="0"/>
        <v/>
      </c>
    </row>
    <row r="13" spans="2:9" s="32" customFormat="1" x14ac:dyDescent="0.25">
      <c r="B13" s="176"/>
      <c r="C13" s="177"/>
      <c r="D13" s="177"/>
      <c r="E13" s="177"/>
      <c r="F13" s="178"/>
      <c r="G13" s="178"/>
      <c r="H13" s="179" t="str">
        <f t="shared" ca="1" si="0"/>
        <v/>
      </c>
    </row>
    <row r="14" spans="2:9" s="32" customFormat="1" x14ac:dyDescent="0.25">
      <c r="B14" s="176"/>
      <c r="C14" s="177"/>
      <c r="D14" s="177"/>
      <c r="E14" s="177"/>
      <c r="F14" s="178"/>
      <c r="G14" s="178"/>
      <c r="H14" s="179" t="str">
        <f t="shared" ca="1" si="0"/>
        <v/>
      </c>
    </row>
    <row r="15" spans="2:9" s="32" customFormat="1" x14ac:dyDescent="0.25">
      <c r="B15" s="176"/>
      <c r="C15" s="177"/>
      <c r="D15" s="177"/>
      <c r="E15" s="177"/>
      <c r="F15" s="178"/>
      <c r="G15" s="178"/>
      <c r="H15" s="179" t="str">
        <f t="shared" ca="1" si="0"/>
        <v/>
      </c>
    </row>
    <row r="16" spans="2:9" s="32" customFormat="1" x14ac:dyDescent="0.25">
      <c r="B16" s="176"/>
      <c r="C16" s="177"/>
      <c r="D16" s="177"/>
      <c r="E16" s="177"/>
      <c r="F16" s="178"/>
      <c r="G16" s="178"/>
      <c r="H16" s="179" t="str">
        <f t="shared" ca="1" si="0"/>
        <v/>
      </c>
    </row>
    <row r="17" spans="2:9" x14ac:dyDescent="0.25">
      <c r="B17" s="176"/>
      <c r="G17" s="178"/>
      <c r="H17" s="179" t="str">
        <f ca="1">IFERROR(IF(OR(B17="",F17=""),"",IF(G17="",((TODAY()-F17)/365),((G17-F17)/365))),"")</f>
        <v/>
      </c>
      <c r="I17" s="32"/>
    </row>
    <row r="18" spans="2:9" x14ac:dyDescent="0.25">
      <c r="B18" s="176"/>
      <c r="G18" s="178"/>
      <c r="H18" s="179" t="str">
        <f t="shared" ref="H18:H22" ca="1" si="1">IFERROR(IF(OR(B18="",F18=""),"",IF(G18="",((TODAY()-F18)/365),((G18-F18)/365))),"")</f>
        <v/>
      </c>
      <c r="I18" s="32"/>
    </row>
    <row r="19" spans="2:9" x14ac:dyDescent="0.25">
      <c r="B19" s="176"/>
      <c r="G19" s="178"/>
      <c r="H19" s="179" t="str">
        <f t="shared" ca="1" si="1"/>
        <v/>
      </c>
      <c r="I19" s="32"/>
    </row>
    <row r="20" spans="2:9" x14ac:dyDescent="0.25">
      <c r="B20" s="176"/>
      <c r="G20" s="178"/>
      <c r="H20" s="179" t="str">
        <f t="shared" ca="1" si="1"/>
        <v/>
      </c>
      <c r="I20" s="32"/>
    </row>
    <row r="21" spans="2:9" x14ac:dyDescent="0.25">
      <c r="B21" s="176"/>
      <c r="G21" s="178"/>
      <c r="H21" s="179" t="str">
        <f t="shared" ca="1" si="1"/>
        <v/>
      </c>
      <c r="I21" s="32"/>
    </row>
    <row r="22" spans="2:9" x14ac:dyDescent="0.25">
      <c r="B22" s="176"/>
      <c r="G22" s="178"/>
      <c r="H22" s="179" t="str">
        <f t="shared" ca="1" si="1"/>
        <v/>
      </c>
      <c r="I22" s="32"/>
    </row>
    <row r="23" spans="2:9" x14ac:dyDescent="0.25">
      <c r="B23" s="176"/>
      <c r="G23" s="178"/>
      <c r="H23" s="179" t="str">
        <f t="shared" ref="H23:H29" ca="1" si="2">IFERROR(IF(OR(B23="",F23=""),"",IF(G23="",((TODAY()-F23)/365),((G23-F23)/365))),"")</f>
        <v/>
      </c>
      <c r="I23" s="32"/>
    </row>
    <row r="24" spans="2:9" x14ac:dyDescent="0.25">
      <c r="B24" s="176"/>
      <c r="G24" s="178"/>
      <c r="H24" s="179" t="str">
        <f t="shared" ca="1" si="2"/>
        <v/>
      </c>
      <c r="I24" s="32"/>
    </row>
    <row r="25" spans="2:9" x14ac:dyDescent="0.25">
      <c r="B25" s="176"/>
      <c r="G25" s="178"/>
      <c r="H25" s="179" t="str">
        <f t="shared" ca="1" si="2"/>
        <v/>
      </c>
      <c r="I25" s="32"/>
    </row>
    <row r="26" spans="2:9" x14ac:dyDescent="0.25">
      <c r="B26" s="176"/>
      <c r="G26" s="178"/>
      <c r="H26" s="179" t="str">
        <f t="shared" ca="1" si="2"/>
        <v/>
      </c>
      <c r="I26" s="32"/>
    </row>
    <row r="27" spans="2:9" x14ac:dyDescent="0.25">
      <c r="B27" s="176"/>
      <c r="G27" s="178"/>
      <c r="H27" s="179" t="str">
        <f t="shared" ca="1" si="2"/>
        <v/>
      </c>
      <c r="I27" s="32"/>
    </row>
    <row r="28" spans="2:9" x14ac:dyDescent="0.25">
      <c r="B28" s="176"/>
      <c r="G28" s="178"/>
      <c r="H28" s="179" t="str">
        <f t="shared" ca="1" si="2"/>
        <v/>
      </c>
      <c r="I28" s="32"/>
    </row>
    <row r="29" spans="2:9" x14ac:dyDescent="0.25">
      <c r="B29" s="176"/>
      <c r="G29" s="178"/>
      <c r="H29" s="179" t="str">
        <f t="shared" ca="1" si="2"/>
        <v/>
      </c>
      <c r="I29" s="32"/>
    </row>
    <row r="30" spans="2:9" x14ac:dyDescent="0.25">
      <c r="B30" s="176"/>
      <c r="G30" s="178"/>
      <c r="H30" s="179" t="str">
        <f t="shared" ref="H30:H39" ca="1" si="3">IFERROR(IF(OR(B30="",F30=""),"",IF(G30="",((TODAY()-F30)/365),((G30-F30)/365))),"")</f>
        <v/>
      </c>
      <c r="I30" s="32"/>
    </row>
    <row r="31" spans="2:9" x14ac:dyDescent="0.25">
      <c r="B31" s="176"/>
      <c r="G31" s="178"/>
      <c r="H31" s="179" t="str">
        <f t="shared" ca="1" si="3"/>
        <v/>
      </c>
      <c r="I31" s="32"/>
    </row>
    <row r="32" spans="2:9" x14ac:dyDescent="0.25">
      <c r="B32" s="176"/>
      <c r="G32" s="178"/>
      <c r="H32" s="179" t="str">
        <f t="shared" ca="1" si="3"/>
        <v/>
      </c>
      <c r="I32" s="32"/>
    </row>
    <row r="33" spans="2:9" x14ac:dyDescent="0.25">
      <c r="B33" s="176"/>
      <c r="G33" s="178"/>
      <c r="H33" s="179" t="str">
        <f t="shared" ca="1" si="3"/>
        <v/>
      </c>
      <c r="I33" s="32"/>
    </row>
    <row r="34" spans="2:9" x14ac:dyDescent="0.25">
      <c r="B34" s="176"/>
      <c r="G34" s="178"/>
      <c r="H34" s="179" t="str">
        <f t="shared" ca="1" si="3"/>
        <v/>
      </c>
      <c r="I34" s="32"/>
    </row>
    <row r="35" spans="2:9" x14ac:dyDescent="0.25">
      <c r="B35" s="176"/>
      <c r="G35" s="178"/>
      <c r="H35" s="179" t="str">
        <f t="shared" ca="1" si="3"/>
        <v/>
      </c>
      <c r="I35" s="32"/>
    </row>
    <row r="36" spans="2:9" x14ac:dyDescent="0.25">
      <c r="B36" s="176"/>
      <c r="G36" s="178"/>
      <c r="H36" s="179" t="str">
        <f t="shared" ca="1" si="3"/>
        <v/>
      </c>
      <c r="I36" s="32"/>
    </row>
    <row r="37" spans="2:9" x14ac:dyDescent="0.25">
      <c r="B37" s="176"/>
      <c r="G37" s="178"/>
      <c r="H37" s="179" t="str">
        <f t="shared" ca="1" si="3"/>
        <v/>
      </c>
      <c r="I37" s="32"/>
    </row>
    <row r="38" spans="2:9" x14ac:dyDescent="0.25">
      <c r="B38" s="176"/>
      <c r="G38" s="178"/>
      <c r="H38" s="179" t="str">
        <f t="shared" ca="1" si="3"/>
        <v/>
      </c>
      <c r="I38" s="32"/>
    </row>
    <row r="39" spans="2:9" x14ac:dyDescent="0.25">
      <c r="B39" s="176"/>
      <c r="G39" s="178"/>
      <c r="H39" s="179" t="str">
        <f t="shared" ca="1" si="3"/>
        <v/>
      </c>
      <c r="I39" s="32"/>
    </row>
    <row r="40" spans="2:9" x14ac:dyDescent="0.25">
      <c r="B40" s="176"/>
      <c r="G40" s="178"/>
      <c r="H40" s="179" t="str">
        <f t="shared" ref="H40:H47" ca="1" si="4">IFERROR(IF(OR(B40="",F40=""),"",IF(G40="",((TODAY()-F40)/365),((G40-F40)/365))),"")</f>
        <v/>
      </c>
      <c r="I40" s="32"/>
    </row>
    <row r="41" spans="2:9" x14ac:dyDescent="0.25">
      <c r="B41" s="176"/>
      <c r="G41" s="178"/>
      <c r="H41" s="179" t="str">
        <f t="shared" ca="1" si="4"/>
        <v/>
      </c>
      <c r="I41" s="32"/>
    </row>
    <row r="42" spans="2:9" x14ac:dyDescent="0.25">
      <c r="B42" s="176"/>
      <c r="G42" s="178"/>
      <c r="H42" s="179" t="str">
        <f t="shared" ca="1" si="4"/>
        <v/>
      </c>
      <c r="I42" s="32"/>
    </row>
    <row r="43" spans="2:9" x14ac:dyDescent="0.25">
      <c r="B43" s="176"/>
      <c r="G43" s="178"/>
      <c r="H43" s="179" t="str">
        <f t="shared" ca="1" si="4"/>
        <v/>
      </c>
      <c r="I43" s="32"/>
    </row>
    <row r="44" spans="2:9" x14ac:dyDescent="0.25">
      <c r="B44" s="176"/>
      <c r="G44" s="178"/>
      <c r="H44" s="179" t="str">
        <f t="shared" ca="1" si="4"/>
        <v/>
      </c>
      <c r="I44" s="32"/>
    </row>
    <row r="45" spans="2:9" x14ac:dyDescent="0.25">
      <c r="B45" s="176"/>
      <c r="G45" s="178"/>
      <c r="H45" s="179" t="str">
        <f t="shared" ca="1" si="4"/>
        <v/>
      </c>
      <c r="I45" s="32"/>
    </row>
    <row r="46" spans="2:9" x14ac:dyDescent="0.25">
      <c r="B46" s="176"/>
      <c r="G46" s="178"/>
      <c r="H46" s="179" t="str">
        <f t="shared" ca="1" si="4"/>
        <v/>
      </c>
      <c r="I46" s="32"/>
    </row>
    <row r="47" spans="2:9" x14ac:dyDescent="0.25">
      <c r="B47" s="176"/>
      <c r="G47" s="178"/>
      <c r="H47" s="179" t="str">
        <f t="shared" ca="1" si="4"/>
        <v/>
      </c>
      <c r="I47" s="32"/>
    </row>
    <row r="48" spans="2:9" x14ac:dyDescent="0.25">
      <c r="B48" s="176"/>
      <c r="G48" s="178"/>
      <c r="H48" s="179" t="str">
        <f t="shared" ref="H48:H49" ca="1" si="5">IFERROR(IF(OR(B48="",F48=""),"",IF(G48="",((TODAY()-F48)/365),((G48-F48)/365))),"")</f>
        <v/>
      </c>
      <c r="I48" s="32"/>
    </row>
    <row r="49" spans="2:9" x14ac:dyDescent="0.25">
      <c r="B49" s="176"/>
      <c r="G49" s="178"/>
      <c r="H49" s="179" t="str">
        <f t="shared" ca="1" si="5"/>
        <v/>
      </c>
      <c r="I49" s="32"/>
    </row>
    <row r="50" spans="2:9" x14ac:dyDescent="0.25">
      <c r="B50" s="176"/>
      <c r="G50" s="178"/>
      <c r="H50" s="179" t="str">
        <f t="shared" ref="H50:H52" ca="1" si="6">IFERROR(IF(OR(B50="",F50=""),"",IF(G50="",((TODAY()-F50)/365),((G50-F50)/365))),"")</f>
        <v/>
      </c>
      <c r="I50" s="32"/>
    </row>
    <row r="51" spans="2:9" x14ac:dyDescent="0.25">
      <c r="B51" s="176"/>
      <c r="G51" s="178"/>
      <c r="H51" s="179" t="str">
        <f t="shared" ca="1" si="6"/>
        <v/>
      </c>
      <c r="I51" s="32"/>
    </row>
    <row r="52" spans="2:9" x14ac:dyDescent="0.25">
      <c r="B52" s="176"/>
      <c r="G52" s="178"/>
      <c r="H52" s="179" t="str">
        <f t="shared" ca="1" si="6"/>
        <v/>
      </c>
      <c r="I52" s="32"/>
    </row>
    <row r="53" spans="2:9" x14ac:dyDescent="0.25">
      <c r="B53" s="176"/>
      <c r="G53" s="178"/>
      <c r="H53" s="179" t="str">
        <f t="shared" ref="H53:H55" ca="1" si="7">IFERROR(IF(OR(B53="",F53=""),"",IF(G53="",((TODAY()-F53)/365),((G53-F53)/365))),"")</f>
        <v/>
      </c>
      <c r="I53" s="32"/>
    </row>
    <row r="54" spans="2:9" x14ac:dyDescent="0.25">
      <c r="B54" s="176"/>
      <c r="G54" s="178"/>
      <c r="H54" s="179" t="str">
        <f t="shared" ca="1" si="7"/>
        <v/>
      </c>
      <c r="I54" s="32"/>
    </row>
    <row r="55" spans="2:9" x14ac:dyDescent="0.25">
      <c r="B55" s="176"/>
      <c r="G55" s="178"/>
      <c r="H55" s="179" t="str">
        <f t="shared" ca="1" si="7"/>
        <v/>
      </c>
      <c r="I55" s="32"/>
    </row>
    <row r="56" spans="2:9" x14ac:dyDescent="0.25">
      <c r="B56" s="176"/>
      <c r="G56" s="178"/>
      <c r="H56" s="179" t="str">
        <f t="shared" ref="H56:H58" ca="1" si="8">IFERROR(IF(OR(B56="",F56=""),"",IF(G56="",((TODAY()-F56)/365),((G56-F56)/365))),"")</f>
        <v/>
      </c>
    </row>
    <row r="57" spans="2:9" x14ac:dyDescent="0.25">
      <c r="B57" s="176"/>
      <c r="G57" s="178"/>
      <c r="H57" s="179" t="str">
        <f t="shared" ca="1" si="8"/>
        <v/>
      </c>
    </row>
    <row r="58" spans="2:9" x14ac:dyDescent="0.25">
      <c r="B58" s="176"/>
      <c r="G58" s="178"/>
      <c r="H58" s="179" t="str">
        <f t="shared" ca="1" si="8"/>
        <v/>
      </c>
    </row>
    <row r="59" spans="2:9" x14ac:dyDescent="0.25">
      <c r="B59" s="176"/>
      <c r="G59" s="178"/>
      <c r="H59" s="179" t="str">
        <f t="shared" ref="H59:H61" ca="1" si="9">IFERROR(IF(OR(B59="",F59=""),"",IF(G59="",((TODAY()-F59)/365),((G59-F59)/365))),"")</f>
        <v/>
      </c>
    </row>
    <row r="60" spans="2:9" x14ac:dyDescent="0.25">
      <c r="B60" s="176"/>
      <c r="G60" s="178"/>
      <c r="H60" s="179" t="str">
        <f t="shared" ca="1" si="9"/>
        <v/>
      </c>
    </row>
    <row r="61" spans="2:9" x14ac:dyDescent="0.25">
      <c r="B61" s="176"/>
      <c r="G61" s="178"/>
      <c r="H61" s="179" t="str">
        <f t="shared" ca="1" si="9"/>
        <v/>
      </c>
    </row>
    <row r="62" spans="2:9" x14ac:dyDescent="0.25">
      <c r="B62" s="176"/>
      <c r="G62" s="178"/>
      <c r="H62" s="179" t="str">
        <f t="shared" ref="H62:H64" ca="1" si="10">IFERROR(IF(OR(B62="",F62=""),"",IF(G62="",((TODAY()-F62)/365),((G62-F62)/365))),"")</f>
        <v/>
      </c>
    </row>
    <row r="63" spans="2:9" x14ac:dyDescent="0.25">
      <c r="B63" s="176"/>
      <c r="G63" s="178"/>
      <c r="H63" s="179" t="str">
        <f t="shared" ca="1" si="10"/>
        <v/>
      </c>
    </row>
    <row r="64" spans="2:9" x14ac:dyDescent="0.25">
      <c r="B64" s="176"/>
      <c r="G64" s="178"/>
      <c r="H64" s="179" t="str">
        <f t="shared" ca="1" si="10"/>
        <v/>
      </c>
    </row>
    <row r="65" spans="2:8" x14ac:dyDescent="0.25">
      <c r="B65" s="176"/>
      <c r="G65" s="178"/>
      <c r="H65" s="179" t="str">
        <f t="shared" ref="H65:H67" ca="1" si="11">IFERROR(IF(OR(B65="",F65=""),"",IF(G65="",((TODAY()-F65)/365),((G65-F65)/365))),"")</f>
        <v/>
      </c>
    </row>
    <row r="66" spans="2:8" x14ac:dyDescent="0.25">
      <c r="B66" s="176"/>
      <c r="G66" s="178"/>
      <c r="H66" s="179" t="str">
        <f t="shared" ca="1" si="11"/>
        <v/>
      </c>
    </row>
    <row r="67" spans="2:8" x14ac:dyDescent="0.25">
      <c r="B67" s="176"/>
      <c r="G67" s="178"/>
      <c r="H67" s="179" t="str">
        <f t="shared" ca="1" si="11"/>
        <v/>
      </c>
    </row>
  </sheetData>
  <sheetProtection password="9004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showGridLines="0" zoomScaleNormal="100" workbookViewId="0"/>
  </sheetViews>
  <sheetFormatPr defaultColWidth="0" defaultRowHeight="15" customHeight="1" zeroHeight="1" x14ac:dyDescent="0.25"/>
  <cols>
    <col min="1" max="1" width="2.7109375" style="50" customWidth="1"/>
    <col min="2" max="2" width="6.5703125" style="165" customWidth="1"/>
    <col min="3" max="3" width="80.5703125" style="165" bestFit="1" customWidth="1"/>
    <col min="4" max="4" width="17.140625" style="165" customWidth="1"/>
    <col min="5" max="5" width="11.28515625" style="165" customWidth="1"/>
    <col min="6" max="6" width="6.140625" style="165" customWidth="1"/>
    <col min="7" max="8" width="8.85546875" style="165" customWidth="1"/>
    <col min="9" max="9" width="17.5703125" style="165" customWidth="1"/>
    <col min="10" max="10" width="14.7109375" style="165" customWidth="1"/>
    <col min="11" max="11" width="8.42578125" style="165" customWidth="1"/>
    <col min="12" max="12" width="2.28515625" style="165" customWidth="1"/>
    <col min="13" max="17" width="8.85546875" style="165" customWidth="1"/>
    <col min="18" max="18" width="22.28515625" style="165" customWidth="1"/>
    <col min="19" max="30" width="8.85546875" style="165" customWidth="1"/>
    <col min="31" max="31" width="0" style="165" hidden="1" customWidth="1"/>
    <col min="32" max="16384" width="8.85546875" style="165" hidden="1"/>
  </cols>
  <sheetData>
    <row r="1" spans="1:30" s="124" customFormat="1" ht="30" customHeight="1" x14ac:dyDescent="0.25"/>
    <row r="2" spans="1:30" s="125" customFormat="1" ht="24.95" customHeight="1" x14ac:dyDescent="0.25"/>
    <row r="3" spans="1:30" s="126" customFormat="1" ht="20.100000000000001" customHeight="1" x14ac:dyDescent="0.25"/>
    <row r="4" spans="1:30" s="158" customFormat="1" ht="24" customHeight="1" x14ac:dyDescent="0.35">
      <c r="A4" s="51"/>
      <c r="B4" s="154"/>
      <c r="C4" s="155"/>
      <c r="D4" s="156"/>
      <c r="E4" s="156"/>
      <c r="F4" s="156"/>
      <c r="G4" s="156"/>
      <c r="H4" s="156"/>
      <c r="I4" s="156"/>
      <c r="J4" s="157"/>
      <c r="K4" s="157"/>
      <c r="L4" s="157"/>
      <c r="M4" s="157"/>
      <c r="N4" s="157"/>
      <c r="O4" s="157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</row>
    <row r="5" spans="1:30" s="158" customFormat="1" ht="24" customHeight="1" x14ac:dyDescent="0.25">
      <c r="A5" s="51"/>
      <c r="B5" s="159">
        <v>1</v>
      </c>
      <c r="C5" s="160" t="s">
        <v>54</v>
      </c>
      <c r="D5" s="161" t="s">
        <v>55</v>
      </c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</row>
    <row r="6" spans="1:30" ht="24" customHeight="1" x14ac:dyDescent="0.25">
      <c r="A6" s="52"/>
      <c r="B6" s="163"/>
      <c r="C6" s="146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</row>
    <row r="7" spans="1:30" ht="24" customHeight="1" x14ac:dyDescent="0.25">
      <c r="B7" s="159">
        <v>2</v>
      </c>
      <c r="C7" s="160" t="s">
        <v>56</v>
      </c>
      <c r="D7" s="161" t="s">
        <v>55</v>
      </c>
    </row>
    <row r="8" spans="1:30" ht="24" customHeight="1" x14ac:dyDescent="0.3">
      <c r="B8" s="163"/>
      <c r="C8" s="166"/>
      <c r="D8" s="156"/>
      <c r="E8" s="156"/>
      <c r="F8" s="156"/>
      <c r="G8" s="156"/>
      <c r="H8" s="156"/>
      <c r="I8" s="156"/>
      <c r="J8" s="156"/>
    </row>
    <row r="9" spans="1:30" ht="24" customHeight="1" x14ac:dyDescent="0.25">
      <c r="B9" s="159">
        <v>3</v>
      </c>
      <c r="C9" s="160" t="s">
        <v>57</v>
      </c>
      <c r="D9" s="161" t="s">
        <v>55</v>
      </c>
      <c r="J9" s="167"/>
      <c r="K9" s="168"/>
      <c r="L9" s="168"/>
      <c r="M9" s="168"/>
      <c r="N9" s="168"/>
    </row>
    <row r="10" spans="1:30" ht="24" customHeight="1" x14ac:dyDescent="0.3">
      <c r="B10" s="163"/>
      <c r="C10" s="166"/>
    </row>
    <row r="11" spans="1:30" ht="24" customHeight="1" x14ac:dyDescent="0.25">
      <c r="B11" s="159">
        <v>4</v>
      </c>
      <c r="C11" s="160" t="s">
        <v>58</v>
      </c>
      <c r="D11" s="161" t="s">
        <v>55</v>
      </c>
    </row>
    <row r="12" spans="1:30" ht="24" customHeight="1" x14ac:dyDescent="0.3">
      <c r="B12" s="163"/>
      <c r="C12" s="166"/>
    </row>
    <row r="13" spans="1:30" ht="24" customHeight="1" x14ac:dyDescent="0.25">
      <c r="B13" s="159">
        <v>5</v>
      </c>
      <c r="C13" s="160" t="s">
        <v>59</v>
      </c>
      <c r="D13" s="161" t="s">
        <v>55</v>
      </c>
    </row>
    <row r="14" spans="1:30" x14ac:dyDescent="0.25"/>
    <row r="15" spans="1:30" x14ac:dyDescent="0.25"/>
    <row r="16" spans="1:30" ht="21" x14ac:dyDescent="0.25">
      <c r="J16" s="169"/>
    </row>
    <row r="17" spans="10:10" x14ac:dyDescent="0.25">
      <c r="J17" s="167"/>
    </row>
    <row r="18" spans="10:10" x14ac:dyDescent="0.25"/>
    <row r="19" spans="10:10" x14ac:dyDescent="0.25"/>
    <row r="20" spans="10:10" ht="21" x14ac:dyDescent="0.25">
      <c r="J20" s="169"/>
    </row>
    <row r="21" spans="10:10" x14ac:dyDescent="0.25">
      <c r="J21" s="167"/>
    </row>
    <row r="22" spans="10:10" x14ac:dyDescent="0.25"/>
    <row r="23" spans="10:10" x14ac:dyDescent="0.25"/>
    <row r="24" spans="10:10" ht="21" x14ac:dyDescent="0.25">
      <c r="J24" s="170"/>
    </row>
    <row r="25" spans="10:10" x14ac:dyDescent="0.25">
      <c r="J25" s="167"/>
    </row>
    <row r="26" spans="10:10" x14ac:dyDescent="0.25"/>
    <row r="27" spans="10:10" x14ac:dyDescent="0.25"/>
    <row r="28" spans="10:10" x14ac:dyDescent="0.25"/>
    <row r="29" spans="10:10" x14ac:dyDescent="0.25"/>
    <row r="30" spans="10:10" x14ac:dyDescent="0.25"/>
    <row r="31" spans="10:10" x14ac:dyDescent="0.25"/>
    <row r="32" spans="10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spans="10:10" x14ac:dyDescent="0.25"/>
    <row r="50" spans="10:10" x14ac:dyDescent="0.25"/>
    <row r="51" spans="10:10" x14ac:dyDescent="0.25"/>
    <row r="52" spans="10:10" x14ac:dyDescent="0.25"/>
    <row r="53" spans="10:10" x14ac:dyDescent="0.25">
      <c r="J53" s="171"/>
    </row>
    <row r="54" spans="10:10" x14ac:dyDescent="0.25"/>
    <row r="55" spans="10:10" x14ac:dyDescent="0.25"/>
    <row r="56" spans="10:10" x14ac:dyDescent="0.25"/>
    <row r="57" spans="10:10" x14ac:dyDescent="0.25"/>
    <row r="58" spans="10:10" x14ac:dyDescent="0.25"/>
    <row r="59" spans="10:10" x14ac:dyDescent="0.25"/>
    <row r="60" spans="10:10" x14ac:dyDescent="0.25"/>
    <row r="61" spans="10:10" x14ac:dyDescent="0.25"/>
    <row r="62" spans="10:10" x14ac:dyDescent="0.25"/>
    <row r="63" spans="10:10" x14ac:dyDescent="0.25"/>
  </sheetData>
  <sheetProtection password="9004" sheet="1" objects="1" scenarios="1" formatColumns="0" formatRows="0" selectLockedCells="1" autoFilter="0"/>
  <hyperlinks>
    <hyperlink ref="D24:J24" r:id="rId1" display="Planilha de Avaliação de Desempenho por Competências"/>
    <hyperlink ref="D9" r:id="rId2"/>
    <hyperlink ref="C9" r:id="rId3"/>
    <hyperlink ref="D7" r:id="rId4"/>
    <hyperlink ref="C7" r:id="rId5"/>
    <hyperlink ref="C11" r:id="rId6"/>
    <hyperlink ref="D11" r:id="rId7"/>
    <hyperlink ref="C13" r:id="rId8"/>
    <hyperlink ref="D13" r:id="rId9"/>
    <hyperlink ref="C5" r:id="rId10"/>
    <hyperlink ref="D5" r:id="rId11"/>
  </hyperlinks>
  <pageMargins left="0.75" right="0.75" top="1" bottom="1" header="0.5" footer="0.5"/>
  <pageSetup paperSize="9" orientation="portrait" horizontalDpi="4294967292" verticalDpi="4294967292" r:id="rId12"/>
  <drawing r:id="rId1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showGridLines="0" zoomScaleNormal="100" zoomScaleSheetLayoutView="80" workbookViewId="0"/>
  </sheetViews>
  <sheetFormatPr defaultColWidth="9.140625" defaultRowHeight="15" customHeight="1" zeroHeight="1" x14ac:dyDescent="0.25"/>
  <cols>
    <col min="1" max="1" width="2.7109375" style="50" customWidth="1"/>
    <col min="2" max="16" width="10.85546875" style="165" customWidth="1"/>
    <col min="17" max="18" width="9.140625" style="165" customWidth="1"/>
    <col min="19" max="16384" width="9.140625" style="165"/>
  </cols>
  <sheetData>
    <row r="1" spans="1:2" s="124" customFormat="1" ht="30" customHeight="1" x14ac:dyDescent="0.25"/>
    <row r="2" spans="1:2" s="125" customFormat="1" ht="24.95" customHeight="1" x14ac:dyDescent="0.25"/>
    <row r="3" spans="1:2" s="126" customFormat="1" ht="20.100000000000001" customHeight="1" x14ac:dyDescent="0.25"/>
    <row r="4" spans="1:2" s="156" customFormat="1" ht="23.25" x14ac:dyDescent="0.35">
      <c r="B4" s="172" t="s">
        <v>60</v>
      </c>
    </row>
    <row r="5" spans="1:2" s="156" customFormat="1" x14ac:dyDescent="0.25">
      <c r="A5" s="51"/>
    </row>
    <row r="6" spans="1:2" s="165" customFormat="1" ht="35.25" customHeight="1" x14ac:dyDescent="0.25">
      <c r="A6" s="52"/>
    </row>
    <row r="7" spans="1:2" s="165" customFormat="1" ht="35.25" customHeight="1" x14ac:dyDescent="0.25">
      <c r="A7" s="50"/>
    </row>
    <row r="8" spans="1:2" s="165" customFormat="1" ht="30" customHeight="1" x14ac:dyDescent="0.25">
      <c r="A8" s="50"/>
    </row>
    <row r="9" spans="1:2" s="165" customFormat="1" ht="30" customHeight="1" x14ac:dyDescent="0.25">
      <c r="A9" s="50"/>
    </row>
    <row r="10" spans="1:2" s="165" customFormat="1" ht="30" customHeight="1" x14ac:dyDescent="0.25">
      <c r="A10" s="50"/>
    </row>
    <row r="11" spans="1:2" s="165" customFormat="1" ht="30" customHeight="1" x14ac:dyDescent="0.25">
      <c r="A11" s="50"/>
    </row>
    <row r="12" spans="1:2" s="165" customFormat="1" ht="30" customHeight="1" x14ac:dyDescent="0.25">
      <c r="A12" s="50"/>
    </row>
    <row r="13" spans="1:2" s="165" customFormat="1" ht="30" customHeight="1" x14ac:dyDescent="0.25">
      <c r="A13" s="50"/>
    </row>
    <row r="14" spans="1:2" s="165" customFormat="1" ht="30" customHeight="1" x14ac:dyDescent="0.25">
      <c r="A14" s="50"/>
    </row>
    <row r="15" spans="1:2" s="165" customFormat="1" ht="30" customHeight="1" x14ac:dyDescent="0.25">
      <c r="A15" s="50"/>
    </row>
    <row r="16" spans="1:2" s="165" customFormat="1" ht="30" customHeight="1" x14ac:dyDescent="0.25">
      <c r="A16" s="50"/>
    </row>
    <row r="17" spans="1:1" s="165" customFormat="1" ht="30" customHeight="1" x14ac:dyDescent="0.25">
      <c r="A17" s="50"/>
    </row>
    <row r="18" spans="1:1" s="165" customFormat="1" ht="30" customHeight="1" x14ac:dyDescent="0.25">
      <c r="A18" s="50"/>
    </row>
    <row r="19" spans="1:1" s="165" customFormat="1" ht="30" customHeight="1" x14ac:dyDescent="0.25">
      <c r="A19" s="50"/>
    </row>
    <row r="20" spans="1:1" s="165" customFormat="1" ht="30" customHeight="1" x14ac:dyDescent="0.25">
      <c r="A20" s="50"/>
    </row>
    <row r="21" spans="1:1" s="165" customFormat="1" ht="30" customHeight="1" x14ac:dyDescent="0.25">
      <c r="A21" s="50"/>
    </row>
    <row r="22" spans="1:1" s="165" customFormat="1" ht="30" customHeight="1" x14ac:dyDescent="0.25">
      <c r="A22" s="50"/>
    </row>
    <row r="23" spans="1:1" s="165" customFormat="1" ht="30" customHeight="1" x14ac:dyDescent="0.25">
      <c r="A23" s="50"/>
    </row>
    <row r="24" spans="1:1" s="165" customFormat="1" ht="30" customHeight="1" x14ac:dyDescent="0.25">
      <c r="A24" s="50"/>
    </row>
    <row r="25" spans="1:1" s="165" customFormat="1" ht="30" customHeight="1" x14ac:dyDescent="0.25">
      <c r="A25" s="50"/>
    </row>
    <row r="26" spans="1:1" s="165" customFormat="1" ht="30" customHeight="1" x14ac:dyDescent="0.25">
      <c r="A26" s="50"/>
    </row>
    <row r="27" spans="1:1" s="165" customFormat="1" ht="30" customHeight="1" x14ac:dyDescent="0.25">
      <c r="A27" s="50"/>
    </row>
    <row r="28" spans="1:1" s="165" customFormat="1" ht="30" customHeight="1" x14ac:dyDescent="0.25">
      <c r="A28" s="50"/>
    </row>
    <row r="29" spans="1:1" s="165" customFormat="1" ht="30" customHeight="1" x14ac:dyDescent="0.25">
      <c r="A29" s="50"/>
    </row>
    <row r="30" spans="1:1" s="165" customFormat="1" ht="30" customHeight="1" x14ac:dyDescent="0.25">
      <c r="A30" s="50"/>
    </row>
    <row r="31" spans="1:1" s="165" customFormat="1" ht="30" customHeight="1" x14ac:dyDescent="0.25">
      <c r="A31" s="50"/>
    </row>
    <row r="32" spans="1:1" s="165" customFormat="1" ht="30" customHeight="1" x14ac:dyDescent="0.25">
      <c r="A32" s="50"/>
    </row>
    <row r="33" spans="1:1" s="165" customFormat="1" ht="30" customHeight="1" x14ac:dyDescent="0.25">
      <c r="A33" s="50"/>
    </row>
    <row r="34" spans="1:1" s="165" customFormat="1" ht="30" customHeight="1" x14ac:dyDescent="0.25">
      <c r="A34" s="50"/>
    </row>
    <row r="35" spans="1:1" s="165" customFormat="1" ht="30" customHeight="1" x14ac:dyDescent="0.25">
      <c r="A35" s="50"/>
    </row>
    <row r="36" spans="1:1" s="165" customFormat="1" ht="30" customHeight="1" x14ac:dyDescent="0.25">
      <c r="A36" s="50"/>
    </row>
    <row r="37" spans="1:1" s="165" customFormat="1" ht="30" customHeight="1" x14ac:dyDescent="0.25">
      <c r="A37" s="50"/>
    </row>
    <row r="38" spans="1:1" s="165" customFormat="1" ht="30" customHeight="1" x14ac:dyDescent="0.25">
      <c r="A38" s="50"/>
    </row>
    <row r="39" spans="1:1" s="165" customFormat="1" ht="30" customHeight="1" x14ac:dyDescent="0.25">
      <c r="A39" s="50"/>
    </row>
    <row r="40" spans="1:1" s="165" customFormat="1" ht="30" customHeight="1" x14ac:dyDescent="0.25">
      <c r="A40" s="50"/>
    </row>
    <row r="41" spans="1:1" s="165" customFormat="1" ht="30" customHeight="1" x14ac:dyDescent="0.25">
      <c r="A41" s="50"/>
    </row>
    <row r="42" spans="1:1" s="165" customFormat="1" ht="30" customHeight="1" x14ac:dyDescent="0.25">
      <c r="A42" s="50"/>
    </row>
    <row r="43" spans="1:1" s="165" customFormat="1" ht="30" customHeight="1" x14ac:dyDescent="0.25">
      <c r="A43" s="50"/>
    </row>
    <row r="44" spans="1:1" s="165" customFormat="1" ht="30" customHeight="1" x14ac:dyDescent="0.25">
      <c r="A44" s="50"/>
    </row>
    <row r="45" spans="1:1" s="165" customFormat="1" ht="30" customHeight="1" x14ac:dyDescent="0.25">
      <c r="A45" s="50"/>
    </row>
    <row r="46" spans="1:1" s="165" customFormat="1" ht="30" customHeight="1" x14ac:dyDescent="0.25">
      <c r="A46" s="50"/>
    </row>
    <row r="47" spans="1:1" s="165" customFormat="1" ht="30" customHeight="1" x14ac:dyDescent="0.25">
      <c r="A47" s="50"/>
    </row>
    <row r="48" spans="1:1" s="165" customFormat="1" ht="30" customHeight="1" x14ac:dyDescent="0.25">
      <c r="A48" s="50"/>
    </row>
    <row r="49" spans="1:1" s="165" customFormat="1" ht="30" customHeight="1" x14ac:dyDescent="0.25">
      <c r="A49" s="50"/>
    </row>
    <row r="50" spans="1:1" s="165" customFormat="1" ht="30" customHeight="1" x14ac:dyDescent="0.25">
      <c r="A50" s="50"/>
    </row>
    <row r="51" spans="1:1" s="165" customFormat="1" ht="30" customHeight="1" x14ac:dyDescent="0.25">
      <c r="A51" s="50"/>
    </row>
    <row r="52" spans="1:1" s="165" customFormat="1" ht="30" customHeight="1" x14ac:dyDescent="0.25">
      <c r="A52" s="50"/>
    </row>
    <row r="53" spans="1:1" s="165" customFormat="1" ht="30" customHeight="1" x14ac:dyDescent="0.25">
      <c r="A53" s="50"/>
    </row>
    <row r="54" spans="1:1" s="165" customFormat="1" ht="30" customHeight="1" x14ac:dyDescent="0.25">
      <c r="A54" s="50"/>
    </row>
    <row r="55" spans="1:1" s="165" customFormat="1" ht="30" customHeight="1" x14ac:dyDescent="0.25">
      <c r="A55" s="50"/>
    </row>
    <row r="56" spans="1:1" s="165" customFormat="1" ht="30" customHeight="1" x14ac:dyDescent="0.25">
      <c r="A56" s="50"/>
    </row>
    <row r="57" spans="1:1" s="165" customFormat="1" ht="30" customHeight="1" x14ac:dyDescent="0.25">
      <c r="A57" s="50"/>
    </row>
    <row r="58" spans="1:1" s="165" customFormat="1" ht="30" customHeight="1" x14ac:dyDescent="0.25">
      <c r="A58" s="50"/>
    </row>
    <row r="59" spans="1:1" s="165" customFormat="1" ht="30" customHeight="1" x14ac:dyDescent="0.25">
      <c r="A59" s="50"/>
    </row>
    <row r="60" spans="1:1" s="165" customFormat="1" ht="30" customHeight="1" x14ac:dyDescent="0.25">
      <c r="A60" s="50"/>
    </row>
    <row r="61" spans="1:1" s="165" customFormat="1" ht="30" customHeight="1" x14ac:dyDescent="0.25">
      <c r="A61" s="50"/>
    </row>
    <row r="62" spans="1:1" s="165" customFormat="1" ht="30" customHeight="1" x14ac:dyDescent="0.25">
      <c r="A62" s="50"/>
    </row>
    <row r="63" spans="1:1" s="165" customFormat="1" ht="30" customHeight="1" x14ac:dyDescent="0.25">
      <c r="A63" s="50"/>
    </row>
    <row r="64" spans="1:1" s="165" customFormat="1" ht="30" customHeight="1" x14ac:dyDescent="0.25">
      <c r="A64" s="50"/>
    </row>
    <row r="65" spans="1:1" s="165" customFormat="1" ht="30" customHeight="1" x14ac:dyDescent="0.25">
      <c r="A65" s="50"/>
    </row>
    <row r="66" spans="1:1" s="165" customFormat="1" ht="30" customHeight="1" x14ac:dyDescent="0.25">
      <c r="A66" s="50"/>
    </row>
    <row r="67" spans="1:1" s="165" customFormat="1" ht="30" customHeight="1" x14ac:dyDescent="0.25">
      <c r="A67" s="50"/>
    </row>
    <row r="68" spans="1:1" s="165" customFormat="1" ht="30" customHeight="1" x14ac:dyDescent="0.25">
      <c r="A68" s="50"/>
    </row>
    <row r="69" spans="1:1" s="165" customFormat="1" ht="30" customHeight="1" x14ac:dyDescent="0.25">
      <c r="A69" s="50"/>
    </row>
    <row r="70" spans="1:1" s="165" customFormat="1" ht="30" customHeight="1" x14ac:dyDescent="0.25">
      <c r="A70" s="50"/>
    </row>
    <row r="71" spans="1:1" s="165" customFormat="1" ht="30" customHeight="1" x14ac:dyDescent="0.25">
      <c r="A71" s="50"/>
    </row>
    <row r="72" spans="1:1" s="165" customFormat="1" ht="30" customHeight="1" x14ac:dyDescent="0.25">
      <c r="A72" s="50"/>
    </row>
    <row r="73" spans="1:1" s="165" customFormat="1" ht="30" customHeight="1" x14ac:dyDescent="0.25">
      <c r="A73" s="50"/>
    </row>
    <row r="74" spans="1:1" s="165" customFormat="1" ht="30" customHeight="1" x14ac:dyDescent="0.25">
      <c r="A74" s="50"/>
    </row>
    <row r="75" spans="1:1" s="165" customFormat="1" ht="30" customHeight="1" x14ac:dyDescent="0.25">
      <c r="A75" s="50"/>
    </row>
    <row r="76" spans="1:1" s="165" customFormat="1" ht="30" customHeight="1" x14ac:dyDescent="0.25">
      <c r="A76" s="50"/>
    </row>
    <row r="77" spans="1:1" s="165" customFormat="1" ht="30" customHeight="1" x14ac:dyDescent="0.25">
      <c r="A77" s="50"/>
    </row>
    <row r="78" spans="1:1" s="165" customFormat="1" ht="30" customHeight="1" x14ac:dyDescent="0.25">
      <c r="A78" s="50"/>
    </row>
    <row r="79" spans="1:1" s="165" customFormat="1" ht="30" customHeight="1" x14ac:dyDescent="0.25">
      <c r="A79" s="50"/>
    </row>
    <row r="80" spans="1:1" s="165" customFormat="1" ht="30" customHeight="1" x14ac:dyDescent="0.25">
      <c r="A80" s="50"/>
    </row>
    <row r="81" spans="1:1" s="165" customFormat="1" ht="30" customHeight="1" x14ac:dyDescent="0.25">
      <c r="A81" s="50"/>
    </row>
    <row r="82" spans="1:1" s="165" customFormat="1" ht="30" customHeight="1" x14ac:dyDescent="0.25">
      <c r="A82" s="50"/>
    </row>
    <row r="83" spans="1:1" s="165" customFormat="1" ht="30" customHeight="1" x14ac:dyDescent="0.25">
      <c r="A83" s="50"/>
    </row>
    <row r="84" spans="1:1" s="165" customFormat="1" ht="30" customHeight="1" x14ac:dyDescent="0.25">
      <c r="A84" s="50"/>
    </row>
    <row r="85" spans="1:1" s="165" customFormat="1" ht="30" customHeight="1" x14ac:dyDescent="0.25">
      <c r="A85" s="50"/>
    </row>
    <row r="86" spans="1:1" s="165" customFormat="1" ht="30" customHeight="1" x14ac:dyDescent="0.25">
      <c r="A86" s="50"/>
    </row>
    <row r="87" spans="1:1" s="165" customFormat="1" ht="30" customHeight="1" x14ac:dyDescent="0.25">
      <c r="A87" s="50"/>
    </row>
    <row r="88" spans="1:1" s="165" customFormat="1" ht="30" customHeight="1" x14ac:dyDescent="0.25">
      <c r="A88" s="50"/>
    </row>
    <row r="89" spans="1:1" s="165" customFormat="1" ht="30" customHeight="1" x14ac:dyDescent="0.25">
      <c r="A89" s="50"/>
    </row>
    <row r="90" spans="1:1" s="165" customFormat="1" ht="30" customHeight="1" x14ac:dyDescent="0.25">
      <c r="A90" s="50"/>
    </row>
    <row r="91" spans="1:1" s="165" customFormat="1" ht="30" customHeight="1" x14ac:dyDescent="0.25">
      <c r="A91" s="50"/>
    </row>
    <row r="92" spans="1:1" s="165" customFormat="1" ht="30" customHeight="1" x14ac:dyDescent="0.25">
      <c r="A92" s="50"/>
    </row>
    <row r="93" spans="1:1" s="165" customFormat="1" ht="30" customHeight="1" x14ac:dyDescent="0.25">
      <c r="A93" s="50"/>
    </row>
    <row r="94" spans="1:1" s="165" customFormat="1" ht="30" customHeight="1" x14ac:dyDescent="0.25">
      <c r="A94" s="50"/>
    </row>
    <row r="95" spans="1:1" s="165" customFormat="1" ht="30" customHeight="1" x14ac:dyDescent="0.25">
      <c r="A95" s="50"/>
    </row>
    <row r="96" spans="1:1" s="165" customFormat="1" ht="30" customHeight="1" x14ac:dyDescent="0.25">
      <c r="A96" s="50"/>
    </row>
    <row r="97" spans="1:1" s="165" customFormat="1" ht="30" customHeight="1" x14ac:dyDescent="0.25">
      <c r="A97" s="50"/>
    </row>
    <row r="98" spans="1:1" s="165" customFormat="1" ht="30" customHeight="1" x14ac:dyDescent="0.25">
      <c r="A98" s="50"/>
    </row>
    <row r="99" spans="1:1" s="165" customFormat="1" ht="30" customHeight="1" x14ac:dyDescent="0.25">
      <c r="A99" s="50"/>
    </row>
    <row r="100" spans="1:1" s="165" customFormat="1" ht="30" customHeight="1" x14ac:dyDescent="0.25">
      <c r="A100" s="50"/>
    </row>
    <row r="101" spans="1:1" s="165" customFormat="1" ht="30" customHeight="1" x14ac:dyDescent="0.25">
      <c r="A101" s="50"/>
    </row>
    <row r="102" spans="1:1" s="165" customFormat="1" ht="30" customHeight="1" x14ac:dyDescent="0.25">
      <c r="A102" s="50"/>
    </row>
    <row r="103" spans="1:1" s="165" customFormat="1" ht="15" customHeight="1" x14ac:dyDescent="0.25">
      <c r="A103" s="50"/>
    </row>
  </sheetData>
  <sheetProtection password="9004" sheet="1" objects="1" scenarios="1" formatColumns="0" formatRows="0" selectLockedCells="1" autoFilter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L5277"/>
  <sheetViews>
    <sheetView topLeftCell="A10" zoomScaleNormal="100" zoomScaleSheetLayoutView="100" workbookViewId="0">
      <selection activeCell="A31" sqref="A31"/>
    </sheetView>
  </sheetViews>
  <sheetFormatPr defaultRowHeight="12.75" x14ac:dyDescent="0.2"/>
  <cols>
    <col min="1" max="1" width="17.140625" style="2" customWidth="1"/>
    <col min="2" max="2" width="20" style="3" customWidth="1"/>
    <col min="3" max="3" width="53" style="5" customWidth="1"/>
    <col min="4" max="4" width="13" style="1" customWidth="1"/>
    <col min="5" max="5" width="12.28515625" style="3" customWidth="1"/>
    <col min="6" max="6" width="9.5703125" style="7" customWidth="1"/>
    <col min="7" max="7" width="12.42578125" style="3" bestFit="1" customWidth="1"/>
    <col min="8" max="10" width="9.140625" style="3"/>
    <col min="11" max="11" width="0" style="3" hidden="1" customWidth="1"/>
    <col min="12" max="16384" width="9.140625" style="3"/>
  </cols>
  <sheetData>
    <row r="1" spans="1:12" ht="75" customHeight="1" thickBot="1" x14ac:dyDescent="0.25">
      <c r="A1" s="121" t="s">
        <v>3</v>
      </c>
      <c r="B1" s="122"/>
      <c r="C1" s="123"/>
      <c r="L1" s="6">
        <v>21</v>
      </c>
    </row>
    <row r="2" spans="1:12" ht="30.75" customHeight="1" thickBot="1" x14ac:dyDescent="0.25">
      <c r="A2" s="20" t="s">
        <v>1</v>
      </c>
      <c r="B2" s="20" t="s">
        <v>2</v>
      </c>
      <c r="C2" s="20" t="s">
        <v>0</v>
      </c>
      <c r="D2" s="4" t="s">
        <v>4</v>
      </c>
    </row>
    <row r="3" spans="1:12" s="9" customFormat="1" ht="15.75" thickBot="1" x14ac:dyDescent="0.25">
      <c r="A3" s="15"/>
      <c r="B3" s="16"/>
      <c r="C3" s="17" t="e">
        <v>#N/A</v>
      </c>
      <c r="D3" s="8"/>
      <c r="F3" s="10" t="str">
        <f>IF(AND(ISNA(C3),ISBLANK(B3)=FALSE),"Demitido","OK")</f>
        <v>OK</v>
      </c>
    </row>
    <row r="4" spans="1:12" s="9" customFormat="1" ht="15.75" thickBot="1" x14ac:dyDescent="0.25">
      <c r="A4" s="15"/>
      <c r="B4" s="16"/>
      <c r="C4" s="17" t="e">
        <v>#N/A</v>
      </c>
      <c r="D4" s="8"/>
      <c r="F4" s="10" t="str">
        <f t="shared" ref="F4:F67" si="0">IF(AND(ISNA(C4),ISBLANK(B4)=FALSE),"Demitido","OK")</f>
        <v>OK</v>
      </c>
    </row>
    <row r="5" spans="1:12" s="9" customFormat="1" ht="15.75" thickBot="1" x14ac:dyDescent="0.25">
      <c r="A5" s="15"/>
      <c r="B5" s="16"/>
      <c r="C5" s="17" t="e">
        <v>#N/A</v>
      </c>
      <c r="D5" s="8"/>
      <c r="F5" s="10" t="str">
        <f t="shared" si="0"/>
        <v>OK</v>
      </c>
    </row>
    <row r="6" spans="1:12" s="9" customFormat="1" ht="15.75" thickBot="1" x14ac:dyDescent="0.25">
      <c r="A6" s="15"/>
      <c r="B6" s="16"/>
      <c r="C6" s="17" t="e">
        <v>#N/A</v>
      </c>
      <c r="D6" s="8"/>
      <c r="F6" s="10" t="str">
        <f t="shared" si="0"/>
        <v>OK</v>
      </c>
    </row>
    <row r="7" spans="1:12" s="9" customFormat="1" ht="15.75" thickBot="1" x14ac:dyDescent="0.25">
      <c r="A7" s="15"/>
      <c r="B7" s="16"/>
      <c r="C7" s="17" t="e">
        <v>#N/A</v>
      </c>
      <c r="D7" s="8"/>
      <c r="F7" s="10" t="str">
        <f t="shared" si="0"/>
        <v>OK</v>
      </c>
    </row>
    <row r="8" spans="1:12" s="9" customFormat="1" ht="15.75" thickBot="1" x14ac:dyDescent="0.25">
      <c r="A8" s="15"/>
      <c r="B8" s="16"/>
      <c r="C8" s="17" t="e">
        <v>#N/A</v>
      </c>
      <c r="D8" s="8"/>
      <c r="F8" s="10" t="str">
        <f t="shared" si="0"/>
        <v>OK</v>
      </c>
    </row>
    <row r="9" spans="1:12" s="9" customFormat="1" ht="15.75" thickBot="1" x14ac:dyDescent="0.25">
      <c r="A9" s="15"/>
      <c r="B9" s="16"/>
      <c r="C9" s="17" t="e">
        <v>#N/A</v>
      </c>
      <c r="D9" s="8"/>
      <c r="F9" s="10" t="str">
        <f t="shared" si="0"/>
        <v>OK</v>
      </c>
    </row>
    <row r="10" spans="1:12" s="9" customFormat="1" ht="15.75" thickBot="1" x14ac:dyDescent="0.25">
      <c r="A10" s="15"/>
      <c r="B10" s="16"/>
      <c r="C10" s="17" t="e">
        <v>#N/A</v>
      </c>
      <c r="D10" s="8"/>
      <c r="F10" s="10" t="str">
        <f t="shared" si="0"/>
        <v>OK</v>
      </c>
    </row>
    <row r="11" spans="1:12" s="9" customFormat="1" ht="15.75" thickBot="1" x14ac:dyDescent="0.25">
      <c r="A11" s="15"/>
      <c r="B11" s="16"/>
      <c r="C11" s="17" t="e">
        <v>#N/A</v>
      </c>
      <c r="D11" s="8"/>
      <c r="F11" s="10" t="str">
        <f t="shared" si="0"/>
        <v>OK</v>
      </c>
    </row>
    <row r="12" spans="1:12" s="9" customFormat="1" ht="15.75" thickBot="1" x14ac:dyDescent="0.25">
      <c r="A12" s="15"/>
      <c r="B12" s="16"/>
      <c r="C12" s="17" t="e">
        <v>#N/A</v>
      </c>
      <c r="D12" s="8"/>
      <c r="F12" s="10" t="str">
        <f t="shared" si="0"/>
        <v>OK</v>
      </c>
    </row>
    <row r="13" spans="1:12" s="9" customFormat="1" ht="15.75" thickBot="1" x14ac:dyDescent="0.25">
      <c r="A13" s="15"/>
      <c r="B13" s="16"/>
      <c r="C13" s="17" t="e">
        <v>#N/A</v>
      </c>
      <c r="D13" s="8"/>
      <c r="F13" s="10" t="str">
        <f t="shared" si="0"/>
        <v>OK</v>
      </c>
    </row>
    <row r="14" spans="1:12" s="9" customFormat="1" ht="15.75" thickBot="1" x14ac:dyDescent="0.25">
      <c r="A14" s="15"/>
      <c r="B14" s="16"/>
      <c r="C14" s="17" t="e">
        <v>#N/A</v>
      </c>
      <c r="D14" s="8"/>
      <c r="F14" s="10" t="str">
        <f t="shared" si="0"/>
        <v>OK</v>
      </c>
    </row>
    <row r="15" spans="1:12" s="9" customFormat="1" ht="15.75" thickBot="1" x14ac:dyDescent="0.25">
      <c r="A15" s="15"/>
      <c r="B15" s="16"/>
      <c r="C15" s="17" t="e">
        <v>#N/A</v>
      </c>
      <c r="D15" s="8"/>
      <c r="F15" s="10" t="str">
        <f t="shared" si="0"/>
        <v>OK</v>
      </c>
    </row>
    <row r="16" spans="1:12" s="9" customFormat="1" ht="15.75" thickBot="1" x14ac:dyDescent="0.25">
      <c r="A16" s="15"/>
      <c r="B16" s="16"/>
      <c r="C16" s="17" t="e">
        <v>#N/A</v>
      </c>
      <c r="D16" s="8"/>
      <c r="F16" s="10" t="str">
        <f t="shared" si="0"/>
        <v>OK</v>
      </c>
    </row>
    <row r="17" spans="1:6" s="9" customFormat="1" ht="15.75" thickBot="1" x14ac:dyDescent="0.25">
      <c r="A17" s="15"/>
      <c r="B17" s="16"/>
      <c r="C17" s="17" t="e">
        <v>#N/A</v>
      </c>
      <c r="D17" s="8"/>
      <c r="F17" s="10" t="str">
        <f t="shared" si="0"/>
        <v>OK</v>
      </c>
    </row>
    <row r="18" spans="1:6" s="9" customFormat="1" ht="15.75" thickBot="1" x14ac:dyDescent="0.25">
      <c r="A18" s="15"/>
      <c r="B18" s="16"/>
      <c r="C18" s="17" t="e">
        <v>#N/A</v>
      </c>
      <c r="D18" s="8"/>
      <c r="F18" s="10" t="str">
        <f t="shared" si="0"/>
        <v>OK</v>
      </c>
    </row>
    <row r="19" spans="1:6" s="9" customFormat="1" ht="15.75" thickBot="1" x14ac:dyDescent="0.25">
      <c r="A19" s="15"/>
      <c r="B19" s="16"/>
      <c r="C19" s="17" t="e">
        <v>#N/A</v>
      </c>
      <c r="D19" s="8"/>
      <c r="F19" s="10" t="str">
        <f t="shared" si="0"/>
        <v>OK</v>
      </c>
    </row>
    <row r="20" spans="1:6" s="9" customFormat="1" ht="15.75" thickBot="1" x14ac:dyDescent="0.25">
      <c r="A20" s="15"/>
      <c r="B20" s="16"/>
      <c r="C20" s="17" t="e">
        <v>#N/A</v>
      </c>
      <c r="D20" s="8">
        <v>0</v>
      </c>
      <c r="F20" s="10" t="str">
        <f t="shared" si="0"/>
        <v>OK</v>
      </c>
    </row>
    <row r="21" spans="1:6" s="9" customFormat="1" ht="15.75" thickBot="1" x14ac:dyDescent="0.25">
      <c r="A21" s="15"/>
      <c r="B21" s="16"/>
      <c r="C21" s="17" t="e">
        <v>#N/A</v>
      </c>
      <c r="D21" s="8"/>
      <c r="F21" s="10" t="str">
        <f t="shared" si="0"/>
        <v>OK</v>
      </c>
    </row>
    <row r="22" spans="1:6" s="9" customFormat="1" ht="15.75" thickBot="1" x14ac:dyDescent="0.25">
      <c r="A22" s="15"/>
      <c r="B22" s="16"/>
      <c r="C22" s="17" t="e">
        <v>#N/A</v>
      </c>
      <c r="D22" s="8"/>
      <c r="F22" s="10" t="str">
        <f t="shared" si="0"/>
        <v>OK</v>
      </c>
    </row>
    <row r="23" spans="1:6" s="9" customFormat="1" ht="15.75" thickBot="1" x14ac:dyDescent="0.25">
      <c r="A23" s="15"/>
      <c r="B23" s="16"/>
      <c r="C23" s="17" t="e">
        <v>#N/A</v>
      </c>
      <c r="D23" s="8"/>
      <c r="F23" s="10" t="str">
        <f t="shared" si="0"/>
        <v>OK</v>
      </c>
    </row>
    <row r="24" spans="1:6" s="9" customFormat="1" ht="15.75" thickBot="1" x14ac:dyDescent="0.25">
      <c r="A24" s="15"/>
      <c r="B24" s="16"/>
      <c r="C24" s="17" t="e">
        <v>#N/A</v>
      </c>
      <c r="D24" s="8"/>
      <c r="F24" s="10" t="str">
        <f t="shared" si="0"/>
        <v>OK</v>
      </c>
    </row>
    <row r="25" spans="1:6" s="9" customFormat="1" ht="15.75" thickBot="1" x14ac:dyDescent="0.25">
      <c r="A25" s="15"/>
      <c r="B25" s="16"/>
      <c r="C25" s="17" t="e">
        <v>#N/A</v>
      </c>
      <c r="D25" s="8"/>
      <c r="F25" s="10" t="str">
        <f t="shared" si="0"/>
        <v>OK</v>
      </c>
    </row>
    <row r="26" spans="1:6" s="9" customFormat="1" ht="15.75" thickBot="1" x14ac:dyDescent="0.25">
      <c r="A26" s="15"/>
      <c r="B26" s="16"/>
      <c r="C26" s="17" t="e">
        <v>#N/A</v>
      </c>
      <c r="D26" s="8"/>
      <c r="F26" s="10" t="str">
        <f t="shared" si="0"/>
        <v>OK</v>
      </c>
    </row>
    <row r="27" spans="1:6" s="9" customFormat="1" ht="15.75" thickBot="1" x14ac:dyDescent="0.25">
      <c r="A27" s="15"/>
      <c r="B27" s="16"/>
      <c r="C27" s="17" t="e">
        <v>#N/A</v>
      </c>
      <c r="D27" s="8"/>
      <c r="F27" s="10" t="str">
        <f t="shared" si="0"/>
        <v>OK</v>
      </c>
    </row>
    <row r="28" spans="1:6" s="9" customFormat="1" ht="15.75" thickBot="1" x14ac:dyDescent="0.25">
      <c r="A28" s="15"/>
      <c r="B28" s="16"/>
      <c r="C28" s="17" t="e">
        <v>#N/A</v>
      </c>
      <c r="D28" s="8"/>
      <c r="F28" s="10" t="str">
        <f t="shared" si="0"/>
        <v>OK</v>
      </c>
    </row>
    <row r="29" spans="1:6" s="9" customFormat="1" ht="15.75" thickBot="1" x14ac:dyDescent="0.25">
      <c r="A29" s="15"/>
      <c r="B29" s="16"/>
      <c r="C29" s="17" t="e">
        <v>#N/A</v>
      </c>
      <c r="D29" s="8"/>
      <c r="F29" s="10" t="str">
        <f t="shared" si="0"/>
        <v>OK</v>
      </c>
    </row>
    <row r="30" spans="1:6" s="9" customFormat="1" ht="15.75" thickBot="1" x14ac:dyDescent="0.25">
      <c r="A30" s="15"/>
      <c r="B30" s="16"/>
      <c r="C30" s="17" t="e">
        <v>#N/A</v>
      </c>
      <c r="D30" s="8"/>
      <c r="F30" s="10" t="str">
        <f t="shared" si="0"/>
        <v>OK</v>
      </c>
    </row>
    <row r="31" spans="1:6" s="9" customFormat="1" ht="15.75" thickBot="1" x14ac:dyDescent="0.25">
      <c r="A31" s="15"/>
      <c r="B31" s="16"/>
      <c r="C31" s="17" t="e">
        <v>#N/A</v>
      </c>
      <c r="D31" s="8"/>
      <c r="F31" s="10" t="str">
        <f t="shared" si="0"/>
        <v>OK</v>
      </c>
    </row>
    <row r="32" spans="1:6" s="9" customFormat="1" ht="15.75" thickBot="1" x14ac:dyDescent="0.25">
      <c r="A32" s="15"/>
      <c r="B32" s="16"/>
      <c r="C32" s="17" t="e">
        <v>#N/A</v>
      </c>
      <c r="D32" s="8"/>
      <c r="F32" s="10" t="str">
        <f t="shared" si="0"/>
        <v>OK</v>
      </c>
    </row>
    <row r="33" spans="1:6" s="9" customFormat="1" ht="15.75" thickBot="1" x14ac:dyDescent="0.25">
      <c r="A33" s="15"/>
      <c r="B33" s="16"/>
      <c r="C33" s="17" t="e">
        <v>#N/A</v>
      </c>
      <c r="D33" s="8"/>
      <c r="F33" s="10" t="str">
        <f t="shared" si="0"/>
        <v>OK</v>
      </c>
    </row>
    <row r="34" spans="1:6" s="9" customFormat="1" ht="15.75" thickBot="1" x14ac:dyDescent="0.25">
      <c r="A34" s="15"/>
      <c r="B34" s="16"/>
      <c r="C34" s="17" t="e">
        <v>#N/A</v>
      </c>
      <c r="D34" s="8"/>
      <c r="F34" s="10" t="str">
        <f t="shared" si="0"/>
        <v>OK</v>
      </c>
    </row>
    <row r="35" spans="1:6" s="9" customFormat="1" ht="15.75" thickBot="1" x14ac:dyDescent="0.25">
      <c r="A35" s="15"/>
      <c r="B35" s="16"/>
      <c r="C35" s="17" t="e">
        <v>#N/A</v>
      </c>
      <c r="D35" s="8"/>
      <c r="F35" s="10" t="str">
        <f t="shared" si="0"/>
        <v>OK</v>
      </c>
    </row>
    <row r="36" spans="1:6" s="9" customFormat="1" ht="15.75" thickBot="1" x14ac:dyDescent="0.25">
      <c r="A36" s="15"/>
      <c r="B36" s="16"/>
      <c r="C36" s="17" t="e">
        <v>#N/A</v>
      </c>
      <c r="D36" s="8"/>
      <c r="F36" s="10" t="str">
        <f t="shared" si="0"/>
        <v>OK</v>
      </c>
    </row>
    <row r="37" spans="1:6" s="9" customFormat="1" ht="15.75" thickBot="1" x14ac:dyDescent="0.25">
      <c r="A37" s="15"/>
      <c r="B37" s="16"/>
      <c r="C37" s="17" t="e">
        <v>#N/A</v>
      </c>
      <c r="D37" s="8"/>
      <c r="F37" s="10" t="str">
        <f t="shared" si="0"/>
        <v>OK</v>
      </c>
    </row>
    <row r="38" spans="1:6" s="9" customFormat="1" ht="15.75" thickBot="1" x14ac:dyDescent="0.25">
      <c r="A38" s="15"/>
      <c r="B38" s="16"/>
      <c r="C38" s="17" t="e">
        <v>#N/A</v>
      </c>
      <c r="D38" s="8"/>
      <c r="F38" s="10" t="str">
        <f t="shared" si="0"/>
        <v>OK</v>
      </c>
    </row>
    <row r="39" spans="1:6" s="9" customFormat="1" ht="15.75" thickBot="1" x14ac:dyDescent="0.25">
      <c r="A39" s="15"/>
      <c r="B39" s="16"/>
      <c r="C39" s="17" t="e">
        <v>#N/A</v>
      </c>
      <c r="D39" s="8"/>
      <c r="F39" s="10" t="str">
        <f t="shared" si="0"/>
        <v>OK</v>
      </c>
    </row>
    <row r="40" spans="1:6" s="9" customFormat="1" ht="15.75" thickBot="1" x14ac:dyDescent="0.25">
      <c r="A40" s="15"/>
      <c r="B40" s="16"/>
      <c r="C40" s="17" t="e">
        <v>#N/A</v>
      </c>
      <c r="D40" s="8"/>
      <c r="F40" s="10" t="str">
        <f t="shared" si="0"/>
        <v>OK</v>
      </c>
    </row>
    <row r="41" spans="1:6" s="9" customFormat="1" ht="15.75" thickBot="1" x14ac:dyDescent="0.25">
      <c r="A41" s="15"/>
      <c r="B41" s="16"/>
      <c r="C41" s="17" t="e">
        <v>#N/A</v>
      </c>
      <c r="D41" s="8"/>
      <c r="F41" s="10" t="str">
        <f t="shared" si="0"/>
        <v>OK</v>
      </c>
    </row>
    <row r="42" spans="1:6" s="9" customFormat="1" ht="15.75" thickBot="1" x14ac:dyDescent="0.25">
      <c r="A42" s="15"/>
      <c r="B42" s="16"/>
      <c r="C42" s="17" t="e">
        <v>#N/A</v>
      </c>
      <c r="D42" s="8"/>
      <c r="F42" s="10" t="str">
        <f t="shared" si="0"/>
        <v>OK</v>
      </c>
    </row>
    <row r="43" spans="1:6" s="9" customFormat="1" ht="15.75" thickBot="1" x14ac:dyDescent="0.25">
      <c r="A43" s="15"/>
      <c r="B43" s="16"/>
      <c r="C43" s="17" t="e">
        <v>#N/A</v>
      </c>
      <c r="D43" s="8"/>
      <c r="F43" s="10" t="str">
        <f t="shared" si="0"/>
        <v>OK</v>
      </c>
    </row>
    <row r="44" spans="1:6" s="9" customFormat="1" ht="15.75" thickBot="1" x14ac:dyDescent="0.25">
      <c r="A44" s="15"/>
      <c r="B44" s="16"/>
      <c r="C44" s="17" t="e">
        <v>#N/A</v>
      </c>
      <c r="D44" s="8"/>
      <c r="F44" s="10" t="str">
        <f t="shared" si="0"/>
        <v>OK</v>
      </c>
    </row>
    <row r="45" spans="1:6" s="9" customFormat="1" ht="15.75" thickBot="1" x14ac:dyDescent="0.25">
      <c r="A45" s="15"/>
      <c r="B45" s="16"/>
      <c r="C45" s="17" t="e">
        <v>#N/A</v>
      </c>
      <c r="D45" s="8"/>
      <c r="F45" s="10" t="str">
        <f t="shared" si="0"/>
        <v>OK</v>
      </c>
    </row>
    <row r="46" spans="1:6" s="9" customFormat="1" ht="15.75" thickBot="1" x14ac:dyDescent="0.25">
      <c r="A46" s="15"/>
      <c r="B46" s="16"/>
      <c r="C46" s="17" t="e">
        <v>#N/A</v>
      </c>
      <c r="D46" s="8"/>
      <c r="F46" s="10" t="str">
        <f t="shared" si="0"/>
        <v>OK</v>
      </c>
    </row>
    <row r="47" spans="1:6" s="9" customFormat="1" ht="15.75" thickBot="1" x14ac:dyDescent="0.25">
      <c r="A47" s="15"/>
      <c r="B47" s="16"/>
      <c r="C47" s="17" t="e">
        <v>#N/A</v>
      </c>
      <c r="D47" s="8"/>
      <c r="F47" s="10" t="str">
        <f t="shared" si="0"/>
        <v>OK</v>
      </c>
    </row>
    <row r="48" spans="1:6" s="9" customFormat="1" ht="15.75" thickBot="1" x14ac:dyDescent="0.25">
      <c r="A48" s="15"/>
      <c r="B48" s="16"/>
      <c r="C48" s="17" t="e">
        <v>#N/A</v>
      </c>
      <c r="D48" s="8"/>
      <c r="F48" s="10" t="str">
        <f t="shared" si="0"/>
        <v>OK</v>
      </c>
    </row>
    <row r="49" spans="1:6" s="9" customFormat="1" ht="15.75" thickBot="1" x14ac:dyDescent="0.25">
      <c r="A49" s="15"/>
      <c r="B49" s="16"/>
      <c r="C49" s="17" t="e">
        <v>#N/A</v>
      </c>
      <c r="D49" s="8"/>
      <c r="F49" s="10" t="str">
        <f t="shared" si="0"/>
        <v>OK</v>
      </c>
    </row>
    <row r="50" spans="1:6" s="9" customFormat="1" ht="15.75" thickBot="1" x14ac:dyDescent="0.25">
      <c r="A50" s="15"/>
      <c r="B50" s="16"/>
      <c r="C50" s="17" t="e">
        <v>#N/A</v>
      </c>
      <c r="D50" s="8"/>
      <c r="F50" s="10" t="str">
        <f t="shared" si="0"/>
        <v>OK</v>
      </c>
    </row>
    <row r="51" spans="1:6" s="9" customFormat="1" ht="15.75" thickBot="1" x14ac:dyDescent="0.25">
      <c r="A51" s="15"/>
      <c r="B51" s="16"/>
      <c r="C51" s="17" t="e">
        <v>#N/A</v>
      </c>
      <c r="D51" s="8"/>
      <c r="F51" s="10" t="str">
        <f t="shared" si="0"/>
        <v>OK</v>
      </c>
    </row>
    <row r="52" spans="1:6" s="9" customFormat="1" ht="15.75" thickBot="1" x14ac:dyDescent="0.25">
      <c r="A52" s="15"/>
      <c r="B52" s="16"/>
      <c r="C52" s="17" t="e">
        <v>#N/A</v>
      </c>
      <c r="D52" s="8"/>
      <c r="F52" s="10" t="str">
        <f t="shared" si="0"/>
        <v>OK</v>
      </c>
    </row>
    <row r="53" spans="1:6" s="9" customFormat="1" ht="15.75" thickBot="1" x14ac:dyDescent="0.25">
      <c r="A53" s="15"/>
      <c r="B53" s="16"/>
      <c r="C53" s="17" t="e">
        <v>#N/A</v>
      </c>
      <c r="D53" s="8"/>
      <c r="F53" s="10" t="str">
        <f t="shared" si="0"/>
        <v>OK</v>
      </c>
    </row>
    <row r="54" spans="1:6" s="9" customFormat="1" ht="15.75" thickBot="1" x14ac:dyDescent="0.25">
      <c r="A54" s="15"/>
      <c r="B54" s="16"/>
      <c r="C54" s="17" t="e">
        <v>#N/A</v>
      </c>
      <c r="D54" s="8"/>
      <c r="F54" s="10" t="str">
        <f t="shared" si="0"/>
        <v>OK</v>
      </c>
    </row>
    <row r="55" spans="1:6" s="9" customFormat="1" ht="15.75" thickBot="1" x14ac:dyDescent="0.25">
      <c r="A55" s="15"/>
      <c r="B55" s="16"/>
      <c r="C55" s="17" t="e">
        <v>#N/A</v>
      </c>
      <c r="D55" s="8"/>
      <c r="F55" s="10" t="str">
        <f t="shared" si="0"/>
        <v>OK</v>
      </c>
    </row>
    <row r="56" spans="1:6" s="9" customFormat="1" ht="15.75" thickBot="1" x14ac:dyDescent="0.25">
      <c r="A56" s="15"/>
      <c r="B56" s="16"/>
      <c r="C56" s="17" t="e">
        <v>#N/A</v>
      </c>
      <c r="D56" s="8"/>
      <c r="F56" s="10" t="str">
        <f t="shared" si="0"/>
        <v>OK</v>
      </c>
    </row>
    <row r="57" spans="1:6" s="9" customFormat="1" ht="15.75" thickBot="1" x14ac:dyDescent="0.25">
      <c r="A57" s="15"/>
      <c r="B57" s="16"/>
      <c r="C57" s="17" t="e">
        <v>#N/A</v>
      </c>
      <c r="D57" s="8"/>
      <c r="F57" s="10" t="str">
        <f t="shared" si="0"/>
        <v>OK</v>
      </c>
    </row>
    <row r="58" spans="1:6" s="9" customFormat="1" ht="15.75" thickBot="1" x14ac:dyDescent="0.25">
      <c r="A58" s="15"/>
      <c r="B58" s="16"/>
      <c r="C58" s="17" t="e">
        <v>#N/A</v>
      </c>
      <c r="D58" s="8"/>
      <c r="F58" s="10" t="str">
        <f t="shared" si="0"/>
        <v>OK</v>
      </c>
    </row>
    <row r="59" spans="1:6" s="9" customFormat="1" ht="15.75" thickBot="1" x14ac:dyDescent="0.25">
      <c r="A59" s="15"/>
      <c r="B59" s="16"/>
      <c r="C59" s="17" t="e">
        <v>#N/A</v>
      </c>
      <c r="D59" s="8"/>
      <c r="F59" s="10" t="str">
        <f t="shared" si="0"/>
        <v>OK</v>
      </c>
    </row>
    <row r="60" spans="1:6" s="9" customFormat="1" ht="15.75" thickBot="1" x14ac:dyDescent="0.25">
      <c r="A60" s="15"/>
      <c r="B60" s="16"/>
      <c r="C60" s="17" t="e">
        <v>#N/A</v>
      </c>
      <c r="D60" s="8"/>
      <c r="F60" s="10" t="str">
        <f t="shared" si="0"/>
        <v>OK</v>
      </c>
    </row>
    <row r="61" spans="1:6" s="9" customFormat="1" ht="15.75" thickBot="1" x14ac:dyDescent="0.25">
      <c r="A61" s="15"/>
      <c r="B61" s="16"/>
      <c r="C61" s="17" t="e">
        <v>#N/A</v>
      </c>
      <c r="D61" s="8"/>
      <c r="F61" s="10" t="str">
        <f t="shared" si="0"/>
        <v>OK</v>
      </c>
    </row>
    <row r="62" spans="1:6" s="9" customFormat="1" ht="15.75" thickBot="1" x14ac:dyDescent="0.25">
      <c r="A62" s="15"/>
      <c r="B62" s="16"/>
      <c r="C62" s="17" t="e">
        <v>#N/A</v>
      </c>
      <c r="D62" s="8"/>
      <c r="F62" s="10" t="str">
        <f t="shared" si="0"/>
        <v>OK</v>
      </c>
    </row>
    <row r="63" spans="1:6" s="9" customFormat="1" ht="15.75" thickBot="1" x14ac:dyDescent="0.25">
      <c r="A63" s="15"/>
      <c r="B63" s="16"/>
      <c r="C63" s="17" t="e">
        <v>#N/A</v>
      </c>
      <c r="D63" s="8"/>
      <c r="F63" s="10" t="str">
        <f t="shared" si="0"/>
        <v>OK</v>
      </c>
    </row>
    <row r="64" spans="1:6" s="9" customFormat="1" ht="15.75" thickBot="1" x14ac:dyDescent="0.25">
      <c r="A64" s="15"/>
      <c r="B64" s="16"/>
      <c r="C64" s="17" t="e">
        <v>#N/A</v>
      </c>
      <c r="D64" s="8"/>
      <c r="F64" s="10" t="str">
        <f t="shared" si="0"/>
        <v>OK</v>
      </c>
    </row>
    <row r="65" spans="1:6" s="9" customFormat="1" ht="15.75" thickBot="1" x14ac:dyDescent="0.25">
      <c r="A65" s="15"/>
      <c r="B65" s="16"/>
      <c r="C65" s="17" t="e">
        <v>#N/A</v>
      </c>
      <c r="D65" s="8"/>
      <c r="F65" s="10" t="str">
        <f t="shared" si="0"/>
        <v>OK</v>
      </c>
    </row>
    <row r="66" spans="1:6" s="9" customFormat="1" ht="15.75" thickBot="1" x14ac:dyDescent="0.25">
      <c r="A66" s="15"/>
      <c r="B66" s="16"/>
      <c r="C66" s="17" t="e">
        <v>#N/A</v>
      </c>
      <c r="D66" s="8"/>
      <c r="F66" s="10" t="str">
        <f t="shared" si="0"/>
        <v>OK</v>
      </c>
    </row>
    <row r="67" spans="1:6" s="9" customFormat="1" ht="15.75" thickBot="1" x14ac:dyDescent="0.25">
      <c r="A67" s="15"/>
      <c r="B67" s="16"/>
      <c r="C67" s="17" t="e">
        <v>#N/A</v>
      </c>
      <c r="D67" s="8"/>
      <c r="F67" s="10" t="str">
        <f t="shared" si="0"/>
        <v>OK</v>
      </c>
    </row>
    <row r="68" spans="1:6" s="9" customFormat="1" ht="15.75" thickBot="1" x14ac:dyDescent="0.25">
      <c r="A68" s="15"/>
      <c r="B68" s="16"/>
      <c r="C68" s="17" t="e">
        <v>#N/A</v>
      </c>
      <c r="D68" s="8"/>
      <c r="F68" s="10" t="str">
        <f t="shared" ref="F68:F131" si="1">IF(AND(ISNA(C68),ISBLANK(B68)=FALSE),"Demitido","OK")</f>
        <v>OK</v>
      </c>
    </row>
    <row r="69" spans="1:6" s="9" customFormat="1" ht="15.75" thickBot="1" x14ac:dyDescent="0.25">
      <c r="A69" s="15"/>
      <c r="B69" s="16"/>
      <c r="C69" s="17" t="e">
        <v>#N/A</v>
      </c>
      <c r="D69" s="8"/>
      <c r="F69" s="10" t="str">
        <f t="shared" si="1"/>
        <v>OK</v>
      </c>
    </row>
    <row r="70" spans="1:6" s="9" customFormat="1" ht="15.75" thickBot="1" x14ac:dyDescent="0.25">
      <c r="A70" s="15"/>
      <c r="B70" s="16"/>
      <c r="C70" s="17" t="e">
        <v>#N/A</v>
      </c>
      <c r="D70" s="8"/>
      <c r="F70" s="10" t="str">
        <f t="shared" si="1"/>
        <v>OK</v>
      </c>
    </row>
    <row r="71" spans="1:6" s="9" customFormat="1" ht="15.75" thickBot="1" x14ac:dyDescent="0.25">
      <c r="A71" s="15"/>
      <c r="B71" s="16"/>
      <c r="C71" s="17" t="e">
        <v>#N/A</v>
      </c>
      <c r="D71" s="8"/>
      <c r="F71" s="10" t="str">
        <f t="shared" si="1"/>
        <v>OK</v>
      </c>
    </row>
    <row r="72" spans="1:6" s="9" customFormat="1" ht="15.75" thickBot="1" x14ac:dyDescent="0.25">
      <c r="A72" s="15"/>
      <c r="B72" s="16"/>
      <c r="C72" s="17" t="e">
        <v>#N/A</v>
      </c>
      <c r="D72" s="8"/>
      <c r="F72" s="10" t="str">
        <f t="shared" si="1"/>
        <v>OK</v>
      </c>
    </row>
    <row r="73" spans="1:6" s="9" customFormat="1" ht="15.75" thickBot="1" x14ac:dyDescent="0.25">
      <c r="A73" s="15"/>
      <c r="B73" s="16"/>
      <c r="C73" s="17" t="e">
        <v>#N/A</v>
      </c>
      <c r="D73" s="8"/>
      <c r="F73" s="10" t="str">
        <f t="shared" si="1"/>
        <v>OK</v>
      </c>
    </row>
    <row r="74" spans="1:6" s="9" customFormat="1" ht="15.75" thickBot="1" x14ac:dyDescent="0.25">
      <c r="A74" s="15"/>
      <c r="B74" s="16"/>
      <c r="C74" s="17" t="e">
        <v>#N/A</v>
      </c>
      <c r="D74" s="8"/>
      <c r="F74" s="10" t="str">
        <f t="shared" si="1"/>
        <v>OK</v>
      </c>
    </row>
    <row r="75" spans="1:6" s="9" customFormat="1" ht="15.75" thickBot="1" x14ac:dyDescent="0.25">
      <c r="A75" s="15"/>
      <c r="B75" s="16"/>
      <c r="C75" s="17" t="e">
        <v>#N/A</v>
      </c>
      <c r="D75" s="8"/>
      <c r="F75" s="10" t="str">
        <f t="shared" si="1"/>
        <v>OK</v>
      </c>
    </row>
    <row r="76" spans="1:6" s="9" customFormat="1" ht="15.75" thickBot="1" x14ac:dyDescent="0.25">
      <c r="A76" s="15"/>
      <c r="B76" s="16"/>
      <c r="C76" s="17" t="e">
        <v>#N/A</v>
      </c>
      <c r="D76" s="8"/>
      <c r="F76" s="10" t="str">
        <f t="shared" si="1"/>
        <v>OK</v>
      </c>
    </row>
    <row r="77" spans="1:6" s="9" customFormat="1" ht="15.75" thickBot="1" x14ac:dyDescent="0.25">
      <c r="A77" s="15"/>
      <c r="B77" s="16"/>
      <c r="C77" s="17" t="e">
        <v>#N/A</v>
      </c>
      <c r="D77" s="8"/>
      <c r="F77" s="10" t="str">
        <f t="shared" si="1"/>
        <v>OK</v>
      </c>
    </row>
    <row r="78" spans="1:6" s="9" customFormat="1" ht="15.75" thickBot="1" x14ac:dyDescent="0.25">
      <c r="A78" s="15"/>
      <c r="B78" s="16"/>
      <c r="C78" s="17" t="e">
        <v>#N/A</v>
      </c>
      <c r="D78" s="8"/>
      <c r="F78" s="10" t="str">
        <f t="shared" si="1"/>
        <v>OK</v>
      </c>
    </row>
    <row r="79" spans="1:6" s="9" customFormat="1" ht="15.75" thickBot="1" x14ac:dyDescent="0.25">
      <c r="A79" s="15"/>
      <c r="B79" s="16"/>
      <c r="C79" s="17" t="e">
        <v>#N/A</v>
      </c>
      <c r="D79" s="8"/>
      <c r="F79" s="10" t="str">
        <f t="shared" si="1"/>
        <v>OK</v>
      </c>
    </row>
    <row r="80" spans="1:6" s="9" customFormat="1" ht="15.75" thickBot="1" x14ac:dyDescent="0.25">
      <c r="A80" s="15"/>
      <c r="B80" s="16"/>
      <c r="C80" s="17" t="e">
        <v>#N/A</v>
      </c>
      <c r="D80" s="8"/>
      <c r="F80" s="10" t="str">
        <f t="shared" si="1"/>
        <v>OK</v>
      </c>
    </row>
    <row r="81" spans="1:6" s="9" customFormat="1" ht="15.75" thickBot="1" x14ac:dyDescent="0.25">
      <c r="A81" s="15"/>
      <c r="B81" s="16"/>
      <c r="C81" s="17" t="e">
        <v>#N/A</v>
      </c>
      <c r="D81" s="8"/>
      <c r="F81" s="10" t="str">
        <f t="shared" si="1"/>
        <v>OK</v>
      </c>
    </row>
    <row r="82" spans="1:6" s="9" customFormat="1" ht="15.75" thickBot="1" x14ac:dyDescent="0.25">
      <c r="A82" s="15"/>
      <c r="B82" s="16"/>
      <c r="C82" s="17" t="e">
        <v>#N/A</v>
      </c>
      <c r="D82" s="8"/>
      <c r="F82" s="10" t="str">
        <f t="shared" si="1"/>
        <v>OK</v>
      </c>
    </row>
    <row r="83" spans="1:6" s="9" customFormat="1" ht="15.75" thickBot="1" x14ac:dyDescent="0.25">
      <c r="A83" s="15"/>
      <c r="B83" s="16"/>
      <c r="C83" s="17" t="e">
        <v>#N/A</v>
      </c>
      <c r="D83" s="8"/>
      <c r="F83" s="10" t="str">
        <f t="shared" si="1"/>
        <v>OK</v>
      </c>
    </row>
    <row r="84" spans="1:6" s="9" customFormat="1" ht="15.75" thickBot="1" x14ac:dyDescent="0.25">
      <c r="A84" s="15"/>
      <c r="B84" s="16"/>
      <c r="C84" s="17" t="e">
        <v>#N/A</v>
      </c>
      <c r="D84" s="8"/>
      <c r="F84" s="10" t="str">
        <f t="shared" si="1"/>
        <v>OK</v>
      </c>
    </row>
    <row r="85" spans="1:6" s="9" customFormat="1" ht="15.75" thickBot="1" x14ac:dyDescent="0.25">
      <c r="A85" s="15"/>
      <c r="B85" s="16"/>
      <c r="C85" s="17" t="e">
        <v>#N/A</v>
      </c>
      <c r="D85" s="8"/>
      <c r="F85" s="10" t="str">
        <f t="shared" si="1"/>
        <v>OK</v>
      </c>
    </row>
    <row r="86" spans="1:6" s="9" customFormat="1" ht="15.75" thickBot="1" x14ac:dyDescent="0.25">
      <c r="A86" s="15"/>
      <c r="B86" s="16"/>
      <c r="C86" s="17" t="e">
        <v>#N/A</v>
      </c>
      <c r="D86" s="8"/>
      <c r="F86" s="10" t="str">
        <f t="shared" si="1"/>
        <v>OK</v>
      </c>
    </row>
    <row r="87" spans="1:6" s="9" customFormat="1" ht="15.75" thickBot="1" x14ac:dyDescent="0.25">
      <c r="A87" s="15"/>
      <c r="B87" s="16"/>
      <c r="C87" s="17" t="e">
        <v>#N/A</v>
      </c>
      <c r="D87" s="8"/>
      <c r="F87" s="10" t="str">
        <f t="shared" si="1"/>
        <v>OK</v>
      </c>
    </row>
    <row r="88" spans="1:6" s="9" customFormat="1" ht="15.75" thickBot="1" x14ac:dyDescent="0.25">
      <c r="A88" s="15"/>
      <c r="B88" s="16"/>
      <c r="C88" s="17" t="e">
        <v>#N/A</v>
      </c>
      <c r="D88" s="8"/>
      <c r="F88" s="10" t="str">
        <f t="shared" si="1"/>
        <v>OK</v>
      </c>
    </row>
    <row r="89" spans="1:6" s="9" customFormat="1" ht="15.75" thickBot="1" x14ac:dyDescent="0.25">
      <c r="A89" s="15"/>
      <c r="B89" s="16"/>
      <c r="C89" s="17" t="e">
        <v>#N/A</v>
      </c>
      <c r="D89" s="8"/>
      <c r="F89" s="10" t="str">
        <f t="shared" si="1"/>
        <v>OK</v>
      </c>
    </row>
    <row r="90" spans="1:6" s="9" customFormat="1" ht="15.75" thickBot="1" x14ac:dyDescent="0.25">
      <c r="A90" s="15"/>
      <c r="B90" s="16"/>
      <c r="C90" s="17" t="e">
        <v>#N/A</v>
      </c>
      <c r="D90" s="8"/>
      <c r="F90" s="10" t="str">
        <f t="shared" si="1"/>
        <v>OK</v>
      </c>
    </row>
    <row r="91" spans="1:6" s="9" customFormat="1" ht="15.75" thickBot="1" x14ac:dyDescent="0.25">
      <c r="A91" s="15"/>
      <c r="B91" s="16"/>
      <c r="C91" s="17" t="e">
        <v>#N/A</v>
      </c>
      <c r="D91" s="8"/>
      <c r="F91" s="10" t="str">
        <f t="shared" si="1"/>
        <v>OK</v>
      </c>
    </row>
    <row r="92" spans="1:6" s="9" customFormat="1" ht="15.75" thickBot="1" x14ac:dyDescent="0.25">
      <c r="A92" s="15"/>
      <c r="B92" s="16"/>
      <c r="C92" s="17" t="e">
        <v>#N/A</v>
      </c>
      <c r="D92" s="8"/>
      <c r="F92" s="10" t="str">
        <f t="shared" si="1"/>
        <v>OK</v>
      </c>
    </row>
    <row r="93" spans="1:6" s="9" customFormat="1" ht="15.75" thickBot="1" x14ac:dyDescent="0.25">
      <c r="A93" s="15"/>
      <c r="B93" s="16"/>
      <c r="C93" s="17" t="e">
        <v>#N/A</v>
      </c>
      <c r="D93" s="8"/>
      <c r="F93" s="10" t="str">
        <f t="shared" si="1"/>
        <v>OK</v>
      </c>
    </row>
    <row r="94" spans="1:6" s="9" customFormat="1" ht="15.75" thickBot="1" x14ac:dyDescent="0.25">
      <c r="A94" s="15"/>
      <c r="B94" s="16"/>
      <c r="C94" s="17" t="e">
        <v>#N/A</v>
      </c>
      <c r="D94" s="8"/>
      <c r="F94" s="10" t="str">
        <f t="shared" si="1"/>
        <v>OK</v>
      </c>
    </row>
    <row r="95" spans="1:6" s="9" customFormat="1" ht="15.75" thickBot="1" x14ac:dyDescent="0.25">
      <c r="A95" s="15"/>
      <c r="B95" s="16"/>
      <c r="C95" s="17" t="e">
        <v>#N/A</v>
      </c>
      <c r="D95" s="8"/>
      <c r="F95" s="10" t="str">
        <f t="shared" si="1"/>
        <v>OK</v>
      </c>
    </row>
    <row r="96" spans="1:6" s="9" customFormat="1" ht="15.75" thickBot="1" x14ac:dyDescent="0.25">
      <c r="A96" s="15"/>
      <c r="B96" s="16"/>
      <c r="C96" s="17" t="e">
        <v>#N/A</v>
      </c>
      <c r="D96" s="8"/>
      <c r="F96" s="10" t="str">
        <f t="shared" si="1"/>
        <v>OK</v>
      </c>
    </row>
    <row r="97" spans="1:6" s="9" customFormat="1" ht="15.75" thickBot="1" x14ac:dyDescent="0.25">
      <c r="A97" s="15"/>
      <c r="B97" s="16"/>
      <c r="C97" s="17" t="e">
        <v>#N/A</v>
      </c>
      <c r="D97" s="8"/>
      <c r="F97" s="10" t="str">
        <f t="shared" si="1"/>
        <v>OK</v>
      </c>
    </row>
    <row r="98" spans="1:6" s="9" customFormat="1" ht="15.75" thickBot="1" x14ac:dyDescent="0.25">
      <c r="A98" s="15"/>
      <c r="B98" s="16"/>
      <c r="C98" s="17" t="e">
        <v>#N/A</v>
      </c>
      <c r="D98" s="8"/>
      <c r="F98" s="10" t="str">
        <f t="shared" si="1"/>
        <v>OK</v>
      </c>
    </row>
    <row r="99" spans="1:6" s="9" customFormat="1" ht="15.75" thickBot="1" x14ac:dyDescent="0.25">
      <c r="A99" s="15"/>
      <c r="B99" s="16"/>
      <c r="C99" s="17" t="e">
        <v>#N/A</v>
      </c>
      <c r="D99" s="8"/>
      <c r="F99" s="10" t="str">
        <f t="shared" si="1"/>
        <v>OK</v>
      </c>
    </row>
    <row r="100" spans="1:6" s="9" customFormat="1" ht="15.75" thickBot="1" x14ac:dyDescent="0.25">
      <c r="A100" s="15"/>
      <c r="B100" s="16"/>
      <c r="C100" s="17" t="e">
        <v>#N/A</v>
      </c>
      <c r="D100" s="8"/>
      <c r="F100" s="10" t="str">
        <f t="shared" si="1"/>
        <v>OK</v>
      </c>
    </row>
    <row r="101" spans="1:6" s="9" customFormat="1" ht="15.75" thickBot="1" x14ac:dyDescent="0.25">
      <c r="A101" s="15"/>
      <c r="B101" s="16"/>
      <c r="C101" s="17" t="e">
        <v>#N/A</v>
      </c>
      <c r="D101" s="8"/>
      <c r="F101" s="10" t="str">
        <f t="shared" si="1"/>
        <v>OK</v>
      </c>
    </row>
    <row r="102" spans="1:6" s="9" customFormat="1" ht="15.75" thickBot="1" x14ac:dyDescent="0.25">
      <c r="A102" s="15"/>
      <c r="B102" s="16"/>
      <c r="C102" s="17" t="e">
        <v>#N/A</v>
      </c>
      <c r="D102" s="8"/>
      <c r="F102" s="10" t="str">
        <f t="shared" si="1"/>
        <v>OK</v>
      </c>
    </row>
    <row r="103" spans="1:6" s="9" customFormat="1" ht="15.75" thickBot="1" x14ac:dyDescent="0.25">
      <c r="A103" s="15"/>
      <c r="B103" s="16"/>
      <c r="C103" s="17" t="e">
        <v>#N/A</v>
      </c>
      <c r="D103" s="8"/>
      <c r="F103" s="10" t="str">
        <f t="shared" si="1"/>
        <v>OK</v>
      </c>
    </row>
    <row r="104" spans="1:6" s="9" customFormat="1" ht="15.75" thickBot="1" x14ac:dyDescent="0.25">
      <c r="A104" s="15"/>
      <c r="B104" s="16"/>
      <c r="C104" s="17" t="e">
        <v>#N/A</v>
      </c>
      <c r="D104" s="8"/>
      <c r="F104" s="10" t="str">
        <f t="shared" si="1"/>
        <v>OK</v>
      </c>
    </row>
    <row r="105" spans="1:6" s="9" customFormat="1" ht="15.75" thickBot="1" x14ac:dyDescent="0.25">
      <c r="A105" s="15"/>
      <c r="B105" s="16"/>
      <c r="C105" s="17" t="e">
        <v>#N/A</v>
      </c>
      <c r="D105" s="8"/>
      <c r="F105" s="10" t="str">
        <f t="shared" si="1"/>
        <v>OK</v>
      </c>
    </row>
    <row r="106" spans="1:6" s="9" customFormat="1" ht="15.75" thickBot="1" x14ac:dyDescent="0.25">
      <c r="A106" s="15"/>
      <c r="B106" s="16"/>
      <c r="C106" s="17" t="e">
        <v>#N/A</v>
      </c>
      <c r="D106" s="8"/>
      <c r="F106" s="10" t="str">
        <f t="shared" si="1"/>
        <v>OK</v>
      </c>
    </row>
    <row r="107" spans="1:6" s="9" customFormat="1" ht="15.75" thickBot="1" x14ac:dyDescent="0.25">
      <c r="A107" s="15"/>
      <c r="B107" s="16"/>
      <c r="C107" s="17" t="e">
        <v>#N/A</v>
      </c>
      <c r="D107" s="8"/>
      <c r="F107" s="10" t="str">
        <f t="shared" si="1"/>
        <v>OK</v>
      </c>
    </row>
    <row r="108" spans="1:6" s="9" customFormat="1" ht="15.75" thickBot="1" x14ac:dyDescent="0.25">
      <c r="A108" s="15"/>
      <c r="B108" s="16"/>
      <c r="C108" s="17" t="e">
        <v>#N/A</v>
      </c>
      <c r="D108" s="8"/>
      <c r="F108" s="10" t="str">
        <f t="shared" si="1"/>
        <v>OK</v>
      </c>
    </row>
    <row r="109" spans="1:6" s="9" customFormat="1" ht="15.75" thickBot="1" x14ac:dyDescent="0.25">
      <c r="A109" s="15"/>
      <c r="B109" s="16"/>
      <c r="C109" s="17" t="e">
        <v>#N/A</v>
      </c>
      <c r="D109" s="8"/>
      <c r="F109" s="10" t="str">
        <f t="shared" si="1"/>
        <v>OK</v>
      </c>
    </row>
    <row r="110" spans="1:6" s="9" customFormat="1" ht="15.75" thickBot="1" x14ac:dyDescent="0.25">
      <c r="A110" s="15"/>
      <c r="B110" s="16"/>
      <c r="C110" s="17" t="e">
        <v>#N/A</v>
      </c>
      <c r="D110" s="8"/>
      <c r="F110" s="10" t="str">
        <f t="shared" si="1"/>
        <v>OK</v>
      </c>
    </row>
    <row r="111" spans="1:6" s="9" customFormat="1" ht="15.75" thickBot="1" x14ac:dyDescent="0.25">
      <c r="A111" s="15"/>
      <c r="B111" s="16"/>
      <c r="C111" s="17" t="e">
        <v>#N/A</v>
      </c>
      <c r="D111" s="8"/>
      <c r="F111" s="10" t="str">
        <f t="shared" si="1"/>
        <v>OK</v>
      </c>
    </row>
    <row r="112" spans="1:6" s="9" customFormat="1" ht="15.75" thickBot="1" x14ac:dyDescent="0.25">
      <c r="A112" s="15"/>
      <c r="B112" s="16"/>
      <c r="C112" s="17" t="e">
        <v>#N/A</v>
      </c>
      <c r="D112" s="8"/>
      <c r="F112" s="10" t="str">
        <f t="shared" si="1"/>
        <v>OK</v>
      </c>
    </row>
    <row r="113" spans="1:6" s="9" customFormat="1" ht="15.75" thickBot="1" x14ac:dyDescent="0.25">
      <c r="A113" s="15"/>
      <c r="B113" s="16"/>
      <c r="C113" s="17" t="e">
        <v>#N/A</v>
      </c>
      <c r="D113" s="8">
        <v>0</v>
      </c>
      <c r="F113" s="10" t="str">
        <f t="shared" si="1"/>
        <v>OK</v>
      </c>
    </row>
    <row r="114" spans="1:6" s="9" customFormat="1" ht="15.75" thickBot="1" x14ac:dyDescent="0.25">
      <c r="A114" s="15"/>
      <c r="B114" s="16"/>
      <c r="C114" s="17" t="e">
        <v>#N/A</v>
      </c>
      <c r="D114" s="8"/>
      <c r="F114" s="10" t="str">
        <f t="shared" si="1"/>
        <v>OK</v>
      </c>
    </row>
    <row r="115" spans="1:6" s="9" customFormat="1" ht="15.75" thickBot="1" x14ac:dyDescent="0.25">
      <c r="A115" s="15"/>
      <c r="B115" s="16"/>
      <c r="C115" s="17" t="e">
        <v>#N/A</v>
      </c>
      <c r="D115" s="8"/>
      <c r="F115" s="10" t="str">
        <f t="shared" si="1"/>
        <v>OK</v>
      </c>
    </row>
    <row r="116" spans="1:6" s="9" customFormat="1" ht="15.75" thickBot="1" x14ac:dyDescent="0.25">
      <c r="A116" s="15"/>
      <c r="B116" s="16"/>
      <c r="C116" s="17" t="e">
        <v>#N/A</v>
      </c>
      <c r="D116" s="8"/>
      <c r="F116" s="10" t="str">
        <f t="shared" si="1"/>
        <v>OK</v>
      </c>
    </row>
    <row r="117" spans="1:6" s="9" customFormat="1" ht="15.75" thickBot="1" x14ac:dyDescent="0.25">
      <c r="A117" s="15"/>
      <c r="B117" s="16"/>
      <c r="C117" s="17" t="e">
        <v>#N/A</v>
      </c>
      <c r="D117" s="8"/>
      <c r="F117" s="10" t="str">
        <f t="shared" si="1"/>
        <v>OK</v>
      </c>
    </row>
    <row r="118" spans="1:6" s="9" customFormat="1" ht="15.75" thickBot="1" x14ac:dyDescent="0.25">
      <c r="A118" s="15"/>
      <c r="B118" s="16"/>
      <c r="C118" s="17" t="e">
        <v>#N/A</v>
      </c>
      <c r="D118" s="8"/>
      <c r="F118" s="10" t="str">
        <f t="shared" si="1"/>
        <v>OK</v>
      </c>
    </row>
    <row r="119" spans="1:6" s="9" customFormat="1" ht="15.75" thickBot="1" x14ac:dyDescent="0.25">
      <c r="A119" s="15"/>
      <c r="B119" s="16"/>
      <c r="C119" s="17" t="e">
        <v>#N/A</v>
      </c>
      <c r="D119" s="8"/>
      <c r="F119" s="10" t="str">
        <f t="shared" si="1"/>
        <v>OK</v>
      </c>
    </row>
    <row r="120" spans="1:6" s="9" customFormat="1" ht="15.75" thickBot="1" x14ac:dyDescent="0.25">
      <c r="A120" s="15"/>
      <c r="B120" s="16"/>
      <c r="C120" s="17" t="e">
        <v>#N/A</v>
      </c>
      <c r="D120" s="8"/>
      <c r="F120" s="10" t="str">
        <f t="shared" si="1"/>
        <v>OK</v>
      </c>
    </row>
    <row r="121" spans="1:6" s="9" customFormat="1" ht="15.75" thickBot="1" x14ac:dyDescent="0.25">
      <c r="A121" s="15"/>
      <c r="B121" s="16"/>
      <c r="C121" s="17" t="e">
        <v>#N/A</v>
      </c>
      <c r="D121" s="8"/>
      <c r="F121" s="10" t="str">
        <f t="shared" si="1"/>
        <v>OK</v>
      </c>
    </row>
    <row r="122" spans="1:6" s="9" customFormat="1" ht="15.75" thickBot="1" x14ac:dyDescent="0.25">
      <c r="A122" s="15"/>
      <c r="B122" s="16"/>
      <c r="C122" s="17" t="e">
        <v>#N/A</v>
      </c>
      <c r="D122" s="8"/>
      <c r="F122" s="10" t="str">
        <f t="shared" si="1"/>
        <v>OK</v>
      </c>
    </row>
    <row r="123" spans="1:6" s="9" customFormat="1" ht="15.75" thickBot="1" x14ac:dyDescent="0.25">
      <c r="A123" s="15"/>
      <c r="B123" s="16"/>
      <c r="C123" s="17" t="e">
        <v>#N/A</v>
      </c>
      <c r="D123" s="8"/>
      <c r="F123" s="10" t="str">
        <f t="shared" si="1"/>
        <v>OK</v>
      </c>
    </row>
    <row r="124" spans="1:6" s="9" customFormat="1" ht="15.75" thickBot="1" x14ac:dyDescent="0.25">
      <c r="A124" s="15"/>
      <c r="B124" s="16"/>
      <c r="C124" s="17" t="e">
        <v>#N/A</v>
      </c>
      <c r="D124" s="8"/>
      <c r="F124" s="10" t="str">
        <f t="shared" si="1"/>
        <v>OK</v>
      </c>
    </row>
    <row r="125" spans="1:6" s="9" customFormat="1" ht="15.75" thickBot="1" x14ac:dyDescent="0.25">
      <c r="A125" s="15"/>
      <c r="B125" s="16"/>
      <c r="C125" s="17" t="e">
        <v>#N/A</v>
      </c>
      <c r="D125" s="8"/>
      <c r="F125" s="10" t="str">
        <f t="shared" si="1"/>
        <v>OK</v>
      </c>
    </row>
    <row r="126" spans="1:6" s="9" customFormat="1" ht="15.75" thickBot="1" x14ac:dyDescent="0.25">
      <c r="A126" s="15"/>
      <c r="B126" s="16"/>
      <c r="C126" s="17" t="e">
        <v>#N/A</v>
      </c>
      <c r="D126" s="8"/>
      <c r="F126" s="10" t="str">
        <f t="shared" si="1"/>
        <v>OK</v>
      </c>
    </row>
    <row r="127" spans="1:6" s="9" customFormat="1" ht="15.75" thickBot="1" x14ac:dyDescent="0.25">
      <c r="A127" s="15"/>
      <c r="B127" s="16"/>
      <c r="C127" s="17" t="e">
        <v>#N/A</v>
      </c>
      <c r="D127" s="8"/>
      <c r="F127" s="10" t="str">
        <f t="shared" si="1"/>
        <v>OK</v>
      </c>
    </row>
    <row r="128" spans="1:6" s="9" customFormat="1" ht="15.75" thickBot="1" x14ac:dyDescent="0.25">
      <c r="A128" s="15"/>
      <c r="B128" s="16"/>
      <c r="C128" s="17" t="e">
        <v>#N/A</v>
      </c>
      <c r="D128" s="8"/>
      <c r="F128" s="10" t="str">
        <f t="shared" si="1"/>
        <v>OK</v>
      </c>
    </row>
    <row r="129" spans="1:6" s="9" customFormat="1" ht="15.75" thickBot="1" x14ac:dyDescent="0.25">
      <c r="A129" s="15"/>
      <c r="B129" s="16"/>
      <c r="C129" s="17" t="e">
        <v>#N/A</v>
      </c>
      <c r="D129" s="8"/>
      <c r="F129" s="10" t="str">
        <f t="shared" si="1"/>
        <v>OK</v>
      </c>
    </row>
    <row r="130" spans="1:6" s="9" customFormat="1" ht="15.75" thickBot="1" x14ac:dyDescent="0.25">
      <c r="A130" s="15"/>
      <c r="B130" s="16"/>
      <c r="C130" s="17" t="e">
        <v>#N/A</v>
      </c>
      <c r="D130" s="8"/>
      <c r="F130" s="10" t="str">
        <f t="shared" si="1"/>
        <v>OK</v>
      </c>
    </row>
    <row r="131" spans="1:6" s="9" customFormat="1" ht="15.75" thickBot="1" x14ac:dyDescent="0.25">
      <c r="A131" s="15"/>
      <c r="B131" s="16"/>
      <c r="C131" s="17" t="e">
        <v>#N/A</v>
      </c>
      <c r="D131" s="8"/>
      <c r="F131" s="10" t="str">
        <f t="shared" si="1"/>
        <v>OK</v>
      </c>
    </row>
    <row r="132" spans="1:6" s="9" customFormat="1" ht="15.75" thickBot="1" x14ac:dyDescent="0.25">
      <c r="A132" s="15"/>
      <c r="B132" s="16"/>
      <c r="C132" s="17" t="e">
        <v>#N/A</v>
      </c>
      <c r="D132" s="8"/>
      <c r="F132" s="10" t="str">
        <f t="shared" ref="F132:F195" si="2">IF(AND(ISNA(C132),ISBLANK(B132)=FALSE),"Demitido","OK")</f>
        <v>OK</v>
      </c>
    </row>
    <row r="133" spans="1:6" s="9" customFormat="1" ht="15.75" thickBot="1" x14ac:dyDescent="0.25">
      <c r="A133" s="15"/>
      <c r="B133" s="16"/>
      <c r="C133" s="17" t="e">
        <v>#N/A</v>
      </c>
      <c r="D133" s="8">
        <v>0</v>
      </c>
      <c r="F133" s="10" t="str">
        <f t="shared" si="2"/>
        <v>OK</v>
      </c>
    </row>
    <row r="134" spans="1:6" s="9" customFormat="1" ht="15.75" thickBot="1" x14ac:dyDescent="0.25">
      <c r="A134" s="15"/>
      <c r="B134" s="16"/>
      <c r="C134" s="17" t="e">
        <v>#N/A</v>
      </c>
      <c r="D134" s="8"/>
      <c r="F134" s="10" t="str">
        <f t="shared" si="2"/>
        <v>OK</v>
      </c>
    </row>
    <row r="135" spans="1:6" s="9" customFormat="1" ht="15.75" thickBot="1" x14ac:dyDescent="0.25">
      <c r="A135" s="15"/>
      <c r="B135" s="16"/>
      <c r="C135" s="17" t="e">
        <v>#N/A</v>
      </c>
      <c r="D135" s="8"/>
      <c r="F135" s="10" t="str">
        <f t="shared" si="2"/>
        <v>OK</v>
      </c>
    </row>
    <row r="136" spans="1:6" s="9" customFormat="1" ht="15.75" thickBot="1" x14ac:dyDescent="0.25">
      <c r="A136" s="15"/>
      <c r="B136" s="16"/>
      <c r="C136" s="17" t="e">
        <v>#N/A</v>
      </c>
      <c r="D136" s="8"/>
      <c r="F136" s="10" t="str">
        <f t="shared" si="2"/>
        <v>OK</v>
      </c>
    </row>
    <row r="137" spans="1:6" s="9" customFormat="1" ht="15.75" thickBot="1" x14ac:dyDescent="0.25">
      <c r="A137" s="15"/>
      <c r="B137" s="16"/>
      <c r="C137" s="17" t="e">
        <v>#N/A</v>
      </c>
      <c r="D137" s="8"/>
      <c r="F137" s="10" t="str">
        <f t="shared" si="2"/>
        <v>OK</v>
      </c>
    </row>
    <row r="138" spans="1:6" s="9" customFormat="1" ht="15.75" thickBot="1" x14ac:dyDescent="0.25">
      <c r="A138" s="15"/>
      <c r="B138" s="16"/>
      <c r="C138" s="17" t="e">
        <v>#N/A</v>
      </c>
      <c r="D138" s="8"/>
      <c r="F138" s="10" t="str">
        <f t="shared" si="2"/>
        <v>OK</v>
      </c>
    </row>
    <row r="139" spans="1:6" s="9" customFormat="1" ht="15.75" thickBot="1" x14ac:dyDescent="0.25">
      <c r="A139" s="15"/>
      <c r="B139" s="16"/>
      <c r="C139" s="17" t="e">
        <v>#N/A</v>
      </c>
      <c r="D139" s="8"/>
      <c r="F139" s="10" t="str">
        <f t="shared" si="2"/>
        <v>OK</v>
      </c>
    </row>
    <row r="140" spans="1:6" s="9" customFormat="1" ht="15.75" thickBot="1" x14ac:dyDescent="0.25">
      <c r="A140" s="15"/>
      <c r="B140" s="16"/>
      <c r="C140" s="17" t="e">
        <v>#N/A</v>
      </c>
      <c r="D140" s="8"/>
      <c r="F140" s="10" t="str">
        <f t="shared" si="2"/>
        <v>OK</v>
      </c>
    </row>
    <row r="141" spans="1:6" s="9" customFormat="1" ht="15.75" thickBot="1" x14ac:dyDescent="0.25">
      <c r="A141" s="15"/>
      <c r="B141" s="16"/>
      <c r="C141" s="17" t="e">
        <v>#N/A</v>
      </c>
      <c r="D141" s="8"/>
      <c r="F141" s="10" t="str">
        <f t="shared" si="2"/>
        <v>OK</v>
      </c>
    </row>
    <row r="142" spans="1:6" s="9" customFormat="1" ht="15.75" thickBot="1" x14ac:dyDescent="0.25">
      <c r="A142" s="15"/>
      <c r="B142" s="16"/>
      <c r="C142" s="17" t="e">
        <v>#N/A</v>
      </c>
      <c r="D142" s="8"/>
      <c r="F142" s="10" t="str">
        <f t="shared" si="2"/>
        <v>OK</v>
      </c>
    </row>
    <row r="143" spans="1:6" s="9" customFormat="1" ht="15.75" thickBot="1" x14ac:dyDescent="0.25">
      <c r="A143" s="15"/>
      <c r="B143" s="16"/>
      <c r="C143" s="17" t="e">
        <v>#N/A</v>
      </c>
      <c r="D143" s="8"/>
      <c r="F143" s="10" t="str">
        <f t="shared" si="2"/>
        <v>OK</v>
      </c>
    </row>
    <row r="144" spans="1:6" s="9" customFormat="1" ht="15.75" thickBot="1" x14ac:dyDescent="0.25">
      <c r="A144" s="15"/>
      <c r="B144" s="16"/>
      <c r="C144" s="17" t="e">
        <v>#N/A</v>
      </c>
      <c r="D144" s="8"/>
      <c r="F144" s="10" t="str">
        <f t="shared" si="2"/>
        <v>OK</v>
      </c>
    </row>
    <row r="145" spans="1:6" s="9" customFormat="1" ht="15.75" thickBot="1" x14ac:dyDescent="0.25">
      <c r="A145" s="15"/>
      <c r="B145" s="16"/>
      <c r="C145" s="17" t="e">
        <v>#N/A</v>
      </c>
      <c r="D145" s="8"/>
      <c r="F145" s="10" t="str">
        <f t="shared" si="2"/>
        <v>OK</v>
      </c>
    </row>
    <row r="146" spans="1:6" s="9" customFormat="1" ht="15.75" thickBot="1" x14ac:dyDescent="0.25">
      <c r="A146" s="15"/>
      <c r="B146" s="16"/>
      <c r="C146" s="17" t="e">
        <v>#N/A</v>
      </c>
      <c r="D146" s="8"/>
      <c r="F146" s="10" t="str">
        <f t="shared" si="2"/>
        <v>OK</v>
      </c>
    </row>
    <row r="147" spans="1:6" s="9" customFormat="1" ht="15.75" thickBot="1" x14ac:dyDescent="0.25">
      <c r="A147" s="15"/>
      <c r="B147" s="16"/>
      <c r="C147" s="17" t="e">
        <v>#N/A</v>
      </c>
      <c r="D147" s="8"/>
      <c r="F147" s="10" t="str">
        <f t="shared" si="2"/>
        <v>OK</v>
      </c>
    </row>
    <row r="148" spans="1:6" s="9" customFormat="1" ht="15.75" thickBot="1" x14ac:dyDescent="0.25">
      <c r="A148" s="15"/>
      <c r="B148" s="16"/>
      <c r="C148" s="17" t="e">
        <v>#N/A</v>
      </c>
      <c r="D148" s="8"/>
      <c r="F148" s="10" t="str">
        <f t="shared" si="2"/>
        <v>OK</v>
      </c>
    </row>
    <row r="149" spans="1:6" s="9" customFormat="1" ht="15.75" thickBot="1" x14ac:dyDescent="0.25">
      <c r="A149" s="15"/>
      <c r="B149" s="16"/>
      <c r="C149" s="17" t="e">
        <v>#N/A</v>
      </c>
      <c r="D149" s="8"/>
      <c r="F149" s="10" t="str">
        <f t="shared" si="2"/>
        <v>OK</v>
      </c>
    </row>
    <row r="150" spans="1:6" s="9" customFormat="1" ht="15.75" thickBot="1" x14ac:dyDescent="0.25">
      <c r="A150" s="15"/>
      <c r="B150" s="16"/>
      <c r="C150" s="17" t="e">
        <v>#N/A</v>
      </c>
      <c r="D150" s="8"/>
      <c r="F150" s="10" t="str">
        <f t="shared" si="2"/>
        <v>OK</v>
      </c>
    </row>
    <row r="151" spans="1:6" s="9" customFormat="1" ht="15.75" thickBot="1" x14ac:dyDescent="0.25">
      <c r="A151" s="15"/>
      <c r="B151" s="16"/>
      <c r="C151" s="17" t="e">
        <v>#N/A</v>
      </c>
      <c r="D151" s="8"/>
      <c r="F151" s="10" t="str">
        <f t="shared" si="2"/>
        <v>OK</v>
      </c>
    </row>
    <row r="152" spans="1:6" s="9" customFormat="1" ht="15.75" thickBot="1" x14ac:dyDescent="0.25">
      <c r="A152" s="15"/>
      <c r="B152" s="16"/>
      <c r="C152" s="17" t="e">
        <v>#N/A</v>
      </c>
      <c r="D152" s="8"/>
      <c r="F152" s="10" t="str">
        <f t="shared" si="2"/>
        <v>OK</v>
      </c>
    </row>
    <row r="153" spans="1:6" s="9" customFormat="1" ht="15.75" thickBot="1" x14ac:dyDescent="0.25">
      <c r="A153" s="15"/>
      <c r="B153" s="16"/>
      <c r="C153" s="17" t="e">
        <v>#N/A</v>
      </c>
      <c r="D153" s="8"/>
      <c r="F153" s="10" t="str">
        <f t="shared" si="2"/>
        <v>OK</v>
      </c>
    </row>
    <row r="154" spans="1:6" s="9" customFormat="1" ht="15.75" thickBot="1" x14ac:dyDescent="0.25">
      <c r="A154" s="15"/>
      <c r="B154" s="16"/>
      <c r="C154" s="17" t="e">
        <v>#N/A</v>
      </c>
      <c r="D154" s="8"/>
      <c r="F154" s="10" t="str">
        <f t="shared" si="2"/>
        <v>OK</v>
      </c>
    </row>
    <row r="155" spans="1:6" s="9" customFormat="1" ht="15.75" thickBot="1" x14ac:dyDescent="0.25">
      <c r="A155" s="15"/>
      <c r="B155" s="16"/>
      <c r="C155" s="17" t="e">
        <v>#N/A</v>
      </c>
      <c r="D155" s="8"/>
      <c r="F155" s="10" t="str">
        <f t="shared" si="2"/>
        <v>OK</v>
      </c>
    </row>
    <row r="156" spans="1:6" s="9" customFormat="1" ht="15.75" thickBot="1" x14ac:dyDescent="0.25">
      <c r="A156" s="15"/>
      <c r="B156" s="16"/>
      <c r="C156" s="17" t="e">
        <v>#N/A</v>
      </c>
      <c r="D156" s="8"/>
      <c r="F156" s="10" t="str">
        <f t="shared" si="2"/>
        <v>OK</v>
      </c>
    </row>
    <row r="157" spans="1:6" s="9" customFormat="1" ht="15.75" thickBot="1" x14ac:dyDescent="0.25">
      <c r="A157" s="15"/>
      <c r="B157" s="16"/>
      <c r="C157" s="17" t="e">
        <v>#N/A</v>
      </c>
      <c r="D157" s="8"/>
      <c r="F157" s="10" t="str">
        <f t="shared" si="2"/>
        <v>OK</v>
      </c>
    </row>
    <row r="158" spans="1:6" s="9" customFormat="1" ht="15.75" thickBot="1" x14ac:dyDescent="0.25">
      <c r="A158" s="15"/>
      <c r="B158" s="16"/>
      <c r="C158" s="17" t="e">
        <v>#N/A</v>
      </c>
      <c r="D158" s="8"/>
      <c r="F158" s="10" t="str">
        <f t="shared" si="2"/>
        <v>OK</v>
      </c>
    </row>
    <row r="159" spans="1:6" s="9" customFormat="1" ht="15.75" thickBot="1" x14ac:dyDescent="0.25">
      <c r="A159" s="15"/>
      <c r="B159" s="16"/>
      <c r="C159" s="17" t="e">
        <v>#N/A</v>
      </c>
      <c r="D159" s="8"/>
      <c r="F159" s="10" t="str">
        <f t="shared" si="2"/>
        <v>OK</v>
      </c>
    </row>
    <row r="160" spans="1:6" s="9" customFormat="1" ht="15.75" thickBot="1" x14ac:dyDescent="0.25">
      <c r="A160" s="15"/>
      <c r="B160" s="16"/>
      <c r="C160" s="17" t="e">
        <v>#N/A</v>
      </c>
      <c r="D160" s="8"/>
      <c r="F160" s="10" t="str">
        <f t="shared" si="2"/>
        <v>OK</v>
      </c>
    </row>
    <row r="161" spans="1:6" s="9" customFormat="1" ht="15.75" thickBot="1" x14ac:dyDescent="0.25">
      <c r="A161" s="15"/>
      <c r="B161" s="16"/>
      <c r="C161" s="17" t="e">
        <v>#N/A</v>
      </c>
      <c r="D161" s="8"/>
      <c r="F161" s="10" t="str">
        <f t="shared" si="2"/>
        <v>OK</v>
      </c>
    </row>
    <row r="162" spans="1:6" s="9" customFormat="1" ht="15.75" thickBot="1" x14ac:dyDescent="0.25">
      <c r="A162" s="15"/>
      <c r="B162" s="16"/>
      <c r="C162" s="17" t="e">
        <v>#N/A</v>
      </c>
      <c r="D162" s="8"/>
      <c r="F162" s="10" t="str">
        <f t="shared" si="2"/>
        <v>OK</v>
      </c>
    </row>
    <row r="163" spans="1:6" s="9" customFormat="1" ht="15.75" thickBot="1" x14ac:dyDescent="0.25">
      <c r="A163" s="15"/>
      <c r="B163" s="16"/>
      <c r="C163" s="17" t="e">
        <v>#N/A</v>
      </c>
      <c r="D163" s="8"/>
      <c r="F163" s="10" t="str">
        <f t="shared" si="2"/>
        <v>OK</v>
      </c>
    </row>
    <row r="164" spans="1:6" s="9" customFormat="1" ht="15.75" thickBot="1" x14ac:dyDescent="0.25">
      <c r="A164" s="15"/>
      <c r="B164" s="16"/>
      <c r="C164" s="17" t="e">
        <v>#N/A</v>
      </c>
      <c r="D164" s="8"/>
      <c r="F164" s="10" t="str">
        <f t="shared" si="2"/>
        <v>OK</v>
      </c>
    </row>
    <row r="165" spans="1:6" s="9" customFormat="1" ht="15.75" thickBot="1" x14ac:dyDescent="0.25">
      <c r="A165" s="15"/>
      <c r="B165" s="16"/>
      <c r="C165" s="17" t="e">
        <v>#N/A</v>
      </c>
      <c r="D165" s="8"/>
      <c r="F165" s="10" t="str">
        <f t="shared" si="2"/>
        <v>OK</v>
      </c>
    </row>
    <row r="166" spans="1:6" s="9" customFormat="1" ht="15.75" thickBot="1" x14ac:dyDescent="0.25">
      <c r="A166" s="15"/>
      <c r="B166" s="16"/>
      <c r="C166" s="17" t="e">
        <v>#N/A</v>
      </c>
      <c r="D166" s="8"/>
      <c r="F166" s="10" t="str">
        <f t="shared" si="2"/>
        <v>OK</v>
      </c>
    </row>
    <row r="167" spans="1:6" s="9" customFormat="1" ht="15.75" thickBot="1" x14ac:dyDescent="0.25">
      <c r="A167" s="15"/>
      <c r="B167" s="16"/>
      <c r="C167" s="17" t="e">
        <v>#N/A</v>
      </c>
      <c r="D167" s="8"/>
      <c r="F167" s="10" t="str">
        <f t="shared" si="2"/>
        <v>OK</v>
      </c>
    </row>
    <row r="168" spans="1:6" s="9" customFormat="1" ht="15.75" thickBot="1" x14ac:dyDescent="0.25">
      <c r="A168" s="15"/>
      <c r="B168" s="16"/>
      <c r="C168" s="17" t="e">
        <v>#N/A</v>
      </c>
      <c r="D168" s="8"/>
      <c r="F168" s="10" t="str">
        <f t="shared" si="2"/>
        <v>OK</v>
      </c>
    </row>
    <row r="169" spans="1:6" s="9" customFormat="1" ht="15.75" thickBot="1" x14ac:dyDescent="0.25">
      <c r="A169" s="15"/>
      <c r="B169" s="16"/>
      <c r="C169" s="17" t="e">
        <v>#N/A</v>
      </c>
      <c r="D169" s="8"/>
      <c r="F169" s="10" t="str">
        <f t="shared" si="2"/>
        <v>OK</v>
      </c>
    </row>
    <row r="170" spans="1:6" s="9" customFormat="1" ht="15.75" thickBot="1" x14ac:dyDescent="0.25">
      <c r="A170" s="15"/>
      <c r="B170" s="16"/>
      <c r="C170" s="17" t="e">
        <v>#N/A</v>
      </c>
      <c r="D170" s="8"/>
      <c r="F170" s="10" t="str">
        <f t="shared" si="2"/>
        <v>OK</v>
      </c>
    </row>
    <row r="171" spans="1:6" s="9" customFormat="1" ht="15.75" thickBot="1" x14ac:dyDescent="0.25">
      <c r="A171" s="15"/>
      <c r="B171" s="16"/>
      <c r="C171" s="17" t="e">
        <v>#N/A</v>
      </c>
      <c r="D171" s="8"/>
      <c r="F171" s="10" t="str">
        <f t="shared" si="2"/>
        <v>OK</v>
      </c>
    </row>
    <row r="172" spans="1:6" s="9" customFormat="1" ht="15.75" thickBot="1" x14ac:dyDescent="0.25">
      <c r="A172" s="15"/>
      <c r="B172" s="16"/>
      <c r="C172" s="17" t="e">
        <v>#N/A</v>
      </c>
      <c r="D172" s="8"/>
      <c r="F172" s="10" t="str">
        <f t="shared" si="2"/>
        <v>OK</v>
      </c>
    </row>
    <row r="173" spans="1:6" s="9" customFormat="1" ht="15.75" thickBot="1" x14ac:dyDescent="0.25">
      <c r="A173" s="15"/>
      <c r="B173" s="16"/>
      <c r="C173" s="17" t="e">
        <v>#N/A</v>
      </c>
      <c r="D173" s="8"/>
      <c r="F173" s="10" t="str">
        <f t="shared" si="2"/>
        <v>OK</v>
      </c>
    </row>
    <row r="174" spans="1:6" s="9" customFormat="1" ht="15.75" thickBot="1" x14ac:dyDescent="0.25">
      <c r="A174" s="15"/>
      <c r="B174" s="16"/>
      <c r="C174" s="17" t="e">
        <v>#N/A</v>
      </c>
      <c r="D174" s="8">
        <v>0</v>
      </c>
      <c r="F174" s="10" t="str">
        <f t="shared" si="2"/>
        <v>OK</v>
      </c>
    </row>
    <row r="175" spans="1:6" s="9" customFormat="1" ht="15.75" thickBot="1" x14ac:dyDescent="0.25">
      <c r="A175" s="15"/>
      <c r="B175" s="16"/>
      <c r="C175" s="17" t="e">
        <v>#N/A</v>
      </c>
      <c r="D175" s="8"/>
      <c r="F175" s="10" t="str">
        <f t="shared" si="2"/>
        <v>OK</v>
      </c>
    </row>
    <row r="176" spans="1:6" s="9" customFormat="1" ht="15.75" thickBot="1" x14ac:dyDescent="0.25">
      <c r="A176" s="15"/>
      <c r="B176" s="16"/>
      <c r="C176" s="17" t="e">
        <v>#N/A</v>
      </c>
      <c r="D176" s="8"/>
      <c r="F176" s="10" t="str">
        <f t="shared" si="2"/>
        <v>OK</v>
      </c>
    </row>
    <row r="177" spans="1:7" s="9" customFormat="1" ht="15.75" thickBot="1" x14ac:dyDescent="0.25">
      <c r="A177" s="15"/>
      <c r="B177" s="16"/>
      <c r="C177" s="17" t="e">
        <v>#N/A</v>
      </c>
      <c r="D177" s="8"/>
      <c r="F177" s="10" t="str">
        <f t="shared" si="2"/>
        <v>OK</v>
      </c>
    </row>
    <row r="178" spans="1:7" s="12" customFormat="1" ht="15.75" thickBot="1" x14ac:dyDescent="0.25">
      <c r="A178" s="18"/>
      <c r="B178" s="16"/>
      <c r="C178" s="17" t="e">
        <v>#N/A</v>
      </c>
      <c r="D178" s="11"/>
      <c r="E178" s="9"/>
      <c r="F178" s="10" t="str">
        <f t="shared" si="2"/>
        <v>OK</v>
      </c>
      <c r="G178" s="9"/>
    </row>
    <row r="179" spans="1:7" s="12" customFormat="1" ht="15.75" thickBot="1" x14ac:dyDescent="0.25">
      <c r="A179" s="18"/>
      <c r="B179" s="16"/>
      <c r="C179" s="17" t="e">
        <v>#N/A</v>
      </c>
      <c r="D179" s="11"/>
      <c r="E179" s="9"/>
      <c r="F179" s="10" t="str">
        <f t="shared" si="2"/>
        <v>OK</v>
      </c>
      <c r="G179" s="9"/>
    </row>
    <row r="180" spans="1:7" s="12" customFormat="1" ht="15.75" thickBot="1" x14ac:dyDescent="0.25">
      <c r="A180" s="18"/>
      <c r="B180" s="16"/>
      <c r="C180" s="17" t="e">
        <v>#N/A</v>
      </c>
      <c r="D180" s="11"/>
      <c r="E180" s="9"/>
      <c r="F180" s="10" t="str">
        <f t="shared" si="2"/>
        <v>OK</v>
      </c>
      <c r="G180" s="9"/>
    </row>
    <row r="181" spans="1:7" s="9" customFormat="1" ht="15.75" thickBot="1" x14ac:dyDescent="0.25">
      <c r="A181" s="15"/>
      <c r="B181" s="16"/>
      <c r="C181" s="17" t="e">
        <v>#N/A</v>
      </c>
      <c r="D181" s="8"/>
      <c r="F181" s="10" t="str">
        <f t="shared" si="2"/>
        <v>OK</v>
      </c>
    </row>
    <row r="182" spans="1:7" s="9" customFormat="1" ht="15.75" thickBot="1" x14ac:dyDescent="0.25">
      <c r="A182" s="15"/>
      <c r="B182" s="16"/>
      <c r="C182" s="17" t="e">
        <v>#N/A</v>
      </c>
      <c r="D182" s="8"/>
      <c r="F182" s="10" t="str">
        <f t="shared" si="2"/>
        <v>OK</v>
      </c>
    </row>
    <row r="183" spans="1:7" s="9" customFormat="1" ht="15.75" thickBot="1" x14ac:dyDescent="0.25">
      <c r="A183" s="15"/>
      <c r="B183" s="16"/>
      <c r="C183" s="17" t="e">
        <v>#N/A</v>
      </c>
      <c r="D183" s="8"/>
      <c r="F183" s="10" t="str">
        <f t="shared" si="2"/>
        <v>OK</v>
      </c>
    </row>
    <row r="184" spans="1:7" s="9" customFormat="1" ht="15.75" thickBot="1" x14ac:dyDescent="0.25">
      <c r="A184" s="15"/>
      <c r="B184" s="16"/>
      <c r="C184" s="17" t="e">
        <v>#N/A</v>
      </c>
      <c r="D184" s="8"/>
      <c r="F184" s="10" t="str">
        <f t="shared" si="2"/>
        <v>OK</v>
      </c>
    </row>
    <row r="185" spans="1:7" s="9" customFormat="1" ht="15.75" thickBot="1" x14ac:dyDescent="0.25">
      <c r="A185" s="15"/>
      <c r="B185" s="16"/>
      <c r="C185" s="17" t="e">
        <v>#N/A</v>
      </c>
      <c r="D185" s="8"/>
      <c r="F185" s="10" t="str">
        <f t="shared" si="2"/>
        <v>OK</v>
      </c>
    </row>
    <row r="186" spans="1:7" s="9" customFormat="1" ht="15.75" thickBot="1" x14ac:dyDescent="0.25">
      <c r="A186" s="15"/>
      <c r="B186" s="16"/>
      <c r="C186" s="17" t="e">
        <v>#N/A</v>
      </c>
      <c r="D186" s="8"/>
      <c r="F186" s="10" t="str">
        <f t="shared" si="2"/>
        <v>OK</v>
      </c>
    </row>
    <row r="187" spans="1:7" s="9" customFormat="1" ht="15.75" thickBot="1" x14ac:dyDescent="0.25">
      <c r="A187" s="15"/>
      <c r="B187" s="16"/>
      <c r="C187" s="17" t="e">
        <v>#N/A</v>
      </c>
      <c r="D187" s="8"/>
      <c r="F187" s="10" t="str">
        <f t="shared" si="2"/>
        <v>OK</v>
      </c>
    </row>
    <row r="188" spans="1:7" s="9" customFormat="1" ht="15.75" thickBot="1" x14ac:dyDescent="0.25">
      <c r="A188" s="15"/>
      <c r="B188" s="16"/>
      <c r="C188" s="17" t="e">
        <v>#N/A</v>
      </c>
      <c r="D188" s="8"/>
      <c r="F188" s="10" t="str">
        <f t="shared" si="2"/>
        <v>OK</v>
      </c>
    </row>
    <row r="189" spans="1:7" s="9" customFormat="1" ht="15.75" thickBot="1" x14ac:dyDescent="0.25">
      <c r="A189" s="15"/>
      <c r="B189" s="16"/>
      <c r="C189" s="17" t="e">
        <v>#N/A</v>
      </c>
      <c r="D189" s="8"/>
      <c r="F189" s="10" t="str">
        <f t="shared" si="2"/>
        <v>OK</v>
      </c>
    </row>
    <row r="190" spans="1:7" s="9" customFormat="1" ht="15.75" thickBot="1" x14ac:dyDescent="0.25">
      <c r="A190" s="15"/>
      <c r="B190" s="16"/>
      <c r="C190" s="17" t="e">
        <v>#N/A</v>
      </c>
      <c r="D190" s="8"/>
      <c r="F190" s="10" t="str">
        <f t="shared" si="2"/>
        <v>OK</v>
      </c>
    </row>
    <row r="191" spans="1:7" s="9" customFormat="1" ht="15.75" thickBot="1" x14ac:dyDescent="0.25">
      <c r="A191" s="15"/>
      <c r="B191" s="16"/>
      <c r="C191" s="17" t="e">
        <v>#N/A</v>
      </c>
      <c r="D191" s="8"/>
      <c r="F191" s="10" t="str">
        <f t="shared" si="2"/>
        <v>OK</v>
      </c>
    </row>
    <row r="192" spans="1:7" s="9" customFormat="1" ht="15.75" thickBot="1" x14ac:dyDescent="0.25">
      <c r="A192" s="15"/>
      <c r="B192" s="16"/>
      <c r="C192" s="17" t="e">
        <v>#N/A</v>
      </c>
      <c r="D192" s="8"/>
      <c r="F192" s="10" t="str">
        <f t="shared" si="2"/>
        <v>OK</v>
      </c>
    </row>
    <row r="193" spans="1:6" s="9" customFormat="1" ht="15.75" thickBot="1" x14ac:dyDescent="0.25">
      <c r="A193" s="15"/>
      <c r="B193" s="16"/>
      <c r="C193" s="17" t="e">
        <v>#N/A</v>
      </c>
      <c r="D193" s="8"/>
      <c r="F193" s="10" t="str">
        <f t="shared" si="2"/>
        <v>OK</v>
      </c>
    </row>
    <row r="194" spans="1:6" s="9" customFormat="1" ht="15.75" thickBot="1" x14ac:dyDescent="0.25">
      <c r="A194" s="15"/>
      <c r="B194" s="16"/>
      <c r="C194" s="17" t="e">
        <v>#N/A</v>
      </c>
      <c r="D194" s="8"/>
      <c r="F194" s="10" t="str">
        <f t="shared" si="2"/>
        <v>OK</v>
      </c>
    </row>
    <row r="195" spans="1:6" s="9" customFormat="1" ht="15.75" thickBot="1" x14ac:dyDescent="0.25">
      <c r="A195" s="15"/>
      <c r="B195" s="16"/>
      <c r="C195" s="17" t="e">
        <v>#N/A</v>
      </c>
      <c r="D195" s="8"/>
      <c r="F195" s="10" t="str">
        <f t="shared" si="2"/>
        <v>OK</v>
      </c>
    </row>
    <row r="196" spans="1:6" s="9" customFormat="1" ht="15.75" thickBot="1" x14ac:dyDescent="0.25">
      <c r="A196" s="15"/>
      <c r="B196" s="16"/>
      <c r="C196" s="17" t="e">
        <v>#N/A</v>
      </c>
      <c r="D196" s="8"/>
      <c r="F196" s="10" t="str">
        <f t="shared" ref="F196:F259" si="3">IF(AND(ISNA(C196),ISBLANK(B196)=FALSE),"Demitido","OK")</f>
        <v>OK</v>
      </c>
    </row>
    <row r="197" spans="1:6" s="9" customFormat="1" ht="15.75" thickBot="1" x14ac:dyDescent="0.25">
      <c r="A197" s="15"/>
      <c r="B197" s="16"/>
      <c r="C197" s="17" t="e">
        <v>#N/A</v>
      </c>
      <c r="D197" s="8"/>
      <c r="F197" s="10" t="str">
        <f t="shared" si="3"/>
        <v>OK</v>
      </c>
    </row>
    <row r="198" spans="1:6" s="9" customFormat="1" ht="15.75" thickBot="1" x14ac:dyDescent="0.25">
      <c r="A198" s="15"/>
      <c r="B198" s="16"/>
      <c r="C198" s="17" t="e">
        <v>#N/A</v>
      </c>
      <c r="D198" s="8"/>
      <c r="F198" s="10" t="str">
        <f t="shared" si="3"/>
        <v>OK</v>
      </c>
    </row>
    <row r="199" spans="1:6" s="9" customFormat="1" ht="15.75" thickBot="1" x14ac:dyDescent="0.25">
      <c r="A199" s="15"/>
      <c r="B199" s="16"/>
      <c r="C199" s="17" t="e">
        <v>#N/A</v>
      </c>
      <c r="D199" s="8"/>
      <c r="F199" s="10" t="str">
        <f t="shared" si="3"/>
        <v>OK</v>
      </c>
    </row>
    <row r="200" spans="1:6" s="9" customFormat="1" ht="15.75" thickBot="1" x14ac:dyDescent="0.25">
      <c r="A200" s="15"/>
      <c r="B200" s="16"/>
      <c r="C200" s="17" t="e">
        <v>#N/A</v>
      </c>
      <c r="D200" s="8"/>
      <c r="F200" s="10" t="str">
        <f t="shared" si="3"/>
        <v>OK</v>
      </c>
    </row>
    <row r="201" spans="1:6" s="9" customFormat="1" ht="15.75" thickBot="1" x14ac:dyDescent="0.25">
      <c r="A201" s="15"/>
      <c r="B201" s="16"/>
      <c r="C201" s="17" t="e">
        <v>#N/A</v>
      </c>
      <c r="D201" s="8"/>
      <c r="F201" s="10" t="str">
        <f t="shared" si="3"/>
        <v>OK</v>
      </c>
    </row>
    <row r="202" spans="1:6" s="9" customFormat="1" ht="15.75" thickBot="1" x14ac:dyDescent="0.25">
      <c r="A202" s="15"/>
      <c r="B202" s="16"/>
      <c r="C202" s="17" t="e">
        <v>#N/A</v>
      </c>
      <c r="D202" s="8"/>
      <c r="F202" s="10" t="str">
        <f t="shared" si="3"/>
        <v>OK</v>
      </c>
    </row>
    <row r="203" spans="1:6" s="9" customFormat="1" ht="15.75" thickBot="1" x14ac:dyDescent="0.25">
      <c r="A203" s="15"/>
      <c r="B203" s="16"/>
      <c r="C203" s="17" t="e">
        <v>#N/A</v>
      </c>
      <c r="D203" s="8"/>
      <c r="F203" s="10" t="str">
        <f t="shared" si="3"/>
        <v>OK</v>
      </c>
    </row>
    <row r="204" spans="1:6" s="9" customFormat="1" ht="15.75" thickBot="1" x14ac:dyDescent="0.25">
      <c r="A204" s="15"/>
      <c r="B204" s="16"/>
      <c r="C204" s="17" t="e">
        <v>#N/A</v>
      </c>
      <c r="D204" s="8"/>
      <c r="F204" s="10" t="str">
        <f t="shared" si="3"/>
        <v>OK</v>
      </c>
    </row>
    <row r="205" spans="1:6" s="9" customFormat="1" ht="15.75" thickBot="1" x14ac:dyDescent="0.25">
      <c r="A205" s="15"/>
      <c r="B205" s="16"/>
      <c r="C205" s="17" t="e">
        <v>#N/A</v>
      </c>
      <c r="D205" s="8"/>
      <c r="F205" s="10" t="str">
        <f t="shared" si="3"/>
        <v>OK</v>
      </c>
    </row>
    <row r="206" spans="1:6" s="9" customFormat="1" ht="15.75" thickBot="1" x14ac:dyDescent="0.25">
      <c r="A206" s="15"/>
      <c r="B206" s="16"/>
      <c r="C206" s="17" t="e">
        <v>#N/A</v>
      </c>
      <c r="D206" s="8"/>
      <c r="F206" s="10" t="str">
        <f t="shared" si="3"/>
        <v>OK</v>
      </c>
    </row>
    <row r="207" spans="1:6" s="9" customFormat="1" ht="15.75" thickBot="1" x14ac:dyDescent="0.25">
      <c r="A207" s="15"/>
      <c r="B207" s="16"/>
      <c r="C207" s="17" t="e">
        <v>#N/A</v>
      </c>
      <c r="D207" s="8"/>
      <c r="F207" s="10" t="str">
        <f t="shared" si="3"/>
        <v>OK</v>
      </c>
    </row>
    <row r="208" spans="1:6" s="9" customFormat="1" ht="15.75" thickBot="1" x14ac:dyDescent="0.25">
      <c r="A208" s="15"/>
      <c r="B208" s="16"/>
      <c r="C208" s="17" t="e">
        <v>#N/A</v>
      </c>
      <c r="D208" s="8"/>
      <c r="F208" s="10" t="str">
        <f t="shared" si="3"/>
        <v>OK</v>
      </c>
    </row>
    <row r="209" spans="1:6" s="9" customFormat="1" ht="15.75" thickBot="1" x14ac:dyDescent="0.25">
      <c r="A209" s="15"/>
      <c r="B209" s="16"/>
      <c r="C209" s="17" t="e">
        <v>#N/A</v>
      </c>
      <c r="D209" s="8"/>
      <c r="F209" s="10" t="str">
        <f t="shared" si="3"/>
        <v>OK</v>
      </c>
    </row>
    <row r="210" spans="1:6" s="9" customFormat="1" ht="15.75" thickBot="1" x14ac:dyDescent="0.25">
      <c r="A210" s="15"/>
      <c r="B210" s="16"/>
      <c r="C210" s="17" t="e">
        <v>#N/A</v>
      </c>
      <c r="D210" s="8"/>
      <c r="F210" s="10" t="str">
        <f t="shared" si="3"/>
        <v>OK</v>
      </c>
    </row>
    <row r="211" spans="1:6" s="9" customFormat="1" ht="15.75" thickBot="1" x14ac:dyDescent="0.25">
      <c r="A211" s="15"/>
      <c r="B211" s="16"/>
      <c r="C211" s="17" t="e">
        <v>#N/A</v>
      </c>
      <c r="D211" s="8"/>
      <c r="F211" s="10" t="str">
        <f t="shared" si="3"/>
        <v>OK</v>
      </c>
    </row>
    <row r="212" spans="1:6" s="9" customFormat="1" ht="15.75" thickBot="1" x14ac:dyDescent="0.25">
      <c r="A212" s="15"/>
      <c r="B212" s="16"/>
      <c r="C212" s="17" t="e">
        <v>#N/A</v>
      </c>
      <c r="D212" s="8"/>
      <c r="F212" s="10" t="str">
        <f t="shared" si="3"/>
        <v>OK</v>
      </c>
    </row>
    <row r="213" spans="1:6" s="9" customFormat="1" ht="15.75" thickBot="1" x14ac:dyDescent="0.25">
      <c r="A213" s="15"/>
      <c r="B213" s="16"/>
      <c r="C213" s="17" t="e">
        <v>#N/A</v>
      </c>
      <c r="D213" s="8"/>
      <c r="F213" s="10" t="str">
        <f t="shared" si="3"/>
        <v>OK</v>
      </c>
    </row>
    <row r="214" spans="1:6" s="9" customFormat="1" ht="15.75" thickBot="1" x14ac:dyDescent="0.25">
      <c r="A214" s="15"/>
      <c r="B214" s="16"/>
      <c r="C214" s="17" t="e">
        <v>#N/A</v>
      </c>
      <c r="D214" s="8"/>
      <c r="F214" s="10" t="str">
        <f t="shared" si="3"/>
        <v>OK</v>
      </c>
    </row>
    <row r="215" spans="1:6" s="9" customFormat="1" ht="15.75" thickBot="1" x14ac:dyDescent="0.25">
      <c r="A215" s="15"/>
      <c r="B215" s="16"/>
      <c r="C215" s="17" t="e">
        <v>#N/A</v>
      </c>
      <c r="D215" s="8"/>
      <c r="F215" s="10" t="str">
        <f t="shared" si="3"/>
        <v>OK</v>
      </c>
    </row>
    <row r="216" spans="1:6" s="9" customFormat="1" ht="15.75" thickBot="1" x14ac:dyDescent="0.25">
      <c r="A216" s="15"/>
      <c r="B216" s="16"/>
      <c r="C216" s="17" t="e">
        <v>#N/A</v>
      </c>
      <c r="D216" s="8"/>
      <c r="F216" s="10" t="str">
        <f t="shared" si="3"/>
        <v>OK</v>
      </c>
    </row>
    <row r="217" spans="1:6" s="9" customFormat="1" ht="15.75" thickBot="1" x14ac:dyDescent="0.25">
      <c r="A217" s="15"/>
      <c r="B217" s="16"/>
      <c r="C217" s="17" t="e">
        <v>#N/A</v>
      </c>
      <c r="D217" s="8"/>
      <c r="F217" s="10" t="str">
        <f t="shared" si="3"/>
        <v>OK</v>
      </c>
    </row>
    <row r="218" spans="1:6" s="9" customFormat="1" ht="15.75" thickBot="1" x14ac:dyDescent="0.25">
      <c r="A218" s="15"/>
      <c r="B218" s="16"/>
      <c r="C218" s="17" t="e">
        <v>#N/A</v>
      </c>
      <c r="D218" s="8"/>
      <c r="F218" s="10" t="str">
        <f t="shared" si="3"/>
        <v>OK</v>
      </c>
    </row>
    <row r="219" spans="1:6" s="9" customFormat="1" ht="15.75" thickBot="1" x14ac:dyDescent="0.25">
      <c r="A219" s="15"/>
      <c r="B219" s="16"/>
      <c r="C219" s="17" t="e">
        <v>#N/A</v>
      </c>
      <c r="D219" s="8"/>
      <c r="F219" s="10" t="str">
        <f t="shared" si="3"/>
        <v>OK</v>
      </c>
    </row>
    <row r="220" spans="1:6" s="9" customFormat="1" ht="15.75" thickBot="1" x14ac:dyDescent="0.25">
      <c r="A220" s="15"/>
      <c r="B220" s="16"/>
      <c r="C220" s="17" t="e">
        <v>#N/A</v>
      </c>
      <c r="D220" s="8"/>
      <c r="F220" s="10" t="str">
        <f t="shared" si="3"/>
        <v>OK</v>
      </c>
    </row>
    <row r="221" spans="1:6" s="9" customFormat="1" ht="15.75" thickBot="1" x14ac:dyDescent="0.25">
      <c r="A221" s="15"/>
      <c r="B221" s="16"/>
      <c r="C221" s="17" t="e">
        <v>#N/A</v>
      </c>
      <c r="D221" s="8"/>
      <c r="F221" s="10" t="str">
        <f t="shared" si="3"/>
        <v>OK</v>
      </c>
    </row>
    <row r="222" spans="1:6" s="9" customFormat="1" ht="15.75" thickBot="1" x14ac:dyDescent="0.25">
      <c r="A222" s="15"/>
      <c r="B222" s="16"/>
      <c r="C222" s="17" t="e">
        <v>#N/A</v>
      </c>
      <c r="D222" s="8"/>
      <c r="F222" s="10" t="str">
        <f t="shared" si="3"/>
        <v>OK</v>
      </c>
    </row>
    <row r="223" spans="1:6" s="9" customFormat="1" ht="15.75" thickBot="1" x14ac:dyDescent="0.25">
      <c r="A223" s="15"/>
      <c r="B223" s="16"/>
      <c r="C223" s="17" t="e">
        <v>#N/A</v>
      </c>
      <c r="D223" s="8"/>
      <c r="F223" s="10" t="str">
        <f t="shared" si="3"/>
        <v>OK</v>
      </c>
    </row>
    <row r="224" spans="1:6" s="9" customFormat="1" ht="15.75" thickBot="1" x14ac:dyDescent="0.25">
      <c r="A224" s="15"/>
      <c r="B224" s="16"/>
      <c r="C224" s="17" t="e">
        <v>#N/A</v>
      </c>
      <c r="D224" s="8"/>
      <c r="F224" s="10" t="str">
        <f t="shared" si="3"/>
        <v>OK</v>
      </c>
    </row>
    <row r="225" spans="1:6" s="9" customFormat="1" ht="15.75" thickBot="1" x14ac:dyDescent="0.25">
      <c r="A225" s="15"/>
      <c r="B225" s="16"/>
      <c r="C225" s="17" t="e">
        <v>#N/A</v>
      </c>
      <c r="D225" s="8"/>
      <c r="F225" s="10" t="str">
        <f t="shared" si="3"/>
        <v>OK</v>
      </c>
    </row>
    <row r="226" spans="1:6" s="9" customFormat="1" ht="15.75" thickBot="1" x14ac:dyDescent="0.25">
      <c r="A226" s="15"/>
      <c r="B226" s="16"/>
      <c r="C226" s="17" t="e">
        <v>#N/A</v>
      </c>
      <c r="D226" s="8"/>
      <c r="F226" s="10" t="str">
        <f t="shared" si="3"/>
        <v>OK</v>
      </c>
    </row>
    <row r="227" spans="1:6" s="9" customFormat="1" ht="15.75" thickBot="1" x14ac:dyDescent="0.25">
      <c r="A227" s="15"/>
      <c r="B227" s="16"/>
      <c r="C227" s="17" t="e">
        <v>#N/A</v>
      </c>
      <c r="D227" s="8"/>
      <c r="F227" s="10" t="str">
        <f t="shared" si="3"/>
        <v>OK</v>
      </c>
    </row>
    <row r="228" spans="1:6" s="9" customFormat="1" ht="15.75" thickBot="1" x14ac:dyDescent="0.25">
      <c r="A228" s="15"/>
      <c r="B228" s="16"/>
      <c r="C228" s="17" t="e">
        <v>#N/A</v>
      </c>
      <c r="D228" s="8"/>
      <c r="F228" s="10" t="str">
        <f t="shared" si="3"/>
        <v>OK</v>
      </c>
    </row>
    <row r="229" spans="1:6" s="9" customFormat="1" ht="15.75" thickBot="1" x14ac:dyDescent="0.25">
      <c r="A229" s="15"/>
      <c r="B229" s="16"/>
      <c r="C229" s="17" t="e">
        <v>#N/A</v>
      </c>
      <c r="D229" s="8"/>
      <c r="F229" s="10" t="str">
        <f t="shared" si="3"/>
        <v>OK</v>
      </c>
    </row>
    <row r="230" spans="1:6" s="9" customFormat="1" ht="15.75" thickBot="1" x14ac:dyDescent="0.25">
      <c r="A230" s="15"/>
      <c r="B230" s="16"/>
      <c r="C230" s="17" t="e">
        <v>#N/A</v>
      </c>
      <c r="D230" s="8"/>
      <c r="F230" s="10" t="str">
        <f t="shared" si="3"/>
        <v>OK</v>
      </c>
    </row>
    <row r="231" spans="1:6" s="9" customFormat="1" ht="15.75" thickBot="1" x14ac:dyDescent="0.25">
      <c r="A231" s="15"/>
      <c r="B231" s="16"/>
      <c r="C231" s="17" t="e">
        <v>#N/A</v>
      </c>
      <c r="D231" s="8"/>
      <c r="F231" s="10" t="str">
        <f t="shared" si="3"/>
        <v>OK</v>
      </c>
    </row>
    <row r="232" spans="1:6" s="9" customFormat="1" ht="15.75" thickBot="1" x14ac:dyDescent="0.25">
      <c r="A232" s="15"/>
      <c r="B232" s="16"/>
      <c r="C232" s="17" t="e">
        <v>#N/A</v>
      </c>
      <c r="D232" s="8"/>
      <c r="F232" s="10" t="str">
        <f t="shared" si="3"/>
        <v>OK</v>
      </c>
    </row>
    <row r="233" spans="1:6" s="9" customFormat="1" ht="15.75" thickBot="1" x14ac:dyDescent="0.25">
      <c r="A233" s="15"/>
      <c r="B233" s="16"/>
      <c r="C233" s="17" t="e">
        <v>#N/A</v>
      </c>
      <c r="D233" s="8"/>
      <c r="F233" s="10" t="str">
        <f t="shared" si="3"/>
        <v>OK</v>
      </c>
    </row>
    <row r="234" spans="1:6" s="9" customFormat="1" ht="15.75" thickBot="1" x14ac:dyDescent="0.25">
      <c r="A234" s="15"/>
      <c r="B234" s="16"/>
      <c r="C234" s="17" t="e">
        <v>#N/A</v>
      </c>
      <c r="D234" s="8"/>
      <c r="F234" s="10" t="str">
        <f t="shared" si="3"/>
        <v>OK</v>
      </c>
    </row>
    <row r="235" spans="1:6" s="9" customFormat="1" ht="15.75" thickBot="1" x14ac:dyDescent="0.25">
      <c r="A235" s="15"/>
      <c r="B235" s="16"/>
      <c r="C235" s="17" t="e">
        <v>#N/A</v>
      </c>
      <c r="D235" s="8"/>
      <c r="F235" s="10" t="str">
        <f t="shared" si="3"/>
        <v>OK</v>
      </c>
    </row>
    <row r="236" spans="1:6" s="9" customFormat="1" ht="15.75" thickBot="1" x14ac:dyDescent="0.25">
      <c r="A236" s="15"/>
      <c r="B236" s="16"/>
      <c r="C236" s="17" t="e">
        <v>#N/A</v>
      </c>
      <c r="D236" s="8"/>
      <c r="F236" s="10" t="str">
        <f t="shared" si="3"/>
        <v>OK</v>
      </c>
    </row>
    <row r="237" spans="1:6" s="9" customFormat="1" ht="15.75" thickBot="1" x14ac:dyDescent="0.25">
      <c r="A237" s="15"/>
      <c r="B237" s="16"/>
      <c r="C237" s="17" t="e">
        <v>#N/A</v>
      </c>
      <c r="D237" s="8"/>
      <c r="F237" s="10" t="str">
        <f t="shared" si="3"/>
        <v>OK</v>
      </c>
    </row>
    <row r="238" spans="1:6" s="9" customFormat="1" ht="15.75" thickBot="1" x14ac:dyDescent="0.25">
      <c r="A238" s="15"/>
      <c r="B238" s="16"/>
      <c r="C238" s="17" t="e">
        <v>#N/A</v>
      </c>
      <c r="D238" s="8"/>
      <c r="F238" s="10" t="str">
        <f t="shared" si="3"/>
        <v>OK</v>
      </c>
    </row>
    <row r="239" spans="1:6" s="9" customFormat="1" ht="15.75" thickBot="1" x14ac:dyDescent="0.25">
      <c r="A239" s="15"/>
      <c r="B239" s="16"/>
      <c r="C239" s="17" t="e">
        <v>#N/A</v>
      </c>
      <c r="D239" s="8"/>
      <c r="F239" s="10" t="str">
        <f t="shared" si="3"/>
        <v>OK</v>
      </c>
    </row>
    <row r="240" spans="1:6" s="9" customFormat="1" ht="15.75" thickBot="1" x14ac:dyDescent="0.25">
      <c r="A240" s="15"/>
      <c r="B240" s="16"/>
      <c r="C240" s="17" t="e">
        <v>#N/A</v>
      </c>
      <c r="D240" s="8"/>
      <c r="F240" s="10" t="str">
        <f t="shared" si="3"/>
        <v>OK</v>
      </c>
    </row>
    <row r="241" spans="1:6" s="9" customFormat="1" ht="15.75" thickBot="1" x14ac:dyDescent="0.25">
      <c r="A241" s="18"/>
      <c r="B241" s="19"/>
      <c r="C241" s="17" t="e">
        <v>#N/A</v>
      </c>
      <c r="D241" s="11"/>
      <c r="F241" s="10" t="str">
        <f t="shared" si="3"/>
        <v>OK</v>
      </c>
    </row>
    <row r="242" spans="1:6" s="9" customFormat="1" ht="15.75" thickBot="1" x14ac:dyDescent="0.25">
      <c r="A242" s="15"/>
      <c r="B242" s="16"/>
      <c r="C242" s="17" t="e">
        <v>#N/A</v>
      </c>
      <c r="D242" s="8"/>
      <c r="F242" s="10" t="str">
        <f t="shared" si="3"/>
        <v>OK</v>
      </c>
    </row>
    <row r="243" spans="1:6" s="9" customFormat="1" ht="15.75" thickBot="1" x14ac:dyDescent="0.25">
      <c r="A243" s="15"/>
      <c r="B243" s="16"/>
      <c r="C243" s="17" t="e">
        <v>#N/A</v>
      </c>
      <c r="D243" s="8"/>
      <c r="F243" s="10" t="str">
        <f t="shared" si="3"/>
        <v>OK</v>
      </c>
    </row>
    <row r="244" spans="1:6" s="9" customFormat="1" ht="15.75" thickBot="1" x14ac:dyDescent="0.25">
      <c r="A244" s="15"/>
      <c r="B244" s="16"/>
      <c r="C244" s="17" t="e">
        <v>#N/A</v>
      </c>
      <c r="D244" s="8"/>
      <c r="F244" s="10" t="str">
        <f t="shared" si="3"/>
        <v>OK</v>
      </c>
    </row>
    <row r="245" spans="1:6" s="9" customFormat="1" ht="15.75" thickBot="1" x14ac:dyDescent="0.25">
      <c r="A245" s="15"/>
      <c r="B245" s="16"/>
      <c r="C245" s="17" t="e">
        <v>#N/A</v>
      </c>
      <c r="D245" s="8"/>
      <c r="F245" s="10" t="str">
        <f t="shared" si="3"/>
        <v>OK</v>
      </c>
    </row>
    <row r="246" spans="1:6" s="9" customFormat="1" ht="15.75" thickBot="1" x14ac:dyDescent="0.25">
      <c r="A246" s="15"/>
      <c r="B246" s="16"/>
      <c r="C246" s="17" t="e">
        <v>#N/A</v>
      </c>
      <c r="D246" s="8"/>
      <c r="F246" s="10" t="str">
        <f t="shared" si="3"/>
        <v>OK</v>
      </c>
    </row>
    <row r="247" spans="1:6" s="9" customFormat="1" ht="15.75" thickBot="1" x14ac:dyDescent="0.25">
      <c r="A247" s="15"/>
      <c r="B247" s="16"/>
      <c r="C247" s="17" t="e">
        <v>#N/A</v>
      </c>
      <c r="D247" s="8"/>
      <c r="F247" s="10" t="str">
        <f t="shared" si="3"/>
        <v>OK</v>
      </c>
    </row>
    <row r="248" spans="1:6" s="9" customFormat="1" ht="15.75" thickBot="1" x14ac:dyDescent="0.25">
      <c r="A248" s="15"/>
      <c r="B248" s="16"/>
      <c r="C248" s="17" t="e">
        <v>#N/A</v>
      </c>
      <c r="D248" s="8"/>
      <c r="F248" s="10" t="str">
        <f t="shared" si="3"/>
        <v>OK</v>
      </c>
    </row>
    <row r="249" spans="1:6" s="9" customFormat="1" ht="15.75" thickBot="1" x14ac:dyDescent="0.25">
      <c r="A249" s="15"/>
      <c r="B249" s="16"/>
      <c r="C249" s="17" t="e">
        <v>#N/A</v>
      </c>
      <c r="D249" s="8"/>
      <c r="F249" s="10" t="str">
        <f t="shared" si="3"/>
        <v>OK</v>
      </c>
    </row>
    <row r="250" spans="1:6" s="9" customFormat="1" ht="15.75" thickBot="1" x14ac:dyDescent="0.25">
      <c r="A250" s="15"/>
      <c r="B250" s="16"/>
      <c r="C250" s="17" t="e">
        <v>#N/A</v>
      </c>
      <c r="D250" s="8"/>
      <c r="F250" s="10" t="str">
        <f t="shared" si="3"/>
        <v>OK</v>
      </c>
    </row>
    <row r="251" spans="1:6" s="9" customFormat="1" ht="15.75" thickBot="1" x14ac:dyDescent="0.25">
      <c r="A251" s="15"/>
      <c r="B251" s="16"/>
      <c r="C251" s="17" t="e">
        <v>#N/A</v>
      </c>
      <c r="D251" s="8"/>
      <c r="F251" s="10" t="str">
        <f t="shared" si="3"/>
        <v>OK</v>
      </c>
    </row>
    <row r="252" spans="1:6" s="9" customFormat="1" ht="15.75" thickBot="1" x14ac:dyDescent="0.25">
      <c r="A252" s="15"/>
      <c r="B252" s="16"/>
      <c r="C252" s="17" t="e">
        <v>#N/A</v>
      </c>
      <c r="D252" s="8"/>
      <c r="F252" s="10" t="str">
        <f t="shared" si="3"/>
        <v>OK</v>
      </c>
    </row>
    <row r="253" spans="1:6" s="9" customFormat="1" ht="15.75" thickBot="1" x14ac:dyDescent="0.25">
      <c r="A253" s="15"/>
      <c r="B253" s="16"/>
      <c r="C253" s="17" t="e">
        <v>#N/A</v>
      </c>
      <c r="D253" s="8"/>
      <c r="F253" s="10" t="str">
        <f t="shared" si="3"/>
        <v>OK</v>
      </c>
    </row>
    <row r="254" spans="1:6" s="9" customFormat="1" ht="15.75" thickBot="1" x14ac:dyDescent="0.25">
      <c r="A254" s="15"/>
      <c r="B254" s="16"/>
      <c r="C254" s="17" t="e">
        <v>#N/A</v>
      </c>
      <c r="D254" s="8"/>
      <c r="F254" s="10" t="str">
        <f t="shared" si="3"/>
        <v>OK</v>
      </c>
    </row>
    <row r="255" spans="1:6" s="9" customFormat="1" ht="15.75" thickBot="1" x14ac:dyDescent="0.25">
      <c r="A255" s="15"/>
      <c r="B255" s="16"/>
      <c r="C255" s="17" t="e">
        <v>#N/A</v>
      </c>
      <c r="D255" s="8"/>
      <c r="F255" s="10" t="str">
        <f t="shared" si="3"/>
        <v>OK</v>
      </c>
    </row>
    <row r="256" spans="1:6" s="9" customFormat="1" ht="15.75" thickBot="1" x14ac:dyDescent="0.25">
      <c r="A256" s="15"/>
      <c r="B256" s="16"/>
      <c r="C256" s="17" t="e">
        <v>#N/A</v>
      </c>
      <c r="D256" s="8"/>
      <c r="F256" s="10" t="str">
        <f t="shared" si="3"/>
        <v>OK</v>
      </c>
    </row>
    <row r="257" spans="1:6" s="9" customFormat="1" ht="15.75" thickBot="1" x14ac:dyDescent="0.25">
      <c r="A257" s="15"/>
      <c r="B257" s="16"/>
      <c r="C257" s="17" t="e">
        <v>#N/A</v>
      </c>
      <c r="D257" s="8"/>
      <c r="F257" s="10" t="str">
        <f t="shared" si="3"/>
        <v>OK</v>
      </c>
    </row>
    <row r="258" spans="1:6" s="9" customFormat="1" ht="15.75" thickBot="1" x14ac:dyDescent="0.25">
      <c r="A258" s="15"/>
      <c r="B258" s="16"/>
      <c r="C258" s="17" t="e">
        <v>#N/A</v>
      </c>
      <c r="D258" s="8"/>
      <c r="F258" s="10" t="str">
        <f t="shared" si="3"/>
        <v>OK</v>
      </c>
    </row>
    <row r="259" spans="1:6" s="9" customFormat="1" ht="15.75" thickBot="1" x14ac:dyDescent="0.25">
      <c r="A259" s="15"/>
      <c r="B259" s="16"/>
      <c r="C259" s="17" t="e">
        <v>#N/A</v>
      </c>
      <c r="D259" s="8"/>
      <c r="F259" s="10" t="str">
        <f t="shared" si="3"/>
        <v>OK</v>
      </c>
    </row>
    <row r="260" spans="1:6" s="9" customFormat="1" ht="15.75" thickBot="1" x14ac:dyDescent="0.25">
      <c r="A260" s="15"/>
      <c r="B260" s="16"/>
      <c r="C260" s="17" t="e">
        <v>#N/A</v>
      </c>
      <c r="D260" s="8"/>
      <c r="F260" s="10" t="str">
        <f t="shared" ref="F260:F323" si="4">IF(AND(ISNA(C260),ISBLANK(B260)=FALSE),"Demitido","OK")</f>
        <v>OK</v>
      </c>
    </row>
    <row r="261" spans="1:6" s="9" customFormat="1" ht="15.75" thickBot="1" x14ac:dyDescent="0.25">
      <c r="A261" s="15"/>
      <c r="B261" s="16"/>
      <c r="C261" s="17" t="e">
        <v>#N/A</v>
      </c>
      <c r="D261" s="8"/>
      <c r="F261" s="10" t="str">
        <f t="shared" si="4"/>
        <v>OK</v>
      </c>
    </row>
    <row r="262" spans="1:6" s="9" customFormat="1" ht="15.75" thickBot="1" x14ac:dyDescent="0.25">
      <c r="A262" s="15"/>
      <c r="B262" s="16"/>
      <c r="C262" s="17" t="e">
        <v>#N/A</v>
      </c>
      <c r="D262" s="8"/>
      <c r="F262" s="10" t="str">
        <f t="shared" si="4"/>
        <v>OK</v>
      </c>
    </row>
    <row r="263" spans="1:6" s="9" customFormat="1" ht="15.75" thickBot="1" x14ac:dyDescent="0.25">
      <c r="A263" s="15"/>
      <c r="B263" s="16"/>
      <c r="C263" s="17" t="e">
        <v>#N/A</v>
      </c>
      <c r="D263" s="8"/>
      <c r="F263" s="10" t="str">
        <f t="shared" si="4"/>
        <v>OK</v>
      </c>
    </row>
    <row r="264" spans="1:6" s="9" customFormat="1" ht="15.75" thickBot="1" x14ac:dyDescent="0.25">
      <c r="A264" s="15"/>
      <c r="B264" s="16"/>
      <c r="C264" s="17" t="e">
        <v>#N/A</v>
      </c>
      <c r="D264" s="8"/>
      <c r="F264" s="10" t="str">
        <f t="shared" si="4"/>
        <v>OK</v>
      </c>
    </row>
    <row r="265" spans="1:6" s="9" customFormat="1" ht="15.75" thickBot="1" x14ac:dyDescent="0.25">
      <c r="A265" s="15"/>
      <c r="B265" s="16"/>
      <c r="C265" s="17" t="e">
        <v>#N/A</v>
      </c>
      <c r="D265" s="8"/>
      <c r="F265" s="10" t="str">
        <f t="shared" si="4"/>
        <v>OK</v>
      </c>
    </row>
    <row r="266" spans="1:6" s="9" customFormat="1" ht="15.75" thickBot="1" x14ac:dyDescent="0.25">
      <c r="A266" s="15"/>
      <c r="B266" s="16"/>
      <c r="C266" s="17" t="e">
        <v>#N/A</v>
      </c>
      <c r="D266" s="8"/>
      <c r="F266" s="10" t="str">
        <f t="shared" si="4"/>
        <v>OK</v>
      </c>
    </row>
    <row r="267" spans="1:6" s="9" customFormat="1" ht="15.75" thickBot="1" x14ac:dyDescent="0.25">
      <c r="A267" s="15"/>
      <c r="B267" s="16"/>
      <c r="C267" s="17" t="e">
        <v>#N/A</v>
      </c>
      <c r="D267" s="8"/>
      <c r="F267" s="10" t="str">
        <f t="shared" si="4"/>
        <v>OK</v>
      </c>
    </row>
    <row r="268" spans="1:6" s="9" customFormat="1" ht="15.75" thickBot="1" x14ac:dyDescent="0.25">
      <c r="A268" s="15"/>
      <c r="B268" s="16"/>
      <c r="C268" s="17" t="e">
        <v>#N/A</v>
      </c>
      <c r="D268" s="8"/>
      <c r="F268" s="10" t="str">
        <f t="shared" si="4"/>
        <v>OK</v>
      </c>
    </row>
    <row r="269" spans="1:6" s="9" customFormat="1" ht="15.75" thickBot="1" x14ac:dyDescent="0.25">
      <c r="A269" s="15"/>
      <c r="B269" s="16"/>
      <c r="C269" s="17" t="e">
        <v>#N/A</v>
      </c>
      <c r="D269" s="8"/>
      <c r="F269" s="10" t="str">
        <f t="shared" si="4"/>
        <v>OK</v>
      </c>
    </row>
    <row r="270" spans="1:6" s="9" customFormat="1" ht="15.75" thickBot="1" x14ac:dyDescent="0.25">
      <c r="A270" s="15"/>
      <c r="B270" s="16"/>
      <c r="C270" s="17" t="e">
        <v>#N/A</v>
      </c>
      <c r="D270" s="8"/>
      <c r="F270" s="10" t="str">
        <f t="shared" si="4"/>
        <v>OK</v>
      </c>
    </row>
    <row r="271" spans="1:6" s="9" customFormat="1" ht="15.75" thickBot="1" x14ac:dyDescent="0.25">
      <c r="A271" s="15"/>
      <c r="B271" s="16"/>
      <c r="C271" s="17" t="e">
        <v>#N/A</v>
      </c>
      <c r="D271" s="8"/>
      <c r="F271" s="10" t="str">
        <f t="shared" si="4"/>
        <v>OK</v>
      </c>
    </row>
    <row r="272" spans="1:6" s="9" customFormat="1" ht="15.75" thickBot="1" x14ac:dyDescent="0.25">
      <c r="A272" s="15"/>
      <c r="B272" s="16"/>
      <c r="C272" s="17" t="e">
        <v>#N/A</v>
      </c>
      <c r="D272" s="8"/>
      <c r="F272" s="10" t="str">
        <f t="shared" si="4"/>
        <v>OK</v>
      </c>
    </row>
    <row r="273" spans="1:6" s="9" customFormat="1" ht="15.75" thickBot="1" x14ac:dyDescent="0.25">
      <c r="A273" s="15"/>
      <c r="B273" s="16"/>
      <c r="C273" s="17" t="e">
        <v>#N/A</v>
      </c>
      <c r="D273" s="8"/>
      <c r="F273" s="10" t="str">
        <f t="shared" si="4"/>
        <v>OK</v>
      </c>
    </row>
    <row r="274" spans="1:6" s="9" customFormat="1" ht="15.75" thickBot="1" x14ac:dyDescent="0.25">
      <c r="A274" s="15"/>
      <c r="B274" s="16"/>
      <c r="C274" s="17" t="e">
        <v>#N/A</v>
      </c>
      <c r="D274" s="8"/>
      <c r="F274" s="10" t="str">
        <f t="shared" si="4"/>
        <v>OK</v>
      </c>
    </row>
    <row r="275" spans="1:6" s="9" customFormat="1" ht="15.75" thickBot="1" x14ac:dyDescent="0.25">
      <c r="A275" s="15"/>
      <c r="B275" s="16"/>
      <c r="C275" s="17" t="e">
        <v>#N/A</v>
      </c>
      <c r="D275" s="8"/>
      <c r="F275" s="10" t="str">
        <f t="shared" si="4"/>
        <v>OK</v>
      </c>
    </row>
    <row r="276" spans="1:6" s="9" customFormat="1" ht="15.75" thickBot="1" x14ac:dyDescent="0.25">
      <c r="A276" s="15"/>
      <c r="B276" s="16"/>
      <c r="C276" s="17" t="e">
        <v>#N/A</v>
      </c>
      <c r="D276" s="8"/>
      <c r="F276" s="10" t="str">
        <f t="shared" si="4"/>
        <v>OK</v>
      </c>
    </row>
    <row r="277" spans="1:6" s="9" customFormat="1" ht="15.75" thickBot="1" x14ac:dyDescent="0.25">
      <c r="A277" s="15"/>
      <c r="B277" s="16"/>
      <c r="C277" s="17" t="e">
        <v>#N/A</v>
      </c>
      <c r="D277" s="8"/>
      <c r="F277" s="10" t="str">
        <f t="shared" si="4"/>
        <v>OK</v>
      </c>
    </row>
    <row r="278" spans="1:6" s="9" customFormat="1" ht="15.75" thickBot="1" x14ac:dyDescent="0.25">
      <c r="A278" s="15"/>
      <c r="B278" s="16"/>
      <c r="C278" s="17" t="e">
        <v>#N/A</v>
      </c>
      <c r="D278" s="8"/>
      <c r="F278" s="10" t="str">
        <f t="shared" si="4"/>
        <v>OK</v>
      </c>
    </row>
    <row r="279" spans="1:6" s="9" customFormat="1" ht="15.75" thickBot="1" x14ac:dyDescent="0.25">
      <c r="A279" s="15"/>
      <c r="B279" s="16"/>
      <c r="C279" s="17" t="e">
        <v>#N/A</v>
      </c>
      <c r="D279" s="8"/>
      <c r="F279" s="10" t="str">
        <f t="shared" si="4"/>
        <v>OK</v>
      </c>
    </row>
    <row r="280" spans="1:6" s="9" customFormat="1" ht="15.75" thickBot="1" x14ac:dyDescent="0.25">
      <c r="A280" s="15"/>
      <c r="B280" s="16"/>
      <c r="C280" s="17" t="e">
        <v>#N/A</v>
      </c>
      <c r="D280" s="8"/>
      <c r="F280" s="10" t="str">
        <f t="shared" si="4"/>
        <v>OK</v>
      </c>
    </row>
    <row r="281" spans="1:6" s="9" customFormat="1" ht="15.75" thickBot="1" x14ac:dyDescent="0.25">
      <c r="A281" s="15"/>
      <c r="B281" s="16"/>
      <c r="C281" s="17" t="e">
        <v>#N/A</v>
      </c>
      <c r="D281" s="8"/>
      <c r="F281" s="10" t="str">
        <f t="shared" si="4"/>
        <v>OK</v>
      </c>
    </row>
    <row r="282" spans="1:6" s="9" customFormat="1" ht="15.75" thickBot="1" x14ac:dyDescent="0.25">
      <c r="A282" s="15"/>
      <c r="B282" s="16"/>
      <c r="C282" s="17" t="e">
        <v>#N/A</v>
      </c>
      <c r="D282" s="8"/>
      <c r="F282" s="10" t="str">
        <f t="shared" si="4"/>
        <v>OK</v>
      </c>
    </row>
    <row r="283" spans="1:6" s="9" customFormat="1" ht="15.75" thickBot="1" x14ac:dyDescent="0.25">
      <c r="A283" s="15"/>
      <c r="B283" s="16"/>
      <c r="C283" s="17" t="e">
        <v>#N/A</v>
      </c>
      <c r="D283" s="8"/>
      <c r="F283" s="10" t="str">
        <f t="shared" si="4"/>
        <v>OK</v>
      </c>
    </row>
    <row r="284" spans="1:6" s="9" customFormat="1" ht="15.75" thickBot="1" x14ac:dyDescent="0.25">
      <c r="A284" s="15"/>
      <c r="B284" s="16"/>
      <c r="C284" s="17" t="e">
        <v>#N/A</v>
      </c>
      <c r="D284" s="8"/>
      <c r="F284" s="10" t="str">
        <f t="shared" si="4"/>
        <v>OK</v>
      </c>
    </row>
    <row r="285" spans="1:6" s="9" customFormat="1" ht="15.75" thickBot="1" x14ac:dyDescent="0.25">
      <c r="A285" s="15"/>
      <c r="B285" s="16"/>
      <c r="C285" s="17" t="e">
        <v>#N/A</v>
      </c>
      <c r="D285" s="8"/>
      <c r="F285" s="10" t="str">
        <f t="shared" si="4"/>
        <v>OK</v>
      </c>
    </row>
    <row r="286" spans="1:6" s="9" customFormat="1" ht="15.75" thickBot="1" x14ac:dyDescent="0.25">
      <c r="A286" s="15"/>
      <c r="B286" s="16"/>
      <c r="C286" s="17" t="e">
        <v>#N/A</v>
      </c>
      <c r="D286" s="8"/>
      <c r="F286" s="10" t="str">
        <f t="shared" si="4"/>
        <v>OK</v>
      </c>
    </row>
    <row r="287" spans="1:6" s="9" customFormat="1" ht="15.75" thickBot="1" x14ac:dyDescent="0.25">
      <c r="A287" s="15"/>
      <c r="B287" s="16"/>
      <c r="C287" s="17" t="e">
        <v>#N/A</v>
      </c>
      <c r="D287" s="8"/>
      <c r="F287" s="10" t="str">
        <f t="shared" si="4"/>
        <v>OK</v>
      </c>
    </row>
    <row r="288" spans="1:6" s="9" customFormat="1" ht="15.75" thickBot="1" x14ac:dyDescent="0.25">
      <c r="A288" s="15"/>
      <c r="B288" s="16"/>
      <c r="C288" s="17" t="e">
        <v>#N/A</v>
      </c>
      <c r="D288" s="8"/>
      <c r="F288" s="10" t="str">
        <f t="shared" si="4"/>
        <v>OK</v>
      </c>
    </row>
    <row r="289" spans="1:6" s="9" customFormat="1" ht="15.75" thickBot="1" x14ac:dyDescent="0.25">
      <c r="A289" s="15"/>
      <c r="B289" s="16"/>
      <c r="C289" s="17" t="e">
        <v>#N/A</v>
      </c>
      <c r="D289" s="8"/>
      <c r="F289" s="10" t="str">
        <f t="shared" si="4"/>
        <v>OK</v>
      </c>
    </row>
    <row r="290" spans="1:6" s="9" customFormat="1" ht="15.75" thickBot="1" x14ac:dyDescent="0.25">
      <c r="A290" s="15"/>
      <c r="B290" s="16"/>
      <c r="C290" s="17" t="e">
        <v>#N/A</v>
      </c>
      <c r="D290" s="8"/>
      <c r="F290" s="10" t="str">
        <f t="shared" si="4"/>
        <v>OK</v>
      </c>
    </row>
    <row r="291" spans="1:6" s="9" customFormat="1" ht="15.75" thickBot="1" x14ac:dyDescent="0.25">
      <c r="A291" s="15"/>
      <c r="B291" s="16"/>
      <c r="C291" s="17" t="e">
        <v>#N/A</v>
      </c>
      <c r="D291" s="8"/>
      <c r="F291" s="10" t="str">
        <f t="shared" si="4"/>
        <v>OK</v>
      </c>
    </row>
    <row r="292" spans="1:6" s="9" customFormat="1" ht="15.75" thickBot="1" x14ac:dyDescent="0.25">
      <c r="A292" s="15"/>
      <c r="B292" s="16"/>
      <c r="C292" s="17" t="e">
        <v>#N/A</v>
      </c>
      <c r="D292" s="8"/>
      <c r="F292" s="10" t="str">
        <f t="shared" si="4"/>
        <v>OK</v>
      </c>
    </row>
    <row r="293" spans="1:6" s="9" customFormat="1" ht="15.75" thickBot="1" x14ac:dyDescent="0.25">
      <c r="A293" s="15"/>
      <c r="B293" s="16"/>
      <c r="C293" s="17" t="e">
        <v>#N/A</v>
      </c>
      <c r="D293" s="8"/>
      <c r="F293" s="10" t="str">
        <f t="shared" si="4"/>
        <v>OK</v>
      </c>
    </row>
    <row r="294" spans="1:6" s="9" customFormat="1" ht="15.75" thickBot="1" x14ac:dyDescent="0.25">
      <c r="A294" s="15"/>
      <c r="B294" s="16"/>
      <c r="C294" s="17" t="e">
        <v>#N/A</v>
      </c>
      <c r="D294" s="8"/>
      <c r="F294" s="10" t="str">
        <f t="shared" si="4"/>
        <v>OK</v>
      </c>
    </row>
    <row r="295" spans="1:6" s="9" customFormat="1" ht="15.75" thickBot="1" x14ac:dyDescent="0.25">
      <c r="A295" s="15"/>
      <c r="B295" s="16"/>
      <c r="C295" s="17" t="e">
        <v>#N/A</v>
      </c>
      <c r="D295" s="8"/>
      <c r="F295" s="10" t="str">
        <f t="shared" si="4"/>
        <v>OK</v>
      </c>
    </row>
    <row r="296" spans="1:6" s="9" customFormat="1" ht="15.75" thickBot="1" x14ac:dyDescent="0.25">
      <c r="A296" s="15"/>
      <c r="B296" s="16"/>
      <c r="C296" s="17" t="e">
        <v>#N/A</v>
      </c>
      <c r="D296" s="8"/>
      <c r="F296" s="10" t="str">
        <f t="shared" si="4"/>
        <v>OK</v>
      </c>
    </row>
    <row r="297" spans="1:6" s="9" customFormat="1" ht="15.75" thickBot="1" x14ac:dyDescent="0.25">
      <c r="A297" s="15"/>
      <c r="B297" s="16"/>
      <c r="C297" s="17" t="e">
        <v>#N/A</v>
      </c>
      <c r="D297" s="8"/>
      <c r="F297" s="10" t="str">
        <f t="shared" si="4"/>
        <v>OK</v>
      </c>
    </row>
    <row r="298" spans="1:6" s="9" customFormat="1" ht="15.75" thickBot="1" x14ac:dyDescent="0.25">
      <c r="A298" s="15"/>
      <c r="B298" s="16"/>
      <c r="C298" s="17" t="e">
        <v>#N/A</v>
      </c>
      <c r="D298" s="8"/>
      <c r="F298" s="10" t="str">
        <f t="shared" si="4"/>
        <v>OK</v>
      </c>
    </row>
    <row r="299" spans="1:6" s="9" customFormat="1" ht="15.75" thickBot="1" x14ac:dyDescent="0.25">
      <c r="A299" s="15"/>
      <c r="B299" s="16"/>
      <c r="C299" s="17" t="e">
        <v>#N/A</v>
      </c>
      <c r="D299" s="8"/>
      <c r="F299" s="10" t="str">
        <f t="shared" si="4"/>
        <v>OK</v>
      </c>
    </row>
    <row r="300" spans="1:6" s="9" customFormat="1" ht="15.75" thickBot="1" x14ac:dyDescent="0.25">
      <c r="A300" s="15"/>
      <c r="B300" s="16"/>
      <c r="C300" s="17" t="e">
        <v>#N/A</v>
      </c>
      <c r="D300" s="8"/>
      <c r="F300" s="10" t="str">
        <f t="shared" si="4"/>
        <v>OK</v>
      </c>
    </row>
    <row r="301" spans="1:6" s="9" customFormat="1" ht="15.75" thickBot="1" x14ac:dyDescent="0.25">
      <c r="A301" s="15"/>
      <c r="B301" s="16"/>
      <c r="C301" s="17" t="e">
        <v>#N/A</v>
      </c>
      <c r="D301" s="8"/>
      <c r="F301" s="10" t="str">
        <f t="shared" si="4"/>
        <v>OK</v>
      </c>
    </row>
    <row r="302" spans="1:6" s="9" customFormat="1" ht="15.75" thickBot="1" x14ac:dyDescent="0.25">
      <c r="A302" s="15"/>
      <c r="B302" s="16"/>
      <c r="C302" s="17" t="e">
        <v>#N/A</v>
      </c>
      <c r="D302" s="8"/>
      <c r="F302" s="10" t="str">
        <f t="shared" si="4"/>
        <v>OK</v>
      </c>
    </row>
    <row r="303" spans="1:6" s="9" customFormat="1" ht="15.75" thickBot="1" x14ac:dyDescent="0.25">
      <c r="A303" s="15"/>
      <c r="B303" s="16"/>
      <c r="C303" s="17" t="e">
        <v>#N/A</v>
      </c>
      <c r="D303" s="8"/>
      <c r="F303" s="10" t="str">
        <f t="shared" si="4"/>
        <v>OK</v>
      </c>
    </row>
    <row r="304" spans="1:6" s="9" customFormat="1" ht="15.75" thickBot="1" x14ac:dyDescent="0.25">
      <c r="A304" s="15"/>
      <c r="B304" s="16"/>
      <c r="C304" s="17" t="e">
        <v>#N/A</v>
      </c>
      <c r="D304" s="8"/>
      <c r="F304" s="10" t="str">
        <f t="shared" si="4"/>
        <v>OK</v>
      </c>
    </row>
    <row r="305" spans="1:6" s="9" customFormat="1" ht="15.75" thickBot="1" x14ac:dyDescent="0.25">
      <c r="A305" s="15"/>
      <c r="B305" s="16"/>
      <c r="C305" s="17" t="e">
        <v>#N/A</v>
      </c>
      <c r="D305" s="8"/>
      <c r="F305" s="10" t="str">
        <f t="shared" si="4"/>
        <v>OK</v>
      </c>
    </row>
    <row r="306" spans="1:6" s="9" customFormat="1" ht="15.75" thickBot="1" x14ac:dyDescent="0.25">
      <c r="A306" s="15"/>
      <c r="B306" s="16"/>
      <c r="C306" s="17" t="e">
        <v>#N/A</v>
      </c>
      <c r="D306" s="8"/>
      <c r="F306" s="10" t="str">
        <f t="shared" si="4"/>
        <v>OK</v>
      </c>
    </row>
    <row r="307" spans="1:6" s="9" customFormat="1" ht="15.75" thickBot="1" x14ac:dyDescent="0.25">
      <c r="A307" s="15"/>
      <c r="B307" s="16"/>
      <c r="C307" s="17" t="e">
        <v>#N/A</v>
      </c>
      <c r="D307" s="8"/>
      <c r="F307" s="10" t="str">
        <f t="shared" si="4"/>
        <v>OK</v>
      </c>
    </row>
    <row r="308" spans="1:6" s="9" customFormat="1" ht="15.75" thickBot="1" x14ac:dyDescent="0.25">
      <c r="A308" s="15"/>
      <c r="B308" s="16"/>
      <c r="C308" s="17" t="e">
        <v>#N/A</v>
      </c>
      <c r="D308" s="8"/>
      <c r="F308" s="10" t="str">
        <f t="shared" si="4"/>
        <v>OK</v>
      </c>
    </row>
    <row r="309" spans="1:6" s="9" customFormat="1" ht="15.75" thickBot="1" x14ac:dyDescent="0.25">
      <c r="A309" s="15"/>
      <c r="B309" s="16"/>
      <c r="C309" s="17" t="e">
        <v>#N/A</v>
      </c>
      <c r="D309" s="8"/>
      <c r="F309" s="10" t="str">
        <f t="shared" si="4"/>
        <v>OK</v>
      </c>
    </row>
    <row r="310" spans="1:6" s="9" customFormat="1" ht="15.75" thickBot="1" x14ac:dyDescent="0.25">
      <c r="A310" s="15"/>
      <c r="B310" s="16"/>
      <c r="C310" s="17" t="e">
        <v>#N/A</v>
      </c>
      <c r="D310" s="8"/>
      <c r="F310" s="10" t="str">
        <f t="shared" si="4"/>
        <v>OK</v>
      </c>
    </row>
    <row r="311" spans="1:6" s="9" customFormat="1" ht="15.75" thickBot="1" x14ac:dyDescent="0.25">
      <c r="A311" s="15"/>
      <c r="B311" s="16"/>
      <c r="C311" s="17" t="e">
        <v>#N/A</v>
      </c>
      <c r="D311" s="8"/>
      <c r="F311" s="10" t="str">
        <f t="shared" si="4"/>
        <v>OK</v>
      </c>
    </row>
    <row r="312" spans="1:6" s="9" customFormat="1" ht="15.75" thickBot="1" x14ac:dyDescent="0.25">
      <c r="A312" s="15"/>
      <c r="B312" s="16"/>
      <c r="C312" s="17" t="e">
        <v>#N/A</v>
      </c>
      <c r="D312" s="8"/>
      <c r="F312" s="10" t="str">
        <f t="shared" si="4"/>
        <v>OK</v>
      </c>
    </row>
    <row r="313" spans="1:6" s="9" customFormat="1" ht="15.75" thickBot="1" x14ac:dyDescent="0.25">
      <c r="A313" s="15"/>
      <c r="B313" s="16"/>
      <c r="C313" s="17" t="e">
        <v>#N/A</v>
      </c>
      <c r="D313" s="8"/>
      <c r="F313" s="10" t="str">
        <f t="shared" si="4"/>
        <v>OK</v>
      </c>
    </row>
    <row r="314" spans="1:6" s="9" customFormat="1" ht="15.75" thickBot="1" x14ac:dyDescent="0.25">
      <c r="A314" s="15"/>
      <c r="B314" s="16"/>
      <c r="C314" s="17" t="e">
        <v>#N/A</v>
      </c>
      <c r="D314" s="8"/>
      <c r="F314" s="10" t="str">
        <f t="shared" si="4"/>
        <v>OK</v>
      </c>
    </row>
    <row r="315" spans="1:6" s="9" customFormat="1" ht="15.75" thickBot="1" x14ac:dyDescent="0.25">
      <c r="A315" s="15"/>
      <c r="B315" s="16"/>
      <c r="C315" s="17" t="e">
        <v>#N/A</v>
      </c>
      <c r="D315" s="8"/>
      <c r="F315" s="10" t="str">
        <f t="shared" si="4"/>
        <v>OK</v>
      </c>
    </row>
    <row r="316" spans="1:6" s="9" customFormat="1" ht="15.75" thickBot="1" x14ac:dyDescent="0.25">
      <c r="A316" s="15"/>
      <c r="B316" s="16"/>
      <c r="C316" s="17" t="e">
        <v>#N/A</v>
      </c>
      <c r="D316" s="8"/>
      <c r="F316" s="10" t="str">
        <f t="shared" si="4"/>
        <v>OK</v>
      </c>
    </row>
    <row r="317" spans="1:6" s="9" customFormat="1" ht="15.75" thickBot="1" x14ac:dyDescent="0.25">
      <c r="A317" s="15"/>
      <c r="B317" s="16"/>
      <c r="C317" s="17" t="e">
        <v>#N/A</v>
      </c>
      <c r="D317" s="8"/>
      <c r="F317" s="10" t="str">
        <f t="shared" si="4"/>
        <v>OK</v>
      </c>
    </row>
    <row r="318" spans="1:6" s="9" customFormat="1" ht="15.75" thickBot="1" x14ac:dyDescent="0.25">
      <c r="A318" s="15"/>
      <c r="B318" s="16"/>
      <c r="C318" s="17" t="e">
        <v>#N/A</v>
      </c>
      <c r="D318" s="8"/>
      <c r="F318" s="10" t="str">
        <f t="shared" si="4"/>
        <v>OK</v>
      </c>
    </row>
    <row r="319" spans="1:6" s="9" customFormat="1" ht="15.75" thickBot="1" x14ac:dyDescent="0.25">
      <c r="A319" s="15"/>
      <c r="B319" s="16"/>
      <c r="C319" s="17" t="e">
        <v>#N/A</v>
      </c>
      <c r="D319" s="8"/>
      <c r="F319" s="10" t="str">
        <f t="shared" si="4"/>
        <v>OK</v>
      </c>
    </row>
    <row r="320" spans="1:6" s="9" customFormat="1" ht="15.75" thickBot="1" x14ac:dyDescent="0.25">
      <c r="A320" s="15"/>
      <c r="B320" s="16"/>
      <c r="C320" s="17" t="e">
        <v>#N/A</v>
      </c>
      <c r="D320" s="8"/>
      <c r="F320" s="10" t="str">
        <f t="shared" si="4"/>
        <v>OK</v>
      </c>
    </row>
    <row r="321" spans="1:6" s="9" customFormat="1" ht="15.75" thickBot="1" x14ac:dyDescent="0.25">
      <c r="A321" s="15"/>
      <c r="B321" s="16"/>
      <c r="C321" s="17" t="e">
        <v>#N/A</v>
      </c>
      <c r="D321" s="8"/>
      <c r="F321" s="10" t="str">
        <f t="shared" si="4"/>
        <v>OK</v>
      </c>
    </row>
    <row r="322" spans="1:6" s="9" customFormat="1" ht="15.75" thickBot="1" x14ac:dyDescent="0.25">
      <c r="A322" s="15"/>
      <c r="B322" s="16"/>
      <c r="C322" s="17" t="e">
        <v>#N/A</v>
      </c>
      <c r="D322" s="8"/>
      <c r="F322" s="10" t="str">
        <f t="shared" si="4"/>
        <v>OK</v>
      </c>
    </row>
    <row r="323" spans="1:6" s="9" customFormat="1" ht="15.75" thickBot="1" x14ac:dyDescent="0.25">
      <c r="A323" s="15"/>
      <c r="B323" s="16"/>
      <c r="C323" s="17" t="e">
        <v>#N/A</v>
      </c>
      <c r="D323" s="8"/>
      <c r="F323" s="10" t="str">
        <f t="shared" si="4"/>
        <v>OK</v>
      </c>
    </row>
    <row r="324" spans="1:6" s="9" customFormat="1" ht="15.75" thickBot="1" x14ac:dyDescent="0.25">
      <c r="A324" s="15"/>
      <c r="B324" s="16"/>
      <c r="C324" s="17" t="e">
        <v>#N/A</v>
      </c>
      <c r="D324" s="8"/>
      <c r="F324" s="10" t="str">
        <f t="shared" ref="F324:F387" si="5">IF(AND(ISNA(C324),ISBLANK(B324)=FALSE),"Demitido","OK")</f>
        <v>OK</v>
      </c>
    </row>
    <row r="325" spans="1:6" s="9" customFormat="1" ht="15.75" thickBot="1" x14ac:dyDescent="0.25">
      <c r="A325" s="15"/>
      <c r="B325" s="16"/>
      <c r="C325" s="17" t="e">
        <v>#N/A</v>
      </c>
      <c r="D325" s="8"/>
      <c r="F325" s="10" t="str">
        <f t="shared" si="5"/>
        <v>OK</v>
      </c>
    </row>
    <row r="326" spans="1:6" s="9" customFormat="1" ht="15.75" thickBot="1" x14ac:dyDescent="0.25">
      <c r="A326" s="15"/>
      <c r="B326" s="16"/>
      <c r="C326" s="17" t="e">
        <v>#N/A</v>
      </c>
      <c r="D326" s="8"/>
      <c r="F326" s="10" t="str">
        <f t="shared" si="5"/>
        <v>OK</v>
      </c>
    </row>
    <row r="327" spans="1:6" s="9" customFormat="1" ht="15.75" thickBot="1" x14ac:dyDescent="0.25">
      <c r="A327" s="15"/>
      <c r="B327" s="16"/>
      <c r="C327" s="17" t="e">
        <v>#N/A</v>
      </c>
      <c r="D327" s="8"/>
      <c r="F327" s="10" t="str">
        <f t="shared" si="5"/>
        <v>OK</v>
      </c>
    </row>
    <row r="328" spans="1:6" s="9" customFormat="1" ht="15.75" thickBot="1" x14ac:dyDescent="0.25">
      <c r="A328" s="15"/>
      <c r="B328" s="16"/>
      <c r="C328" s="17" t="e">
        <v>#N/A</v>
      </c>
      <c r="D328" s="8"/>
      <c r="F328" s="10" t="str">
        <f t="shared" si="5"/>
        <v>OK</v>
      </c>
    </row>
    <row r="329" spans="1:6" s="9" customFormat="1" ht="15.75" thickBot="1" x14ac:dyDescent="0.25">
      <c r="A329" s="15"/>
      <c r="B329" s="16"/>
      <c r="C329" s="17" t="e">
        <v>#N/A</v>
      </c>
      <c r="D329" s="8"/>
      <c r="F329" s="10" t="str">
        <f t="shared" si="5"/>
        <v>OK</v>
      </c>
    </row>
    <row r="330" spans="1:6" s="9" customFormat="1" ht="15.75" thickBot="1" x14ac:dyDescent="0.25">
      <c r="A330" s="15"/>
      <c r="B330" s="16"/>
      <c r="C330" s="17" t="e">
        <v>#N/A</v>
      </c>
      <c r="D330" s="8"/>
      <c r="F330" s="10" t="str">
        <f t="shared" si="5"/>
        <v>OK</v>
      </c>
    </row>
    <row r="331" spans="1:6" s="9" customFormat="1" ht="15.75" thickBot="1" x14ac:dyDescent="0.25">
      <c r="A331" s="15"/>
      <c r="B331" s="16"/>
      <c r="C331" s="17" t="e">
        <v>#N/A</v>
      </c>
      <c r="D331" s="8"/>
      <c r="F331" s="10" t="str">
        <f t="shared" si="5"/>
        <v>OK</v>
      </c>
    </row>
    <row r="332" spans="1:6" s="9" customFormat="1" ht="15.75" thickBot="1" x14ac:dyDescent="0.25">
      <c r="A332" s="15"/>
      <c r="B332" s="16"/>
      <c r="C332" s="17" t="e">
        <v>#N/A</v>
      </c>
      <c r="D332" s="8"/>
      <c r="F332" s="10" t="str">
        <f t="shared" si="5"/>
        <v>OK</v>
      </c>
    </row>
    <row r="333" spans="1:6" s="9" customFormat="1" ht="15.75" thickBot="1" x14ac:dyDescent="0.25">
      <c r="A333" s="15"/>
      <c r="B333" s="16"/>
      <c r="C333" s="17" t="e">
        <v>#N/A</v>
      </c>
      <c r="D333" s="8"/>
      <c r="F333" s="10" t="str">
        <f t="shared" si="5"/>
        <v>OK</v>
      </c>
    </row>
    <row r="334" spans="1:6" s="9" customFormat="1" ht="15.75" thickBot="1" x14ac:dyDescent="0.25">
      <c r="A334" s="15"/>
      <c r="B334" s="16"/>
      <c r="C334" s="17" t="e">
        <v>#N/A</v>
      </c>
      <c r="D334" s="8"/>
      <c r="F334" s="10" t="str">
        <f t="shared" si="5"/>
        <v>OK</v>
      </c>
    </row>
    <row r="335" spans="1:6" s="9" customFormat="1" ht="15.75" thickBot="1" x14ac:dyDescent="0.25">
      <c r="A335" s="15"/>
      <c r="B335" s="16"/>
      <c r="C335" s="17" t="e">
        <v>#N/A</v>
      </c>
      <c r="D335" s="8"/>
      <c r="F335" s="10" t="str">
        <f t="shared" si="5"/>
        <v>OK</v>
      </c>
    </row>
    <row r="336" spans="1:6" s="9" customFormat="1" ht="15.75" thickBot="1" x14ac:dyDescent="0.25">
      <c r="A336" s="15"/>
      <c r="B336" s="16"/>
      <c r="C336" s="17" t="e">
        <v>#N/A</v>
      </c>
      <c r="D336" s="8"/>
      <c r="F336" s="10" t="str">
        <f t="shared" si="5"/>
        <v>OK</v>
      </c>
    </row>
    <row r="337" spans="1:6" s="9" customFormat="1" ht="15.75" thickBot="1" x14ac:dyDescent="0.25">
      <c r="A337" s="15"/>
      <c r="B337" s="16"/>
      <c r="C337" s="17" t="e">
        <v>#N/A</v>
      </c>
      <c r="D337" s="8"/>
      <c r="F337" s="10" t="str">
        <f t="shared" si="5"/>
        <v>OK</v>
      </c>
    </row>
    <row r="338" spans="1:6" s="9" customFormat="1" ht="15.75" thickBot="1" x14ac:dyDescent="0.25">
      <c r="A338" s="15"/>
      <c r="B338" s="16"/>
      <c r="C338" s="17" t="e">
        <v>#N/A</v>
      </c>
      <c r="D338" s="8"/>
      <c r="F338" s="10" t="str">
        <f t="shared" si="5"/>
        <v>OK</v>
      </c>
    </row>
    <row r="339" spans="1:6" s="9" customFormat="1" ht="15.75" thickBot="1" x14ac:dyDescent="0.25">
      <c r="A339" s="15"/>
      <c r="B339" s="16"/>
      <c r="C339" s="17" t="e">
        <v>#N/A</v>
      </c>
      <c r="D339" s="8"/>
      <c r="F339" s="10" t="str">
        <f t="shared" si="5"/>
        <v>OK</v>
      </c>
    </row>
    <row r="340" spans="1:6" s="9" customFormat="1" ht="15.75" thickBot="1" x14ac:dyDescent="0.25">
      <c r="A340" s="15"/>
      <c r="B340" s="16"/>
      <c r="C340" s="17" t="e">
        <v>#N/A</v>
      </c>
      <c r="D340" s="8"/>
      <c r="F340" s="10" t="str">
        <f t="shared" si="5"/>
        <v>OK</v>
      </c>
    </row>
    <row r="341" spans="1:6" s="9" customFormat="1" ht="15.75" thickBot="1" x14ac:dyDescent="0.25">
      <c r="A341" s="15"/>
      <c r="B341" s="16"/>
      <c r="C341" s="17" t="e">
        <v>#N/A</v>
      </c>
      <c r="D341" s="8"/>
      <c r="F341" s="10" t="str">
        <f t="shared" si="5"/>
        <v>OK</v>
      </c>
    </row>
    <row r="342" spans="1:6" s="9" customFormat="1" ht="15.75" thickBot="1" x14ac:dyDescent="0.25">
      <c r="A342" s="15"/>
      <c r="B342" s="16"/>
      <c r="C342" s="17" t="e">
        <v>#N/A</v>
      </c>
      <c r="D342" s="8"/>
      <c r="F342" s="10" t="str">
        <f t="shared" si="5"/>
        <v>OK</v>
      </c>
    </row>
    <row r="343" spans="1:6" s="9" customFormat="1" ht="15.75" thickBot="1" x14ac:dyDescent="0.25">
      <c r="A343" s="15"/>
      <c r="B343" s="16"/>
      <c r="C343" s="17" t="e">
        <v>#N/A</v>
      </c>
      <c r="D343" s="8"/>
      <c r="F343" s="10" t="str">
        <f t="shared" si="5"/>
        <v>OK</v>
      </c>
    </row>
    <row r="344" spans="1:6" s="9" customFormat="1" ht="15.75" thickBot="1" x14ac:dyDescent="0.25">
      <c r="A344" s="15"/>
      <c r="B344" s="16"/>
      <c r="C344" s="17" t="e">
        <v>#N/A</v>
      </c>
      <c r="D344" s="8"/>
      <c r="F344" s="10" t="str">
        <f t="shared" si="5"/>
        <v>OK</v>
      </c>
    </row>
    <row r="345" spans="1:6" s="9" customFormat="1" ht="15.75" thickBot="1" x14ac:dyDescent="0.25">
      <c r="A345" s="15"/>
      <c r="B345" s="16"/>
      <c r="C345" s="17" t="e">
        <v>#N/A</v>
      </c>
      <c r="D345" s="8"/>
      <c r="F345" s="10" t="str">
        <f t="shared" si="5"/>
        <v>OK</v>
      </c>
    </row>
    <row r="346" spans="1:6" s="9" customFormat="1" ht="15.75" thickBot="1" x14ac:dyDescent="0.25">
      <c r="A346" s="15"/>
      <c r="B346" s="16"/>
      <c r="C346" s="17" t="e">
        <v>#N/A</v>
      </c>
      <c r="D346" s="8"/>
      <c r="F346" s="10" t="str">
        <f t="shared" si="5"/>
        <v>OK</v>
      </c>
    </row>
    <row r="347" spans="1:6" s="9" customFormat="1" ht="15.75" thickBot="1" x14ac:dyDescent="0.25">
      <c r="A347" s="15"/>
      <c r="B347" s="16"/>
      <c r="C347" s="17" t="e">
        <v>#N/A</v>
      </c>
      <c r="D347" s="8"/>
      <c r="F347" s="10" t="str">
        <f t="shared" si="5"/>
        <v>OK</v>
      </c>
    </row>
    <row r="348" spans="1:6" s="9" customFormat="1" ht="15.75" thickBot="1" x14ac:dyDescent="0.25">
      <c r="A348" s="15"/>
      <c r="B348" s="16"/>
      <c r="C348" s="17" t="e">
        <v>#N/A</v>
      </c>
      <c r="D348" s="8"/>
      <c r="F348" s="10" t="str">
        <f t="shared" si="5"/>
        <v>OK</v>
      </c>
    </row>
    <row r="349" spans="1:6" s="9" customFormat="1" ht="15.75" thickBot="1" x14ac:dyDescent="0.25">
      <c r="A349" s="15"/>
      <c r="B349" s="16"/>
      <c r="C349" s="17" t="e">
        <v>#N/A</v>
      </c>
      <c r="D349" s="8"/>
      <c r="F349" s="10" t="str">
        <f t="shared" si="5"/>
        <v>OK</v>
      </c>
    </row>
    <row r="350" spans="1:6" s="9" customFormat="1" ht="15.75" thickBot="1" x14ac:dyDescent="0.25">
      <c r="A350" s="15"/>
      <c r="B350" s="16"/>
      <c r="C350" s="17" t="e">
        <v>#N/A</v>
      </c>
      <c r="D350" s="8"/>
      <c r="F350" s="10" t="str">
        <f t="shared" si="5"/>
        <v>OK</v>
      </c>
    </row>
    <row r="351" spans="1:6" s="9" customFormat="1" ht="15.75" thickBot="1" x14ac:dyDescent="0.25">
      <c r="A351" s="15"/>
      <c r="B351" s="16"/>
      <c r="C351" s="17" t="e">
        <v>#N/A</v>
      </c>
      <c r="D351" s="8"/>
      <c r="F351" s="10" t="str">
        <f t="shared" si="5"/>
        <v>OK</v>
      </c>
    </row>
    <row r="352" spans="1:6" s="9" customFormat="1" ht="15.75" thickBot="1" x14ac:dyDescent="0.25">
      <c r="A352" s="15"/>
      <c r="B352" s="16"/>
      <c r="C352" s="17" t="e">
        <v>#N/A</v>
      </c>
      <c r="D352" s="8"/>
      <c r="F352" s="10" t="str">
        <f t="shared" si="5"/>
        <v>OK</v>
      </c>
    </row>
    <row r="353" spans="1:6" s="9" customFormat="1" ht="15.75" thickBot="1" x14ac:dyDescent="0.25">
      <c r="A353" s="15"/>
      <c r="B353" s="16"/>
      <c r="C353" s="17" t="e">
        <v>#N/A</v>
      </c>
      <c r="D353" s="8"/>
      <c r="F353" s="10" t="str">
        <f t="shared" si="5"/>
        <v>OK</v>
      </c>
    </row>
    <row r="354" spans="1:6" s="9" customFormat="1" ht="15.75" thickBot="1" x14ac:dyDescent="0.25">
      <c r="A354" s="15"/>
      <c r="B354" s="16"/>
      <c r="C354" s="17" t="e">
        <v>#N/A</v>
      </c>
      <c r="D354" s="8"/>
      <c r="F354" s="10" t="str">
        <f t="shared" si="5"/>
        <v>OK</v>
      </c>
    </row>
    <row r="355" spans="1:6" s="9" customFormat="1" ht="15.75" thickBot="1" x14ac:dyDescent="0.25">
      <c r="A355" s="15"/>
      <c r="B355" s="16"/>
      <c r="C355" s="17" t="e">
        <v>#N/A</v>
      </c>
      <c r="D355" s="8"/>
      <c r="F355" s="10" t="str">
        <f t="shared" si="5"/>
        <v>OK</v>
      </c>
    </row>
    <row r="356" spans="1:6" s="9" customFormat="1" ht="15.75" thickBot="1" x14ac:dyDescent="0.25">
      <c r="A356" s="15"/>
      <c r="B356" s="16"/>
      <c r="C356" s="17" t="e">
        <v>#N/A</v>
      </c>
      <c r="D356" s="8"/>
      <c r="F356" s="10" t="str">
        <f t="shared" si="5"/>
        <v>OK</v>
      </c>
    </row>
    <row r="357" spans="1:6" s="9" customFormat="1" ht="15.75" thickBot="1" x14ac:dyDescent="0.25">
      <c r="A357" s="15"/>
      <c r="B357" s="16"/>
      <c r="C357" s="17" t="e">
        <v>#N/A</v>
      </c>
      <c r="D357" s="8"/>
      <c r="F357" s="10" t="str">
        <f t="shared" si="5"/>
        <v>OK</v>
      </c>
    </row>
    <row r="358" spans="1:6" s="9" customFormat="1" ht="15.75" thickBot="1" x14ac:dyDescent="0.25">
      <c r="A358" s="15"/>
      <c r="B358" s="16"/>
      <c r="C358" s="17" t="e">
        <v>#N/A</v>
      </c>
      <c r="D358" s="8"/>
      <c r="F358" s="10" t="str">
        <f t="shared" si="5"/>
        <v>OK</v>
      </c>
    </row>
    <row r="359" spans="1:6" s="9" customFormat="1" ht="15.75" thickBot="1" x14ac:dyDescent="0.25">
      <c r="A359" s="15"/>
      <c r="B359" s="16"/>
      <c r="C359" s="17" t="e">
        <v>#N/A</v>
      </c>
      <c r="D359" s="8"/>
      <c r="F359" s="10" t="str">
        <f t="shared" si="5"/>
        <v>OK</v>
      </c>
    </row>
    <row r="360" spans="1:6" s="9" customFormat="1" ht="15.75" thickBot="1" x14ac:dyDescent="0.25">
      <c r="A360" s="15"/>
      <c r="B360" s="16"/>
      <c r="C360" s="17" t="e">
        <v>#N/A</v>
      </c>
      <c r="D360" s="8"/>
      <c r="F360" s="10" t="str">
        <f t="shared" si="5"/>
        <v>OK</v>
      </c>
    </row>
    <row r="361" spans="1:6" s="9" customFormat="1" ht="15.75" thickBot="1" x14ac:dyDescent="0.25">
      <c r="A361" s="15"/>
      <c r="B361" s="16"/>
      <c r="C361" s="17" t="e">
        <v>#N/A</v>
      </c>
      <c r="D361" s="8"/>
      <c r="F361" s="10" t="str">
        <f t="shared" si="5"/>
        <v>OK</v>
      </c>
    </row>
    <row r="362" spans="1:6" s="9" customFormat="1" ht="15.75" thickBot="1" x14ac:dyDescent="0.25">
      <c r="A362" s="15"/>
      <c r="B362" s="16"/>
      <c r="C362" s="17" t="e">
        <v>#N/A</v>
      </c>
      <c r="D362" s="8"/>
      <c r="F362" s="10" t="str">
        <f t="shared" si="5"/>
        <v>OK</v>
      </c>
    </row>
    <row r="363" spans="1:6" s="9" customFormat="1" ht="15.75" thickBot="1" x14ac:dyDescent="0.25">
      <c r="A363" s="15"/>
      <c r="B363" s="16"/>
      <c r="C363" s="17" t="e">
        <v>#N/A</v>
      </c>
      <c r="D363" s="8"/>
      <c r="F363" s="10" t="str">
        <f t="shared" si="5"/>
        <v>OK</v>
      </c>
    </row>
    <row r="364" spans="1:6" s="9" customFormat="1" ht="15.75" thickBot="1" x14ac:dyDescent="0.25">
      <c r="A364" s="15"/>
      <c r="B364" s="16"/>
      <c r="C364" s="17" t="e">
        <v>#N/A</v>
      </c>
      <c r="D364" s="8"/>
      <c r="F364" s="10" t="str">
        <f t="shared" si="5"/>
        <v>OK</v>
      </c>
    </row>
    <row r="365" spans="1:6" s="9" customFormat="1" ht="15.75" thickBot="1" x14ac:dyDescent="0.25">
      <c r="A365" s="15"/>
      <c r="B365" s="16"/>
      <c r="C365" s="17" t="e">
        <v>#N/A</v>
      </c>
      <c r="D365" s="8"/>
      <c r="F365" s="10" t="str">
        <f t="shared" si="5"/>
        <v>OK</v>
      </c>
    </row>
    <row r="366" spans="1:6" s="9" customFormat="1" ht="15.75" thickBot="1" x14ac:dyDescent="0.25">
      <c r="A366" s="15"/>
      <c r="B366" s="16"/>
      <c r="C366" s="17" t="e">
        <v>#N/A</v>
      </c>
      <c r="D366" s="8"/>
      <c r="F366" s="10" t="str">
        <f t="shared" si="5"/>
        <v>OK</v>
      </c>
    </row>
    <row r="367" spans="1:6" s="9" customFormat="1" ht="15.75" thickBot="1" x14ac:dyDescent="0.25">
      <c r="A367" s="15"/>
      <c r="B367" s="16"/>
      <c r="C367" s="17" t="e">
        <v>#N/A</v>
      </c>
      <c r="D367" s="8"/>
      <c r="F367" s="10" t="str">
        <f t="shared" si="5"/>
        <v>OK</v>
      </c>
    </row>
    <row r="368" spans="1:6" s="9" customFormat="1" ht="15.75" thickBot="1" x14ac:dyDescent="0.25">
      <c r="A368" s="15"/>
      <c r="B368" s="16"/>
      <c r="C368" s="17" t="e">
        <v>#N/A</v>
      </c>
      <c r="D368" s="8"/>
      <c r="F368" s="10" t="str">
        <f t="shared" si="5"/>
        <v>OK</v>
      </c>
    </row>
    <row r="369" spans="1:6" s="9" customFormat="1" ht="15.75" thickBot="1" x14ac:dyDescent="0.25">
      <c r="A369" s="15"/>
      <c r="B369" s="16"/>
      <c r="C369" s="17" t="e">
        <v>#N/A</v>
      </c>
      <c r="D369" s="8"/>
      <c r="F369" s="10" t="str">
        <f t="shared" si="5"/>
        <v>OK</v>
      </c>
    </row>
    <row r="370" spans="1:6" s="9" customFormat="1" ht="15.75" thickBot="1" x14ac:dyDescent="0.25">
      <c r="A370" s="15"/>
      <c r="B370" s="16"/>
      <c r="C370" s="17" t="e">
        <v>#N/A</v>
      </c>
      <c r="D370" s="8"/>
      <c r="F370" s="10" t="str">
        <f t="shared" si="5"/>
        <v>OK</v>
      </c>
    </row>
    <row r="371" spans="1:6" s="9" customFormat="1" ht="15.75" thickBot="1" x14ac:dyDescent="0.25">
      <c r="A371" s="15"/>
      <c r="B371" s="16"/>
      <c r="C371" s="17" t="e">
        <v>#N/A</v>
      </c>
      <c r="D371" s="8"/>
      <c r="F371" s="10" t="str">
        <f t="shared" si="5"/>
        <v>OK</v>
      </c>
    </row>
    <row r="372" spans="1:6" s="9" customFormat="1" ht="15.75" thickBot="1" x14ac:dyDescent="0.25">
      <c r="A372" s="15"/>
      <c r="B372" s="16"/>
      <c r="C372" s="17" t="e">
        <v>#N/A</v>
      </c>
      <c r="D372" s="8"/>
      <c r="F372" s="10" t="str">
        <f t="shared" si="5"/>
        <v>OK</v>
      </c>
    </row>
    <row r="373" spans="1:6" s="9" customFormat="1" ht="15.75" thickBot="1" x14ac:dyDescent="0.25">
      <c r="A373" s="15"/>
      <c r="B373" s="16"/>
      <c r="C373" s="17" t="e">
        <v>#N/A</v>
      </c>
      <c r="D373" s="8"/>
      <c r="F373" s="10" t="str">
        <f t="shared" si="5"/>
        <v>OK</v>
      </c>
    </row>
    <row r="374" spans="1:6" s="9" customFormat="1" ht="15.75" thickBot="1" x14ac:dyDescent="0.25">
      <c r="A374" s="15"/>
      <c r="B374" s="16"/>
      <c r="C374" s="17" t="e">
        <v>#N/A</v>
      </c>
      <c r="D374" s="8"/>
      <c r="F374" s="10" t="str">
        <f t="shared" si="5"/>
        <v>OK</v>
      </c>
    </row>
    <row r="375" spans="1:6" s="9" customFormat="1" ht="15.75" thickBot="1" x14ac:dyDescent="0.25">
      <c r="A375" s="15"/>
      <c r="B375" s="16"/>
      <c r="C375" s="17" t="e">
        <v>#N/A</v>
      </c>
      <c r="D375" s="8"/>
      <c r="F375" s="10" t="str">
        <f t="shared" si="5"/>
        <v>OK</v>
      </c>
    </row>
    <row r="376" spans="1:6" s="9" customFormat="1" ht="15.75" thickBot="1" x14ac:dyDescent="0.25">
      <c r="A376" s="15"/>
      <c r="B376" s="16"/>
      <c r="C376" s="17" t="e">
        <v>#N/A</v>
      </c>
      <c r="D376" s="8"/>
      <c r="F376" s="10" t="str">
        <f t="shared" si="5"/>
        <v>OK</v>
      </c>
    </row>
    <row r="377" spans="1:6" s="9" customFormat="1" ht="15.75" thickBot="1" x14ac:dyDescent="0.25">
      <c r="A377" s="15"/>
      <c r="B377" s="16"/>
      <c r="C377" s="17" t="e">
        <v>#N/A</v>
      </c>
      <c r="D377" s="8"/>
      <c r="F377" s="10" t="str">
        <f t="shared" si="5"/>
        <v>OK</v>
      </c>
    </row>
    <row r="378" spans="1:6" s="9" customFormat="1" ht="15.75" thickBot="1" x14ac:dyDescent="0.25">
      <c r="A378" s="15"/>
      <c r="B378" s="16"/>
      <c r="C378" s="17" t="e">
        <v>#N/A</v>
      </c>
      <c r="D378" s="8"/>
      <c r="F378" s="10" t="str">
        <f t="shared" si="5"/>
        <v>OK</v>
      </c>
    </row>
    <row r="379" spans="1:6" s="9" customFormat="1" ht="15.75" thickBot="1" x14ac:dyDescent="0.25">
      <c r="A379" s="15"/>
      <c r="B379" s="16"/>
      <c r="C379" s="17" t="e">
        <v>#N/A</v>
      </c>
      <c r="D379" s="8"/>
      <c r="F379" s="10" t="str">
        <f t="shared" si="5"/>
        <v>OK</v>
      </c>
    </row>
    <row r="380" spans="1:6" s="9" customFormat="1" ht="15.75" thickBot="1" x14ac:dyDescent="0.25">
      <c r="A380" s="15"/>
      <c r="B380" s="16"/>
      <c r="C380" s="17" t="e">
        <v>#N/A</v>
      </c>
      <c r="D380" s="8"/>
      <c r="F380" s="10" t="str">
        <f t="shared" si="5"/>
        <v>OK</v>
      </c>
    </row>
    <row r="381" spans="1:6" s="9" customFormat="1" ht="15.75" thickBot="1" x14ac:dyDescent="0.25">
      <c r="A381" s="15"/>
      <c r="B381" s="16"/>
      <c r="C381" s="17" t="e">
        <v>#N/A</v>
      </c>
      <c r="D381" s="8"/>
      <c r="F381" s="10" t="str">
        <f t="shared" si="5"/>
        <v>OK</v>
      </c>
    </row>
    <row r="382" spans="1:6" s="9" customFormat="1" ht="15.75" thickBot="1" x14ac:dyDescent="0.25">
      <c r="A382" s="15"/>
      <c r="B382" s="16"/>
      <c r="C382" s="17" t="e">
        <v>#N/A</v>
      </c>
      <c r="D382" s="8"/>
      <c r="F382" s="10" t="str">
        <f t="shared" si="5"/>
        <v>OK</v>
      </c>
    </row>
    <row r="383" spans="1:6" s="9" customFormat="1" ht="15.75" thickBot="1" x14ac:dyDescent="0.25">
      <c r="A383" s="15"/>
      <c r="B383" s="16"/>
      <c r="C383" s="17" t="e">
        <v>#N/A</v>
      </c>
      <c r="D383" s="8"/>
      <c r="F383" s="10" t="str">
        <f t="shared" si="5"/>
        <v>OK</v>
      </c>
    </row>
    <row r="384" spans="1:6" s="9" customFormat="1" ht="15.75" thickBot="1" x14ac:dyDescent="0.25">
      <c r="A384" s="15"/>
      <c r="B384" s="16"/>
      <c r="C384" s="17" t="e">
        <v>#N/A</v>
      </c>
      <c r="D384" s="8"/>
      <c r="F384" s="10" t="str">
        <f t="shared" si="5"/>
        <v>OK</v>
      </c>
    </row>
    <row r="385" spans="1:6" s="9" customFormat="1" ht="15.75" thickBot="1" x14ac:dyDescent="0.25">
      <c r="A385" s="15"/>
      <c r="B385" s="16"/>
      <c r="C385" s="17" t="e">
        <v>#N/A</v>
      </c>
      <c r="D385" s="8"/>
      <c r="F385" s="10" t="str">
        <f t="shared" si="5"/>
        <v>OK</v>
      </c>
    </row>
    <row r="386" spans="1:6" s="9" customFormat="1" ht="15.75" thickBot="1" x14ac:dyDescent="0.25">
      <c r="A386" s="15"/>
      <c r="B386" s="16"/>
      <c r="C386" s="17" t="e">
        <v>#N/A</v>
      </c>
      <c r="D386" s="8"/>
      <c r="F386" s="10" t="str">
        <f t="shared" si="5"/>
        <v>OK</v>
      </c>
    </row>
    <row r="387" spans="1:6" s="9" customFormat="1" ht="15.75" thickBot="1" x14ac:dyDescent="0.25">
      <c r="A387" s="15"/>
      <c r="B387" s="16"/>
      <c r="C387" s="17" t="e">
        <v>#N/A</v>
      </c>
      <c r="D387" s="8"/>
      <c r="F387" s="10" t="str">
        <f t="shared" si="5"/>
        <v>OK</v>
      </c>
    </row>
    <row r="388" spans="1:6" s="9" customFormat="1" ht="15.75" thickBot="1" x14ac:dyDescent="0.25">
      <c r="A388" s="15"/>
      <c r="B388" s="16"/>
      <c r="C388" s="17" t="e">
        <v>#N/A</v>
      </c>
      <c r="D388" s="8"/>
      <c r="F388" s="10" t="str">
        <f t="shared" ref="F388:F451" si="6">IF(AND(ISNA(C388),ISBLANK(B388)=FALSE),"Demitido","OK")</f>
        <v>OK</v>
      </c>
    </row>
    <row r="389" spans="1:6" s="9" customFormat="1" ht="15.75" thickBot="1" x14ac:dyDescent="0.25">
      <c r="A389" s="15"/>
      <c r="B389" s="16"/>
      <c r="C389" s="17" t="e">
        <v>#N/A</v>
      </c>
      <c r="D389" s="8"/>
      <c r="F389" s="10" t="str">
        <f t="shared" si="6"/>
        <v>OK</v>
      </c>
    </row>
    <row r="390" spans="1:6" s="9" customFormat="1" ht="15.75" thickBot="1" x14ac:dyDescent="0.25">
      <c r="A390" s="15"/>
      <c r="B390" s="16"/>
      <c r="C390" s="17" t="e">
        <v>#N/A</v>
      </c>
      <c r="D390" s="8"/>
      <c r="F390" s="10" t="str">
        <f t="shared" si="6"/>
        <v>OK</v>
      </c>
    </row>
    <row r="391" spans="1:6" s="9" customFormat="1" ht="15.75" thickBot="1" x14ac:dyDescent="0.25">
      <c r="A391" s="15"/>
      <c r="B391" s="16"/>
      <c r="C391" s="17" t="e">
        <v>#N/A</v>
      </c>
      <c r="D391" s="8"/>
      <c r="F391" s="10" t="str">
        <f t="shared" si="6"/>
        <v>OK</v>
      </c>
    </row>
    <row r="392" spans="1:6" s="9" customFormat="1" ht="15.75" thickBot="1" x14ac:dyDescent="0.25">
      <c r="A392" s="15"/>
      <c r="B392" s="16"/>
      <c r="C392" s="17" t="e">
        <v>#N/A</v>
      </c>
      <c r="D392" s="8"/>
      <c r="F392" s="10" t="str">
        <f t="shared" si="6"/>
        <v>OK</v>
      </c>
    </row>
    <row r="393" spans="1:6" s="9" customFormat="1" ht="15.75" thickBot="1" x14ac:dyDescent="0.25">
      <c r="A393" s="15"/>
      <c r="B393" s="16"/>
      <c r="C393" s="17" t="e">
        <v>#N/A</v>
      </c>
      <c r="D393" s="8"/>
      <c r="F393" s="10" t="str">
        <f t="shared" si="6"/>
        <v>OK</v>
      </c>
    </row>
    <row r="394" spans="1:6" s="9" customFormat="1" ht="15.75" thickBot="1" x14ac:dyDescent="0.25">
      <c r="A394" s="15"/>
      <c r="B394" s="16"/>
      <c r="C394" s="17" t="e">
        <v>#N/A</v>
      </c>
      <c r="D394" s="8"/>
      <c r="F394" s="10" t="str">
        <f t="shared" si="6"/>
        <v>OK</v>
      </c>
    </row>
    <row r="395" spans="1:6" s="9" customFormat="1" ht="15.75" thickBot="1" x14ac:dyDescent="0.25">
      <c r="A395" s="15"/>
      <c r="B395" s="16"/>
      <c r="C395" s="17" t="e">
        <v>#N/A</v>
      </c>
      <c r="D395" s="8"/>
      <c r="F395" s="10" t="str">
        <f t="shared" si="6"/>
        <v>OK</v>
      </c>
    </row>
    <row r="396" spans="1:6" s="9" customFormat="1" ht="15.75" thickBot="1" x14ac:dyDescent="0.25">
      <c r="A396" s="15"/>
      <c r="B396" s="16"/>
      <c r="C396" s="17" t="e">
        <v>#N/A</v>
      </c>
      <c r="D396" s="8"/>
      <c r="F396" s="10" t="str">
        <f t="shared" si="6"/>
        <v>OK</v>
      </c>
    </row>
    <row r="397" spans="1:6" s="9" customFormat="1" ht="15.75" thickBot="1" x14ac:dyDescent="0.25">
      <c r="A397" s="15"/>
      <c r="B397" s="16"/>
      <c r="C397" s="17" t="e">
        <v>#N/A</v>
      </c>
      <c r="D397" s="8"/>
      <c r="F397" s="10" t="str">
        <f t="shared" si="6"/>
        <v>OK</v>
      </c>
    </row>
    <row r="398" spans="1:6" s="9" customFormat="1" ht="15.75" thickBot="1" x14ac:dyDescent="0.25">
      <c r="A398" s="15"/>
      <c r="B398" s="16"/>
      <c r="C398" s="17" t="e">
        <v>#N/A</v>
      </c>
      <c r="D398" s="8"/>
      <c r="F398" s="10" t="str">
        <f t="shared" si="6"/>
        <v>OK</v>
      </c>
    </row>
    <row r="399" spans="1:6" s="9" customFormat="1" ht="15.75" thickBot="1" x14ac:dyDescent="0.25">
      <c r="A399" s="15"/>
      <c r="B399" s="16"/>
      <c r="C399" s="17" t="e">
        <v>#N/A</v>
      </c>
      <c r="D399" s="8"/>
      <c r="F399" s="10" t="str">
        <f t="shared" si="6"/>
        <v>OK</v>
      </c>
    </row>
    <row r="400" spans="1:6" s="9" customFormat="1" ht="15.75" thickBot="1" x14ac:dyDescent="0.25">
      <c r="A400" s="15"/>
      <c r="B400" s="16"/>
      <c r="C400" s="17" t="e">
        <v>#N/A</v>
      </c>
      <c r="D400" s="8"/>
      <c r="F400" s="10" t="str">
        <f t="shared" si="6"/>
        <v>OK</v>
      </c>
    </row>
    <row r="401" spans="1:6" s="9" customFormat="1" ht="15.75" thickBot="1" x14ac:dyDescent="0.25">
      <c r="A401" s="15"/>
      <c r="B401" s="16"/>
      <c r="C401" s="17" t="e">
        <v>#N/A</v>
      </c>
      <c r="D401" s="8"/>
      <c r="F401" s="10" t="str">
        <f t="shared" si="6"/>
        <v>OK</v>
      </c>
    </row>
    <row r="402" spans="1:6" s="9" customFormat="1" ht="15.75" thickBot="1" x14ac:dyDescent="0.25">
      <c r="A402" s="15"/>
      <c r="B402" s="16"/>
      <c r="C402" s="17" t="e">
        <v>#N/A</v>
      </c>
      <c r="D402" s="8"/>
      <c r="F402" s="10" t="str">
        <f t="shared" si="6"/>
        <v>OK</v>
      </c>
    </row>
    <row r="403" spans="1:6" s="9" customFormat="1" ht="15.75" thickBot="1" x14ac:dyDescent="0.25">
      <c r="A403" s="15"/>
      <c r="B403" s="16"/>
      <c r="C403" s="17" t="e">
        <v>#N/A</v>
      </c>
      <c r="D403" s="8"/>
      <c r="F403" s="10" t="str">
        <f t="shared" si="6"/>
        <v>OK</v>
      </c>
    </row>
    <row r="404" spans="1:6" s="9" customFormat="1" ht="15.75" thickBot="1" x14ac:dyDescent="0.25">
      <c r="A404" s="15"/>
      <c r="B404" s="16"/>
      <c r="C404" s="17" t="e">
        <v>#N/A</v>
      </c>
      <c r="D404" s="8"/>
      <c r="F404" s="10" t="str">
        <f t="shared" si="6"/>
        <v>OK</v>
      </c>
    </row>
    <row r="405" spans="1:6" s="9" customFormat="1" ht="15.75" thickBot="1" x14ac:dyDescent="0.25">
      <c r="A405" s="15"/>
      <c r="B405" s="16"/>
      <c r="C405" s="17" t="e">
        <v>#N/A</v>
      </c>
      <c r="D405" s="8"/>
      <c r="F405" s="10" t="str">
        <f t="shared" si="6"/>
        <v>OK</v>
      </c>
    </row>
    <row r="406" spans="1:6" s="9" customFormat="1" ht="15.75" thickBot="1" x14ac:dyDescent="0.25">
      <c r="A406" s="15"/>
      <c r="B406" s="16"/>
      <c r="C406" s="17" t="e">
        <v>#N/A</v>
      </c>
      <c r="D406" s="8"/>
      <c r="F406" s="10" t="str">
        <f t="shared" si="6"/>
        <v>OK</v>
      </c>
    </row>
    <row r="407" spans="1:6" s="9" customFormat="1" ht="15.75" thickBot="1" x14ac:dyDescent="0.25">
      <c r="A407" s="15"/>
      <c r="B407" s="16"/>
      <c r="C407" s="17" t="e">
        <v>#N/A</v>
      </c>
      <c r="D407" s="8"/>
      <c r="F407" s="10" t="str">
        <f t="shared" si="6"/>
        <v>OK</v>
      </c>
    </row>
    <row r="408" spans="1:6" s="9" customFormat="1" ht="15.75" thickBot="1" x14ac:dyDescent="0.25">
      <c r="A408" s="15"/>
      <c r="B408" s="16"/>
      <c r="C408" s="17" t="e">
        <v>#N/A</v>
      </c>
      <c r="D408" s="8"/>
      <c r="F408" s="10" t="str">
        <f t="shared" si="6"/>
        <v>OK</v>
      </c>
    </row>
    <row r="409" spans="1:6" s="9" customFormat="1" ht="15.75" thickBot="1" x14ac:dyDescent="0.25">
      <c r="A409" s="15"/>
      <c r="B409" s="16"/>
      <c r="C409" s="17" t="e">
        <v>#N/A</v>
      </c>
      <c r="D409" s="8"/>
      <c r="F409" s="10" t="str">
        <f t="shared" si="6"/>
        <v>OK</v>
      </c>
    </row>
    <row r="410" spans="1:6" s="9" customFormat="1" ht="15.75" thickBot="1" x14ac:dyDescent="0.25">
      <c r="A410" s="15"/>
      <c r="B410" s="16"/>
      <c r="C410" s="17" t="e">
        <v>#N/A</v>
      </c>
      <c r="D410" s="8"/>
      <c r="F410" s="10" t="str">
        <f t="shared" si="6"/>
        <v>OK</v>
      </c>
    </row>
    <row r="411" spans="1:6" s="9" customFormat="1" ht="15.75" thickBot="1" x14ac:dyDescent="0.25">
      <c r="A411" s="15"/>
      <c r="B411" s="16"/>
      <c r="C411" s="17" t="e">
        <v>#N/A</v>
      </c>
      <c r="D411" s="8"/>
      <c r="F411" s="10" t="str">
        <f t="shared" si="6"/>
        <v>OK</v>
      </c>
    </row>
    <row r="412" spans="1:6" s="9" customFormat="1" ht="15.75" thickBot="1" x14ac:dyDescent="0.25">
      <c r="A412" s="15"/>
      <c r="B412" s="16"/>
      <c r="C412" s="17" t="e">
        <v>#N/A</v>
      </c>
      <c r="D412" s="8"/>
      <c r="F412" s="10" t="str">
        <f t="shared" si="6"/>
        <v>OK</v>
      </c>
    </row>
    <row r="413" spans="1:6" s="9" customFormat="1" ht="15.75" thickBot="1" x14ac:dyDescent="0.25">
      <c r="A413" s="15"/>
      <c r="B413" s="16"/>
      <c r="C413" s="17" t="e">
        <v>#N/A</v>
      </c>
      <c r="D413" s="8"/>
      <c r="F413" s="10" t="str">
        <f t="shared" si="6"/>
        <v>OK</v>
      </c>
    </row>
    <row r="414" spans="1:6" s="9" customFormat="1" ht="15.75" thickBot="1" x14ac:dyDescent="0.25">
      <c r="A414" s="15"/>
      <c r="B414" s="16"/>
      <c r="C414" s="17" t="e">
        <v>#N/A</v>
      </c>
      <c r="D414" s="8"/>
      <c r="F414" s="10" t="str">
        <f t="shared" si="6"/>
        <v>OK</v>
      </c>
    </row>
    <row r="415" spans="1:6" s="9" customFormat="1" ht="15.75" thickBot="1" x14ac:dyDescent="0.25">
      <c r="A415" s="15"/>
      <c r="B415" s="16"/>
      <c r="C415" s="17" t="e">
        <v>#N/A</v>
      </c>
      <c r="D415" s="8"/>
      <c r="F415" s="10" t="str">
        <f t="shared" si="6"/>
        <v>OK</v>
      </c>
    </row>
    <row r="416" spans="1:6" s="9" customFormat="1" ht="15.75" thickBot="1" x14ac:dyDescent="0.25">
      <c r="A416" s="15"/>
      <c r="B416" s="16"/>
      <c r="C416" s="17" t="e">
        <v>#N/A</v>
      </c>
      <c r="D416" s="8"/>
      <c r="F416" s="10" t="str">
        <f t="shared" si="6"/>
        <v>OK</v>
      </c>
    </row>
    <row r="417" spans="1:6" s="9" customFormat="1" ht="15.75" thickBot="1" x14ac:dyDescent="0.25">
      <c r="A417" s="15"/>
      <c r="B417" s="16"/>
      <c r="C417" s="17" t="e">
        <v>#N/A</v>
      </c>
      <c r="D417" s="8"/>
      <c r="F417" s="10" t="str">
        <f t="shared" si="6"/>
        <v>OK</v>
      </c>
    </row>
    <row r="418" spans="1:6" s="9" customFormat="1" ht="15.75" thickBot="1" x14ac:dyDescent="0.25">
      <c r="A418" s="15"/>
      <c r="B418" s="16"/>
      <c r="C418" s="17" t="e">
        <v>#N/A</v>
      </c>
      <c r="D418" s="8"/>
      <c r="F418" s="10" t="str">
        <f t="shared" si="6"/>
        <v>OK</v>
      </c>
    </row>
    <row r="419" spans="1:6" s="9" customFormat="1" ht="15.75" thickBot="1" x14ac:dyDescent="0.25">
      <c r="A419" s="15"/>
      <c r="B419" s="16"/>
      <c r="C419" s="17" t="e">
        <v>#N/A</v>
      </c>
      <c r="D419" s="8"/>
      <c r="F419" s="10" t="str">
        <f t="shared" si="6"/>
        <v>OK</v>
      </c>
    </row>
    <row r="420" spans="1:6" s="9" customFormat="1" ht="15.75" thickBot="1" x14ac:dyDescent="0.25">
      <c r="A420" s="15"/>
      <c r="B420" s="16"/>
      <c r="C420" s="17" t="e">
        <v>#N/A</v>
      </c>
      <c r="D420" s="8"/>
      <c r="F420" s="10" t="str">
        <f t="shared" si="6"/>
        <v>OK</v>
      </c>
    </row>
    <row r="421" spans="1:6" s="9" customFormat="1" ht="15.75" thickBot="1" x14ac:dyDescent="0.25">
      <c r="A421" s="15"/>
      <c r="B421" s="16"/>
      <c r="C421" s="17" t="e">
        <v>#N/A</v>
      </c>
      <c r="D421" s="8"/>
      <c r="F421" s="10" t="str">
        <f t="shared" si="6"/>
        <v>OK</v>
      </c>
    </row>
    <row r="422" spans="1:6" s="9" customFormat="1" ht="15.75" thickBot="1" x14ac:dyDescent="0.25">
      <c r="A422" s="15"/>
      <c r="B422" s="16"/>
      <c r="C422" s="17" t="e">
        <v>#N/A</v>
      </c>
      <c r="D422" s="8"/>
      <c r="F422" s="10" t="str">
        <f t="shared" si="6"/>
        <v>OK</v>
      </c>
    </row>
    <row r="423" spans="1:6" s="9" customFormat="1" ht="15.75" thickBot="1" x14ac:dyDescent="0.25">
      <c r="A423" s="15"/>
      <c r="B423" s="16"/>
      <c r="C423" s="17" t="e">
        <v>#N/A</v>
      </c>
      <c r="D423" s="8"/>
      <c r="F423" s="10" t="str">
        <f t="shared" si="6"/>
        <v>OK</v>
      </c>
    </row>
    <row r="424" spans="1:6" s="9" customFormat="1" ht="15.75" thickBot="1" x14ac:dyDescent="0.25">
      <c r="A424" s="15"/>
      <c r="B424" s="16"/>
      <c r="C424" s="17" t="e">
        <v>#N/A</v>
      </c>
      <c r="D424" s="8"/>
      <c r="F424" s="10" t="str">
        <f t="shared" si="6"/>
        <v>OK</v>
      </c>
    </row>
    <row r="425" spans="1:6" s="9" customFormat="1" ht="15.75" thickBot="1" x14ac:dyDescent="0.25">
      <c r="A425" s="15"/>
      <c r="B425" s="16"/>
      <c r="C425" s="17" t="e">
        <v>#N/A</v>
      </c>
      <c r="D425" s="8"/>
      <c r="F425" s="10" t="str">
        <f t="shared" si="6"/>
        <v>OK</v>
      </c>
    </row>
    <row r="426" spans="1:6" s="9" customFormat="1" ht="15.75" thickBot="1" x14ac:dyDescent="0.25">
      <c r="A426" s="15"/>
      <c r="B426" s="16"/>
      <c r="C426" s="17" t="e">
        <v>#N/A</v>
      </c>
      <c r="D426" s="8"/>
      <c r="F426" s="10" t="str">
        <f t="shared" si="6"/>
        <v>OK</v>
      </c>
    </row>
    <row r="427" spans="1:6" s="9" customFormat="1" ht="15.75" thickBot="1" x14ac:dyDescent="0.25">
      <c r="A427" s="15"/>
      <c r="B427" s="16"/>
      <c r="C427" s="17" t="e">
        <v>#N/A</v>
      </c>
      <c r="D427" s="8"/>
      <c r="F427" s="10" t="str">
        <f t="shared" si="6"/>
        <v>OK</v>
      </c>
    </row>
    <row r="428" spans="1:6" s="9" customFormat="1" ht="15.75" thickBot="1" x14ac:dyDescent="0.25">
      <c r="A428" s="15"/>
      <c r="B428" s="16"/>
      <c r="C428" s="17" t="e">
        <v>#N/A</v>
      </c>
      <c r="D428" s="8"/>
      <c r="F428" s="10" t="str">
        <f t="shared" si="6"/>
        <v>OK</v>
      </c>
    </row>
    <row r="429" spans="1:6" s="9" customFormat="1" ht="15.75" thickBot="1" x14ac:dyDescent="0.25">
      <c r="A429" s="15"/>
      <c r="B429" s="16"/>
      <c r="C429" s="17" t="e">
        <v>#N/A</v>
      </c>
      <c r="D429" s="8"/>
      <c r="F429" s="10" t="str">
        <f t="shared" si="6"/>
        <v>OK</v>
      </c>
    </row>
    <row r="430" spans="1:6" s="9" customFormat="1" ht="15.75" thickBot="1" x14ac:dyDescent="0.25">
      <c r="A430" s="15"/>
      <c r="B430" s="16"/>
      <c r="C430" s="17" t="e">
        <v>#N/A</v>
      </c>
      <c r="D430" s="8"/>
      <c r="F430" s="10" t="str">
        <f t="shared" si="6"/>
        <v>OK</v>
      </c>
    </row>
    <row r="431" spans="1:6" s="9" customFormat="1" ht="15.75" thickBot="1" x14ac:dyDescent="0.25">
      <c r="A431" s="15"/>
      <c r="B431" s="16"/>
      <c r="C431" s="17" t="e">
        <v>#N/A</v>
      </c>
      <c r="D431" s="8"/>
      <c r="F431" s="10" t="str">
        <f t="shared" si="6"/>
        <v>OK</v>
      </c>
    </row>
    <row r="432" spans="1:6" s="9" customFormat="1" ht="15.75" thickBot="1" x14ac:dyDescent="0.25">
      <c r="A432" s="15"/>
      <c r="B432" s="16"/>
      <c r="C432" s="17" t="e">
        <v>#N/A</v>
      </c>
      <c r="D432" s="8"/>
      <c r="F432" s="10" t="str">
        <f t="shared" si="6"/>
        <v>OK</v>
      </c>
    </row>
    <row r="433" spans="1:6" s="9" customFormat="1" ht="15.75" thickBot="1" x14ac:dyDescent="0.25">
      <c r="A433" s="15"/>
      <c r="B433" s="16"/>
      <c r="C433" s="17" t="e">
        <v>#N/A</v>
      </c>
      <c r="D433" s="8"/>
      <c r="F433" s="10" t="str">
        <f t="shared" si="6"/>
        <v>OK</v>
      </c>
    </row>
    <row r="434" spans="1:6" s="9" customFormat="1" ht="15.75" thickBot="1" x14ac:dyDescent="0.25">
      <c r="A434" s="15"/>
      <c r="B434" s="16"/>
      <c r="C434" s="17" t="e">
        <v>#N/A</v>
      </c>
      <c r="D434" s="8"/>
      <c r="F434" s="10" t="str">
        <f t="shared" si="6"/>
        <v>OK</v>
      </c>
    </row>
    <row r="435" spans="1:6" s="9" customFormat="1" ht="15.75" thickBot="1" x14ac:dyDescent="0.25">
      <c r="A435" s="15"/>
      <c r="B435" s="16"/>
      <c r="C435" s="17" t="e">
        <v>#N/A</v>
      </c>
      <c r="D435" s="8"/>
      <c r="F435" s="10" t="str">
        <f t="shared" si="6"/>
        <v>OK</v>
      </c>
    </row>
    <row r="436" spans="1:6" s="9" customFormat="1" ht="15.75" thickBot="1" x14ac:dyDescent="0.25">
      <c r="A436" s="15"/>
      <c r="B436" s="16"/>
      <c r="C436" s="17" t="e">
        <v>#N/A</v>
      </c>
      <c r="D436" s="8"/>
      <c r="F436" s="10" t="str">
        <f t="shared" si="6"/>
        <v>OK</v>
      </c>
    </row>
    <row r="437" spans="1:6" s="9" customFormat="1" ht="15.75" thickBot="1" x14ac:dyDescent="0.25">
      <c r="A437" s="15"/>
      <c r="B437" s="16"/>
      <c r="C437" s="17" t="e">
        <v>#N/A</v>
      </c>
      <c r="D437" s="8"/>
      <c r="F437" s="10" t="str">
        <f t="shared" si="6"/>
        <v>OK</v>
      </c>
    </row>
    <row r="438" spans="1:6" s="9" customFormat="1" ht="15.75" thickBot="1" x14ac:dyDescent="0.25">
      <c r="A438" s="15"/>
      <c r="B438" s="16"/>
      <c r="C438" s="17" t="e">
        <v>#N/A</v>
      </c>
      <c r="D438" s="8"/>
      <c r="F438" s="10" t="str">
        <f t="shared" si="6"/>
        <v>OK</v>
      </c>
    </row>
    <row r="439" spans="1:6" s="9" customFormat="1" ht="15.75" thickBot="1" x14ac:dyDescent="0.25">
      <c r="A439" s="15"/>
      <c r="B439" s="16"/>
      <c r="C439" s="17" t="e">
        <v>#N/A</v>
      </c>
      <c r="D439" s="8"/>
      <c r="F439" s="10" t="str">
        <f t="shared" si="6"/>
        <v>OK</v>
      </c>
    </row>
    <row r="440" spans="1:6" s="9" customFormat="1" ht="15.75" thickBot="1" x14ac:dyDescent="0.25">
      <c r="A440" s="15"/>
      <c r="B440" s="16"/>
      <c r="C440" s="17" t="e">
        <v>#N/A</v>
      </c>
      <c r="D440" s="8"/>
      <c r="F440" s="10" t="str">
        <f t="shared" si="6"/>
        <v>OK</v>
      </c>
    </row>
    <row r="441" spans="1:6" s="9" customFormat="1" ht="15.75" thickBot="1" x14ac:dyDescent="0.25">
      <c r="A441" s="15"/>
      <c r="B441" s="16"/>
      <c r="C441" s="17" t="e">
        <v>#N/A</v>
      </c>
      <c r="D441" s="8"/>
      <c r="F441" s="10" t="str">
        <f t="shared" si="6"/>
        <v>OK</v>
      </c>
    </row>
    <row r="442" spans="1:6" s="9" customFormat="1" ht="15.75" thickBot="1" x14ac:dyDescent="0.25">
      <c r="A442" s="15"/>
      <c r="B442" s="16"/>
      <c r="C442" s="17" t="e">
        <v>#N/A</v>
      </c>
      <c r="D442" s="8"/>
      <c r="F442" s="10" t="str">
        <f t="shared" si="6"/>
        <v>OK</v>
      </c>
    </row>
    <row r="443" spans="1:6" s="9" customFormat="1" ht="15.75" thickBot="1" x14ac:dyDescent="0.25">
      <c r="A443" s="15"/>
      <c r="B443" s="16"/>
      <c r="C443" s="17" t="e">
        <v>#N/A</v>
      </c>
      <c r="D443" s="8"/>
      <c r="F443" s="10" t="str">
        <f t="shared" si="6"/>
        <v>OK</v>
      </c>
    </row>
    <row r="444" spans="1:6" s="9" customFormat="1" ht="15.75" thickBot="1" x14ac:dyDescent="0.25">
      <c r="A444" s="15"/>
      <c r="B444" s="16"/>
      <c r="C444" s="17" t="e">
        <v>#N/A</v>
      </c>
      <c r="D444" s="8"/>
      <c r="F444" s="10" t="str">
        <f t="shared" si="6"/>
        <v>OK</v>
      </c>
    </row>
    <row r="445" spans="1:6" s="9" customFormat="1" ht="15.75" thickBot="1" x14ac:dyDescent="0.25">
      <c r="A445" s="15"/>
      <c r="B445" s="16"/>
      <c r="C445" s="17" t="e">
        <v>#N/A</v>
      </c>
      <c r="D445" s="8"/>
      <c r="F445" s="10" t="str">
        <f t="shared" si="6"/>
        <v>OK</v>
      </c>
    </row>
    <row r="446" spans="1:6" s="9" customFormat="1" ht="15.75" thickBot="1" x14ac:dyDescent="0.25">
      <c r="A446" s="15"/>
      <c r="B446" s="16"/>
      <c r="C446" s="17" t="e">
        <v>#N/A</v>
      </c>
      <c r="D446" s="8"/>
      <c r="F446" s="10" t="str">
        <f t="shared" si="6"/>
        <v>OK</v>
      </c>
    </row>
    <row r="447" spans="1:6" s="9" customFormat="1" ht="15.75" thickBot="1" x14ac:dyDescent="0.25">
      <c r="A447" s="15"/>
      <c r="B447" s="16"/>
      <c r="C447" s="17" t="e">
        <v>#N/A</v>
      </c>
      <c r="D447" s="8"/>
      <c r="F447" s="10" t="str">
        <f t="shared" si="6"/>
        <v>OK</v>
      </c>
    </row>
    <row r="448" spans="1:6" s="9" customFormat="1" ht="15.75" thickBot="1" x14ac:dyDescent="0.25">
      <c r="A448" s="15"/>
      <c r="B448" s="16"/>
      <c r="C448" s="17" t="e">
        <v>#N/A</v>
      </c>
      <c r="D448" s="8"/>
      <c r="F448" s="10" t="str">
        <f t="shared" si="6"/>
        <v>OK</v>
      </c>
    </row>
    <row r="449" spans="1:7" s="9" customFormat="1" ht="15.75" thickBot="1" x14ac:dyDescent="0.25">
      <c r="A449" s="15"/>
      <c r="B449" s="16"/>
      <c r="C449" s="17" t="e">
        <v>#N/A</v>
      </c>
      <c r="D449" s="8"/>
      <c r="F449" s="10" t="str">
        <f t="shared" si="6"/>
        <v>OK</v>
      </c>
    </row>
    <row r="450" spans="1:7" s="9" customFormat="1" ht="15.75" thickBot="1" x14ac:dyDescent="0.25">
      <c r="A450" s="15"/>
      <c r="B450" s="16"/>
      <c r="C450" s="17" t="e">
        <v>#N/A</v>
      </c>
      <c r="D450" s="8"/>
      <c r="F450" s="10" t="str">
        <f t="shared" si="6"/>
        <v>OK</v>
      </c>
    </row>
    <row r="451" spans="1:7" s="9" customFormat="1" ht="15.75" thickBot="1" x14ac:dyDescent="0.25">
      <c r="A451" s="15"/>
      <c r="B451" s="16"/>
      <c r="C451" s="17" t="e">
        <v>#N/A</v>
      </c>
      <c r="D451" s="8"/>
      <c r="F451" s="10" t="str">
        <f t="shared" si="6"/>
        <v>OK</v>
      </c>
    </row>
    <row r="452" spans="1:7" s="9" customFormat="1" ht="15.75" thickBot="1" x14ac:dyDescent="0.25">
      <c r="A452" s="15"/>
      <c r="B452" s="16"/>
      <c r="C452" s="17" t="e">
        <v>#N/A</v>
      </c>
      <c r="D452" s="8"/>
      <c r="F452" s="10" t="str">
        <f t="shared" ref="F452:F465" si="7">IF(AND(ISNA(C452),ISBLANK(B452)=FALSE),"Demitido","OK")</f>
        <v>OK</v>
      </c>
    </row>
    <row r="453" spans="1:7" s="8" customFormat="1" ht="15.75" thickBot="1" x14ac:dyDescent="0.25">
      <c r="A453" s="15"/>
      <c r="B453" s="16"/>
      <c r="C453" s="17" t="e">
        <v>#N/A</v>
      </c>
      <c r="E453" s="9"/>
      <c r="F453" s="10" t="str">
        <f t="shared" si="7"/>
        <v>OK</v>
      </c>
      <c r="G453" s="9"/>
    </row>
    <row r="454" spans="1:7" s="8" customFormat="1" ht="15.75" thickBot="1" x14ac:dyDescent="0.25">
      <c r="A454" s="15"/>
      <c r="B454" s="16"/>
      <c r="C454" s="17" t="e">
        <v>#N/A</v>
      </c>
      <c r="E454" s="9"/>
      <c r="F454" s="10" t="str">
        <f t="shared" si="7"/>
        <v>OK</v>
      </c>
      <c r="G454" s="9"/>
    </row>
    <row r="455" spans="1:7" s="8" customFormat="1" ht="15.75" thickBot="1" x14ac:dyDescent="0.25">
      <c r="A455" s="15"/>
      <c r="B455" s="16"/>
      <c r="C455" s="17" t="e">
        <v>#N/A</v>
      </c>
      <c r="E455" s="9"/>
      <c r="F455" s="10" t="str">
        <f t="shared" si="7"/>
        <v>OK</v>
      </c>
      <c r="G455" s="9"/>
    </row>
    <row r="456" spans="1:7" s="8" customFormat="1" ht="15.75" thickBot="1" x14ac:dyDescent="0.25">
      <c r="A456" s="15"/>
      <c r="B456" s="16"/>
      <c r="C456" s="17" t="e">
        <v>#N/A</v>
      </c>
      <c r="E456" s="9"/>
      <c r="F456" s="10" t="str">
        <f t="shared" si="7"/>
        <v>OK</v>
      </c>
      <c r="G456" s="9"/>
    </row>
    <row r="457" spans="1:7" s="8" customFormat="1" ht="15.75" thickBot="1" x14ac:dyDescent="0.25">
      <c r="A457" s="15"/>
      <c r="B457" s="16"/>
      <c r="C457" s="17" t="e">
        <v>#N/A</v>
      </c>
      <c r="E457" s="9"/>
      <c r="F457" s="10" t="str">
        <f t="shared" si="7"/>
        <v>OK</v>
      </c>
      <c r="G457" s="9"/>
    </row>
    <row r="458" spans="1:7" s="8" customFormat="1" ht="15.75" thickBot="1" x14ac:dyDescent="0.25">
      <c r="A458" s="15"/>
      <c r="B458" s="16"/>
      <c r="C458" s="17" t="e">
        <v>#N/A</v>
      </c>
      <c r="E458" s="9"/>
      <c r="F458" s="10" t="str">
        <f t="shared" si="7"/>
        <v>OK</v>
      </c>
      <c r="G458" s="9"/>
    </row>
    <row r="459" spans="1:7" s="8" customFormat="1" ht="15.75" thickBot="1" x14ac:dyDescent="0.25">
      <c r="A459" s="15"/>
      <c r="B459" s="16"/>
      <c r="C459" s="17" t="e">
        <v>#N/A</v>
      </c>
      <c r="E459" s="9"/>
      <c r="F459" s="10" t="str">
        <f t="shared" si="7"/>
        <v>OK</v>
      </c>
      <c r="G459" s="9"/>
    </row>
    <row r="460" spans="1:7" s="8" customFormat="1" ht="15.75" thickBot="1" x14ac:dyDescent="0.25">
      <c r="A460" s="15"/>
      <c r="B460" s="16"/>
      <c r="C460" s="17" t="e">
        <v>#N/A</v>
      </c>
      <c r="E460" s="9"/>
      <c r="F460" s="10" t="str">
        <f t="shared" si="7"/>
        <v>OK</v>
      </c>
      <c r="G460" s="9"/>
    </row>
    <row r="461" spans="1:7" s="8" customFormat="1" ht="15.75" thickBot="1" x14ac:dyDescent="0.25">
      <c r="A461" s="15"/>
      <c r="B461" s="16"/>
      <c r="C461" s="17" t="e">
        <v>#N/A</v>
      </c>
      <c r="E461" s="9"/>
      <c r="F461" s="10" t="str">
        <f t="shared" si="7"/>
        <v>OK</v>
      </c>
      <c r="G461" s="9"/>
    </row>
    <row r="462" spans="1:7" s="8" customFormat="1" ht="15.75" thickBot="1" x14ac:dyDescent="0.25">
      <c r="A462" s="15"/>
      <c r="B462" s="16"/>
      <c r="C462" s="17" t="e">
        <v>#N/A</v>
      </c>
      <c r="E462" s="9"/>
      <c r="F462" s="10" t="str">
        <f t="shared" si="7"/>
        <v>OK</v>
      </c>
      <c r="G462" s="9"/>
    </row>
    <row r="463" spans="1:7" s="8" customFormat="1" ht="15.75" thickBot="1" x14ac:dyDescent="0.25">
      <c r="A463" s="15"/>
      <c r="B463" s="16"/>
      <c r="C463" s="17" t="e">
        <v>#N/A</v>
      </c>
      <c r="E463" s="9"/>
      <c r="F463" s="10" t="str">
        <f t="shared" si="7"/>
        <v>OK</v>
      </c>
      <c r="G463" s="9"/>
    </row>
    <row r="464" spans="1:7" s="8" customFormat="1" ht="15.75" thickBot="1" x14ac:dyDescent="0.25">
      <c r="A464" s="15"/>
      <c r="B464" s="16"/>
      <c r="C464" s="17" t="e">
        <v>#N/A</v>
      </c>
      <c r="E464" s="9"/>
      <c r="F464" s="10" t="str">
        <f t="shared" si="7"/>
        <v>OK</v>
      </c>
      <c r="G464" s="9"/>
    </row>
    <row r="465" spans="1:7" s="8" customFormat="1" ht="15.75" thickBot="1" x14ac:dyDescent="0.25">
      <c r="A465" s="15"/>
      <c r="B465" s="16"/>
      <c r="C465" s="17" t="e">
        <v>#N/A</v>
      </c>
      <c r="E465" s="9"/>
      <c r="F465" s="10" t="str">
        <f t="shared" si="7"/>
        <v>OK</v>
      </c>
      <c r="G465" s="9"/>
    </row>
    <row r="466" spans="1:7" s="8" customFormat="1" ht="15" x14ac:dyDescent="0.2">
      <c r="A466" s="13"/>
      <c r="C466" s="14"/>
      <c r="F466" s="10"/>
    </row>
    <row r="467" spans="1:7" s="8" customFormat="1" ht="15" x14ac:dyDescent="0.2">
      <c r="A467" s="13"/>
      <c r="C467" s="14"/>
      <c r="F467" s="10"/>
    </row>
    <row r="468" spans="1:7" s="8" customFormat="1" ht="15" x14ac:dyDescent="0.2">
      <c r="A468" s="13"/>
      <c r="C468" s="14"/>
      <c r="F468" s="10"/>
    </row>
    <row r="469" spans="1:7" s="8" customFormat="1" ht="15" x14ac:dyDescent="0.2">
      <c r="A469" s="13"/>
      <c r="C469" s="14"/>
      <c r="F469" s="10"/>
    </row>
    <row r="470" spans="1:7" s="8" customFormat="1" ht="15" x14ac:dyDescent="0.2">
      <c r="A470" s="13"/>
      <c r="C470" s="14"/>
      <c r="F470" s="10"/>
    </row>
    <row r="471" spans="1:7" s="8" customFormat="1" ht="15" x14ac:dyDescent="0.2">
      <c r="A471" s="13"/>
      <c r="C471" s="14"/>
      <c r="F471" s="10"/>
    </row>
    <row r="472" spans="1:7" s="8" customFormat="1" ht="15" x14ac:dyDescent="0.2">
      <c r="A472" s="13"/>
      <c r="C472" s="14"/>
      <c r="F472" s="10"/>
    </row>
    <row r="473" spans="1:7" s="8" customFormat="1" ht="15" x14ac:dyDescent="0.2">
      <c r="A473" s="13"/>
      <c r="C473" s="14"/>
      <c r="F473" s="10"/>
    </row>
    <row r="474" spans="1:7" s="8" customFormat="1" ht="15" x14ac:dyDescent="0.2">
      <c r="A474" s="13"/>
      <c r="C474" s="14"/>
      <c r="F474" s="10"/>
    </row>
    <row r="475" spans="1:7" s="8" customFormat="1" ht="15" x14ac:dyDescent="0.2">
      <c r="A475" s="13"/>
      <c r="C475" s="14"/>
      <c r="F475" s="10"/>
    </row>
    <row r="476" spans="1:7" s="8" customFormat="1" ht="15" x14ac:dyDescent="0.2">
      <c r="A476" s="13"/>
      <c r="C476" s="14"/>
      <c r="F476" s="10"/>
    </row>
    <row r="477" spans="1:7" s="8" customFormat="1" ht="15" x14ac:dyDescent="0.2">
      <c r="A477" s="13"/>
      <c r="C477" s="14"/>
      <c r="F477" s="10"/>
    </row>
    <row r="478" spans="1:7" s="8" customFormat="1" ht="15" x14ac:dyDescent="0.2">
      <c r="A478" s="13"/>
      <c r="C478" s="14"/>
      <c r="F478" s="10"/>
    </row>
    <row r="479" spans="1:7" s="8" customFormat="1" ht="15" x14ac:dyDescent="0.2">
      <c r="A479" s="13"/>
      <c r="C479" s="14"/>
      <c r="F479" s="10"/>
    </row>
    <row r="480" spans="1:7" s="8" customFormat="1" ht="15" x14ac:dyDescent="0.2">
      <c r="A480" s="13"/>
      <c r="C480" s="14"/>
      <c r="F480" s="10"/>
    </row>
    <row r="481" spans="1:6" s="8" customFormat="1" ht="15" x14ac:dyDescent="0.2">
      <c r="A481" s="13"/>
      <c r="C481" s="14"/>
      <c r="F481" s="10"/>
    </row>
    <row r="482" spans="1:6" s="8" customFormat="1" ht="15" x14ac:dyDescent="0.2">
      <c r="A482" s="13"/>
      <c r="C482" s="14"/>
      <c r="F482" s="10"/>
    </row>
    <row r="483" spans="1:6" s="8" customFormat="1" ht="15" x14ac:dyDescent="0.2">
      <c r="A483" s="13"/>
      <c r="C483" s="14"/>
      <c r="F483" s="10"/>
    </row>
    <row r="484" spans="1:6" s="8" customFormat="1" ht="15" x14ac:dyDescent="0.2">
      <c r="A484" s="13"/>
      <c r="C484" s="14"/>
      <c r="F484" s="10"/>
    </row>
    <row r="485" spans="1:6" s="8" customFormat="1" ht="15" x14ac:dyDescent="0.2">
      <c r="A485" s="13"/>
      <c r="C485" s="14"/>
      <c r="F485" s="10"/>
    </row>
    <row r="486" spans="1:6" s="8" customFormat="1" ht="15" x14ac:dyDescent="0.2">
      <c r="A486" s="13"/>
      <c r="C486" s="14"/>
      <c r="F486" s="10"/>
    </row>
    <row r="487" spans="1:6" s="8" customFormat="1" ht="15" x14ac:dyDescent="0.2">
      <c r="A487" s="13"/>
      <c r="C487" s="14"/>
      <c r="F487" s="10"/>
    </row>
    <row r="488" spans="1:6" s="8" customFormat="1" ht="15" x14ac:dyDescent="0.2">
      <c r="A488" s="13"/>
      <c r="C488" s="14"/>
      <c r="F488" s="10"/>
    </row>
    <row r="489" spans="1:6" s="8" customFormat="1" ht="15" x14ac:dyDescent="0.2">
      <c r="A489" s="13"/>
      <c r="C489" s="14"/>
      <c r="F489" s="10"/>
    </row>
    <row r="490" spans="1:6" s="8" customFormat="1" ht="15" x14ac:dyDescent="0.2">
      <c r="A490" s="13"/>
      <c r="C490" s="14"/>
      <c r="F490" s="10"/>
    </row>
    <row r="491" spans="1:6" s="8" customFormat="1" ht="15" x14ac:dyDescent="0.2">
      <c r="A491" s="13"/>
      <c r="C491" s="14"/>
      <c r="F491" s="10"/>
    </row>
    <row r="492" spans="1:6" s="8" customFormat="1" ht="15" x14ac:dyDescent="0.2">
      <c r="A492" s="13"/>
      <c r="C492" s="14"/>
      <c r="F492" s="10"/>
    </row>
    <row r="493" spans="1:6" s="8" customFormat="1" ht="15" x14ac:dyDescent="0.2">
      <c r="A493" s="13"/>
      <c r="C493" s="14"/>
      <c r="F493" s="10"/>
    </row>
    <row r="494" spans="1:6" s="8" customFormat="1" ht="15" x14ac:dyDescent="0.2">
      <c r="A494" s="13"/>
      <c r="C494" s="14"/>
      <c r="F494" s="10"/>
    </row>
    <row r="495" spans="1:6" s="8" customFormat="1" ht="15" x14ac:dyDescent="0.2">
      <c r="A495" s="13"/>
      <c r="C495" s="14"/>
      <c r="F495" s="10"/>
    </row>
    <row r="496" spans="1:6" s="8" customFormat="1" ht="15" x14ac:dyDescent="0.2">
      <c r="A496" s="13"/>
      <c r="C496" s="14"/>
      <c r="F496" s="10"/>
    </row>
    <row r="497" spans="1:6" s="8" customFormat="1" ht="15" x14ac:dyDescent="0.2">
      <c r="A497" s="13"/>
      <c r="C497" s="14"/>
      <c r="F497" s="10"/>
    </row>
    <row r="498" spans="1:6" s="8" customFormat="1" ht="15" x14ac:dyDescent="0.2">
      <c r="A498" s="13"/>
      <c r="C498" s="14"/>
      <c r="F498" s="10"/>
    </row>
    <row r="499" spans="1:6" s="8" customFormat="1" ht="15" x14ac:dyDescent="0.2">
      <c r="A499" s="13"/>
      <c r="C499" s="14"/>
      <c r="F499" s="10"/>
    </row>
    <row r="500" spans="1:6" s="8" customFormat="1" ht="15" x14ac:dyDescent="0.2">
      <c r="A500" s="13"/>
      <c r="C500" s="14"/>
      <c r="F500" s="10"/>
    </row>
    <row r="501" spans="1:6" s="8" customFormat="1" ht="15" x14ac:dyDescent="0.2">
      <c r="A501" s="13"/>
      <c r="C501" s="14"/>
      <c r="F501" s="10"/>
    </row>
    <row r="502" spans="1:6" s="8" customFormat="1" ht="15" x14ac:dyDescent="0.2">
      <c r="A502" s="13"/>
      <c r="C502" s="14"/>
      <c r="F502" s="10"/>
    </row>
    <row r="503" spans="1:6" s="8" customFormat="1" ht="15" x14ac:dyDescent="0.2">
      <c r="A503" s="13"/>
      <c r="C503" s="14"/>
      <c r="F503" s="10"/>
    </row>
    <row r="504" spans="1:6" s="8" customFormat="1" ht="15" x14ac:dyDescent="0.2">
      <c r="A504" s="13"/>
      <c r="C504" s="14"/>
      <c r="F504" s="10"/>
    </row>
    <row r="505" spans="1:6" s="8" customFormat="1" ht="15" x14ac:dyDescent="0.2">
      <c r="A505" s="13"/>
      <c r="C505" s="14"/>
      <c r="F505" s="10"/>
    </row>
    <row r="506" spans="1:6" s="8" customFormat="1" ht="15" x14ac:dyDescent="0.2">
      <c r="A506" s="13"/>
      <c r="C506" s="14"/>
      <c r="F506" s="10"/>
    </row>
    <row r="507" spans="1:6" s="8" customFormat="1" ht="15" x14ac:dyDescent="0.2">
      <c r="A507" s="13"/>
      <c r="C507" s="14"/>
      <c r="F507" s="10"/>
    </row>
    <row r="508" spans="1:6" s="8" customFormat="1" ht="15" x14ac:dyDescent="0.2">
      <c r="A508" s="13"/>
      <c r="C508" s="14"/>
      <c r="F508" s="10"/>
    </row>
    <row r="509" spans="1:6" s="8" customFormat="1" ht="15" x14ac:dyDescent="0.2">
      <c r="A509" s="13"/>
      <c r="C509" s="14"/>
      <c r="F509" s="10"/>
    </row>
    <row r="510" spans="1:6" s="8" customFormat="1" ht="15" x14ac:dyDescent="0.2">
      <c r="A510" s="13"/>
      <c r="C510" s="14"/>
      <c r="F510" s="10"/>
    </row>
    <row r="511" spans="1:6" s="8" customFormat="1" ht="15" x14ac:dyDescent="0.2">
      <c r="A511" s="13"/>
      <c r="C511" s="14"/>
      <c r="F511" s="10"/>
    </row>
    <row r="512" spans="1:6" s="8" customFormat="1" ht="15" x14ac:dyDescent="0.2">
      <c r="A512" s="13"/>
      <c r="C512" s="14"/>
      <c r="F512" s="10"/>
    </row>
    <row r="513" spans="1:6" s="8" customFormat="1" ht="15" x14ac:dyDescent="0.2">
      <c r="A513" s="13"/>
      <c r="C513" s="14"/>
      <c r="F513" s="10"/>
    </row>
    <row r="514" spans="1:6" s="8" customFormat="1" ht="15" x14ac:dyDescent="0.2">
      <c r="A514" s="13"/>
      <c r="C514" s="14"/>
      <c r="F514" s="10"/>
    </row>
    <row r="515" spans="1:6" s="8" customFormat="1" ht="15" x14ac:dyDescent="0.2">
      <c r="A515" s="13"/>
      <c r="C515" s="14"/>
      <c r="F515" s="10"/>
    </row>
    <row r="516" spans="1:6" s="8" customFormat="1" ht="15" x14ac:dyDescent="0.2">
      <c r="A516" s="13"/>
      <c r="C516" s="14"/>
      <c r="F516" s="10"/>
    </row>
    <row r="517" spans="1:6" s="8" customFormat="1" ht="15" x14ac:dyDescent="0.2">
      <c r="A517" s="13"/>
      <c r="C517" s="14"/>
      <c r="F517" s="10"/>
    </row>
    <row r="518" spans="1:6" s="8" customFormat="1" ht="15" x14ac:dyDescent="0.2">
      <c r="A518" s="13"/>
      <c r="C518" s="14"/>
      <c r="F518" s="10"/>
    </row>
    <row r="519" spans="1:6" s="8" customFormat="1" ht="15" x14ac:dyDescent="0.2">
      <c r="A519" s="13"/>
      <c r="C519" s="14"/>
      <c r="F519" s="10"/>
    </row>
    <row r="520" spans="1:6" s="8" customFormat="1" ht="15" x14ac:dyDescent="0.2">
      <c r="A520" s="13"/>
      <c r="C520" s="14"/>
      <c r="F520" s="10"/>
    </row>
    <row r="521" spans="1:6" s="8" customFormat="1" ht="15" x14ac:dyDescent="0.2">
      <c r="A521" s="13"/>
      <c r="C521" s="14"/>
      <c r="F521" s="10"/>
    </row>
    <row r="522" spans="1:6" s="8" customFormat="1" ht="15" x14ac:dyDescent="0.2">
      <c r="A522" s="13"/>
      <c r="C522" s="14"/>
      <c r="F522" s="10"/>
    </row>
    <row r="523" spans="1:6" s="8" customFormat="1" ht="15" x14ac:dyDescent="0.2">
      <c r="A523" s="13"/>
      <c r="C523" s="14"/>
      <c r="F523" s="10"/>
    </row>
    <row r="524" spans="1:6" s="8" customFormat="1" ht="15" x14ac:dyDescent="0.2">
      <c r="A524" s="13"/>
      <c r="C524" s="14"/>
      <c r="F524" s="10"/>
    </row>
    <row r="525" spans="1:6" s="8" customFormat="1" ht="15" x14ac:dyDescent="0.2">
      <c r="A525" s="13"/>
      <c r="C525" s="14"/>
      <c r="F525" s="10"/>
    </row>
    <row r="526" spans="1:6" s="8" customFormat="1" ht="15" x14ac:dyDescent="0.2">
      <c r="A526" s="13"/>
      <c r="C526" s="14"/>
      <c r="F526" s="10"/>
    </row>
    <row r="527" spans="1:6" s="8" customFormat="1" ht="15" x14ac:dyDescent="0.2">
      <c r="A527" s="13"/>
      <c r="C527" s="14"/>
      <c r="F527" s="10"/>
    </row>
    <row r="528" spans="1:6" s="8" customFormat="1" ht="15" x14ac:dyDescent="0.2">
      <c r="A528" s="13"/>
      <c r="C528" s="14"/>
      <c r="F528" s="10"/>
    </row>
    <row r="529" spans="1:6" s="8" customFormat="1" ht="15" x14ac:dyDescent="0.2">
      <c r="A529" s="13"/>
      <c r="C529" s="14"/>
      <c r="F529" s="10"/>
    </row>
    <row r="530" spans="1:6" s="8" customFormat="1" ht="15" x14ac:dyDescent="0.2">
      <c r="A530" s="13"/>
      <c r="C530" s="14"/>
      <c r="F530" s="10"/>
    </row>
    <row r="531" spans="1:6" s="8" customFormat="1" ht="15" x14ac:dyDescent="0.2">
      <c r="A531" s="13"/>
      <c r="C531" s="14"/>
      <c r="F531" s="10"/>
    </row>
    <row r="532" spans="1:6" s="8" customFormat="1" ht="15" x14ac:dyDescent="0.2">
      <c r="A532" s="13"/>
      <c r="C532" s="14"/>
      <c r="F532" s="10"/>
    </row>
    <row r="533" spans="1:6" s="8" customFormat="1" ht="15" x14ac:dyDescent="0.2">
      <c r="A533" s="13"/>
      <c r="C533" s="14"/>
      <c r="F533" s="10"/>
    </row>
    <row r="534" spans="1:6" s="8" customFormat="1" ht="15" x14ac:dyDescent="0.2">
      <c r="A534" s="13"/>
      <c r="C534" s="14"/>
      <c r="F534" s="10"/>
    </row>
    <row r="535" spans="1:6" s="8" customFormat="1" ht="15" x14ac:dyDescent="0.2">
      <c r="A535" s="13"/>
      <c r="C535" s="14"/>
      <c r="F535" s="10"/>
    </row>
    <row r="536" spans="1:6" s="8" customFormat="1" ht="15" x14ac:dyDescent="0.2">
      <c r="A536" s="13"/>
      <c r="C536" s="14"/>
      <c r="F536" s="10"/>
    </row>
    <row r="537" spans="1:6" s="8" customFormat="1" ht="15" x14ac:dyDescent="0.2">
      <c r="A537" s="13"/>
      <c r="C537" s="14"/>
      <c r="F537" s="10"/>
    </row>
    <row r="538" spans="1:6" s="8" customFormat="1" ht="15" x14ac:dyDescent="0.2">
      <c r="A538" s="13"/>
      <c r="C538" s="14"/>
      <c r="F538" s="10"/>
    </row>
    <row r="539" spans="1:6" s="8" customFormat="1" ht="15" x14ac:dyDescent="0.2">
      <c r="A539" s="13"/>
      <c r="C539" s="14"/>
      <c r="F539" s="10"/>
    </row>
    <row r="540" spans="1:6" s="8" customFormat="1" ht="15" x14ac:dyDescent="0.2">
      <c r="A540" s="13"/>
      <c r="C540" s="14"/>
      <c r="F540" s="10"/>
    </row>
    <row r="541" spans="1:6" s="8" customFormat="1" ht="15" x14ac:dyDescent="0.2">
      <c r="A541" s="13"/>
      <c r="C541" s="14"/>
      <c r="F541" s="10"/>
    </row>
    <row r="542" spans="1:6" s="8" customFormat="1" ht="15" x14ac:dyDescent="0.2">
      <c r="A542" s="13"/>
      <c r="C542" s="14"/>
      <c r="F542" s="10"/>
    </row>
    <row r="543" spans="1:6" s="8" customFormat="1" ht="15" x14ac:dyDescent="0.2">
      <c r="A543" s="13"/>
      <c r="C543" s="14"/>
      <c r="F543" s="10"/>
    </row>
    <row r="544" spans="1:6" s="8" customFormat="1" ht="15" x14ac:dyDescent="0.2">
      <c r="A544" s="13"/>
      <c r="C544" s="14"/>
      <c r="F544" s="10"/>
    </row>
    <row r="545" spans="1:6" s="8" customFormat="1" ht="15" x14ac:dyDescent="0.2">
      <c r="A545" s="13"/>
      <c r="C545" s="14"/>
      <c r="F545" s="10"/>
    </row>
    <row r="546" spans="1:6" s="8" customFormat="1" ht="15" x14ac:dyDescent="0.2">
      <c r="A546" s="13"/>
      <c r="C546" s="14"/>
      <c r="F546" s="10"/>
    </row>
    <row r="547" spans="1:6" s="8" customFormat="1" ht="15" x14ac:dyDescent="0.2">
      <c r="A547" s="13"/>
      <c r="C547" s="14"/>
      <c r="F547" s="10"/>
    </row>
    <row r="548" spans="1:6" s="8" customFormat="1" ht="15" x14ac:dyDescent="0.2">
      <c r="A548" s="13"/>
      <c r="C548" s="14"/>
      <c r="F548" s="10"/>
    </row>
    <row r="549" spans="1:6" s="8" customFormat="1" ht="15" x14ac:dyDescent="0.2">
      <c r="A549" s="13"/>
      <c r="C549" s="14"/>
      <c r="F549" s="10"/>
    </row>
    <row r="550" spans="1:6" s="8" customFormat="1" ht="15" x14ac:dyDescent="0.2">
      <c r="A550" s="13"/>
      <c r="C550" s="14"/>
      <c r="F550" s="10"/>
    </row>
    <row r="551" spans="1:6" s="8" customFormat="1" ht="15" x14ac:dyDescent="0.2">
      <c r="A551" s="13"/>
      <c r="C551" s="14"/>
      <c r="F551" s="10"/>
    </row>
    <row r="552" spans="1:6" s="8" customFormat="1" ht="15" x14ac:dyDescent="0.2">
      <c r="A552" s="13"/>
      <c r="C552" s="14"/>
      <c r="F552" s="10"/>
    </row>
    <row r="553" spans="1:6" s="8" customFormat="1" ht="15" x14ac:dyDescent="0.2">
      <c r="A553" s="13"/>
      <c r="C553" s="14"/>
      <c r="F553" s="10"/>
    </row>
    <row r="554" spans="1:6" s="8" customFormat="1" ht="15" x14ac:dyDescent="0.2">
      <c r="A554" s="13"/>
      <c r="C554" s="14"/>
      <c r="F554" s="10"/>
    </row>
    <row r="555" spans="1:6" s="8" customFormat="1" ht="15" x14ac:dyDescent="0.2">
      <c r="A555" s="13"/>
      <c r="C555" s="14"/>
      <c r="F555" s="10"/>
    </row>
    <row r="556" spans="1:6" s="8" customFormat="1" ht="15" x14ac:dyDescent="0.2">
      <c r="A556" s="13"/>
      <c r="C556" s="14"/>
      <c r="F556" s="10"/>
    </row>
    <row r="557" spans="1:6" s="8" customFormat="1" ht="15" x14ac:dyDescent="0.2">
      <c r="A557" s="13"/>
      <c r="C557" s="14"/>
      <c r="F557" s="10"/>
    </row>
    <row r="558" spans="1:6" s="8" customFormat="1" ht="15" x14ac:dyDescent="0.2">
      <c r="A558" s="13"/>
      <c r="C558" s="14"/>
      <c r="F558" s="10"/>
    </row>
    <row r="559" spans="1:6" s="8" customFormat="1" ht="15" x14ac:dyDescent="0.2">
      <c r="A559" s="13"/>
      <c r="C559" s="14"/>
      <c r="F559" s="10"/>
    </row>
    <row r="560" spans="1:6" s="8" customFormat="1" ht="15" x14ac:dyDescent="0.2">
      <c r="A560" s="13"/>
      <c r="C560" s="14"/>
      <c r="F560" s="10"/>
    </row>
    <row r="561" spans="1:6" s="8" customFormat="1" ht="15" x14ac:dyDescent="0.2">
      <c r="A561" s="13"/>
      <c r="C561" s="14"/>
      <c r="F561" s="10"/>
    </row>
    <row r="562" spans="1:6" s="8" customFormat="1" ht="15" x14ac:dyDescent="0.2">
      <c r="A562" s="13"/>
      <c r="C562" s="14"/>
      <c r="F562" s="10"/>
    </row>
    <row r="563" spans="1:6" s="8" customFormat="1" ht="15" x14ac:dyDescent="0.2">
      <c r="A563" s="13"/>
      <c r="C563" s="14"/>
      <c r="F563" s="10"/>
    </row>
    <row r="564" spans="1:6" s="8" customFormat="1" ht="15" x14ac:dyDescent="0.2">
      <c r="A564" s="13"/>
      <c r="C564" s="14"/>
      <c r="F564" s="10"/>
    </row>
    <row r="565" spans="1:6" s="8" customFormat="1" ht="15" x14ac:dyDescent="0.2">
      <c r="A565" s="13"/>
      <c r="C565" s="14"/>
      <c r="F565" s="10"/>
    </row>
    <row r="566" spans="1:6" s="8" customFormat="1" ht="15" x14ac:dyDescent="0.2">
      <c r="A566" s="13"/>
      <c r="C566" s="14"/>
      <c r="F566" s="10"/>
    </row>
    <row r="567" spans="1:6" s="8" customFormat="1" ht="15" x14ac:dyDescent="0.2">
      <c r="A567" s="13"/>
      <c r="C567" s="14"/>
      <c r="F567" s="10"/>
    </row>
    <row r="568" spans="1:6" s="8" customFormat="1" ht="15" x14ac:dyDescent="0.2">
      <c r="A568" s="13"/>
      <c r="C568" s="14"/>
      <c r="F568" s="10"/>
    </row>
    <row r="569" spans="1:6" s="8" customFormat="1" ht="15" x14ac:dyDescent="0.2">
      <c r="A569" s="13"/>
      <c r="C569" s="14"/>
      <c r="F569" s="10"/>
    </row>
    <row r="570" spans="1:6" s="8" customFormat="1" ht="15" x14ac:dyDescent="0.2">
      <c r="A570" s="13"/>
      <c r="C570" s="14"/>
      <c r="F570" s="10"/>
    </row>
    <row r="571" spans="1:6" s="8" customFormat="1" ht="15" x14ac:dyDescent="0.2">
      <c r="A571" s="13"/>
      <c r="C571" s="14"/>
      <c r="F571" s="10"/>
    </row>
    <row r="572" spans="1:6" s="8" customFormat="1" ht="15" x14ac:dyDescent="0.2">
      <c r="A572" s="13"/>
      <c r="C572" s="14"/>
      <c r="F572" s="10"/>
    </row>
    <row r="573" spans="1:6" s="8" customFormat="1" ht="15" x14ac:dyDescent="0.2">
      <c r="A573" s="13"/>
      <c r="C573" s="14"/>
      <c r="F573" s="10"/>
    </row>
    <row r="574" spans="1:6" s="8" customFormat="1" ht="15" x14ac:dyDescent="0.2">
      <c r="A574" s="13"/>
      <c r="C574" s="14"/>
      <c r="F574" s="10"/>
    </row>
    <row r="575" spans="1:6" s="8" customFormat="1" ht="15" x14ac:dyDescent="0.2">
      <c r="A575" s="13"/>
      <c r="C575" s="14"/>
      <c r="F575" s="10"/>
    </row>
    <row r="576" spans="1:6" s="8" customFormat="1" ht="15" x14ac:dyDescent="0.2">
      <c r="A576" s="13"/>
      <c r="C576" s="14"/>
      <c r="F576" s="10"/>
    </row>
    <row r="577" spans="1:6" s="8" customFormat="1" ht="15" x14ac:dyDescent="0.2">
      <c r="A577" s="13"/>
      <c r="C577" s="14"/>
      <c r="F577" s="10"/>
    </row>
    <row r="578" spans="1:6" s="8" customFormat="1" ht="15" x14ac:dyDescent="0.2">
      <c r="A578" s="13"/>
      <c r="C578" s="14"/>
      <c r="F578" s="10"/>
    </row>
    <row r="579" spans="1:6" s="8" customFormat="1" ht="15" x14ac:dyDescent="0.2">
      <c r="A579" s="13"/>
      <c r="C579" s="14"/>
      <c r="F579" s="10"/>
    </row>
    <row r="580" spans="1:6" s="8" customFormat="1" ht="15" x14ac:dyDescent="0.2">
      <c r="A580" s="13"/>
      <c r="C580" s="14"/>
      <c r="F580" s="10"/>
    </row>
    <row r="581" spans="1:6" s="8" customFormat="1" ht="15" x14ac:dyDescent="0.2">
      <c r="A581" s="13"/>
      <c r="C581" s="14"/>
      <c r="F581" s="10"/>
    </row>
    <row r="582" spans="1:6" s="8" customFormat="1" ht="15" x14ac:dyDescent="0.2">
      <c r="A582" s="13"/>
      <c r="C582" s="14"/>
      <c r="F582" s="10"/>
    </row>
    <row r="583" spans="1:6" s="8" customFormat="1" ht="15" x14ac:dyDescent="0.2">
      <c r="A583" s="13"/>
      <c r="C583" s="14"/>
      <c r="F583" s="10"/>
    </row>
    <row r="584" spans="1:6" s="8" customFormat="1" ht="15" x14ac:dyDescent="0.2">
      <c r="A584" s="13"/>
      <c r="C584" s="14"/>
      <c r="F584" s="10"/>
    </row>
    <row r="585" spans="1:6" s="8" customFormat="1" ht="15" x14ac:dyDescent="0.2">
      <c r="A585" s="13"/>
      <c r="C585" s="14"/>
      <c r="F585" s="10"/>
    </row>
    <row r="586" spans="1:6" s="8" customFormat="1" ht="15" x14ac:dyDescent="0.2">
      <c r="A586" s="13"/>
      <c r="C586" s="14"/>
      <c r="F586" s="10"/>
    </row>
    <row r="587" spans="1:6" s="8" customFormat="1" ht="15" x14ac:dyDescent="0.2">
      <c r="A587" s="13"/>
      <c r="C587" s="14"/>
      <c r="F587" s="10"/>
    </row>
    <row r="588" spans="1:6" s="8" customFormat="1" ht="15" x14ac:dyDescent="0.2">
      <c r="A588" s="13"/>
      <c r="C588" s="14"/>
      <c r="F588" s="10"/>
    </row>
    <row r="589" spans="1:6" s="8" customFormat="1" ht="15" x14ac:dyDescent="0.2">
      <c r="A589" s="13"/>
      <c r="C589" s="14"/>
      <c r="F589" s="10"/>
    </row>
    <row r="590" spans="1:6" s="8" customFormat="1" ht="15" x14ac:dyDescent="0.2">
      <c r="A590" s="13"/>
      <c r="C590" s="14"/>
      <c r="F590" s="10"/>
    </row>
    <row r="591" spans="1:6" s="8" customFormat="1" ht="15" x14ac:dyDescent="0.2">
      <c r="A591" s="13"/>
      <c r="C591" s="14"/>
      <c r="F591" s="10"/>
    </row>
    <row r="592" spans="1:6" s="8" customFormat="1" ht="15" x14ac:dyDescent="0.2">
      <c r="A592" s="13"/>
      <c r="C592" s="14"/>
      <c r="F592" s="10"/>
    </row>
    <row r="593" spans="1:6" s="8" customFormat="1" ht="15" x14ac:dyDescent="0.2">
      <c r="A593" s="13"/>
      <c r="C593" s="14"/>
      <c r="F593" s="10"/>
    </row>
    <row r="594" spans="1:6" s="8" customFormat="1" ht="15" x14ac:dyDescent="0.2">
      <c r="A594" s="13"/>
      <c r="C594" s="14"/>
      <c r="F594" s="10"/>
    </row>
    <row r="595" spans="1:6" s="8" customFormat="1" ht="15" x14ac:dyDescent="0.2">
      <c r="A595" s="13"/>
      <c r="C595" s="14"/>
      <c r="F595" s="10"/>
    </row>
    <row r="596" spans="1:6" s="8" customFormat="1" ht="15" x14ac:dyDescent="0.2">
      <c r="A596" s="13"/>
      <c r="C596" s="14"/>
      <c r="F596" s="10"/>
    </row>
    <row r="597" spans="1:6" s="8" customFormat="1" ht="15" x14ac:dyDescent="0.2">
      <c r="A597" s="13"/>
      <c r="C597" s="14"/>
      <c r="F597" s="10"/>
    </row>
    <row r="598" spans="1:6" s="8" customFormat="1" ht="15" x14ac:dyDescent="0.2">
      <c r="A598" s="13"/>
      <c r="C598" s="14"/>
      <c r="F598" s="10"/>
    </row>
    <row r="599" spans="1:6" s="8" customFormat="1" ht="15" x14ac:dyDescent="0.2">
      <c r="A599" s="13"/>
      <c r="C599" s="14"/>
      <c r="F599" s="10"/>
    </row>
    <row r="600" spans="1:6" s="8" customFormat="1" ht="15" x14ac:dyDescent="0.2">
      <c r="A600" s="13"/>
      <c r="C600" s="14"/>
      <c r="F600" s="10"/>
    </row>
    <row r="601" spans="1:6" s="8" customFormat="1" ht="15" x14ac:dyDescent="0.2">
      <c r="A601" s="13"/>
      <c r="C601" s="14"/>
      <c r="F601" s="10"/>
    </row>
    <row r="602" spans="1:6" s="8" customFormat="1" ht="15" x14ac:dyDescent="0.2">
      <c r="A602" s="13"/>
      <c r="C602" s="14"/>
      <c r="F602" s="10"/>
    </row>
    <row r="603" spans="1:6" s="8" customFormat="1" ht="15" x14ac:dyDescent="0.2">
      <c r="A603" s="13"/>
      <c r="C603" s="14"/>
      <c r="F603" s="10"/>
    </row>
    <row r="604" spans="1:6" s="8" customFormat="1" ht="15" x14ac:dyDescent="0.2">
      <c r="A604" s="13"/>
      <c r="C604" s="14"/>
      <c r="F604" s="10"/>
    </row>
    <row r="605" spans="1:6" s="8" customFormat="1" ht="15" x14ac:dyDescent="0.2">
      <c r="A605" s="13"/>
      <c r="C605" s="14"/>
      <c r="F605" s="10"/>
    </row>
    <row r="606" spans="1:6" s="8" customFormat="1" ht="15" x14ac:dyDescent="0.2">
      <c r="A606" s="13"/>
      <c r="C606" s="14"/>
      <c r="F606" s="10"/>
    </row>
    <row r="607" spans="1:6" s="8" customFormat="1" ht="15" x14ac:dyDescent="0.2">
      <c r="A607" s="13"/>
      <c r="C607" s="14"/>
      <c r="F607" s="10"/>
    </row>
    <row r="608" spans="1:6" s="8" customFormat="1" ht="15" x14ac:dyDescent="0.2">
      <c r="A608" s="13"/>
      <c r="C608" s="14"/>
      <c r="F608" s="10"/>
    </row>
    <row r="609" spans="1:6" s="8" customFormat="1" ht="15" x14ac:dyDescent="0.2">
      <c r="A609" s="13"/>
      <c r="C609" s="14"/>
      <c r="F609" s="10"/>
    </row>
    <row r="610" spans="1:6" s="8" customFormat="1" ht="15" x14ac:dyDescent="0.2">
      <c r="A610" s="13"/>
      <c r="C610" s="14"/>
      <c r="F610" s="10"/>
    </row>
    <row r="611" spans="1:6" s="8" customFormat="1" ht="15" x14ac:dyDescent="0.2">
      <c r="A611" s="13"/>
      <c r="C611" s="14"/>
      <c r="F611" s="10"/>
    </row>
    <row r="612" spans="1:6" s="8" customFormat="1" ht="15" x14ac:dyDescent="0.2">
      <c r="A612" s="13"/>
      <c r="C612" s="14"/>
      <c r="F612" s="10"/>
    </row>
    <row r="613" spans="1:6" s="8" customFormat="1" ht="15" x14ac:dyDescent="0.2">
      <c r="A613" s="13"/>
      <c r="C613" s="14"/>
      <c r="F613" s="10"/>
    </row>
    <row r="614" spans="1:6" s="8" customFormat="1" ht="15" x14ac:dyDescent="0.2">
      <c r="A614" s="13"/>
      <c r="C614" s="14"/>
      <c r="F614" s="10"/>
    </row>
    <row r="615" spans="1:6" s="8" customFormat="1" ht="15" x14ac:dyDescent="0.2">
      <c r="A615" s="13"/>
      <c r="C615" s="14"/>
      <c r="F615" s="10"/>
    </row>
    <row r="616" spans="1:6" s="8" customFormat="1" ht="15" x14ac:dyDescent="0.2">
      <c r="A616" s="13"/>
      <c r="C616" s="14"/>
      <c r="F616" s="10"/>
    </row>
    <row r="617" spans="1:6" s="8" customFormat="1" ht="15" x14ac:dyDescent="0.2">
      <c r="A617" s="13"/>
      <c r="C617" s="14"/>
      <c r="F617" s="10"/>
    </row>
    <row r="618" spans="1:6" s="8" customFormat="1" ht="15" x14ac:dyDescent="0.2">
      <c r="A618" s="13"/>
      <c r="C618" s="14"/>
      <c r="F618" s="10"/>
    </row>
    <row r="619" spans="1:6" s="8" customFormat="1" ht="15" x14ac:dyDescent="0.2">
      <c r="A619" s="13"/>
      <c r="C619" s="14"/>
      <c r="F619" s="10"/>
    </row>
    <row r="620" spans="1:6" s="8" customFormat="1" ht="15" x14ac:dyDescent="0.2">
      <c r="A620" s="13"/>
      <c r="C620" s="14"/>
      <c r="F620" s="10"/>
    </row>
    <row r="621" spans="1:6" s="8" customFormat="1" ht="15" x14ac:dyDescent="0.2">
      <c r="A621" s="13"/>
      <c r="C621" s="14"/>
      <c r="F621" s="10"/>
    </row>
    <row r="622" spans="1:6" s="8" customFormat="1" ht="15" x14ac:dyDescent="0.2">
      <c r="A622" s="13"/>
      <c r="C622" s="14"/>
      <c r="F622" s="10"/>
    </row>
    <row r="623" spans="1:6" s="8" customFormat="1" ht="15" x14ac:dyDescent="0.2">
      <c r="A623" s="13"/>
      <c r="C623" s="14"/>
      <c r="F623" s="10"/>
    </row>
    <row r="624" spans="1:6" s="8" customFormat="1" ht="15" x14ac:dyDescent="0.2">
      <c r="A624" s="13"/>
      <c r="C624" s="14"/>
      <c r="F624" s="10"/>
    </row>
    <row r="625" spans="1:6" s="8" customFormat="1" ht="15" x14ac:dyDescent="0.2">
      <c r="A625" s="13"/>
      <c r="C625" s="14"/>
      <c r="F625" s="10"/>
    </row>
    <row r="626" spans="1:6" s="8" customFormat="1" ht="15" x14ac:dyDescent="0.2">
      <c r="A626" s="13"/>
      <c r="C626" s="14"/>
      <c r="F626" s="10"/>
    </row>
    <row r="627" spans="1:6" s="8" customFormat="1" ht="15" x14ac:dyDescent="0.2">
      <c r="A627" s="13"/>
      <c r="C627" s="14"/>
      <c r="F627" s="10"/>
    </row>
    <row r="628" spans="1:6" s="8" customFormat="1" ht="15" x14ac:dyDescent="0.2">
      <c r="A628" s="13"/>
      <c r="C628" s="14"/>
      <c r="F628" s="10"/>
    </row>
    <row r="629" spans="1:6" s="8" customFormat="1" ht="15" x14ac:dyDescent="0.2">
      <c r="A629" s="13"/>
      <c r="C629" s="14"/>
      <c r="F629" s="10"/>
    </row>
    <row r="630" spans="1:6" s="8" customFormat="1" ht="15" x14ac:dyDescent="0.2">
      <c r="A630" s="13"/>
      <c r="C630" s="14"/>
      <c r="F630" s="10"/>
    </row>
    <row r="631" spans="1:6" s="8" customFormat="1" ht="15" x14ac:dyDescent="0.2">
      <c r="A631" s="13"/>
      <c r="C631" s="14"/>
      <c r="F631" s="10"/>
    </row>
    <row r="632" spans="1:6" s="8" customFormat="1" ht="15" x14ac:dyDescent="0.2">
      <c r="A632" s="13"/>
      <c r="C632" s="14"/>
      <c r="F632" s="10"/>
    </row>
    <row r="633" spans="1:6" s="8" customFormat="1" ht="15" x14ac:dyDescent="0.2">
      <c r="A633" s="13"/>
      <c r="C633" s="14"/>
      <c r="F633" s="10"/>
    </row>
    <row r="634" spans="1:6" s="8" customFormat="1" ht="15" x14ac:dyDescent="0.2">
      <c r="A634" s="13"/>
      <c r="C634" s="14"/>
      <c r="F634" s="10"/>
    </row>
    <row r="635" spans="1:6" s="8" customFormat="1" ht="15" x14ac:dyDescent="0.2">
      <c r="A635" s="13"/>
      <c r="C635" s="14"/>
      <c r="F635" s="10"/>
    </row>
    <row r="636" spans="1:6" s="8" customFormat="1" ht="15" x14ac:dyDescent="0.2">
      <c r="A636" s="13"/>
      <c r="C636" s="14"/>
      <c r="F636" s="10"/>
    </row>
    <row r="637" spans="1:6" s="8" customFormat="1" ht="15" x14ac:dyDescent="0.2">
      <c r="A637" s="13"/>
      <c r="C637" s="14"/>
      <c r="F637" s="10"/>
    </row>
    <row r="638" spans="1:6" s="8" customFormat="1" ht="15" x14ac:dyDescent="0.2">
      <c r="A638" s="13"/>
      <c r="C638" s="14"/>
      <c r="F638" s="10"/>
    </row>
    <row r="639" spans="1:6" s="8" customFormat="1" ht="15" x14ac:dyDescent="0.2">
      <c r="A639" s="13"/>
      <c r="C639" s="14"/>
      <c r="F639" s="10"/>
    </row>
    <row r="640" spans="1:6" s="8" customFormat="1" ht="15" x14ac:dyDescent="0.2">
      <c r="A640" s="13"/>
      <c r="C640" s="14"/>
      <c r="F640" s="10"/>
    </row>
    <row r="641" spans="1:6" s="8" customFormat="1" ht="15" x14ac:dyDescent="0.2">
      <c r="A641" s="13"/>
      <c r="C641" s="14"/>
      <c r="F641" s="10"/>
    </row>
    <row r="642" spans="1:6" s="8" customFormat="1" ht="15" x14ac:dyDescent="0.2">
      <c r="A642" s="13"/>
      <c r="C642" s="14"/>
      <c r="F642" s="10"/>
    </row>
    <row r="643" spans="1:6" s="8" customFormat="1" ht="15" x14ac:dyDescent="0.2">
      <c r="A643" s="13"/>
      <c r="C643" s="14"/>
      <c r="F643" s="10"/>
    </row>
    <row r="644" spans="1:6" s="8" customFormat="1" ht="15" x14ac:dyDescent="0.2">
      <c r="A644" s="13"/>
      <c r="C644" s="14"/>
      <c r="F644" s="10"/>
    </row>
    <row r="645" spans="1:6" s="8" customFormat="1" ht="15" x14ac:dyDescent="0.2">
      <c r="A645" s="13"/>
      <c r="C645" s="14"/>
      <c r="F645" s="10"/>
    </row>
    <row r="646" spans="1:6" s="8" customFormat="1" ht="15" x14ac:dyDescent="0.2">
      <c r="A646" s="13"/>
      <c r="C646" s="14"/>
      <c r="F646" s="10"/>
    </row>
    <row r="647" spans="1:6" s="8" customFormat="1" ht="15" x14ac:dyDescent="0.2">
      <c r="A647" s="13"/>
      <c r="C647" s="14"/>
      <c r="F647" s="10"/>
    </row>
    <row r="648" spans="1:6" s="8" customFormat="1" ht="15" x14ac:dyDescent="0.2">
      <c r="A648" s="13"/>
      <c r="C648" s="14"/>
      <c r="F648" s="10"/>
    </row>
    <row r="649" spans="1:6" s="8" customFormat="1" ht="15" x14ac:dyDescent="0.2">
      <c r="A649" s="13"/>
      <c r="C649" s="14"/>
      <c r="F649" s="10"/>
    </row>
    <row r="650" spans="1:6" s="8" customFormat="1" ht="15" x14ac:dyDescent="0.2">
      <c r="A650" s="13"/>
      <c r="C650" s="14"/>
      <c r="F650" s="10"/>
    </row>
    <row r="651" spans="1:6" s="8" customFormat="1" ht="15" x14ac:dyDescent="0.2">
      <c r="A651" s="13"/>
      <c r="C651" s="14"/>
      <c r="F651" s="10"/>
    </row>
    <row r="652" spans="1:6" s="8" customFormat="1" ht="15" x14ac:dyDescent="0.2">
      <c r="A652" s="13"/>
      <c r="C652" s="14"/>
      <c r="F652" s="10"/>
    </row>
    <row r="653" spans="1:6" s="8" customFormat="1" ht="15" x14ac:dyDescent="0.2">
      <c r="A653" s="13"/>
      <c r="C653" s="14"/>
      <c r="F653" s="10"/>
    </row>
    <row r="654" spans="1:6" s="8" customFormat="1" ht="15" x14ac:dyDescent="0.2">
      <c r="A654" s="13"/>
      <c r="C654" s="14"/>
      <c r="F654" s="10"/>
    </row>
    <row r="655" spans="1:6" s="8" customFormat="1" ht="15" x14ac:dyDescent="0.2">
      <c r="A655" s="13"/>
      <c r="C655" s="14"/>
      <c r="F655" s="10"/>
    </row>
    <row r="656" spans="1:6" s="8" customFormat="1" ht="15" x14ac:dyDescent="0.2">
      <c r="A656" s="13"/>
      <c r="C656" s="14"/>
      <c r="F656" s="10"/>
    </row>
    <row r="657" spans="1:6" s="8" customFormat="1" ht="15" x14ac:dyDescent="0.2">
      <c r="A657" s="13"/>
      <c r="C657" s="14"/>
      <c r="F657" s="10"/>
    </row>
    <row r="658" spans="1:6" s="8" customFormat="1" ht="15" x14ac:dyDescent="0.2">
      <c r="A658" s="13"/>
      <c r="C658" s="14"/>
      <c r="F658" s="10"/>
    </row>
    <row r="659" spans="1:6" s="8" customFormat="1" ht="15" x14ac:dyDescent="0.2">
      <c r="A659" s="13"/>
      <c r="C659" s="14"/>
      <c r="F659" s="10"/>
    </row>
    <row r="660" spans="1:6" s="8" customFormat="1" ht="15" x14ac:dyDescent="0.2">
      <c r="A660" s="13"/>
      <c r="C660" s="14"/>
      <c r="F660" s="10"/>
    </row>
    <row r="661" spans="1:6" s="8" customFormat="1" ht="15" x14ac:dyDescent="0.2">
      <c r="A661" s="13"/>
      <c r="C661" s="14"/>
      <c r="F661" s="10"/>
    </row>
    <row r="662" spans="1:6" s="8" customFormat="1" ht="15" x14ac:dyDescent="0.2">
      <c r="A662" s="13"/>
      <c r="C662" s="14"/>
      <c r="F662" s="10"/>
    </row>
    <row r="663" spans="1:6" s="8" customFormat="1" ht="15" x14ac:dyDescent="0.2">
      <c r="A663" s="13"/>
      <c r="C663" s="14"/>
      <c r="F663" s="10"/>
    </row>
    <row r="664" spans="1:6" s="8" customFormat="1" ht="15" x14ac:dyDescent="0.2">
      <c r="A664" s="13"/>
      <c r="C664" s="14"/>
      <c r="F664" s="10"/>
    </row>
    <row r="665" spans="1:6" s="8" customFormat="1" ht="15" x14ac:dyDescent="0.2">
      <c r="A665" s="13"/>
      <c r="C665" s="14"/>
      <c r="F665" s="10"/>
    </row>
    <row r="666" spans="1:6" s="8" customFormat="1" ht="15" x14ac:dyDescent="0.2">
      <c r="A666" s="13"/>
      <c r="C666" s="14"/>
      <c r="F666" s="10"/>
    </row>
    <row r="667" spans="1:6" s="8" customFormat="1" ht="15" x14ac:dyDescent="0.2">
      <c r="A667" s="13"/>
      <c r="C667" s="14"/>
      <c r="F667" s="10"/>
    </row>
    <row r="668" spans="1:6" s="8" customFormat="1" ht="15" x14ac:dyDescent="0.2">
      <c r="A668" s="13"/>
      <c r="C668" s="14"/>
      <c r="F668" s="10"/>
    </row>
    <row r="669" spans="1:6" s="8" customFormat="1" ht="15" x14ac:dyDescent="0.2">
      <c r="A669" s="13"/>
      <c r="C669" s="14"/>
      <c r="F669" s="10"/>
    </row>
    <row r="670" spans="1:6" s="8" customFormat="1" ht="15" x14ac:dyDescent="0.2">
      <c r="A670" s="13"/>
      <c r="C670" s="14"/>
      <c r="F670" s="10"/>
    </row>
    <row r="671" spans="1:6" s="8" customFormat="1" ht="15" x14ac:dyDescent="0.2">
      <c r="A671" s="13"/>
      <c r="C671" s="14"/>
      <c r="F671" s="10"/>
    </row>
    <row r="672" spans="1:6" s="8" customFormat="1" ht="15" x14ac:dyDescent="0.2">
      <c r="A672" s="13"/>
      <c r="C672" s="14"/>
      <c r="F672" s="10"/>
    </row>
    <row r="673" spans="1:6" s="8" customFormat="1" ht="15" x14ac:dyDescent="0.2">
      <c r="A673" s="13"/>
      <c r="C673" s="14"/>
      <c r="F673" s="10"/>
    </row>
    <row r="674" spans="1:6" s="8" customFormat="1" ht="15" x14ac:dyDescent="0.2">
      <c r="A674" s="13"/>
      <c r="C674" s="14"/>
      <c r="F674" s="10"/>
    </row>
    <row r="675" spans="1:6" s="8" customFormat="1" ht="15" x14ac:dyDescent="0.2">
      <c r="A675" s="13"/>
      <c r="C675" s="14"/>
      <c r="F675" s="10"/>
    </row>
    <row r="676" spans="1:6" s="8" customFormat="1" ht="15" x14ac:dyDescent="0.2">
      <c r="A676" s="13"/>
      <c r="C676" s="14"/>
      <c r="F676" s="10"/>
    </row>
    <row r="677" spans="1:6" s="8" customFormat="1" ht="15" x14ac:dyDescent="0.2">
      <c r="A677" s="13"/>
      <c r="C677" s="14"/>
      <c r="F677" s="10"/>
    </row>
    <row r="678" spans="1:6" s="8" customFormat="1" ht="15" x14ac:dyDescent="0.2">
      <c r="A678" s="13"/>
      <c r="C678" s="14"/>
      <c r="F678" s="10"/>
    </row>
    <row r="679" spans="1:6" s="8" customFormat="1" ht="15" x14ac:dyDescent="0.2">
      <c r="A679" s="13"/>
      <c r="C679" s="14"/>
      <c r="F679" s="10"/>
    </row>
    <row r="680" spans="1:6" s="8" customFormat="1" ht="15" x14ac:dyDescent="0.2">
      <c r="A680" s="13"/>
      <c r="C680" s="14"/>
      <c r="F680" s="10"/>
    </row>
    <row r="681" spans="1:6" s="8" customFormat="1" ht="15" x14ac:dyDescent="0.2">
      <c r="A681" s="13"/>
      <c r="C681" s="14"/>
      <c r="F681" s="10"/>
    </row>
    <row r="682" spans="1:6" s="8" customFormat="1" ht="15" x14ac:dyDescent="0.2">
      <c r="A682" s="13"/>
      <c r="C682" s="14"/>
      <c r="F682" s="10"/>
    </row>
    <row r="683" spans="1:6" s="8" customFormat="1" ht="15" x14ac:dyDescent="0.2">
      <c r="A683" s="13"/>
      <c r="C683" s="14"/>
      <c r="F683" s="10"/>
    </row>
    <row r="684" spans="1:6" s="8" customFormat="1" ht="15" x14ac:dyDescent="0.2">
      <c r="A684" s="13"/>
      <c r="C684" s="14"/>
      <c r="F684" s="10"/>
    </row>
    <row r="685" spans="1:6" s="8" customFormat="1" ht="15" x14ac:dyDescent="0.2">
      <c r="A685" s="13"/>
      <c r="C685" s="14"/>
      <c r="F685" s="10"/>
    </row>
    <row r="686" spans="1:6" s="8" customFormat="1" ht="15" x14ac:dyDescent="0.2">
      <c r="A686" s="13"/>
      <c r="C686" s="14"/>
      <c r="F686" s="10"/>
    </row>
    <row r="687" spans="1:6" s="8" customFormat="1" ht="15" x14ac:dyDescent="0.2">
      <c r="A687" s="13"/>
      <c r="C687" s="14"/>
      <c r="F687" s="10"/>
    </row>
    <row r="688" spans="1:6" s="8" customFormat="1" ht="15" x14ac:dyDescent="0.2">
      <c r="A688" s="13"/>
      <c r="C688" s="14"/>
      <c r="F688" s="10"/>
    </row>
    <row r="689" spans="1:6" s="8" customFormat="1" ht="15" x14ac:dyDescent="0.2">
      <c r="A689" s="13"/>
      <c r="C689" s="14"/>
      <c r="F689" s="10"/>
    </row>
    <row r="690" spans="1:6" s="8" customFormat="1" ht="15" x14ac:dyDescent="0.2">
      <c r="A690" s="13"/>
      <c r="C690" s="14"/>
      <c r="F690" s="10"/>
    </row>
    <row r="691" spans="1:6" s="8" customFormat="1" ht="15" x14ac:dyDescent="0.2">
      <c r="A691" s="13"/>
      <c r="C691" s="14"/>
      <c r="F691" s="10"/>
    </row>
    <row r="692" spans="1:6" s="8" customFormat="1" ht="15" x14ac:dyDescent="0.2">
      <c r="A692" s="13"/>
      <c r="C692" s="14"/>
      <c r="F692" s="10"/>
    </row>
    <row r="693" spans="1:6" s="8" customFormat="1" ht="15" x14ac:dyDescent="0.2">
      <c r="A693" s="13"/>
      <c r="C693" s="14"/>
      <c r="F693" s="10"/>
    </row>
    <row r="694" spans="1:6" s="8" customFormat="1" ht="15" x14ac:dyDescent="0.2">
      <c r="A694" s="13"/>
      <c r="C694" s="14"/>
      <c r="F694" s="10"/>
    </row>
    <row r="695" spans="1:6" s="8" customFormat="1" ht="15" x14ac:dyDescent="0.2">
      <c r="A695" s="13"/>
      <c r="C695" s="14"/>
      <c r="F695" s="10"/>
    </row>
    <row r="696" spans="1:6" s="8" customFormat="1" ht="15" x14ac:dyDescent="0.2">
      <c r="A696" s="13"/>
      <c r="C696" s="14"/>
      <c r="F696" s="10"/>
    </row>
    <row r="697" spans="1:6" s="8" customFormat="1" ht="15" x14ac:dyDescent="0.2">
      <c r="A697" s="13"/>
      <c r="C697" s="14"/>
      <c r="F697" s="10"/>
    </row>
    <row r="698" spans="1:6" s="8" customFormat="1" ht="15" x14ac:dyDescent="0.2">
      <c r="A698" s="13"/>
      <c r="C698" s="14"/>
      <c r="F698" s="10"/>
    </row>
    <row r="699" spans="1:6" s="8" customFormat="1" ht="15" x14ac:dyDescent="0.2">
      <c r="A699" s="13"/>
      <c r="C699" s="14"/>
      <c r="F699" s="10"/>
    </row>
    <row r="700" spans="1:6" s="8" customFormat="1" ht="15" x14ac:dyDescent="0.2">
      <c r="A700" s="13"/>
      <c r="C700" s="14"/>
      <c r="F700" s="10"/>
    </row>
    <row r="701" spans="1:6" s="8" customFormat="1" ht="15" x14ac:dyDescent="0.2">
      <c r="A701" s="13"/>
      <c r="C701" s="14"/>
      <c r="F701" s="10"/>
    </row>
    <row r="702" spans="1:6" s="8" customFormat="1" ht="15" x14ac:dyDescent="0.2">
      <c r="A702" s="13"/>
      <c r="C702" s="14"/>
      <c r="F702" s="10"/>
    </row>
    <row r="703" spans="1:6" s="8" customFormat="1" ht="15" x14ac:dyDescent="0.2">
      <c r="A703" s="13"/>
      <c r="C703" s="14"/>
      <c r="F703" s="10"/>
    </row>
    <row r="704" spans="1:6" s="8" customFormat="1" ht="15" x14ac:dyDescent="0.2">
      <c r="A704" s="13"/>
      <c r="C704" s="14"/>
      <c r="F704" s="10"/>
    </row>
    <row r="705" spans="1:6" s="8" customFormat="1" ht="15" x14ac:dyDescent="0.2">
      <c r="A705" s="13"/>
      <c r="C705" s="14"/>
      <c r="F705" s="10"/>
    </row>
    <row r="706" spans="1:6" s="8" customFormat="1" ht="15" x14ac:dyDescent="0.2">
      <c r="A706" s="13"/>
      <c r="C706" s="14"/>
      <c r="F706" s="10"/>
    </row>
    <row r="707" spans="1:6" s="8" customFormat="1" ht="15" x14ac:dyDescent="0.2">
      <c r="A707" s="13"/>
      <c r="C707" s="14"/>
      <c r="F707" s="10"/>
    </row>
    <row r="708" spans="1:6" s="8" customFormat="1" ht="15" x14ac:dyDescent="0.2">
      <c r="A708" s="13"/>
      <c r="C708" s="14"/>
      <c r="F708" s="10"/>
    </row>
    <row r="709" spans="1:6" s="8" customFormat="1" ht="15" x14ac:dyDescent="0.2">
      <c r="A709" s="13"/>
      <c r="C709" s="14"/>
      <c r="F709" s="10"/>
    </row>
    <row r="710" spans="1:6" s="8" customFormat="1" ht="15" x14ac:dyDescent="0.2">
      <c r="A710" s="13"/>
      <c r="C710" s="14"/>
      <c r="F710" s="10"/>
    </row>
    <row r="711" spans="1:6" s="8" customFormat="1" ht="15" x14ac:dyDescent="0.2">
      <c r="A711" s="13"/>
      <c r="C711" s="14"/>
      <c r="F711" s="10"/>
    </row>
    <row r="712" spans="1:6" s="8" customFormat="1" ht="15" x14ac:dyDescent="0.2">
      <c r="A712" s="13"/>
      <c r="C712" s="14"/>
      <c r="F712" s="10"/>
    </row>
    <row r="713" spans="1:6" s="8" customFormat="1" ht="15" x14ac:dyDescent="0.2">
      <c r="A713" s="13"/>
      <c r="C713" s="14"/>
      <c r="F713" s="10"/>
    </row>
    <row r="714" spans="1:6" s="8" customFormat="1" ht="15" x14ac:dyDescent="0.2">
      <c r="A714" s="13"/>
      <c r="C714" s="14"/>
      <c r="F714" s="10"/>
    </row>
    <row r="715" spans="1:6" s="8" customFormat="1" ht="15" x14ac:dyDescent="0.2">
      <c r="A715" s="13"/>
      <c r="C715" s="14"/>
      <c r="F715" s="10"/>
    </row>
    <row r="716" spans="1:6" s="8" customFormat="1" ht="15" x14ac:dyDescent="0.2">
      <c r="A716" s="13"/>
      <c r="C716" s="14"/>
      <c r="F716" s="10"/>
    </row>
    <row r="717" spans="1:6" s="8" customFormat="1" ht="15" x14ac:dyDescent="0.2">
      <c r="A717" s="13"/>
      <c r="C717" s="14"/>
      <c r="F717" s="10"/>
    </row>
    <row r="718" spans="1:6" s="8" customFormat="1" ht="15" x14ac:dyDescent="0.2">
      <c r="A718" s="13"/>
      <c r="C718" s="14"/>
      <c r="F718" s="10"/>
    </row>
    <row r="719" spans="1:6" s="8" customFormat="1" ht="15" x14ac:dyDescent="0.2">
      <c r="A719" s="13"/>
      <c r="C719" s="14"/>
      <c r="F719" s="10"/>
    </row>
    <row r="720" spans="1:6" s="8" customFormat="1" ht="15" x14ac:dyDescent="0.2">
      <c r="A720" s="13"/>
      <c r="C720" s="14"/>
      <c r="F720" s="10"/>
    </row>
    <row r="721" spans="1:6" s="8" customFormat="1" ht="15" x14ac:dyDescent="0.2">
      <c r="A721" s="13"/>
      <c r="C721" s="14"/>
      <c r="F721" s="10"/>
    </row>
    <row r="722" spans="1:6" s="8" customFormat="1" ht="15" x14ac:dyDescent="0.2">
      <c r="A722" s="13"/>
      <c r="C722" s="14"/>
      <c r="F722" s="10"/>
    </row>
    <row r="723" spans="1:6" s="8" customFormat="1" ht="15" x14ac:dyDescent="0.2">
      <c r="A723" s="13"/>
      <c r="C723" s="14"/>
      <c r="F723" s="10"/>
    </row>
    <row r="724" spans="1:6" s="8" customFormat="1" ht="15" x14ac:dyDescent="0.2">
      <c r="A724" s="13"/>
      <c r="C724" s="14"/>
      <c r="F724" s="10"/>
    </row>
    <row r="725" spans="1:6" s="8" customFormat="1" ht="15" x14ac:dyDescent="0.2">
      <c r="A725" s="13"/>
      <c r="C725" s="14"/>
      <c r="F725" s="10"/>
    </row>
    <row r="726" spans="1:6" s="8" customFormat="1" ht="15" x14ac:dyDescent="0.2">
      <c r="A726" s="13"/>
      <c r="C726" s="14"/>
      <c r="F726" s="10"/>
    </row>
    <row r="727" spans="1:6" s="8" customFormat="1" ht="15" x14ac:dyDescent="0.2">
      <c r="A727" s="13"/>
      <c r="C727" s="14"/>
      <c r="F727" s="10"/>
    </row>
    <row r="728" spans="1:6" s="8" customFormat="1" ht="15" x14ac:dyDescent="0.2">
      <c r="A728" s="13"/>
      <c r="C728" s="14"/>
      <c r="F728" s="10"/>
    </row>
    <row r="729" spans="1:6" s="8" customFormat="1" ht="15" x14ac:dyDescent="0.2">
      <c r="A729" s="13"/>
      <c r="C729" s="14"/>
      <c r="F729" s="10"/>
    </row>
    <row r="730" spans="1:6" s="8" customFormat="1" ht="15" x14ac:dyDescent="0.2">
      <c r="A730" s="13"/>
      <c r="C730" s="14"/>
      <c r="F730" s="10"/>
    </row>
    <row r="731" spans="1:6" s="8" customFormat="1" ht="15" x14ac:dyDescent="0.2">
      <c r="A731" s="13"/>
      <c r="C731" s="14"/>
      <c r="F731" s="10"/>
    </row>
    <row r="732" spans="1:6" s="8" customFormat="1" ht="15" x14ac:dyDescent="0.2">
      <c r="A732" s="13"/>
      <c r="C732" s="14"/>
      <c r="F732" s="10"/>
    </row>
    <row r="733" spans="1:6" s="8" customFormat="1" ht="15" x14ac:dyDescent="0.2">
      <c r="A733" s="13"/>
      <c r="C733" s="14"/>
      <c r="F733" s="10"/>
    </row>
    <row r="734" spans="1:6" s="8" customFormat="1" ht="15" x14ac:dyDescent="0.2">
      <c r="A734" s="13"/>
      <c r="C734" s="14"/>
      <c r="F734" s="10"/>
    </row>
    <row r="735" spans="1:6" s="8" customFormat="1" ht="15" x14ac:dyDescent="0.2">
      <c r="A735" s="13"/>
      <c r="C735" s="14"/>
      <c r="F735" s="10"/>
    </row>
    <row r="736" spans="1:6" s="8" customFormat="1" ht="15" x14ac:dyDescent="0.2">
      <c r="A736" s="13"/>
      <c r="C736" s="14"/>
      <c r="F736" s="10"/>
    </row>
    <row r="737" spans="1:6" s="8" customFormat="1" ht="15" x14ac:dyDescent="0.2">
      <c r="A737" s="13"/>
      <c r="C737" s="14"/>
      <c r="F737" s="10"/>
    </row>
    <row r="738" spans="1:6" s="8" customFormat="1" ht="15" x14ac:dyDescent="0.2">
      <c r="A738" s="13"/>
      <c r="C738" s="14"/>
      <c r="F738" s="10"/>
    </row>
    <row r="739" spans="1:6" s="8" customFormat="1" ht="15" x14ac:dyDescent="0.2">
      <c r="A739" s="13"/>
      <c r="C739" s="14"/>
      <c r="F739" s="10"/>
    </row>
    <row r="740" spans="1:6" s="8" customFormat="1" ht="15" x14ac:dyDescent="0.2">
      <c r="A740" s="13"/>
      <c r="C740" s="14"/>
      <c r="F740" s="10"/>
    </row>
    <row r="741" spans="1:6" s="8" customFormat="1" ht="15" x14ac:dyDescent="0.2">
      <c r="A741" s="13"/>
      <c r="C741" s="14"/>
      <c r="F741" s="10"/>
    </row>
    <row r="742" spans="1:6" s="8" customFormat="1" ht="15" x14ac:dyDescent="0.2">
      <c r="A742" s="13"/>
      <c r="C742" s="14"/>
      <c r="F742" s="10"/>
    </row>
    <row r="743" spans="1:6" s="8" customFormat="1" ht="15" x14ac:dyDescent="0.2">
      <c r="A743" s="13"/>
      <c r="C743" s="14"/>
      <c r="F743" s="10"/>
    </row>
    <row r="744" spans="1:6" s="8" customFormat="1" ht="15" x14ac:dyDescent="0.2">
      <c r="A744" s="13"/>
      <c r="C744" s="14"/>
      <c r="F744" s="10"/>
    </row>
    <row r="745" spans="1:6" s="8" customFormat="1" ht="15" x14ac:dyDescent="0.2">
      <c r="A745" s="13"/>
      <c r="C745" s="14"/>
      <c r="F745" s="10"/>
    </row>
    <row r="746" spans="1:6" s="8" customFormat="1" ht="15" x14ac:dyDescent="0.2">
      <c r="A746" s="13"/>
      <c r="C746" s="14"/>
      <c r="F746" s="10"/>
    </row>
    <row r="747" spans="1:6" s="8" customFormat="1" ht="15" x14ac:dyDescent="0.2">
      <c r="A747" s="13"/>
      <c r="C747" s="14"/>
      <c r="F747" s="10"/>
    </row>
    <row r="748" spans="1:6" s="8" customFormat="1" ht="15" x14ac:dyDescent="0.2">
      <c r="A748" s="13"/>
      <c r="C748" s="14"/>
      <c r="F748" s="10"/>
    </row>
    <row r="749" spans="1:6" s="8" customFormat="1" ht="15" x14ac:dyDescent="0.2">
      <c r="A749" s="13"/>
      <c r="C749" s="14"/>
      <c r="F749" s="10"/>
    </row>
    <row r="750" spans="1:6" s="8" customFormat="1" ht="15" x14ac:dyDescent="0.2">
      <c r="A750" s="13"/>
      <c r="C750" s="14"/>
      <c r="F750" s="10"/>
    </row>
    <row r="751" spans="1:6" s="8" customFormat="1" ht="15" x14ac:dyDescent="0.2">
      <c r="A751" s="13"/>
      <c r="C751" s="14"/>
      <c r="F751" s="10"/>
    </row>
    <row r="752" spans="1:6" s="8" customFormat="1" ht="15" x14ac:dyDescent="0.2">
      <c r="A752" s="13"/>
      <c r="C752" s="14"/>
      <c r="F752" s="10"/>
    </row>
    <row r="753" spans="1:6" s="8" customFormat="1" ht="15" x14ac:dyDescent="0.2">
      <c r="A753" s="13"/>
      <c r="C753" s="14"/>
      <c r="F753" s="10"/>
    </row>
    <row r="754" spans="1:6" s="8" customFormat="1" ht="15" x14ac:dyDescent="0.2">
      <c r="A754" s="13"/>
      <c r="C754" s="14"/>
      <c r="F754" s="10"/>
    </row>
    <row r="755" spans="1:6" s="8" customFormat="1" ht="15" x14ac:dyDescent="0.2">
      <c r="A755" s="13"/>
      <c r="C755" s="14"/>
      <c r="F755" s="10"/>
    </row>
    <row r="756" spans="1:6" s="8" customFormat="1" ht="15" x14ac:dyDescent="0.2">
      <c r="A756" s="13"/>
      <c r="C756" s="14"/>
      <c r="F756" s="10"/>
    </row>
    <row r="757" spans="1:6" s="8" customFormat="1" ht="15" x14ac:dyDescent="0.2">
      <c r="A757" s="13"/>
      <c r="C757" s="14"/>
      <c r="F757" s="10"/>
    </row>
    <row r="758" spans="1:6" s="8" customFormat="1" ht="15" x14ac:dyDescent="0.2">
      <c r="A758" s="13"/>
      <c r="C758" s="14"/>
      <c r="F758" s="10"/>
    </row>
    <row r="759" spans="1:6" s="8" customFormat="1" ht="15" x14ac:dyDescent="0.2">
      <c r="A759" s="13"/>
      <c r="C759" s="14"/>
      <c r="F759" s="10"/>
    </row>
    <row r="760" spans="1:6" s="8" customFormat="1" ht="15" x14ac:dyDescent="0.2">
      <c r="A760" s="13"/>
      <c r="C760" s="14"/>
      <c r="F760" s="10"/>
    </row>
    <row r="761" spans="1:6" s="8" customFormat="1" ht="15" x14ac:dyDescent="0.2">
      <c r="A761" s="13"/>
      <c r="C761" s="14"/>
      <c r="F761" s="10"/>
    </row>
    <row r="762" spans="1:6" s="8" customFormat="1" ht="15" x14ac:dyDescent="0.2">
      <c r="A762" s="13"/>
      <c r="C762" s="14"/>
      <c r="F762" s="10"/>
    </row>
    <row r="763" spans="1:6" s="8" customFormat="1" ht="15" x14ac:dyDescent="0.2">
      <c r="A763" s="13"/>
      <c r="C763" s="14"/>
      <c r="F763" s="10"/>
    </row>
    <row r="764" spans="1:6" s="8" customFormat="1" ht="15" x14ac:dyDescent="0.2">
      <c r="A764" s="13"/>
      <c r="C764" s="14"/>
      <c r="F764" s="10"/>
    </row>
    <row r="765" spans="1:6" s="8" customFormat="1" ht="15" x14ac:dyDescent="0.2">
      <c r="A765" s="13"/>
      <c r="C765" s="14"/>
      <c r="F765" s="10"/>
    </row>
    <row r="766" spans="1:6" s="8" customFormat="1" ht="15" x14ac:dyDescent="0.2">
      <c r="A766" s="13"/>
      <c r="C766" s="14"/>
      <c r="F766" s="10"/>
    </row>
    <row r="767" spans="1:6" s="8" customFormat="1" ht="15" x14ac:dyDescent="0.2">
      <c r="A767" s="13"/>
      <c r="C767" s="14"/>
      <c r="F767" s="10"/>
    </row>
    <row r="768" spans="1:6" s="8" customFormat="1" ht="15" x14ac:dyDescent="0.2">
      <c r="A768" s="13"/>
      <c r="C768" s="14"/>
      <c r="F768" s="10"/>
    </row>
    <row r="769" spans="1:6" s="8" customFormat="1" ht="15" x14ac:dyDescent="0.2">
      <c r="A769" s="13"/>
      <c r="C769" s="14"/>
      <c r="F769" s="10"/>
    </row>
    <row r="770" spans="1:6" s="8" customFormat="1" ht="15" x14ac:dyDescent="0.2">
      <c r="A770" s="13"/>
      <c r="C770" s="14"/>
      <c r="F770" s="10"/>
    </row>
    <row r="771" spans="1:6" s="8" customFormat="1" ht="15" x14ac:dyDescent="0.2">
      <c r="A771" s="13"/>
      <c r="C771" s="14"/>
      <c r="F771" s="10"/>
    </row>
    <row r="772" spans="1:6" s="8" customFormat="1" ht="15" x14ac:dyDescent="0.2">
      <c r="A772" s="13"/>
      <c r="C772" s="14"/>
      <c r="F772" s="10"/>
    </row>
    <row r="773" spans="1:6" s="8" customFormat="1" ht="15" x14ac:dyDescent="0.2">
      <c r="A773" s="13"/>
      <c r="C773" s="14"/>
      <c r="F773" s="10"/>
    </row>
    <row r="774" spans="1:6" s="8" customFormat="1" ht="15" x14ac:dyDescent="0.2">
      <c r="A774" s="13"/>
      <c r="C774" s="14"/>
      <c r="F774" s="10"/>
    </row>
    <row r="775" spans="1:6" s="8" customFormat="1" ht="15" x14ac:dyDescent="0.2">
      <c r="A775" s="13"/>
      <c r="C775" s="14"/>
      <c r="F775" s="10"/>
    </row>
    <row r="776" spans="1:6" s="8" customFormat="1" ht="15" x14ac:dyDescent="0.2">
      <c r="A776" s="13"/>
      <c r="C776" s="14"/>
      <c r="F776" s="10"/>
    </row>
    <row r="777" spans="1:6" s="8" customFormat="1" ht="15" x14ac:dyDescent="0.2">
      <c r="A777" s="13"/>
      <c r="C777" s="14"/>
      <c r="F777" s="10"/>
    </row>
    <row r="778" spans="1:6" s="8" customFormat="1" ht="15" x14ac:dyDescent="0.2">
      <c r="A778" s="13"/>
      <c r="C778" s="14"/>
      <c r="F778" s="10"/>
    </row>
    <row r="779" spans="1:6" s="8" customFormat="1" ht="15" x14ac:dyDescent="0.2">
      <c r="A779" s="13"/>
      <c r="C779" s="14"/>
      <c r="F779" s="10"/>
    </row>
    <row r="780" spans="1:6" s="8" customFormat="1" ht="15" x14ac:dyDescent="0.2">
      <c r="A780" s="13"/>
      <c r="C780" s="14"/>
      <c r="F780" s="10"/>
    </row>
    <row r="781" spans="1:6" s="8" customFormat="1" ht="15" x14ac:dyDescent="0.2">
      <c r="A781" s="13"/>
      <c r="C781" s="14"/>
      <c r="F781" s="10"/>
    </row>
    <row r="782" spans="1:6" s="8" customFormat="1" ht="15" x14ac:dyDescent="0.2">
      <c r="A782" s="13"/>
      <c r="C782" s="14"/>
      <c r="F782" s="10"/>
    </row>
    <row r="783" spans="1:6" s="8" customFormat="1" ht="15" x14ac:dyDescent="0.2">
      <c r="A783" s="13"/>
      <c r="C783" s="14"/>
      <c r="F783" s="10"/>
    </row>
    <row r="784" spans="1:6" s="8" customFormat="1" ht="15" x14ac:dyDescent="0.2">
      <c r="A784" s="13"/>
      <c r="C784" s="14"/>
      <c r="F784" s="10"/>
    </row>
    <row r="785" spans="1:6" s="8" customFormat="1" ht="15" x14ac:dyDescent="0.2">
      <c r="A785" s="13"/>
      <c r="C785" s="14"/>
      <c r="F785" s="10"/>
    </row>
    <row r="786" spans="1:6" s="8" customFormat="1" ht="15" x14ac:dyDescent="0.2">
      <c r="A786" s="13"/>
      <c r="C786" s="14"/>
      <c r="F786" s="10"/>
    </row>
    <row r="787" spans="1:6" s="8" customFormat="1" ht="15" x14ac:dyDescent="0.2">
      <c r="A787" s="13"/>
      <c r="C787" s="14"/>
      <c r="F787" s="10"/>
    </row>
    <row r="788" spans="1:6" s="8" customFormat="1" ht="15" x14ac:dyDescent="0.2">
      <c r="A788" s="13"/>
      <c r="C788" s="14"/>
      <c r="F788" s="10"/>
    </row>
    <row r="789" spans="1:6" s="8" customFormat="1" ht="15" x14ac:dyDescent="0.2">
      <c r="A789" s="13"/>
      <c r="C789" s="14"/>
      <c r="F789" s="10"/>
    </row>
    <row r="790" spans="1:6" s="8" customFormat="1" ht="15" x14ac:dyDescent="0.2">
      <c r="A790" s="13"/>
      <c r="C790" s="14"/>
      <c r="F790" s="10"/>
    </row>
    <row r="791" spans="1:6" s="8" customFormat="1" ht="15" x14ac:dyDescent="0.2">
      <c r="A791" s="13"/>
      <c r="C791" s="14"/>
      <c r="F791" s="10"/>
    </row>
    <row r="792" spans="1:6" s="8" customFormat="1" ht="15" x14ac:dyDescent="0.2">
      <c r="A792" s="13"/>
      <c r="C792" s="14"/>
      <c r="F792" s="10"/>
    </row>
    <row r="793" spans="1:6" s="8" customFormat="1" ht="15" x14ac:dyDescent="0.2">
      <c r="A793" s="13"/>
      <c r="C793" s="14"/>
      <c r="F793" s="10"/>
    </row>
    <row r="794" spans="1:6" s="8" customFormat="1" ht="15" x14ac:dyDescent="0.2">
      <c r="A794" s="13"/>
      <c r="C794" s="14"/>
      <c r="F794" s="10"/>
    </row>
    <row r="795" spans="1:6" s="8" customFormat="1" ht="15" x14ac:dyDescent="0.2">
      <c r="A795" s="13"/>
      <c r="C795" s="14"/>
      <c r="F795" s="10"/>
    </row>
    <row r="796" spans="1:6" s="8" customFormat="1" ht="15" x14ac:dyDescent="0.2">
      <c r="A796" s="13"/>
      <c r="C796" s="14"/>
      <c r="F796" s="10"/>
    </row>
    <row r="797" spans="1:6" s="8" customFormat="1" ht="15" x14ac:dyDescent="0.2">
      <c r="A797" s="13"/>
      <c r="C797" s="14"/>
      <c r="F797" s="10"/>
    </row>
    <row r="798" spans="1:6" s="8" customFormat="1" ht="15" x14ac:dyDescent="0.2">
      <c r="A798" s="13"/>
      <c r="C798" s="14"/>
      <c r="F798" s="10"/>
    </row>
    <row r="799" spans="1:6" s="8" customFormat="1" ht="15" x14ac:dyDescent="0.2">
      <c r="A799" s="13"/>
      <c r="C799" s="14"/>
      <c r="F799" s="10"/>
    </row>
    <row r="800" spans="1:6" s="8" customFormat="1" ht="15" x14ac:dyDescent="0.2">
      <c r="A800" s="13"/>
      <c r="C800" s="14"/>
      <c r="F800" s="10"/>
    </row>
    <row r="801" spans="1:6" s="8" customFormat="1" ht="15" x14ac:dyDescent="0.2">
      <c r="A801" s="13"/>
      <c r="C801" s="14"/>
      <c r="F801" s="10"/>
    </row>
    <row r="802" spans="1:6" s="8" customFormat="1" ht="15" x14ac:dyDescent="0.2">
      <c r="A802" s="13"/>
      <c r="C802" s="14"/>
      <c r="F802" s="10"/>
    </row>
    <row r="803" spans="1:6" s="8" customFormat="1" ht="15" x14ac:dyDescent="0.2">
      <c r="A803" s="13"/>
      <c r="C803" s="14"/>
      <c r="F803" s="10"/>
    </row>
    <row r="804" spans="1:6" s="8" customFormat="1" ht="15" x14ac:dyDescent="0.2">
      <c r="A804" s="13"/>
      <c r="C804" s="14"/>
      <c r="F804" s="10"/>
    </row>
    <row r="805" spans="1:6" s="8" customFormat="1" ht="15" x14ac:dyDescent="0.2">
      <c r="A805" s="13"/>
      <c r="C805" s="14"/>
      <c r="F805" s="10"/>
    </row>
    <row r="806" spans="1:6" s="8" customFormat="1" ht="15" x14ac:dyDescent="0.2">
      <c r="A806" s="13"/>
      <c r="C806" s="14"/>
      <c r="F806" s="10"/>
    </row>
    <row r="807" spans="1:6" s="8" customFormat="1" ht="15" x14ac:dyDescent="0.2">
      <c r="A807" s="13"/>
      <c r="C807" s="14"/>
      <c r="F807" s="10"/>
    </row>
    <row r="808" spans="1:6" s="8" customFormat="1" ht="15" x14ac:dyDescent="0.2">
      <c r="A808" s="13"/>
      <c r="C808" s="14"/>
      <c r="F808" s="10"/>
    </row>
    <row r="809" spans="1:6" s="8" customFormat="1" ht="15" x14ac:dyDescent="0.2">
      <c r="A809" s="13"/>
      <c r="C809" s="14"/>
      <c r="F809" s="10"/>
    </row>
    <row r="810" spans="1:6" s="8" customFormat="1" ht="15" x14ac:dyDescent="0.2">
      <c r="A810" s="13"/>
      <c r="C810" s="14"/>
      <c r="F810" s="10"/>
    </row>
    <row r="811" spans="1:6" s="8" customFormat="1" ht="15" x14ac:dyDescent="0.2">
      <c r="A811" s="13"/>
      <c r="C811" s="14"/>
      <c r="F811" s="10"/>
    </row>
    <row r="812" spans="1:6" s="8" customFormat="1" ht="15" x14ac:dyDescent="0.2">
      <c r="A812" s="13"/>
      <c r="C812" s="14"/>
      <c r="F812" s="10"/>
    </row>
    <row r="813" spans="1:6" s="8" customFormat="1" ht="15" x14ac:dyDescent="0.2">
      <c r="A813" s="13"/>
      <c r="C813" s="14"/>
      <c r="F813" s="10"/>
    </row>
    <row r="814" spans="1:6" s="8" customFormat="1" ht="15" x14ac:dyDescent="0.2">
      <c r="A814" s="13"/>
      <c r="C814" s="14"/>
      <c r="F814" s="10"/>
    </row>
    <row r="815" spans="1:6" s="8" customFormat="1" ht="15" x14ac:dyDescent="0.2">
      <c r="A815" s="13"/>
      <c r="C815" s="14"/>
      <c r="F815" s="10"/>
    </row>
    <row r="816" spans="1:6" s="8" customFormat="1" ht="15" x14ac:dyDescent="0.2">
      <c r="A816" s="13"/>
      <c r="C816" s="14"/>
      <c r="F816" s="10"/>
    </row>
    <row r="817" spans="1:6" s="8" customFormat="1" ht="15" x14ac:dyDescent="0.2">
      <c r="A817" s="13"/>
      <c r="C817" s="14"/>
      <c r="F817" s="10"/>
    </row>
    <row r="818" spans="1:6" s="8" customFormat="1" ht="15" x14ac:dyDescent="0.2">
      <c r="A818" s="13"/>
      <c r="C818" s="14"/>
      <c r="F818" s="10"/>
    </row>
    <row r="819" spans="1:6" s="8" customFormat="1" ht="15" x14ac:dyDescent="0.2">
      <c r="A819" s="13"/>
      <c r="C819" s="14"/>
      <c r="F819" s="10"/>
    </row>
    <row r="820" spans="1:6" s="8" customFormat="1" ht="15" x14ac:dyDescent="0.2">
      <c r="A820" s="13"/>
      <c r="C820" s="14"/>
      <c r="F820" s="10"/>
    </row>
    <row r="821" spans="1:6" s="8" customFormat="1" ht="15" x14ac:dyDescent="0.2">
      <c r="A821" s="13"/>
      <c r="C821" s="14"/>
      <c r="F821" s="10"/>
    </row>
    <row r="822" spans="1:6" s="8" customFormat="1" ht="15" x14ac:dyDescent="0.2">
      <c r="A822" s="13"/>
      <c r="C822" s="14"/>
      <c r="F822" s="10"/>
    </row>
    <row r="823" spans="1:6" s="8" customFormat="1" ht="15" x14ac:dyDescent="0.2">
      <c r="A823" s="13"/>
      <c r="C823" s="14"/>
      <c r="F823" s="10"/>
    </row>
    <row r="824" spans="1:6" s="8" customFormat="1" ht="15" x14ac:dyDescent="0.2">
      <c r="A824" s="13"/>
      <c r="C824" s="14"/>
      <c r="F824" s="10"/>
    </row>
    <row r="825" spans="1:6" s="8" customFormat="1" ht="15" x14ac:dyDescent="0.2">
      <c r="A825" s="13"/>
      <c r="C825" s="14"/>
      <c r="F825" s="10"/>
    </row>
    <row r="826" spans="1:6" s="8" customFormat="1" ht="15" x14ac:dyDescent="0.2">
      <c r="A826" s="13"/>
      <c r="C826" s="14"/>
      <c r="F826" s="10"/>
    </row>
    <row r="827" spans="1:6" s="8" customFormat="1" ht="15" x14ac:dyDescent="0.2">
      <c r="A827" s="13"/>
      <c r="C827" s="14"/>
      <c r="F827" s="10"/>
    </row>
    <row r="828" spans="1:6" s="8" customFormat="1" ht="15" x14ac:dyDescent="0.2">
      <c r="A828" s="13"/>
      <c r="C828" s="14"/>
      <c r="F828" s="10"/>
    </row>
    <row r="829" spans="1:6" s="8" customFormat="1" ht="15" x14ac:dyDescent="0.2">
      <c r="A829" s="13"/>
      <c r="C829" s="14"/>
      <c r="F829" s="10"/>
    </row>
    <row r="830" spans="1:6" s="8" customFormat="1" ht="15" x14ac:dyDescent="0.2">
      <c r="A830" s="13"/>
      <c r="C830" s="14"/>
      <c r="F830" s="10"/>
    </row>
    <row r="831" spans="1:6" s="8" customFormat="1" ht="15" x14ac:dyDescent="0.2">
      <c r="A831" s="13"/>
      <c r="C831" s="14"/>
      <c r="F831" s="10"/>
    </row>
    <row r="832" spans="1:6" s="8" customFormat="1" ht="15" x14ac:dyDescent="0.2">
      <c r="A832" s="13"/>
      <c r="C832" s="14"/>
      <c r="F832" s="10"/>
    </row>
    <row r="833" spans="1:6" s="8" customFormat="1" ht="15" x14ac:dyDescent="0.2">
      <c r="A833" s="13"/>
      <c r="C833" s="14"/>
      <c r="F833" s="10"/>
    </row>
    <row r="834" spans="1:6" s="8" customFormat="1" ht="15" x14ac:dyDescent="0.2">
      <c r="A834" s="13"/>
      <c r="C834" s="14"/>
      <c r="F834" s="10"/>
    </row>
    <row r="835" spans="1:6" s="8" customFormat="1" ht="15" x14ac:dyDescent="0.2">
      <c r="A835" s="13"/>
      <c r="C835" s="14"/>
      <c r="F835" s="10"/>
    </row>
    <row r="836" spans="1:6" s="8" customFormat="1" ht="15" x14ac:dyDescent="0.2">
      <c r="A836" s="13"/>
      <c r="C836" s="14"/>
      <c r="F836" s="10"/>
    </row>
    <row r="837" spans="1:6" s="8" customFormat="1" ht="15" x14ac:dyDescent="0.2">
      <c r="A837" s="13"/>
      <c r="C837" s="14"/>
      <c r="F837" s="10"/>
    </row>
    <row r="838" spans="1:6" s="8" customFormat="1" ht="15" x14ac:dyDescent="0.2">
      <c r="A838" s="13"/>
      <c r="C838" s="14"/>
      <c r="F838" s="10"/>
    </row>
    <row r="839" spans="1:6" s="8" customFormat="1" ht="15" x14ac:dyDescent="0.2">
      <c r="A839" s="13"/>
      <c r="C839" s="14"/>
      <c r="F839" s="10"/>
    </row>
    <row r="840" spans="1:6" s="8" customFormat="1" ht="15" x14ac:dyDescent="0.2">
      <c r="A840" s="13"/>
      <c r="C840" s="14"/>
      <c r="F840" s="10"/>
    </row>
    <row r="841" spans="1:6" s="8" customFormat="1" ht="15" x14ac:dyDescent="0.2">
      <c r="A841" s="13"/>
      <c r="C841" s="14"/>
      <c r="F841" s="10"/>
    </row>
    <row r="842" spans="1:6" s="8" customFormat="1" ht="15" x14ac:dyDescent="0.2">
      <c r="A842" s="13"/>
      <c r="C842" s="14"/>
      <c r="F842" s="10"/>
    </row>
    <row r="843" spans="1:6" s="8" customFormat="1" ht="15" x14ac:dyDescent="0.2">
      <c r="A843" s="13"/>
      <c r="C843" s="14"/>
      <c r="F843" s="10"/>
    </row>
    <row r="844" spans="1:6" s="8" customFormat="1" ht="15" x14ac:dyDescent="0.2">
      <c r="A844" s="13"/>
      <c r="C844" s="14"/>
      <c r="F844" s="10"/>
    </row>
    <row r="845" spans="1:6" s="8" customFormat="1" ht="15" x14ac:dyDescent="0.2">
      <c r="A845" s="13"/>
      <c r="C845" s="14"/>
      <c r="F845" s="10"/>
    </row>
    <row r="846" spans="1:6" s="8" customFormat="1" ht="15" x14ac:dyDescent="0.2">
      <c r="A846" s="13"/>
      <c r="C846" s="14"/>
      <c r="F846" s="10"/>
    </row>
    <row r="847" spans="1:6" s="8" customFormat="1" ht="15" x14ac:dyDescent="0.2">
      <c r="A847" s="13"/>
      <c r="C847" s="14"/>
      <c r="F847" s="10"/>
    </row>
    <row r="848" spans="1:6" s="8" customFormat="1" ht="15" x14ac:dyDescent="0.2">
      <c r="A848" s="13"/>
      <c r="C848" s="14"/>
      <c r="F848" s="10"/>
    </row>
    <row r="849" spans="1:6" s="8" customFormat="1" ht="15" x14ac:dyDescent="0.2">
      <c r="A849" s="13"/>
      <c r="C849" s="14"/>
      <c r="F849" s="10"/>
    </row>
    <row r="850" spans="1:6" s="8" customFormat="1" ht="15" x14ac:dyDescent="0.2">
      <c r="A850" s="13"/>
      <c r="C850" s="14"/>
      <c r="F850" s="10"/>
    </row>
    <row r="851" spans="1:6" s="8" customFormat="1" ht="15" x14ac:dyDescent="0.2">
      <c r="A851" s="13"/>
      <c r="C851" s="14"/>
      <c r="F851" s="10"/>
    </row>
    <row r="852" spans="1:6" s="8" customFormat="1" ht="15" x14ac:dyDescent="0.2">
      <c r="A852" s="13"/>
      <c r="C852" s="14"/>
      <c r="F852" s="10"/>
    </row>
    <row r="853" spans="1:6" s="8" customFormat="1" ht="15" x14ac:dyDescent="0.2">
      <c r="A853" s="13"/>
      <c r="C853" s="14"/>
      <c r="F853" s="10"/>
    </row>
    <row r="854" spans="1:6" s="8" customFormat="1" ht="15" x14ac:dyDescent="0.2">
      <c r="A854" s="13"/>
      <c r="C854" s="14"/>
      <c r="F854" s="10"/>
    </row>
    <row r="855" spans="1:6" s="8" customFormat="1" ht="15" x14ac:dyDescent="0.2">
      <c r="A855" s="13"/>
      <c r="C855" s="14"/>
      <c r="F855" s="10"/>
    </row>
    <row r="856" spans="1:6" s="8" customFormat="1" ht="15" x14ac:dyDescent="0.2">
      <c r="A856" s="13"/>
      <c r="C856" s="14"/>
      <c r="F856" s="10"/>
    </row>
    <row r="857" spans="1:6" s="8" customFormat="1" ht="15" x14ac:dyDescent="0.2">
      <c r="A857" s="13"/>
      <c r="C857" s="14"/>
      <c r="F857" s="10"/>
    </row>
    <row r="858" spans="1:6" s="8" customFormat="1" ht="15" x14ac:dyDescent="0.2">
      <c r="A858" s="13"/>
      <c r="C858" s="14"/>
      <c r="F858" s="10"/>
    </row>
    <row r="859" spans="1:6" s="8" customFormat="1" ht="15" x14ac:dyDescent="0.2">
      <c r="A859" s="13"/>
      <c r="C859" s="14"/>
      <c r="F859" s="10"/>
    </row>
    <row r="860" spans="1:6" s="8" customFormat="1" ht="15" x14ac:dyDescent="0.2">
      <c r="A860" s="13"/>
      <c r="C860" s="14"/>
      <c r="F860" s="10"/>
    </row>
    <row r="861" spans="1:6" s="8" customFormat="1" ht="15" x14ac:dyDescent="0.2">
      <c r="A861" s="13"/>
      <c r="C861" s="14"/>
      <c r="F861" s="10"/>
    </row>
    <row r="862" spans="1:6" s="8" customFormat="1" ht="15" x14ac:dyDescent="0.2">
      <c r="A862" s="13"/>
      <c r="C862" s="14"/>
      <c r="F862" s="10"/>
    </row>
    <row r="863" spans="1:6" s="8" customFormat="1" ht="15" x14ac:dyDescent="0.2">
      <c r="A863" s="13"/>
      <c r="C863" s="14"/>
      <c r="F863" s="10"/>
    </row>
    <row r="864" spans="1:6" s="8" customFormat="1" ht="15" x14ac:dyDescent="0.2">
      <c r="A864" s="13"/>
      <c r="C864" s="14"/>
      <c r="F864" s="10"/>
    </row>
    <row r="865" spans="1:6" s="8" customFormat="1" ht="15" x14ac:dyDescent="0.2">
      <c r="A865" s="13"/>
      <c r="C865" s="14"/>
      <c r="F865" s="10"/>
    </row>
    <row r="866" spans="1:6" s="8" customFormat="1" ht="15" x14ac:dyDescent="0.2">
      <c r="A866" s="13"/>
      <c r="C866" s="14"/>
      <c r="F866" s="10"/>
    </row>
    <row r="867" spans="1:6" s="8" customFormat="1" ht="15" x14ac:dyDescent="0.2">
      <c r="A867" s="13"/>
      <c r="C867" s="14"/>
      <c r="F867" s="10"/>
    </row>
    <row r="868" spans="1:6" s="8" customFormat="1" ht="15" x14ac:dyDescent="0.2">
      <c r="A868" s="13"/>
      <c r="C868" s="14"/>
      <c r="F868" s="10"/>
    </row>
    <row r="869" spans="1:6" s="8" customFormat="1" ht="15" x14ac:dyDescent="0.2">
      <c r="A869" s="13"/>
      <c r="C869" s="14"/>
      <c r="F869" s="10"/>
    </row>
    <row r="870" spans="1:6" s="8" customFormat="1" ht="15" x14ac:dyDescent="0.2">
      <c r="A870" s="13"/>
      <c r="C870" s="14"/>
      <c r="F870" s="10"/>
    </row>
    <row r="871" spans="1:6" s="8" customFormat="1" ht="15" x14ac:dyDescent="0.2">
      <c r="A871" s="13"/>
      <c r="C871" s="14"/>
      <c r="F871" s="10"/>
    </row>
    <row r="872" spans="1:6" s="8" customFormat="1" ht="15" x14ac:dyDescent="0.2">
      <c r="A872" s="13"/>
      <c r="C872" s="14"/>
      <c r="F872" s="10"/>
    </row>
    <row r="873" spans="1:6" s="8" customFormat="1" ht="15" x14ac:dyDescent="0.2">
      <c r="A873" s="13"/>
      <c r="C873" s="14"/>
      <c r="F873" s="10"/>
    </row>
    <row r="874" spans="1:6" s="8" customFormat="1" ht="15" x14ac:dyDescent="0.2">
      <c r="A874" s="13"/>
      <c r="C874" s="14"/>
      <c r="F874" s="10"/>
    </row>
    <row r="875" spans="1:6" s="8" customFormat="1" ht="15" x14ac:dyDescent="0.2">
      <c r="A875" s="13"/>
      <c r="C875" s="14"/>
      <c r="F875" s="10"/>
    </row>
    <row r="876" spans="1:6" s="8" customFormat="1" ht="15" x14ac:dyDescent="0.2">
      <c r="A876" s="13"/>
      <c r="C876" s="14"/>
      <c r="F876" s="10"/>
    </row>
    <row r="877" spans="1:6" s="8" customFormat="1" ht="15" x14ac:dyDescent="0.2">
      <c r="A877" s="13"/>
      <c r="C877" s="14"/>
      <c r="F877" s="10"/>
    </row>
    <row r="878" spans="1:6" s="8" customFormat="1" ht="15" x14ac:dyDescent="0.2">
      <c r="A878" s="13"/>
      <c r="C878" s="14"/>
      <c r="F878" s="10"/>
    </row>
    <row r="879" spans="1:6" s="8" customFormat="1" ht="15" x14ac:dyDescent="0.2">
      <c r="A879" s="13"/>
      <c r="C879" s="14"/>
      <c r="F879" s="10"/>
    </row>
    <row r="880" spans="1:6" s="8" customFormat="1" ht="15" x14ac:dyDescent="0.2">
      <c r="A880" s="13"/>
      <c r="C880" s="14"/>
      <c r="F880" s="10"/>
    </row>
    <row r="881" spans="1:6" s="8" customFormat="1" ht="15" x14ac:dyDescent="0.2">
      <c r="A881" s="13"/>
      <c r="C881" s="14"/>
      <c r="F881" s="10"/>
    </row>
    <row r="882" spans="1:6" s="8" customFormat="1" ht="15" x14ac:dyDescent="0.2">
      <c r="A882" s="13"/>
      <c r="C882" s="14"/>
      <c r="F882" s="10"/>
    </row>
    <row r="883" spans="1:6" s="8" customFormat="1" ht="15" x14ac:dyDescent="0.2">
      <c r="A883" s="13"/>
      <c r="C883" s="14"/>
      <c r="F883" s="10"/>
    </row>
    <row r="884" spans="1:6" s="8" customFormat="1" ht="15" x14ac:dyDescent="0.2">
      <c r="A884" s="13"/>
      <c r="C884" s="14"/>
      <c r="F884" s="10"/>
    </row>
    <row r="885" spans="1:6" s="8" customFormat="1" ht="15" x14ac:dyDescent="0.2">
      <c r="A885" s="13"/>
      <c r="C885" s="14"/>
      <c r="F885" s="10"/>
    </row>
    <row r="886" spans="1:6" s="8" customFormat="1" ht="15" x14ac:dyDescent="0.2">
      <c r="A886" s="13"/>
      <c r="C886" s="14"/>
      <c r="F886" s="10"/>
    </row>
    <row r="887" spans="1:6" s="8" customFormat="1" ht="15" x14ac:dyDescent="0.2">
      <c r="A887" s="13"/>
      <c r="C887" s="14"/>
      <c r="F887" s="10"/>
    </row>
    <row r="888" spans="1:6" s="8" customFormat="1" ht="15" x14ac:dyDescent="0.2">
      <c r="A888" s="13"/>
      <c r="C888" s="14"/>
      <c r="F888" s="10"/>
    </row>
    <row r="889" spans="1:6" s="8" customFormat="1" ht="15" x14ac:dyDescent="0.2">
      <c r="A889" s="13"/>
      <c r="C889" s="14"/>
      <c r="F889" s="10"/>
    </row>
    <row r="890" spans="1:6" s="8" customFormat="1" ht="15" x14ac:dyDescent="0.2">
      <c r="A890" s="13"/>
      <c r="C890" s="14"/>
      <c r="F890" s="10"/>
    </row>
    <row r="891" spans="1:6" s="8" customFormat="1" ht="15" x14ac:dyDescent="0.2">
      <c r="A891" s="13"/>
      <c r="C891" s="14"/>
      <c r="F891" s="10"/>
    </row>
    <row r="892" spans="1:6" s="8" customFormat="1" ht="15" x14ac:dyDescent="0.2">
      <c r="A892" s="13"/>
      <c r="C892" s="14"/>
      <c r="F892" s="10"/>
    </row>
    <row r="893" spans="1:6" s="8" customFormat="1" ht="15" x14ac:dyDescent="0.2">
      <c r="A893" s="13"/>
      <c r="C893" s="14"/>
      <c r="F893" s="10"/>
    </row>
    <row r="894" spans="1:6" s="8" customFormat="1" ht="15" x14ac:dyDescent="0.2">
      <c r="A894" s="13"/>
      <c r="C894" s="14"/>
      <c r="F894" s="10"/>
    </row>
    <row r="895" spans="1:6" s="8" customFormat="1" ht="15" x14ac:dyDescent="0.2">
      <c r="A895" s="13"/>
      <c r="C895" s="14"/>
      <c r="F895" s="10"/>
    </row>
    <row r="896" spans="1:6" s="8" customFormat="1" ht="15" x14ac:dyDescent="0.2">
      <c r="A896" s="13"/>
      <c r="C896" s="14"/>
      <c r="F896" s="10"/>
    </row>
    <row r="897" spans="1:6" s="8" customFormat="1" ht="15" x14ac:dyDescent="0.2">
      <c r="A897" s="13"/>
      <c r="C897" s="14"/>
      <c r="F897" s="10"/>
    </row>
    <row r="898" spans="1:6" s="8" customFormat="1" ht="15" x14ac:dyDescent="0.2">
      <c r="A898" s="13"/>
      <c r="C898" s="14"/>
      <c r="F898" s="10"/>
    </row>
    <row r="899" spans="1:6" s="8" customFormat="1" ht="15" x14ac:dyDescent="0.2">
      <c r="A899" s="13"/>
      <c r="C899" s="14"/>
      <c r="F899" s="10"/>
    </row>
    <row r="900" spans="1:6" s="8" customFormat="1" ht="15" x14ac:dyDescent="0.2">
      <c r="A900" s="13"/>
      <c r="C900" s="14"/>
      <c r="F900" s="10"/>
    </row>
    <row r="901" spans="1:6" s="8" customFormat="1" ht="15" x14ac:dyDescent="0.2">
      <c r="A901" s="13"/>
      <c r="C901" s="14"/>
      <c r="F901" s="10"/>
    </row>
    <row r="902" spans="1:6" s="8" customFormat="1" ht="15" x14ac:dyDescent="0.2">
      <c r="A902" s="13"/>
      <c r="C902" s="14"/>
      <c r="F902" s="10"/>
    </row>
    <row r="903" spans="1:6" s="8" customFormat="1" ht="15" x14ac:dyDescent="0.2">
      <c r="A903" s="13"/>
      <c r="C903" s="14"/>
      <c r="F903" s="10"/>
    </row>
    <row r="904" spans="1:6" s="8" customFormat="1" ht="15" x14ac:dyDescent="0.2">
      <c r="A904" s="13"/>
      <c r="C904" s="14"/>
      <c r="F904" s="10"/>
    </row>
    <row r="905" spans="1:6" s="8" customFormat="1" ht="15" x14ac:dyDescent="0.2">
      <c r="A905" s="13"/>
      <c r="C905" s="14"/>
      <c r="F905" s="10"/>
    </row>
    <row r="906" spans="1:6" s="8" customFormat="1" ht="15" x14ac:dyDescent="0.2">
      <c r="A906" s="13"/>
      <c r="C906" s="14"/>
      <c r="F906" s="10"/>
    </row>
    <row r="907" spans="1:6" s="8" customFormat="1" ht="15" x14ac:dyDescent="0.2">
      <c r="A907" s="13"/>
      <c r="C907" s="14"/>
      <c r="F907" s="10"/>
    </row>
    <row r="908" spans="1:6" s="8" customFormat="1" ht="15" x14ac:dyDescent="0.2">
      <c r="A908" s="13"/>
      <c r="C908" s="14"/>
      <c r="F908" s="10"/>
    </row>
    <row r="909" spans="1:6" s="8" customFormat="1" ht="15" x14ac:dyDescent="0.2">
      <c r="A909" s="13"/>
      <c r="C909" s="14"/>
      <c r="F909" s="10"/>
    </row>
    <row r="910" spans="1:6" s="8" customFormat="1" ht="15" x14ac:dyDescent="0.2">
      <c r="A910" s="13"/>
      <c r="C910" s="14"/>
      <c r="F910" s="10"/>
    </row>
    <row r="911" spans="1:6" s="8" customFormat="1" ht="15" x14ac:dyDescent="0.2">
      <c r="A911" s="13"/>
      <c r="C911" s="14"/>
      <c r="F911" s="10"/>
    </row>
    <row r="912" spans="1:6" s="8" customFormat="1" ht="15" x14ac:dyDescent="0.2">
      <c r="A912" s="13"/>
      <c r="C912" s="14"/>
      <c r="F912" s="10"/>
    </row>
    <row r="913" spans="1:6" s="8" customFormat="1" ht="15" x14ac:dyDescent="0.2">
      <c r="A913" s="13"/>
      <c r="C913" s="14"/>
      <c r="F913" s="10"/>
    </row>
    <row r="914" spans="1:6" s="8" customFormat="1" ht="15" x14ac:dyDescent="0.2">
      <c r="A914" s="13"/>
      <c r="C914" s="14"/>
      <c r="F914" s="10"/>
    </row>
    <row r="915" spans="1:6" s="8" customFormat="1" ht="15" x14ac:dyDescent="0.2">
      <c r="A915" s="13"/>
      <c r="C915" s="14"/>
      <c r="F915" s="10"/>
    </row>
    <row r="916" spans="1:6" s="8" customFormat="1" ht="15" x14ac:dyDescent="0.2">
      <c r="A916" s="13"/>
      <c r="C916" s="14"/>
      <c r="F916" s="10"/>
    </row>
    <row r="917" spans="1:6" s="8" customFormat="1" ht="15" x14ac:dyDescent="0.2">
      <c r="A917" s="13"/>
      <c r="C917" s="14"/>
      <c r="F917" s="10"/>
    </row>
    <row r="918" spans="1:6" s="8" customFormat="1" ht="15" x14ac:dyDescent="0.2">
      <c r="A918" s="13"/>
      <c r="C918" s="14"/>
      <c r="F918" s="10"/>
    </row>
    <row r="919" spans="1:6" s="8" customFormat="1" ht="15" x14ac:dyDescent="0.2">
      <c r="A919" s="13"/>
      <c r="C919" s="14"/>
      <c r="F919" s="10"/>
    </row>
    <row r="920" spans="1:6" s="8" customFormat="1" ht="15" x14ac:dyDescent="0.2">
      <c r="A920" s="13"/>
      <c r="C920" s="14"/>
      <c r="F920" s="10"/>
    </row>
    <row r="921" spans="1:6" s="8" customFormat="1" ht="15" x14ac:dyDescent="0.2">
      <c r="A921" s="13"/>
      <c r="C921" s="14"/>
      <c r="F921" s="10"/>
    </row>
    <row r="922" spans="1:6" s="8" customFormat="1" ht="15" x14ac:dyDescent="0.2">
      <c r="A922" s="13"/>
      <c r="C922" s="14"/>
      <c r="F922" s="10"/>
    </row>
    <row r="923" spans="1:6" s="8" customFormat="1" ht="15" x14ac:dyDescent="0.2">
      <c r="A923" s="13"/>
      <c r="C923" s="14"/>
      <c r="F923" s="10"/>
    </row>
    <row r="924" spans="1:6" s="8" customFormat="1" ht="15" x14ac:dyDescent="0.2">
      <c r="A924" s="13"/>
      <c r="C924" s="14"/>
      <c r="F924" s="10"/>
    </row>
    <row r="925" spans="1:6" s="8" customFormat="1" ht="15" x14ac:dyDescent="0.2">
      <c r="A925" s="13"/>
      <c r="C925" s="14"/>
      <c r="F925" s="10"/>
    </row>
    <row r="926" spans="1:6" s="8" customFormat="1" ht="15" x14ac:dyDescent="0.2">
      <c r="A926" s="13"/>
      <c r="C926" s="14"/>
      <c r="F926" s="10"/>
    </row>
    <row r="927" spans="1:6" s="8" customFormat="1" ht="15" x14ac:dyDescent="0.2">
      <c r="A927" s="13"/>
      <c r="C927" s="14"/>
      <c r="F927" s="10"/>
    </row>
    <row r="928" spans="1:6" s="8" customFormat="1" ht="15" x14ac:dyDescent="0.2">
      <c r="A928" s="13"/>
      <c r="C928" s="14"/>
      <c r="F928" s="10"/>
    </row>
    <row r="929" spans="1:6" s="8" customFormat="1" ht="15" x14ac:dyDescent="0.2">
      <c r="A929" s="13"/>
      <c r="C929" s="14"/>
      <c r="F929" s="10"/>
    </row>
    <row r="930" spans="1:6" s="8" customFormat="1" ht="15" x14ac:dyDescent="0.2">
      <c r="A930" s="13"/>
      <c r="C930" s="14"/>
      <c r="F930" s="10"/>
    </row>
    <row r="931" spans="1:6" s="8" customFormat="1" ht="15" x14ac:dyDescent="0.2">
      <c r="A931" s="13"/>
      <c r="C931" s="14"/>
      <c r="F931" s="10"/>
    </row>
    <row r="932" spans="1:6" s="8" customFormat="1" ht="15" x14ac:dyDescent="0.2">
      <c r="A932" s="13"/>
      <c r="C932" s="14"/>
      <c r="F932" s="10"/>
    </row>
    <row r="933" spans="1:6" s="8" customFormat="1" ht="15" x14ac:dyDescent="0.2">
      <c r="A933" s="13"/>
      <c r="C933" s="14"/>
      <c r="F933" s="10"/>
    </row>
    <row r="934" spans="1:6" s="8" customFormat="1" ht="15" x14ac:dyDescent="0.2">
      <c r="A934" s="13"/>
      <c r="C934" s="14"/>
      <c r="F934" s="10"/>
    </row>
    <row r="935" spans="1:6" s="8" customFormat="1" ht="15" x14ac:dyDescent="0.2">
      <c r="A935" s="13"/>
      <c r="C935" s="14"/>
      <c r="F935" s="10"/>
    </row>
    <row r="936" spans="1:6" s="8" customFormat="1" ht="15" x14ac:dyDescent="0.2">
      <c r="A936" s="13"/>
      <c r="C936" s="14"/>
      <c r="F936" s="10"/>
    </row>
    <row r="937" spans="1:6" s="8" customFormat="1" ht="15" x14ac:dyDescent="0.2">
      <c r="A937" s="13"/>
      <c r="C937" s="14"/>
      <c r="F937" s="10"/>
    </row>
    <row r="938" spans="1:6" s="8" customFormat="1" ht="15" x14ac:dyDescent="0.2">
      <c r="A938" s="13"/>
      <c r="C938" s="14"/>
      <c r="F938" s="10"/>
    </row>
    <row r="939" spans="1:6" s="8" customFormat="1" ht="15" x14ac:dyDescent="0.2">
      <c r="A939" s="13"/>
      <c r="C939" s="14"/>
      <c r="F939" s="10"/>
    </row>
    <row r="940" spans="1:6" s="8" customFormat="1" ht="15" x14ac:dyDescent="0.2">
      <c r="A940" s="13"/>
      <c r="C940" s="14"/>
      <c r="F940" s="10"/>
    </row>
    <row r="941" spans="1:6" s="8" customFormat="1" ht="15" x14ac:dyDescent="0.2">
      <c r="A941" s="13"/>
      <c r="C941" s="14"/>
      <c r="F941" s="10"/>
    </row>
    <row r="942" spans="1:6" s="8" customFormat="1" ht="15" x14ac:dyDescent="0.2">
      <c r="A942" s="13"/>
      <c r="C942" s="14"/>
      <c r="F942" s="10"/>
    </row>
    <row r="943" spans="1:6" s="8" customFormat="1" ht="15" x14ac:dyDescent="0.2">
      <c r="A943" s="13"/>
      <c r="C943" s="14"/>
      <c r="F943" s="10"/>
    </row>
    <row r="944" spans="1:6" s="8" customFormat="1" ht="15" x14ac:dyDescent="0.2">
      <c r="A944" s="13"/>
      <c r="C944" s="14"/>
      <c r="F944" s="10"/>
    </row>
    <row r="945" spans="1:6" s="8" customFormat="1" ht="15" x14ac:dyDescent="0.2">
      <c r="A945" s="13"/>
      <c r="C945" s="14"/>
      <c r="F945" s="10"/>
    </row>
    <row r="946" spans="1:6" s="8" customFormat="1" ht="15" x14ac:dyDescent="0.2">
      <c r="A946" s="13"/>
      <c r="C946" s="14"/>
      <c r="F946" s="10"/>
    </row>
    <row r="947" spans="1:6" s="8" customFormat="1" ht="15" x14ac:dyDescent="0.2">
      <c r="A947" s="13"/>
      <c r="C947" s="14"/>
      <c r="F947" s="10"/>
    </row>
    <row r="948" spans="1:6" s="8" customFormat="1" ht="15" x14ac:dyDescent="0.2">
      <c r="A948" s="13"/>
      <c r="C948" s="14"/>
      <c r="F948" s="10"/>
    </row>
    <row r="949" spans="1:6" s="8" customFormat="1" ht="15" x14ac:dyDescent="0.2">
      <c r="A949" s="13"/>
      <c r="C949" s="14"/>
      <c r="F949" s="10"/>
    </row>
    <row r="950" spans="1:6" s="8" customFormat="1" ht="15" x14ac:dyDescent="0.2">
      <c r="A950" s="13"/>
      <c r="C950" s="14"/>
      <c r="F950" s="10"/>
    </row>
    <row r="951" spans="1:6" s="8" customFormat="1" ht="15" x14ac:dyDescent="0.2">
      <c r="A951" s="13"/>
      <c r="C951" s="14"/>
      <c r="F951" s="10"/>
    </row>
    <row r="952" spans="1:6" s="8" customFormat="1" ht="15" x14ac:dyDescent="0.2">
      <c r="A952" s="13"/>
      <c r="C952" s="14"/>
      <c r="F952" s="10"/>
    </row>
    <row r="953" spans="1:6" s="8" customFormat="1" ht="15" x14ac:dyDescent="0.2">
      <c r="A953" s="13"/>
      <c r="C953" s="14"/>
      <c r="F953" s="10"/>
    </row>
    <row r="954" spans="1:6" s="8" customFormat="1" ht="15" x14ac:dyDescent="0.2">
      <c r="A954" s="13"/>
      <c r="C954" s="14"/>
      <c r="F954" s="10"/>
    </row>
    <row r="955" spans="1:6" s="8" customFormat="1" ht="15" x14ac:dyDescent="0.2">
      <c r="A955" s="13"/>
      <c r="C955" s="14"/>
      <c r="F955" s="10"/>
    </row>
    <row r="956" spans="1:6" s="8" customFormat="1" ht="15" x14ac:dyDescent="0.2">
      <c r="A956" s="13"/>
      <c r="C956" s="14"/>
      <c r="F956" s="10"/>
    </row>
    <row r="957" spans="1:6" s="8" customFormat="1" ht="15" x14ac:dyDescent="0.2">
      <c r="A957" s="13"/>
      <c r="C957" s="14"/>
      <c r="F957" s="10"/>
    </row>
    <row r="958" spans="1:6" s="8" customFormat="1" ht="15" x14ac:dyDescent="0.2">
      <c r="A958" s="13"/>
      <c r="C958" s="14"/>
      <c r="F958" s="10"/>
    </row>
    <row r="959" spans="1:6" s="8" customFormat="1" ht="15" x14ac:dyDescent="0.2">
      <c r="A959" s="13"/>
      <c r="C959" s="14"/>
      <c r="F959" s="10"/>
    </row>
    <row r="960" spans="1:6" s="8" customFormat="1" ht="15" x14ac:dyDescent="0.2">
      <c r="A960" s="13"/>
      <c r="C960" s="14"/>
      <c r="F960" s="10"/>
    </row>
    <row r="961" spans="1:6" s="8" customFormat="1" ht="15" x14ac:dyDescent="0.2">
      <c r="A961" s="13"/>
      <c r="C961" s="14"/>
      <c r="F961" s="10"/>
    </row>
    <row r="962" spans="1:6" s="8" customFormat="1" ht="15" x14ac:dyDescent="0.2">
      <c r="A962" s="13"/>
      <c r="C962" s="14"/>
      <c r="F962" s="10"/>
    </row>
    <row r="963" spans="1:6" s="8" customFormat="1" ht="15" x14ac:dyDescent="0.2">
      <c r="A963" s="13"/>
      <c r="C963" s="14"/>
      <c r="F963" s="10"/>
    </row>
    <row r="964" spans="1:6" s="8" customFormat="1" ht="15" x14ac:dyDescent="0.2">
      <c r="A964" s="13"/>
      <c r="C964" s="14"/>
      <c r="F964" s="10"/>
    </row>
    <row r="965" spans="1:6" s="8" customFormat="1" ht="15" x14ac:dyDescent="0.2">
      <c r="A965" s="13"/>
      <c r="C965" s="14"/>
      <c r="F965" s="10"/>
    </row>
    <row r="966" spans="1:6" s="8" customFormat="1" ht="15" x14ac:dyDescent="0.2">
      <c r="A966" s="13"/>
      <c r="C966" s="14"/>
      <c r="F966" s="10"/>
    </row>
    <row r="967" spans="1:6" s="8" customFormat="1" ht="15" x14ac:dyDescent="0.2">
      <c r="A967" s="13"/>
      <c r="C967" s="14"/>
      <c r="F967" s="10"/>
    </row>
    <row r="968" spans="1:6" s="8" customFormat="1" ht="15" x14ac:dyDescent="0.2">
      <c r="A968" s="13"/>
      <c r="C968" s="14"/>
      <c r="F968" s="10"/>
    </row>
    <row r="969" spans="1:6" s="8" customFormat="1" ht="15" x14ac:dyDescent="0.2">
      <c r="A969" s="13"/>
      <c r="C969" s="14"/>
      <c r="F969" s="10"/>
    </row>
    <row r="970" spans="1:6" s="8" customFormat="1" ht="15" x14ac:dyDescent="0.2">
      <c r="A970" s="13"/>
      <c r="C970" s="14"/>
      <c r="F970" s="10"/>
    </row>
    <row r="971" spans="1:6" s="8" customFormat="1" ht="15" x14ac:dyDescent="0.2">
      <c r="A971" s="13"/>
      <c r="C971" s="14"/>
      <c r="F971" s="10"/>
    </row>
    <row r="972" spans="1:6" s="8" customFormat="1" ht="15" x14ac:dyDescent="0.2">
      <c r="A972" s="13"/>
      <c r="C972" s="14"/>
      <c r="F972" s="10"/>
    </row>
    <row r="973" spans="1:6" s="8" customFormat="1" ht="15" x14ac:dyDescent="0.2">
      <c r="A973" s="13"/>
      <c r="C973" s="14"/>
      <c r="F973" s="10"/>
    </row>
    <row r="974" spans="1:6" s="8" customFormat="1" ht="15" x14ac:dyDescent="0.2">
      <c r="A974" s="13"/>
      <c r="C974" s="14"/>
      <c r="F974" s="10"/>
    </row>
    <row r="975" spans="1:6" s="8" customFormat="1" ht="15" x14ac:dyDescent="0.2">
      <c r="A975" s="13"/>
      <c r="C975" s="14"/>
      <c r="F975" s="10"/>
    </row>
    <row r="976" spans="1:6" s="8" customFormat="1" ht="15" x14ac:dyDescent="0.2">
      <c r="A976" s="13"/>
      <c r="C976" s="14"/>
      <c r="F976" s="10"/>
    </row>
    <row r="977" spans="1:6" s="8" customFormat="1" ht="15" x14ac:dyDescent="0.2">
      <c r="A977" s="13"/>
      <c r="C977" s="14"/>
      <c r="F977" s="10"/>
    </row>
    <row r="978" spans="1:6" s="8" customFormat="1" ht="15" x14ac:dyDescent="0.2">
      <c r="A978" s="13"/>
      <c r="C978" s="14"/>
      <c r="F978" s="10"/>
    </row>
    <row r="979" spans="1:6" s="8" customFormat="1" ht="15" x14ac:dyDescent="0.2">
      <c r="A979" s="13"/>
      <c r="C979" s="14"/>
      <c r="F979" s="10"/>
    </row>
    <row r="980" spans="1:6" s="8" customFormat="1" ht="15" x14ac:dyDescent="0.2">
      <c r="A980" s="13"/>
      <c r="C980" s="14"/>
      <c r="F980" s="10"/>
    </row>
    <row r="981" spans="1:6" s="8" customFormat="1" ht="15" x14ac:dyDescent="0.2">
      <c r="A981" s="13"/>
      <c r="C981" s="14"/>
      <c r="F981" s="10"/>
    </row>
    <row r="982" spans="1:6" s="8" customFormat="1" ht="15" x14ac:dyDescent="0.2">
      <c r="A982" s="13"/>
      <c r="C982" s="14"/>
      <c r="F982" s="10"/>
    </row>
    <row r="983" spans="1:6" s="8" customFormat="1" ht="15" x14ac:dyDescent="0.2">
      <c r="A983" s="13"/>
      <c r="C983" s="14"/>
      <c r="F983" s="10"/>
    </row>
    <row r="984" spans="1:6" s="8" customFormat="1" ht="15" x14ac:dyDescent="0.2">
      <c r="A984" s="13"/>
      <c r="C984" s="14"/>
      <c r="F984" s="10"/>
    </row>
    <row r="985" spans="1:6" s="8" customFormat="1" ht="15" x14ac:dyDescent="0.2">
      <c r="A985" s="13"/>
      <c r="C985" s="14"/>
      <c r="F985" s="10"/>
    </row>
    <row r="986" spans="1:6" s="8" customFormat="1" ht="15" x14ac:dyDescent="0.2">
      <c r="A986" s="13"/>
      <c r="C986" s="14"/>
      <c r="F986" s="10"/>
    </row>
    <row r="987" spans="1:6" s="8" customFormat="1" ht="15" x14ac:dyDescent="0.2">
      <c r="A987" s="13"/>
      <c r="C987" s="14"/>
      <c r="F987" s="10"/>
    </row>
    <row r="988" spans="1:6" s="8" customFormat="1" ht="15" x14ac:dyDescent="0.2">
      <c r="A988" s="13"/>
      <c r="C988" s="14"/>
      <c r="F988" s="10"/>
    </row>
    <row r="989" spans="1:6" s="8" customFormat="1" ht="15" x14ac:dyDescent="0.2">
      <c r="A989" s="13"/>
      <c r="C989" s="14"/>
      <c r="F989" s="10"/>
    </row>
    <row r="990" spans="1:6" s="8" customFormat="1" ht="15" x14ac:dyDescent="0.2">
      <c r="A990" s="13"/>
      <c r="C990" s="14"/>
      <c r="F990" s="10"/>
    </row>
    <row r="991" spans="1:6" s="8" customFormat="1" ht="15" x14ac:dyDescent="0.2">
      <c r="A991" s="13"/>
      <c r="C991" s="14"/>
      <c r="F991" s="10"/>
    </row>
    <row r="992" spans="1:6" s="8" customFormat="1" ht="15" x14ac:dyDescent="0.2">
      <c r="A992" s="13"/>
      <c r="C992" s="14"/>
      <c r="F992" s="10"/>
    </row>
    <row r="993" spans="1:6" s="8" customFormat="1" ht="15" x14ac:dyDescent="0.2">
      <c r="A993" s="13"/>
      <c r="C993" s="14"/>
      <c r="F993" s="10"/>
    </row>
    <row r="994" spans="1:6" s="8" customFormat="1" ht="15" x14ac:dyDescent="0.2">
      <c r="A994" s="13"/>
      <c r="C994" s="14"/>
      <c r="F994" s="10"/>
    </row>
    <row r="995" spans="1:6" s="8" customFormat="1" ht="15" x14ac:dyDescent="0.2">
      <c r="A995" s="13"/>
      <c r="C995" s="14"/>
      <c r="F995" s="10"/>
    </row>
    <row r="996" spans="1:6" s="8" customFormat="1" ht="15" x14ac:dyDescent="0.2">
      <c r="A996" s="13"/>
      <c r="C996" s="14"/>
      <c r="F996" s="10"/>
    </row>
    <row r="997" spans="1:6" s="8" customFormat="1" ht="15" x14ac:dyDescent="0.2">
      <c r="A997" s="13"/>
      <c r="C997" s="14"/>
      <c r="F997" s="10"/>
    </row>
    <row r="998" spans="1:6" s="8" customFormat="1" ht="15" x14ac:dyDescent="0.2">
      <c r="A998" s="13"/>
      <c r="C998" s="14"/>
      <c r="F998" s="10"/>
    </row>
    <row r="999" spans="1:6" s="8" customFormat="1" ht="15" x14ac:dyDescent="0.2">
      <c r="A999" s="13"/>
      <c r="C999" s="14"/>
      <c r="F999" s="10"/>
    </row>
    <row r="1000" spans="1:6" s="8" customFormat="1" ht="15" x14ac:dyDescent="0.2">
      <c r="A1000" s="13"/>
      <c r="C1000" s="14"/>
      <c r="F1000" s="10"/>
    </row>
    <row r="1001" spans="1:6" s="8" customFormat="1" ht="15" x14ac:dyDescent="0.2">
      <c r="A1001" s="13"/>
      <c r="C1001" s="14"/>
      <c r="F1001" s="10"/>
    </row>
    <row r="1002" spans="1:6" s="8" customFormat="1" ht="15" x14ac:dyDescent="0.2">
      <c r="A1002" s="13"/>
      <c r="C1002" s="14"/>
      <c r="F1002" s="10"/>
    </row>
    <row r="1003" spans="1:6" s="8" customFormat="1" ht="15" x14ac:dyDescent="0.2">
      <c r="A1003" s="13"/>
      <c r="C1003" s="14"/>
      <c r="F1003" s="10"/>
    </row>
    <row r="1004" spans="1:6" s="8" customFormat="1" ht="15" x14ac:dyDescent="0.2">
      <c r="A1004" s="13"/>
      <c r="C1004" s="14"/>
      <c r="F1004" s="10"/>
    </row>
    <row r="1005" spans="1:6" s="8" customFormat="1" ht="15" x14ac:dyDescent="0.2">
      <c r="A1005" s="13"/>
      <c r="C1005" s="14"/>
      <c r="F1005" s="10"/>
    </row>
    <row r="1006" spans="1:6" s="8" customFormat="1" ht="15" x14ac:dyDescent="0.2">
      <c r="A1006" s="13"/>
      <c r="C1006" s="14"/>
      <c r="F1006" s="10"/>
    </row>
    <row r="1007" spans="1:6" s="8" customFormat="1" ht="15" x14ac:dyDescent="0.2">
      <c r="A1007" s="13"/>
      <c r="C1007" s="14"/>
      <c r="F1007" s="10"/>
    </row>
    <row r="1008" spans="1:6" s="8" customFormat="1" ht="15" x14ac:dyDescent="0.2">
      <c r="A1008" s="13"/>
      <c r="C1008" s="14"/>
      <c r="F1008" s="10"/>
    </row>
    <row r="1009" spans="1:6" s="8" customFormat="1" ht="15" x14ac:dyDescent="0.2">
      <c r="A1009" s="13"/>
      <c r="C1009" s="14"/>
      <c r="F1009" s="10"/>
    </row>
    <row r="1010" spans="1:6" s="8" customFormat="1" ht="15" x14ac:dyDescent="0.2">
      <c r="A1010" s="13"/>
      <c r="C1010" s="14"/>
      <c r="F1010" s="10"/>
    </row>
    <row r="1011" spans="1:6" s="8" customFormat="1" ht="15" x14ac:dyDescent="0.2">
      <c r="A1011" s="13"/>
      <c r="C1011" s="14"/>
      <c r="F1011" s="10"/>
    </row>
    <row r="1012" spans="1:6" s="8" customFormat="1" ht="15" x14ac:dyDescent="0.2">
      <c r="A1012" s="13"/>
      <c r="C1012" s="14"/>
      <c r="F1012" s="10"/>
    </row>
    <row r="1013" spans="1:6" s="8" customFormat="1" ht="15" x14ac:dyDescent="0.2">
      <c r="A1013" s="13"/>
      <c r="C1013" s="14"/>
      <c r="F1013" s="10"/>
    </row>
    <row r="1014" spans="1:6" s="8" customFormat="1" ht="15" x14ac:dyDescent="0.2">
      <c r="A1014" s="13"/>
      <c r="C1014" s="14"/>
      <c r="F1014" s="10"/>
    </row>
    <row r="1015" spans="1:6" s="8" customFormat="1" ht="15" x14ac:dyDescent="0.2">
      <c r="A1015" s="13"/>
      <c r="C1015" s="14"/>
      <c r="F1015" s="10"/>
    </row>
    <row r="1016" spans="1:6" s="8" customFormat="1" ht="15" x14ac:dyDescent="0.2">
      <c r="A1016" s="13"/>
      <c r="C1016" s="14"/>
      <c r="F1016" s="10"/>
    </row>
    <row r="1017" spans="1:6" s="8" customFormat="1" ht="15" x14ac:dyDescent="0.2">
      <c r="A1017" s="13"/>
      <c r="C1017" s="14"/>
      <c r="F1017" s="10"/>
    </row>
    <row r="1018" spans="1:6" s="8" customFormat="1" ht="15" x14ac:dyDescent="0.2">
      <c r="A1018" s="13"/>
      <c r="C1018" s="14"/>
      <c r="F1018" s="10"/>
    </row>
    <row r="1019" spans="1:6" s="8" customFormat="1" ht="15" x14ac:dyDescent="0.2">
      <c r="A1019" s="13"/>
      <c r="C1019" s="14"/>
      <c r="F1019" s="10"/>
    </row>
    <row r="1020" spans="1:6" s="8" customFormat="1" ht="15" x14ac:dyDescent="0.2">
      <c r="A1020" s="13"/>
      <c r="C1020" s="14"/>
      <c r="F1020" s="10"/>
    </row>
    <row r="1021" spans="1:6" s="8" customFormat="1" ht="15" x14ac:dyDescent="0.2">
      <c r="A1021" s="13"/>
      <c r="C1021" s="14"/>
      <c r="F1021" s="10"/>
    </row>
    <row r="1022" spans="1:6" s="8" customFormat="1" ht="15" x14ac:dyDescent="0.2">
      <c r="A1022" s="13"/>
      <c r="C1022" s="14"/>
      <c r="F1022" s="10"/>
    </row>
    <row r="1023" spans="1:6" s="8" customFormat="1" ht="15" x14ac:dyDescent="0.2">
      <c r="A1023" s="13"/>
      <c r="C1023" s="14"/>
      <c r="F1023" s="10"/>
    </row>
    <row r="1024" spans="1:6" s="8" customFormat="1" ht="15" x14ac:dyDescent="0.2">
      <c r="A1024" s="13"/>
      <c r="C1024" s="14"/>
      <c r="F1024" s="10"/>
    </row>
    <row r="1025" spans="1:6" s="8" customFormat="1" ht="15" x14ac:dyDescent="0.2">
      <c r="A1025" s="13"/>
      <c r="C1025" s="14"/>
      <c r="F1025" s="10"/>
    </row>
    <row r="1026" spans="1:6" s="8" customFormat="1" ht="15" x14ac:dyDescent="0.2">
      <c r="A1026" s="13"/>
      <c r="C1026" s="14"/>
      <c r="F1026" s="10"/>
    </row>
    <row r="1027" spans="1:6" s="8" customFormat="1" ht="15" x14ac:dyDescent="0.2">
      <c r="A1027" s="13"/>
      <c r="C1027" s="14"/>
      <c r="F1027" s="10"/>
    </row>
    <row r="1028" spans="1:6" s="8" customFormat="1" ht="15" x14ac:dyDescent="0.2">
      <c r="A1028" s="13"/>
      <c r="C1028" s="14"/>
      <c r="F1028" s="10"/>
    </row>
    <row r="1029" spans="1:6" s="8" customFormat="1" ht="15" x14ac:dyDescent="0.2">
      <c r="A1029" s="13"/>
      <c r="C1029" s="14"/>
      <c r="F1029" s="10"/>
    </row>
    <row r="1030" spans="1:6" s="8" customFormat="1" ht="15" x14ac:dyDescent="0.2">
      <c r="A1030" s="13"/>
      <c r="C1030" s="14"/>
      <c r="F1030" s="10"/>
    </row>
    <row r="1031" spans="1:6" s="8" customFormat="1" ht="15" x14ac:dyDescent="0.2">
      <c r="A1031" s="13"/>
      <c r="C1031" s="14"/>
      <c r="F1031" s="10"/>
    </row>
    <row r="1032" spans="1:6" s="8" customFormat="1" ht="15" x14ac:dyDescent="0.2">
      <c r="A1032" s="13"/>
      <c r="C1032" s="14"/>
      <c r="F1032" s="10"/>
    </row>
    <row r="1033" spans="1:6" s="8" customFormat="1" ht="15" x14ac:dyDescent="0.2">
      <c r="A1033" s="13"/>
      <c r="C1033" s="14"/>
      <c r="F1033" s="10"/>
    </row>
    <row r="1034" spans="1:6" s="8" customFormat="1" ht="15" x14ac:dyDescent="0.2">
      <c r="A1034" s="13"/>
      <c r="C1034" s="14"/>
      <c r="F1034" s="10"/>
    </row>
    <row r="1035" spans="1:6" s="8" customFormat="1" ht="15" x14ac:dyDescent="0.2">
      <c r="A1035" s="13"/>
      <c r="C1035" s="14"/>
      <c r="F1035" s="10"/>
    </row>
    <row r="1036" spans="1:6" s="8" customFormat="1" ht="15" x14ac:dyDescent="0.2">
      <c r="A1036" s="13"/>
      <c r="C1036" s="14"/>
      <c r="F1036" s="10"/>
    </row>
    <row r="1037" spans="1:6" s="8" customFormat="1" ht="15" x14ac:dyDescent="0.2">
      <c r="A1037" s="13"/>
      <c r="C1037" s="14"/>
      <c r="F1037" s="10"/>
    </row>
    <row r="1038" spans="1:6" s="8" customFormat="1" ht="15" x14ac:dyDescent="0.2">
      <c r="A1038" s="13"/>
      <c r="C1038" s="14"/>
      <c r="F1038" s="10"/>
    </row>
    <row r="1039" spans="1:6" s="8" customFormat="1" ht="15" x14ac:dyDescent="0.2">
      <c r="A1039" s="13"/>
      <c r="C1039" s="14"/>
      <c r="F1039" s="10"/>
    </row>
    <row r="1040" spans="1:6" s="8" customFormat="1" ht="15" x14ac:dyDescent="0.2">
      <c r="A1040" s="13"/>
      <c r="C1040" s="14"/>
      <c r="F1040" s="10"/>
    </row>
    <row r="1041" spans="1:6" s="8" customFormat="1" ht="15" x14ac:dyDescent="0.2">
      <c r="A1041" s="13"/>
      <c r="C1041" s="14"/>
      <c r="F1041" s="10"/>
    </row>
    <row r="1042" spans="1:6" s="8" customFormat="1" ht="15" x14ac:dyDescent="0.2">
      <c r="A1042" s="13"/>
      <c r="C1042" s="14"/>
      <c r="F1042" s="10"/>
    </row>
    <row r="1043" spans="1:6" s="8" customFormat="1" ht="15" x14ac:dyDescent="0.2">
      <c r="A1043" s="13"/>
      <c r="C1043" s="14"/>
      <c r="F1043" s="10"/>
    </row>
    <row r="1044" spans="1:6" s="8" customFormat="1" ht="15" x14ac:dyDescent="0.2">
      <c r="A1044" s="13"/>
      <c r="C1044" s="14"/>
      <c r="F1044" s="10"/>
    </row>
    <row r="1045" spans="1:6" s="8" customFormat="1" ht="15" x14ac:dyDescent="0.2">
      <c r="A1045" s="13"/>
      <c r="C1045" s="14"/>
      <c r="F1045" s="10"/>
    </row>
    <row r="1046" spans="1:6" s="8" customFormat="1" ht="15" x14ac:dyDescent="0.2">
      <c r="A1046" s="13"/>
      <c r="C1046" s="14"/>
      <c r="F1046" s="10"/>
    </row>
    <row r="1047" spans="1:6" s="8" customFormat="1" ht="15" x14ac:dyDescent="0.2">
      <c r="A1047" s="13"/>
      <c r="C1047" s="14"/>
      <c r="F1047" s="10"/>
    </row>
    <row r="1048" spans="1:6" s="8" customFormat="1" ht="15" x14ac:dyDescent="0.2">
      <c r="A1048" s="13"/>
      <c r="C1048" s="14"/>
      <c r="F1048" s="10"/>
    </row>
    <row r="1049" spans="1:6" s="8" customFormat="1" ht="15" x14ac:dyDescent="0.2">
      <c r="A1049" s="13"/>
      <c r="C1049" s="14"/>
      <c r="F1049" s="10"/>
    </row>
    <row r="1050" spans="1:6" s="8" customFormat="1" ht="15" x14ac:dyDescent="0.2">
      <c r="A1050" s="13"/>
      <c r="C1050" s="14"/>
      <c r="F1050" s="10"/>
    </row>
    <row r="1051" spans="1:6" s="8" customFormat="1" ht="15" x14ac:dyDescent="0.2">
      <c r="A1051" s="13"/>
      <c r="C1051" s="14"/>
      <c r="F1051" s="10"/>
    </row>
    <row r="1052" spans="1:6" s="8" customFormat="1" ht="15" x14ac:dyDescent="0.2">
      <c r="A1052" s="13"/>
      <c r="C1052" s="14"/>
      <c r="F1052" s="10"/>
    </row>
    <row r="1053" spans="1:6" s="8" customFormat="1" ht="15" x14ac:dyDescent="0.2">
      <c r="A1053" s="13"/>
      <c r="C1053" s="14"/>
      <c r="F1053" s="10"/>
    </row>
    <row r="1054" spans="1:6" s="8" customFormat="1" ht="15" x14ac:dyDescent="0.2">
      <c r="A1054" s="13"/>
      <c r="C1054" s="14"/>
      <c r="F1054" s="10"/>
    </row>
    <row r="1055" spans="1:6" s="8" customFormat="1" ht="15" x14ac:dyDescent="0.2">
      <c r="A1055" s="13"/>
      <c r="C1055" s="14"/>
      <c r="F1055" s="10"/>
    </row>
    <row r="1056" spans="1:6" s="8" customFormat="1" ht="15" x14ac:dyDescent="0.2">
      <c r="A1056" s="13"/>
      <c r="C1056" s="14"/>
      <c r="F1056" s="10"/>
    </row>
    <row r="1057" spans="1:6" s="8" customFormat="1" ht="15" x14ac:dyDescent="0.2">
      <c r="A1057" s="13"/>
      <c r="C1057" s="14"/>
      <c r="F1057" s="10"/>
    </row>
    <row r="1058" spans="1:6" s="8" customFormat="1" ht="15" x14ac:dyDescent="0.2">
      <c r="A1058" s="13"/>
      <c r="C1058" s="14"/>
      <c r="F1058" s="10"/>
    </row>
    <row r="1059" spans="1:6" s="8" customFormat="1" ht="15" x14ac:dyDescent="0.2">
      <c r="A1059" s="13"/>
      <c r="C1059" s="14"/>
      <c r="F1059" s="10"/>
    </row>
    <row r="1060" spans="1:6" s="8" customFormat="1" ht="15" x14ac:dyDescent="0.2">
      <c r="A1060" s="13"/>
      <c r="C1060" s="14"/>
      <c r="F1060" s="10"/>
    </row>
    <row r="1061" spans="1:6" s="8" customFormat="1" ht="15" x14ac:dyDescent="0.2">
      <c r="A1061" s="13"/>
      <c r="C1061" s="14"/>
      <c r="F1061" s="10"/>
    </row>
    <row r="1062" spans="1:6" s="8" customFormat="1" ht="15" x14ac:dyDescent="0.2">
      <c r="A1062" s="13"/>
      <c r="C1062" s="14"/>
      <c r="F1062" s="10"/>
    </row>
    <row r="1063" spans="1:6" s="8" customFormat="1" ht="15" x14ac:dyDescent="0.2">
      <c r="A1063" s="13"/>
      <c r="C1063" s="14"/>
      <c r="F1063" s="10"/>
    </row>
    <row r="1064" spans="1:6" s="8" customFormat="1" ht="15" x14ac:dyDescent="0.2">
      <c r="A1064" s="13"/>
      <c r="C1064" s="14"/>
      <c r="F1064" s="10"/>
    </row>
    <row r="1065" spans="1:6" s="8" customFormat="1" ht="15" x14ac:dyDescent="0.2">
      <c r="A1065" s="13"/>
      <c r="C1065" s="14"/>
      <c r="F1065" s="10"/>
    </row>
    <row r="1066" spans="1:6" s="8" customFormat="1" ht="15" x14ac:dyDescent="0.2">
      <c r="A1066" s="13"/>
      <c r="C1066" s="14"/>
      <c r="F1066" s="10"/>
    </row>
    <row r="1067" spans="1:6" s="8" customFormat="1" ht="15" x14ac:dyDescent="0.2">
      <c r="A1067" s="13"/>
      <c r="C1067" s="14"/>
      <c r="F1067" s="10"/>
    </row>
    <row r="1068" spans="1:6" s="8" customFormat="1" ht="15" x14ac:dyDescent="0.2">
      <c r="A1068" s="13"/>
      <c r="C1068" s="14"/>
      <c r="F1068" s="10"/>
    </row>
    <row r="1069" spans="1:6" s="8" customFormat="1" ht="15" x14ac:dyDescent="0.2">
      <c r="A1069" s="13"/>
      <c r="C1069" s="14"/>
      <c r="F1069" s="10"/>
    </row>
    <row r="1070" spans="1:6" s="8" customFormat="1" ht="15" x14ac:dyDescent="0.2">
      <c r="A1070" s="13"/>
      <c r="C1070" s="14"/>
      <c r="F1070" s="10"/>
    </row>
    <row r="1071" spans="1:6" s="8" customFormat="1" ht="15" x14ac:dyDescent="0.2">
      <c r="A1071" s="13"/>
      <c r="C1071" s="14"/>
      <c r="F1071" s="10"/>
    </row>
    <row r="1072" spans="1:6" s="8" customFormat="1" ht="15" x14ac:dyDescent="0.2">
      <c r="A1072" s="13"/>
      <c r="C1072" s="14"/>
      <c r="F1072" s="10"/>
    </row>
    <row r="1073" spans="1:6" s="8" customFormat="1" ht="15" x14ac:dyDescent="0.2">
      <c r="A1073" s="13"/>
      <c r="C1073" s="14"/>
      <c r="F1073" s="10"/>
    </row>
    <row r="1074" spans="1:6" s="8" customFormat="1" ht="15" x14ac:dyDescent="0.2">
      <c r="A1074" s="13"/>
      <c r="C1074" s="14"/>
      <c r="F1074" s="10"/>
    </row>
    <row r="1075" spans="1:6" s="8" customFormat="1" ht="15" x14ac:dyDescent="0.2">
      <c r="A1075" s="13"/>
      <c r="C1075" s="14"/>
      <c r="F1075" s="10"/>
    </row>
    <row r="1076" spans="1:6" s="8" customFormat="1" ht="15" x14ac:dyDescent="0.2">
      <c r="A1076" s="13"/>
      <c r="C1076" s="14"/>
      <c r="F1076" s="10"/>
    </row>
    <row r="1077" spans="1:6" s="8" customFormat="1" ht="15" x14ac:dyDescent="0.2">
      <c r="A1077" s="13"/>
      <c r="C1077" s="14"/>
      <c r="F1077" s="10"/>
    </row>
    <row r="1078" spans="1:6" s="8" customFormat="1" ht="15" x14ac:dyDescent="0.2">
      <c r="A1078" s="13"/>
      <c r="C1078" s="14"/>
      <c r="F1078" s="10"/>
    </row>
    <row r="1079" spans="1:6" s="8" customFormat="1" ht="15" x14ac:dyDescent="0.2">
      <c r="A1079" s="13"/>
      <c r="C1079" s="14"/>
      <c r="F1079" s="10"/>
    </row>
    <row r="1080" spans="1:6" s="8" customFormat="1" ht="15" x14ac:dyDescent="0.2">
      <c r="A1080" s="13"/>
      <c r="C1080" s="14"/>
      <c r="F1080" s="10"/>
    </row>
    <row r="1081" spans="1:6" s="8" customFormat="1" ht="15" x14ac:dyDescent="0.2">
      <c r="A1081" s="13"/>
      <c r="C1081" s="14"/>
      <c r="F1081" s="10"/>
    </row>
    <row r="1082" spans="1:6" s="8" customFormat="1" ht="15" x14ac:dyDescent="0.2">
      <c r="A1082" s="13"/>
      <c r="C1082" s="14"/>
      <c r="F1082" s="10"/>
    </row>
    <row r="1083" spans="1:6" s="8" customFormat="1" ht="15" x14ac:dyDescent="0.2">
      <c r="A1083" s="13"/>
      <c r="C1083" s="14"/>
      <c r="F1083" s="10"/>
    </row>
    <row r="1084" spans="1:6" s="8" customFormat="1" ht="15" x14ac:dyDescent="0.2">
      <c r="A1084" s="13"/>
      <c r="C1084" s="14"/>
      <c r="F1084" s="10"/>
    </row>
    <row r="1085" spans="1:6" s="8" customFormat="1" ht="15" x14ac:dyDescent="0.2">
      <c r="A1085" s="13"/>
      <c r="C1085" s="14"/>
      <c r="F1085" s="10"/>
    </row>
    <row r="1086" spans="1:6" s="8" customFormat="1" ht="15" x14ac:dyDescent="0.2">
      <c r="A1086" s="13"/>
      <c r="C1086" s="14"/>
      <c r="F1086" s="10"/>
    </row>
    <row r="1087" spans="1:6" s="8" customFormat="1" ht="15" x14ac:dyDescent="0.2">
      <c r="A1087" s="13"/>
      <c r="C1087" s="14"/>
      <c r="F1087" s="10"/>
    </row>
    <row r="1088" spans="1:6" s="8" customFormat="1" ht="15" x14ac:dyDescent="0.2">
      <c r="A1088" s="13"/>
      <c r="C1088" s="14"/>
      <c r="F1088" s="10"/>
    </row>
    <row r="1089" spans="1:6" s="8" customFormat="1" ht="15" x14ac:dyDescent="0.2">
      <c r="A1089" s="13"/>
      <c r="C1089" s="14"/>
      <c r="F1089" s="10"/>
    </row>
    <row r="1090" spans="1:6" s="8" customFormat="1" ht="15" x14ac:dyDescent="0.2">
      <c r="A1090" s="13"/>
      <c r="C1090" s="14"/>
      <c r="F1090" s="10"/>
    </row>
    <row r="1091" spans="1:6" s="8" customFormat="1" ht="15" x14ac:dyDescent="0.2">
      <c r="A1091" s="13"/>
      <c r="C1091" s="14"/>
      <c r="F1091" s="10"/>
    </row>
    <row r="1092" spans="1:6" s="8" customFormat="1" ht="15" x14ac:dyDescent="0.2">
      <c r="A1092" s="13"/>
      <c r="C1092" s="14"/>
      <c r="F1092" s="10"/>
    </row>
    <row r="1093" spans="1:6" s="8" customFormat="1" ht="15" x14ac:dyDescent="0.2">
      <c r="A1093" s="13"/>
      <c r="C1093" s="14"/>
      <c r="F1093" s="10"/>
    </row>
    <row r="1094" spans="1:6" s="8" customFormat="1" ht="15" x14ac:dyDescent="0.2">
      <c r="A1094" s="13"/>
      <c r="C1094" s="14"/>
      <c r="F1094" s="10"/>
    </row>
    <row r="1095" spans="1:6" s="8" customFormat="1" ht="15" x14ac:dyDescent="0.2">
      <c r="A1095" s="13"/>
      <c r="C1095" s="14"/>
      <c r="F1095" s="10"/>
    </row>
    <row r="1096" spans="1:6" s="8" customFormat="1" ht="15" x14ac:dyDescent="0.2">
      <c r="A1096" s="13"/>
      <c r="C1096" s="14"/>
      <c r="F1096" s="10"/>
    </row>
    <row r="1097" spans="1:6" s="8" customFormat="1" ht="15" x14ac:dyDescent="0.2">
      <c r="A1097" s="13"/>
      <c r="C1097" s="14"/>
      <c r="F1097" s="10"/>
    </row>
    <row r="1098" spans="1:6" s="8" customFormat="1" ht="15" x14ac:dyDescent="0.2">
      <c r="A1098" s="13"/>
      <c r="C1098" s="14"/>
      <c r="F1098" s="10"/>
    </row>
    <row r="1099" spans="1:6" s="8" customFormat="1" ht="15" x14ac:dyDescent="0.2">
      <c r="A1099" s="13"/>
      <c r="C1099" s="14"/>
      <c r="F1099" s="10"/>
    </row>
    <row r="1100" spans="1:6" s="8" customFormat="1" ht="15" x14ac:dyDescent="0.2">
      <c r="A1100" s="13"/>
      <c r="C1100" s="14"/>
      <c r="F1100" s="10"/>
    </row>
    <row r="1101" spans="1:6" s="8" customFormat="1" ht="15" x14ac:dyDescent="0.2">
      <c r="A1101" s="13"/>
      <c r="C1101" s="14"/>
      <c r="F1101" s="10"/>
    </row>
    <row r="1102" spans="1:6" s="8" customFormat="1" ht="15" x14ac:dyDescent="0.2">
      <c r="A1102" s="13"/>
      <c r="C1102" s="14"/>
      <c r="F1102" s="10"/>
    </row>
    <row r="1103" spans="1:6" s="8" customFormat="1" ht="15" x14ac:dyDescent="0.2">
      <c r="A1103" s="13"/>
      <c r="C1103" s="14"/>
      <c r="F1103" s="10"/>
    </row>
    <row r="1104" spans="1:6" s="8" customFormat="1" ht="15" x14ac:dyDescent="0.2">
      <c r="A1104" s="13"/>
      <c r="C1104" s="14"/>
      <c r="F1104" s="10"/>
    </row>
    <row r="1105" spans="1:6" s="8" customFormat="1" ht="15" x14ac:dyDescent="0.2">
      <c r="A1105" s="13"/>
      <c r="C1105" s="14"/>
      <c r="F1105" s="10"/>
    </row>
    <row r="1106" spans="1:6" s="8" customFormat="1" ht="15" x14ac:dyDescent="0.2">
      <c r="A1106" s="13"/>
      <c r="C1106" s="14"/>
      <c r="F1106" s="10"/>
    </row>
    <row r="1107" spans="1:6" s="8" customFormat="1" ht="15" x14ac:dyDescent="0.2">
      <c r="A1107" s="13"/>
      <c r="C1107" s="14"/>
      <c r="F1107" s="10"/>
    </row>
    <row r="1108" spans="1:6" s="8" customFormat="1" ht="15" x14ac:dyDescent="0.2">
      <c r="A1108" s="13"/>
      <c r="C1108" s="14"/>
      <c r="F1108" s="10"/>
    </row>
    <row r="1109" spans="1:6" s="8" customFormat="1" ht="15" x14ac:dyDescent="0.2">
      <c r="A1109" s="13"/>
      <c r="C1109" s="14"/>
      <c r="F1109" s="10"/>
    </row>
    <row r="1110" spans="1:6" s="8" customFormat="1" ht="15" x14ac:dyDescent="0.2">
      <c r="A1110" s="13"/>
      <c r="C1110" s="14"/>
      <c r="F1110" s="10"/>
    </row>
    <row r="1111" spans="1:6" s="8" customFormat="1" ht="15" x14ac:dyDescent="0.2">
      <c r="A1111" s="13"/>
      <c r="C1111" s="14"/>
      <c r="F1111" s="10"/>
    </row>
    <row r="1112" spans="1:6" s="8" customFormat="1" ht="15" x14ac:dyDescent="0.2">
      <c r="A1112" s="13"/>
      <c r="C1112" s="14"/>
      <c r="F1112" s="10"/>
    </row>
    <row r="1113" spans="1:6" s="8" customFormat="1" ht="15" x14ac:dyDescent="0.2">
      <c r="A1113" s="13"/>
      <c r="C1113" s="14"/>
      <c r="F1113" s="10"/>
    </row>
    <row r="1114" spans="1:6" s="8" customFormat="1" ht="15" x14ac:dyDescent="0.2">
      <c r="A1114" s="13"/>
      <c r="C1114" s="14"/>
      <c r="F1114" s="10"/>
    </row>
    <row r="1115" spans="1:6" s="8" customFormat="1" ht="15" x14ac:dyDescent="0.2">
      <c r="A1115" s="13"/>
      <c r="C1115" s="14"/>
      <c r="F1115" s="10"/>
    </row>
    <row r="1116" spans="1:6" s="8" customFormat="1" ht="15" x14ac:dyDescent="0.2">
      <c r="A1116" s="13"/>
      <c r="C1116" s="14"/>
      <c r="F1116" s="10"/>
    </row>
    <row r="1117" spans="1:6" s="8" customFormat="1" ht="15" x14ac:dyDescent="0.2">
      <c r="A1117" s="13"/>
      <c r="C1117" s="14"/>
      <c r="F1117" s="10"/>
    </row>
    <row r="1118" spans="1:6" s="8" customFormat="1" ht="15" x14ac:dyDescent="0.2">
      <c r="A1118" s="13"/>
      <c r="C1118" s="14"/>
      <c r="F1118" s="10"/>
    </row>
    <row r="1119" spans="1:6" s="8" customFormat="1" ht="15" x14ac:dyDescent="0.2">
      <c r="A1119" s="13"/>
      <c r="C1119" s="14"/>
      <c r="F1119" s="10"/>
    </row>
    <row r="1120" spans="1:6" s="8" customFormat="1" ht="15" x14ac:dyDescent="0.2">
      <c r="A1120" s="13"/>
      <c r="C1120" s="14"/>
      <c r="F1120" s="10"/>
    </row>
    <row r="1121" spans="1:6" s="8" customFormat="1" ht="15" x14ac:dyDescent="0.2">
      <c r="A1121" s="13"/>
      <c r="C1121" s="14"/>
      <c r="F1121" s="10"/>
    </row>
    <row r="1122" spans="1:6" s="8" customFormat="1" ht="15" x14ac:dyDescent="0.2">
      <c r="A1122" s="13"/>
      <c r="C1122" s="14"/>
      <c r="F1122" s="10"/>
    </row>
    <row r="1123" spans="1:6" s="8" customFormat="1" ht="15" x14ac:dyDescent="0.2">
      <c r="A1123" s="13"/>
      <c r="C1123" s="14"/>
      <c r="F1123" s="10"/>
    </row>
    <row r="1124" spans="1:6" s="8" customFormat="1" ht="15" x14ac:dyDescent="0.2">
      <c r="A1124" s="13"/>
      <c r="C1124" s="14"/>
      <c r="F1124" s="10"/>
    </row>
    <row r="1125" spans="1:6" s="8" customFormat="1" ht="15" x14ac:dyDescent="0.2">
      <c r="A1125" s="13"/>
      <c r="C1125" s="14"/>
      <c r="F1125" s="10"/>
    </row>
    <row r="1126" spans="1:6" s="8" customFormat="1" ht="15" x14ac:dyDescent="0.2">
      <c r="A1126" s="13"/>
      <c r="C1126" s="14"/>
      <c r="F1126" s="10"/>
    </row>
    <row r="1127" spans="1:6" s="8" customFormat="1" ht="15" x14ac:dyDescent="0.2">
      <c r="A1127" s="13"/>
      <c r="C1127" s="14"/>
      <c r="F1127" s="10"/>
    </row>
    <row r="1128" spans="1:6" s="8" customFormat="1" ht="15" x14ac:dyDescent="0.2">
      <c r="A1128" s="13"/>
      <c r="C1128" s="14"/>
      <c r="F1128" s="10"/>
    </row>
    <row r="1129" spans="1:6" s="8" customFormat="1" ht="15" x14ac:dyDescent="0.2">
      <c r="A1129" s="13"/>
      <c r="C1129" s="14"/>
      <c r="F1129" s="10"/>
    </row>
    <row r="1130" spans="1:6" s="8" customFormat="1" ht="15" x14ac:dyDescent="0.2">
      <c r="A1130" s="13"/>
      <c r="C1130" s="14"/>
      <c r="F1130" s="10"/>
    </row>
    <row r="1131" spans="1:6" s="8" customFormat="1" ht="15" x14ac:dyDescent="0.2">
      <c r="A1131" s="13"/>
      <c r="C1131" s="14"/>
      <c r="F1131" s="10"/>
    </row>
    <row r="1132" spans="1:6" s="8" customFormat="1" ht="15" x14ac:dyDescent="0.2">
      <c r="A1132" s="13"/>
      <c r="C1132" s="14"/>
      <c r="F1132" s="10"/>
    </row>
    <row r="1133" spans="1:6" s="8" customFormat="1" ht="15" x14ac:dyDescent="0.2">
      <c r="A1133" s="13"/>
      <c r="C1133" s="14"/>
      <c r="F1133" s="10"/>
    </row>
    <row r="1134" spans="1:6" s="8" customFormat="1" ht="15" x14ac:dyDescent="0.2">
      <c r="A1134" s="13"/>
      <c r="C1134" s="14"/>
      <c r="F1134" s="10"/>
    </row>
    <row r="1135" spans="1:6" s="8" customFormat="1" ht="15" x14ac:dyDescent="0.2">
      <c r="A1135" s="13"/>
      <c r="C1135" s="14"/>
      <c r="F1135" s="10"/>
    </row>
    <row r="1136" spans="1:6" s="8" customFormat="1" ht="15" x14ac:dyDescent="0.2">
      <c r="A1136" s="13"/>
      <c r="C1136" s="14"/>
      <c r="F1136" s="10"/>
    </row>
    <row r="1137" spans="1:6" s="8" customFormat="1" ht="15" x14ac:dyDescent="0.2">
      <c r="A1137" s="13"/>
      <c r="C1137" s="14"/>
      <c r="F1137" s="10"/>
    </row>
    <row r="1138" spans="1:6" s="8" customFormat="1" ht="15" x14ac:dyDescent="0.2">
      <c r="A1138" s="13"/>
      <c r="C1138" s="14"/>
      <c r="F1138" s="10"/>
    </row>
    <row r="1139" spans="1:6" s="8" customFormat="1" ht="15" x14ac:dyDescent="0.2">
      <c r="A1139" s="13"/>
      <c r="C1139" s="14"/>
      <c r="F1139" s="10"/>
    </row>
    <row r="1140" spans="1:6" s="8" customFormat="1" ht="15" x14ac:dyDescent="0.2">
      <c r="A1140" s="13"/>
      <c r="C1140" s="14"/>
      <c r="F1140" s="10"/>
    </row>
    <row r="1141" spans="1:6" s="8" customFormat="1" ht="15" x14ac:dyDescent="0.2">
      <c r="A1141" s="13"/>
      <c r="C1141" s="14"/>
      <c r="F1141" s="10"/>
    </row>
    <row r="1142" spans="1:6" s="8" customFormat="1" ht="15" x14ac:dyDescent="0.2">
      <c r="A1142" s="13"/>
      <c r="C1142" s="14"/>
      <c r="F1142" s="10"/>
    </row>
    <row r="1143" spans="1:6" s="8" customFormat="1" ht="15" x14ac:dyDescent="0.2">
      <c r="A1143" s="13"/>
      <c r="C1143" s="14"/>
      <c r="F1143" s="10"/>
    </row>
    <row r="1144" spans="1:6" s="8" customFormat="1" ht="15" x14ac:dyDescent="0.2">
      <c r="A1144" s="13"/>
      <c r="C1144" s="14"/>
      <c r="F1144" s="10"/>
    </row>
    <row r="1145" spans="1:6" s="8" customFormat="1" ht="15" x14ac:dyDescent="0.2">
      <c r="A1145" s="13"/>
      <c r="C1145" s="14"/>
      <c r="F1145" s="10"/>
    </row>
    <row r="1146" spans="1:6" s="8" customFormat="1" ht="15" x14ac:dyDescent="0.2">
      <c r="A1146" s="13"/>
      <c r="C1146" s="14"/>
      <c r="F1146" s="10"/>
    </row>
    <row r="1147" spans="1:6" s="8" customFormat="1" ht="15" x14ac:dyDescent="0.2">
      <c r="A1147" s="13"/>
      <c r="C1147" s="14"/>
      <c r="F1147" s="10"/>
    </row>
    <row r="1148" spans="1:6" s="8" customFormat="1" ht="15" x14ac:dyDescent="0.2">
      <c r="A1148" s="13"/>
      <c r="C1148" s="14"/>
      <c r="F1148" s="10"/>
    </row>
    <row r="1149" spans="1:6" s="8" customFormat="1" ht="15" x14ac:dyDescent="0.2">
      <c r="A1149" s="13"/>
      <c r="C1149" s="14"/>
      <c r="F1149" s="10"/>
    </row>
    <row r="1150" spans="1:6" s="8" customFormat="1" ht="15" x14ac:dyDescent="0.2">
      <c r="A1150" s="13"/>
      <c r="C1150" s="14"/>
      <c r="F1150" s="10"/>
    </row>
    <row r="1151" spans="1:6" s="8" customFormat="1" ht="15" x14ac:dyDescent="0.2">
      <c r="A1151" s="13"/>
      <c r="C1151" s="14"/>
      <c r="F1151" s="10"/>
    </row>
    <row r="1152" spans="1:6" s="8" customFormat="1" ht="15" x14ac:dyDescent="0.2">
      <c r="A1152" s="13"/>
      <c r="C1152" s="14"/>
      <c r="F1152" s="10"/>
    </row>
    <row r="1153" spans="1:6" s="8" customFormat="1" ht="15" x14ac:dyDescent="0.2">
      <c r="A1153" s="13"/>
      <c r="C1153" s="14"/>
      <c r="F1153" s="10"/>
    </row>
    <row r="1154" spans="1:6" s="8" customFormat="1" ht="15" x14ac:dyDescent="0.2">
      <c r="A1154" s="13"/>
      <c r="C1154" s="14"/>
      <c r="F1154" s="10"/>
    </row>
    <row r="1155" spans="1:6" s="8" customFormat="1" ht="15" x14ac:dyDescent="0.2">
      <c r="A1155" s="13"/>
      <c r="C1155" s="14"/>
      <c r="F1155" s="10"/>
    </row>
    <row r="1156" spans="1:6" s="8" customFormat="1" ht="15" x14ac:dyDescent="0.2">
      <c r="A1156" s="13"/>
      <c r="C1156" s="14"/>
      <c r="F1156" s="10"/>
    </row>
    <row r="1157" spans="1:6" s="8" customFormat="1" ht="15" x14ac:dyDescent="0.2">
      <c r="A1157" s="13"/>
      <c r="C1157" s="14"/>
      <c r="F1157" s="10"/>
    </row>
    <row r="1158" spans="1:6" s="8" customFormat="1" ht="15" x14ac:dyDescent="0.2">
      <c r="A1158" s="13"/>
      <c r="C1158" s="14"/>
      <c r="F1158" s="10"/>
    </row>
    <row r="1159" spans="1:6" s="8" customFormat="1" ht="15" x14ac:dyDescent="0.2">
      <c r="A1159" s="13"/>
      <c r="C1159" s="14"/>
      <c r="F1159" s="10"/>
    </row>
    <row r="1160" spans="1:6" s="8" customFormat="1" ht="15" x14ac:dyDescent="0.2">
      <c r="A1160" s="13"/>
      <c r="C1160" s="14"/>
      <c r="F1160" s="10"/>
    </row>
    <row r="1161" spans="1:6" s="8" customFormat="1" ht="15" x14ac:dyDescent="0.2">
      <c r="A1161" s="13"/>
      <c r="C1161" s="14"/>
      <c r="F1161" s="10"/>
    </row>
    <row r="1162" spans="1:6" s="8" customFormat="1" ht="15" x14ac:dyDescent="0.2">
      <c r="A1162" s="13"/>
      <c r="C1162" s="14"/>
      <c r="F1162" s="10"/>
    </row>
    <row r="1163" spans="1:6" s="8" customFormat="1" ht="15" x14ac:dyDescent="0.2">
      <c r="A1163" s="13"/>
      <c r="C1163" s="14"/>
      <c r="F1163" s="10"/>
    </row>
    <row r="1164" spans="1:6" s="8" customFormat="1" ht="15" x14ac:dyDescent="0.2">
      <c r="A1164" s="13"/>
      <c r="C1164" s="14"/>
      <c r="F1164" s="10"/>
    </row>
    <row r="1165" spans="1:6" s="8" customFormat="1" ht="15" x14ac:dyDescent="0.2">
      <c r="A1165" s="13"/>
      <c r="C1165" s="14"/>
      <c r="F1165" s="10"/>
    </row>
    <row r="1166" spans="1:6" s="8" customFormat="1" ht="15" x14ac:dyDescent="0.2">
      <c r="A1166" s="13"/>
      <c r="C1166" s="14"/>
      <c r="F1166" s="10"/>
    </row>
    <row r="1167" spans="1:6" s="8" customFormat="1" ht="15" x14ac:dyDescent="0.2">
      <c r="A1167" s="13"/>
      <c r="C1167" s="14"/>
      <c r="F1167" s="10"/>
    </row>
    <row r="1168" spans="1:6" s="8" customFormat="1" ht="15" x14ac:dyDescent="0.2">
      <c r="A1168" s="13"/>
      <c r="C1168" s="14"/>
      <c r="F1168" s="10"/>
    </row>
    <row r="1169" spans="1:6" s="8" customFormat="1" ht="15" x14ac:dyDescent="0.2">
      <c r="A1169" s="13"/>
      <c r="C1169" s="14"/>
      <c r="F1169" s="10"/>
    </row>
    <row r="1170" spans="1:6" s="8" customFormat="1" ht="15" x14ac:dyDescent="0.2">
      <c r="A1170" s="13"/>
      <c r="C1170" s="14"/>
      <c r="F1170" s="10"/>
    </row>
    <row r="1171" spans="1:6" s="8" customFormat="1" ht="15" x14ac:dyDescent="0.2">
      <c r="A1171" s="13"/>
      <c r="C1171" s="14"/>
      <c r="F1171" s="10"/>
    </row>
    <row r="1172" spans="1:6" s="8" customFormat="1" ht="15" x14ac:dyDescent="0.2">
      <c r="A1172" s="13"/>
      <c r="C1172" s="14"/>
      <c r="F1172" s="10"/>
    </row>
    <row r="1173" spans="1:6" s="8" customFormat="1" ht="15" x14ac:dyDescent="0.2">
      <c r="A1173" s="13"/>
      <c r="C1173" s="14"/>
      <c r="F1173" s="10"/>
    </row>
    <row r="1174" spans="1:6" s="8" customFormat="1" ht="15" x14ac:dyDescent="0.2">
      <c r="A1174" s="13"/>
      <c r="C1174" s="14"/>
      <c r="F1174" s="10"/>
    </row>
    <row r="1175" spans="1:6" s="8" customFormat="1" ht="15" x14ac:dyDescent="0.2">
      <c r="A1175" s="13"/>
      <c r="C1175" s="14"/>
      <c r="F1175" s="10"/>
    </row>
    <row r="1176" spans="1:6" s="8" customFormat="1" ht="15" x14ac:dyDescent="0.2">
      <c r="A1176" s="13"/>
      <c r="C1176" s="14"/>
      <c r="F1176" s="10"/>
    </row>
    <row r="1177" spans="1:6" s="8" customFormat="1" ht="15" x14ac:dyDescent="0.2">
      <c r="A1177" s="13"/>
      <c r="C1177" s="14"/>
      <c r="F1177" s="10"/>
    </row>
    <row r="1178" spans="1:6" s="8" customFormat="1" ht="15" x14ac:dyDescent="0.2">
      <c r="A1178" s="13"/>
      <c r="C1178" s="14"/>
      <c r="F1178" s="10"/>
    </row>
    <row r="1179" spans="1:6" s="8" customFormat="1" ht="15" x14ac:dyDescent="0.2">
      <c r="A1179" s="13"/>
      <c r="C1179" s="14"/>
      <c r="F1179" s="10"/>
    </row>
    <row r="1180" spans="1:6" s="8" customFormat="1" ht="15" x14ac:dyDescent="0.2">
      <c r="A1180" s="13"/>
      <c r="C1180" s="14"/>
      <c r="F1180" s="10"/>
    </row>
    <row r="1181" spans="1:6" s="8" customFormat="1" ht="15" x14ac:dyDescent="0.2">
      <c r="A1181" s="13"/>
      <c r="C1181" s="14"/>
      <c r="F1181" s="10"/>
    </row>
    <row r="1182" spans="1:6" s="8" customFormat="1" ht="15" x14ac:dyDescent="0.2">
      <c r="A1182" s="13"/>
      <c r="C1182" s="14"/>
      <c r="F1182" s="10"/>
    </row>
    <row r="1183" spans="1:6" s="8" customFormat="1" ht="15" x14ac:dyDescent="0.2">
      <c r="A1183" s="13"/>
      <c r="C1183" s="14"/>
      <c r="F1183" s="10"/>
    </row>
    <row r="1184" spans="1:6" s="8" customFormat="1" ht="15" x14ac:dyDescent="0.2">
      <c r="A1184" s="13"/>
      <c r="C1184" s="14"/>
      <c r="F1184" s="10"/>
    </row>
    <row r="1185" spans="1:6" s="8" customFormat="1" ht="15" x14ac:dyDescent="0.2">
      <c r="A1185" s="13"/>
      <c r="C1185" s="14"/>
      <c r="F1185" s="10"/>
    </row>
    <row r="1186" spans="1:6" s="8" customFormat="1" ht="15" x14ac:dyDescent="0.2">
      <c r="A1186" s="13"/>
      <c r="C1186" s="14"/>
      <c r="F1186" s="10"/>
    </row>
    <row r="1187" spans="1:6" s="8" customFormat="1" ht="15" x14ac:dyDescent="0.2">
      <c r="A1187" s="13"/>
      <c r="C1187" s="14"/>
      <c r="F1187" s="10"/>
    </row>
    <row r="1188" spans="1:6" s="8" customFormat="1" ht="15" x14ac:dyDescent="0.2">
      <c r="A1188" s="13"/>
      <c r="C1188" s="14"/>
      <c r="F1188" s="10"/>
    </row>
    <row r="1189" spans="1:6" s="8" customFormat="1" ht="15" x14ac:dyDescent="0.2">
      <c r="A1189" s="13"/>
      <c r="C1189" s="14"/>
      <c r="F1189" s="10"/>
    </row>
    <row r="1190" spans="1:6" s="8" customFormat="1" ht="15" x14ac:dyDescent="0.2">
      <c r="A1190" s="13"/>
      <c r="C1190" s="14"/>
      <c r="F1190" s="10"/>
    </row>
    <row r="1191" spans="1:6" s="8" customFormat="1" ht="15" x14ac:dyDescent="0.2">
      <c r="A1191" s="13"/>
      <c r="C1191" s="14"/>
      <c r="F1191" s="10"/>
    </row>
    <row r="1192" spans="1:6" s="8" customFormat="1" ht="15" x14ac:dyDescent="0.2">
      <c r="A1192" s="13"/>
      <c r="C1192" s="14"/>
      <c r="F1192" s="10"/>
    </row>
    <row r="1193" spans="1:6" s="8" customFormat="1" ht="15" x14ac:dyDescent="0.2">
      <c r="A1193" s="13"/>
      <c r="C1193" s="14"/>
      <c r="F1193" s="10"/>
    </row>
    <row r="1194" spans="1:6" s="8" customFormat="1" ht="15" x14ac:dyDescent="0.2">
      <c r="A1194" s="13"/>
      <c r="C1194" s="14"/>
      <c r="F1194" s="10"/>
    </row>
    <row r="1195" spans="1:6" s="8" customFormat="1" ht="15" x14ac:dyDescent="0.2">
      <c r="A1195" s="13"/>
      <c r="C1195" s="14"/>
      <c r="F1195" s="10"/>
    </row>
    <row r="1196" spans="1:6" s="8" customFormat="1" ht="15" x14ac:dyDescent="0.2">
      <c r="A1196" s="13"/>
      <c r="C1196" s="14"/>
      <c r="F1196" s="10"/>
    </row>
    <row r="1197" spans="1:6" s="8" customFormat="1" ht="15" x14ac:dyDescent="0.2">
      <c r="A1197" s="13"/>
      <c r="C1197" s="14"/>
      <c r="F1197" s="10"/>
    </row>
    <row r="1198" spans="1:6" s="8" customFormat="1" ht="15" x14ac:dyDescent="0.2">
      <c r="A1198" s="13"/>
      <c r="C1198" s="14"/>
      <c r="F1198" s="10"/>
    </row>
    <row r="1199" spans="1:6" s="8" customFormat="1" ht="15" x14ac:dyDescent="0.2">
      <c r="A1199" s="13"/>
      <c r="C1199" s="14"/>
      <c r="F1199" s="10"/>
    </row>
    <row r="1200" spans="1:6" s="8" customFormat="1" ht="15" x14ac:dyDescent="0.2">
      <c r="A1200" s="13"/>
      <c r="C1200" s="14"/>
      <c r="F1200" s="10"/>
    </row>
    <row r="1201" spans="1:6" s="8" customFormat="1" ht="15" x14ac:dyDescent="0.2">
      <c r="A1201" s="13"/>
      <c r="C1201" s="14"/>
      <c r="F1201" s="10"/>
    </row>
    <row r="1202" spans="1:6" s="8" customFormat="1" ht="15" x14ac:dyDescent="0.2">
      <c r="A1202" s="13"/>
      <c r="C1202" s="14"/>
      <c r="F1202" s="10"/>
    </row>
    <row r="1203" spans="1:6" s="8" customFormat="1" ht="15" x14ac:dyDescent="0.2">
      <c r="A1203" s="13"/>
      <c r="C1203" s="14"/>
      <c r="F1203" s="10"/>
    </row>
    <row r="1204" spans="1:6" s="8" customFormat="1" ht="15" x14ac:dyDescent="0.2">
      <c r="A1204" s="13"/>
      <c r="C1204" s="14"/>
      <c r="F1204" s="10"/>
    </row>
    <row r="1205" spans="1:6" s="8" customFormat="1" ht="15" x14ac:dyDescent="0.2">
      <c r="A1205" s="13"/>
      <c r="C1205" s="14"/>
      <c r="F1205" s="10"/>
    </row>
    <row r="1206" spans="1:6" s="8" customFormat="1" ht="15" x14ac:dyDescent="0.2">
      <c r="A1206" s="13"/>
      <c r="C1206" s="14"/>
      <c r="F1206" s="10"/>
    </row>
    <row r="1207" spans="1:6" s="8" customFormat="1" ht="15" x14ac:dyDescent="0.2">
      <c r="A1207" s="13"/>
      <c r="C1207" s="14"/>
      <c r="F1207" s="10"/>
    </row>
    <row r="1208" spans="1:6" s="8" customFormat="1" ht="15" x14ac:dyDescent="0.2">
      <c r="A1208" s="13"/>
      <c r="C1208" s="14"/>
      <c r="F1208" s="10"/>
    </row>
    <row r="1209" spans="1:6" s="8" customFormat="1" ht="15" x14ac:dyDescent="0.2">
      <c r="A1209" s="13"/>
      <c r="C1209" s="14"/>
      <c r="F1209" s="10"/>
    </row>
    <row r="1210" spans="1:6" s="8" customFormat="1" ht="15" x14ac:dyDescent="0.2">
      <c r="A1210" s="13"/>
      <c r="C1210" s="14"/>
      <c r="F1210" s="10"/>
    </row>
    <row r="1211" spans="1:6" s="8" customFormat="1" ht="15" x14ac:dyDescent="0.2">
      <c r="A1211" s="13"/>
      <c r="C1211" s="14"/>
      <c r="F1211" s="10"/>
    </row>
    <row r="1212" spans="1:6" s="8" customFormat="1" ht="15" x14ac:dyDescent="0.2">
      <c r="A1212" s="13"/>
      <c r="C1212" s="14"/>
      <c r="F1212" s="10"/>
    </row>
    <row r="1213" spans="1:6" s="8" customFormat="1" ht="15" x14ac:dyDescent="0.2">
      <c r="A1213" s="13"/>
      <c r="C1213" s="14"/>
      <c r="F1213" s="10"/>
    </row>
    <row r="1214" spans="1:6" s="8" customFormat="1" ht="15" x14ac:dyDescent="0.2">
      <c r="A1214" s="13"/>
      <c r="C1214" s="14"/>
      <c r="F1214" s="10"/>
    </row>
    <row r="1215" spans="1:6" s="8" customFormat="1" ht="15" x14ac:dyDescent="0.2">
      <c r="A1215" s="13"/>
      <c r="C1215" s="14"/>
      <c r="F1215" s="10"/>
    </row>
    <row r="1216" spans="1:6" s="8" customFormat="1" ht="15" x14ac:dyDescent="0.2">
      <c r="A1216" s="13"/>
      <c r="C1216" s="14"/>
      <c r="F1216" s="10"/>
    </row>
    <row r="1217" spans="1:6" s="8" customFormat="1" ht="15" x14ac:dyDescent="0.2">
      <c r="A1217" s="13"/>
      <c r="C1217" s="14"/>
      <c r="F1217" s="10"/>
    </row>
    <row r="1218" spans="1:6" s="8" customFormat="1" ht="15" x14ac:dyDescent="0.2">
      <c r="A1218" s="13"/>
      <c r="C1218" s="14"/>
      <c r="F1218" s="10"/>
    </row>
    <row r="1219" spans="1:6" s="8" customFormat="1" ht="15" x14ac:dyDescent="0.2">
      <c r="A1219" s="13"/>
      <c r="C1219" s="14"/>
      <c r="F1219" s="10"/>
    </row>
    <row r="1220" spans="1:6" s="8" customFormat="1" ht="15" x14ac:dyDescent="0.2">
      <c r="A1220" s="13"/>
      <c r="C1220" s="14"/>
      <c r="F1220" s="10"/>
    </row>
    <row r="1221" spans="1:6" s="8" customFormat="1" ht="15" x14ac:dyDescent="0.2">
      <c r="A1221" s="13"/>
      <c r="C1221" s="14"/>
      <c r="F1221" s="10"/>
    </row>
    <row r="1222" spans="1:6" s="8" customFormat="1" ht="15" x14ac:dyDescent="0.2">
      <c r="A1222" s="13"/>
      <c r="C1222" s="14"/>
      <c r="F1222" s="10"/>
    </row>
    <row r="1223" spans="1:6" s="8" customFormat="1" ht="15" x14ac:dyDescent="0.2">
      <c r="A1223" s="13"/>
      <c r="C1223" s="14"/>
      <c r="F1223" s="10"/>
    </row>
    <row r="1224" spans="1:6" s="8" customFormat="1" ht="15" x14ac:dyDescent="0.2">
      <c r="A1224" s="13"/>
      <c r="C1224" s="14"/>
      <c r="F1224" s="10"/>
    </row>
    <row r="1225" spans="1:6" s="8" customFormat="1" ht="15" x14ac:dyDescent="0.2">
      <c r="A1225" s="13"/>
      <c r="C1225" s="14"/>
      <c r="F1225" s="10"/>
    </row>
    <row r="1226" spans="1:6" s="8" customFormat="1" ht="15" x14ac:dyDescent="0.2">
      <c r="A1226" s="13"/>
      <c r="C1226" s="14"/>
      <c r="F1226" s="10"/>
    </row>
    <row r="1227" spans="1:6" s="8" customFormat="1" ht="15" x14ac:dyDescent="0.2">
      <c r="A1227" s="13"/>
      <c r="C1227" s="14"/>
      <c r="F1227" s="10"/>
    </row>
    <row r="1228" spans="1:6" s="8" customFormat="1" ht="15" x14ac:dyDescent="0.2">
      <c r="A1228" s="13"/>
      <c r="C1228" s="14"/>
      <c r="F1228" s="10"/>
    </row>
    <row r="1229" spans="1:6" s="8" customFormat="1" ht="15" x14ac:dyDescent="0.2">
      <c r="A1229" s="13"/>
      <c r="C1229" s="14"/>
      <c r="F1229" s="10"/>
    </row>
    <row r="1230" spans="1:6" s="8" customFormat="1" ht="15" x14ac:dyDescent="0.2">
      <c r="A1230" s="13"/>
      <c r="C1230" s="14"/>
      <c r="F1230" s="10"/>
    </row>
    <row r="1231" spans="1:6" s="8" customFormat="1" ht="15" x14ac:dyDescent="0.2">
      <c r="A1231" s="13"/>
      <c r="C1231" s="14"/>
      <c r="F1231" s="10"/>
    </row>
    <row r="1232" spans="1:6" s="8" customFormat="1" ht="15" x14ac:dyDescent="0.2">
      <c r="A1232" s="13"/>
      <c r="C1232" s="14"/>
      <c r="F1232" s="10"/>
    </row>
    <row r="1233" spans="1:6" s="8" customFormat="1" ht="15" x14ac:dyDescent="0.2">
      <c r="A1233" s="13"/>
      <c r="C1233" s="14"/>
      <c r="F1233" s="10"/>
    </row>
    <row r="1234" spans="1:6" s="8" customFormat="1" ht="15" x14ac:dyDescent="0.2">
      <c r="A1234" s="13"/>
      <c r="C1234" s="14"/>
      <c r="F1234" s="10"/>
    </row>
    <row r="1235" spans="1:6" s="8" customFormat="1" ht="15" x14ac:dyDescent="0.2">
      <c r="A1235" s="13"/>
      <c r="C1235" s="14"/>
      <c r="F1235" s="10"/>
    </row>
    <row r="1236" spans="1:6" s="8" customFormat="1" ht="15" x14ac:dyDescent="0.2">
      <c r="A1236" s="13"/>
      <c r="C1236" s="14"/>
      <c r="F1236" s="10"/>
    </row>
    <row r="1237" spans="1:6" s="8" customFormat="1" ht="15" x14ac:dyDescent="0.2">
      <c r="A1237" s="13"/>
      <c r="C1237" s="14"/>
      <c r="F1237" s="10"/>
    </row>
    <row r="1238" spans="1:6" s="8" customFormat="1" ht="15" x14ac:dyDescent="0.2">
      <c r="A1238" s="13"/>
      <c r="C1238" s="14"/>
      <c r="F1238" s="10"/>
    </row>
    <row r="1239" spans="1:6" s="8" customFormat="1" ht="15" x14ac:dyDescent="0.2">
      <c r="A1239" s="13"/>
      <c r="C1239" s="14"/>
      <c r="F1239" s="10"/>
    </row>
    <row r="1240" spans="1:6" s="8" customFormat="1" ht="15" x14ac:dyDescent="0.2">
      <c r="A1240" s="13"/>
      <c r="C1240" s="14"/>
      <c r="F1240" s="10"/>
    </row>
    <row r="1241" spans="1:6" s="8" customFormat="1" ht="15" x14ac:dyDescent="0.2">
      <c r="A1241" s="13"/>
      <c r="C1241" s="14"/>
      <c r="F1241" s="10"/>
    </row>
    <row r="1242" spans="1:6" s="8" customFormat="1" ht="15" x14ac:dyDescent="0.2">
      <c r="A1242" s="13"/>
      <c r="C1242" s="14"/>
      <c r="F1242" s="10"/>
    </row>
    <row r="1243" spans="1:6" s="8" customFormat="1" ht="15" x14ac:dyDescent="0.2">
      <c r="A1243" s="13"/>
      <c r="C1243" s="14"/>
      <c r="F1243" s="10"/>
    </row>
    <row r="1244" spans="1:6" s="8" customFormat="1" ht="15" x14ac:dyDescent="0.2">
      <c r="A1244" s="13"/>
      <c r="C1244" s="14"/>
      <c r="F1244" s="10"/>
    </row>
    <row r="1245" spans="1:6" s="8" customFormat="1" ht="15" x14ac:dyDescent="0.2">
      <c r="A1245" s="13"/>
      <c r="C1245" s="14"/>
      <c r="F1245" s="10"/>
    </row>
    <row r="1246" spans="1:6" s="8" customFormat="1" ht="15" x14ac:dyDescent="0.2">
      <c r="A1246" s="13"/>
      <c r="C1246" s="14"/>
      <c r="F1246" s="10"/>
    </row>
    <row r="1247" spans="1:6" s="8" customFormat="1" ht="15" x14ac:dyDescent="0.2">
      <c r="A1247" s="13"/>
      <c r="C1247" s="14"/>
      <c r="F1247" s="10"/>
    </row>
    <row r="1248" spans="1:6" s="8" customFormat="1" ht="15" x14ac:dyDescent="0.2">
      <c r="A1248" s="13"/>
      <c r="C1248" s="14"/>
      <c r="F1248" s="10"/>
    </row>
    <row r="1249" spans="1:6" s="8" customFormat="1" ht="15" x14ac:dyDescent="0.2">
      <c r="A1249" s="13"/>
      <c r="C1249" s="14"/>
      <c r="F1249" s="10"/>
    </row>
    <row r="1250" spans="1:6" s="8" customFormat="1" ht="15" x14ac:dyDescent="0.2">
      <c r="A1250" s="13"/>
      <c r="C1250" s="14"/>
      <c r="F1250" s="10"/>
    </row>
    <row r="1251" spans="1:6" s="8" customFormat="1" ht="15" x14ac:dyDescent="0.2">
      <c r="A1251" s="13"/>
      <c r="C1251" s="14"/>
      <c r="F1251" s="10"/>
    </row>
    <row r="1252" spans="1:6" s="8" customFormat="1" ht="15" x14ac:dyDescent="0.2">
      <c r="A1252" s="13"/>
      <c r="C1252" s="14"/>
      <c r="F1252" s="10"/>
    </row>
    <row r="1253" spans="1:6" s="8" customFormat="1" ht="15" x14ac:dyDescent="0.2">
      <c r="A1253" s="13"/>
      <c r="C1253" s="14"/>
      <c r="F1253" s="10"/>
    </row>
    <row r="1254" spans="1:6" s="8" customFormat="1" ht="15" x14ac:dyDescent="0.2">
      <c r="A1254" s="13"/>
      <c r="C1254" s="14"/>
      <c r="F1254" s="10"/>
    </row>
    <row r="1255" spans="1:6" s="8" customFormat="1" ht="15" x14ac:dyDescent="0.2">
      <c r="A1255" s="13"/>
      <c r="C1255" s="14"/>
      <c r="F1255" s="10"/>
    </row>
    <row r="1256" spans="1:6" s="8" customFormat="1" ht="15" x14ac:dyDescent="0.2">
      <c r="A1256" s="13"/>
      <c r="C1256" s="14"/>
      <c r="F1256" s="10"/>
    </row>
    <row r="1257" spans="1:6" s="8" customFormat="1" ht="15" x14ac:dyDescent="0.2">
      <c r="A1257" s="13"/>
      <c r="C1257" s="14"/>
      <c r="F1257" s="10"/>
    </row>
    <row r="1258" spans="1:6" s="8" customFormat="1" ht="15" x14ac:dyDescent="0.2">
      <c r="A1258" s="13"/>
      <c r="C1258" s="14"/>
      <c r="F1258" s="10"/>
    </row>
    <row r="1259" spans="1:6" s="8" customFormat="1" ht="15" x14ac:dyDescent="0.2">
      <c r="A1259" s="13"/>
      <c r="C1259" s="14"/>
      <c r="F1259" s="10"/>
    </row>
    <row r="1260" spans="1:6" s="8" customFormat="1" ht="15" x14ac:dyDescent="0.2">
      <c r="A1260" s="13"/>
      <c r="C1260" s="14"/>
      <c r="F1260" s="10"/>
    </row>
    <row r="1261" spans="1:6" s="8" customFormat="1" ht="15" x14ac:dyDescent="0.2">
      <c r="A1261" s="13"/>
      <c r="C1261" s="14"/>
      <c r="F1261" s="10"/>
    </row>
    <row r="1262" spans="1:6" s="8" customFormat="1" ht="15" x14ac:dyDescent="0.2">
      <c r="A1262" s="13"/>
      <c r="C1262" s="14"/>
      <c r="F1262" s="10"/>
    </row>
    <row r="1263" spans="1:6" s="8" customFormat="1" ht="15" x14ac:dyDescent="0.2">
      <c r="A1263" s="13"/>
      <c r="C1263" s="14"/>
      <c r="F1263" s="10"/>
    </row>
    <row r="1264" spans="1:6" s="8" customFormat="1" ht="15" x14ac:dyDescent="0.2">
      <c r="A1264" s="13"/>
      <c r="C1264" s="14"/>
      <c r="F1264" s="10"/>
    </row>
    <row r="1265" spans="1:6" s="8" customFormat="1" ht="15" x14ac:dyDescent="0.2">
      <c r="A1265" s="13"/>
      <c r="C1265" s="14"/>
      <c r="F1265" s="10"/>
    </row>
    <row r="1266" spans="1:6" s="8" customFormat="1" ht="15" x14ac:dyDescent="0.2">
      <c r="A1266" s="13"/>
      <c r="C1266" s="14"/>
      <c r="F1266" s="10"/>
    </row>
    <row r="1267" spans="1:6" s="8" customFormat="1" ht="15" x14ac:dyDescent="0.2">
      <c r="A1267" s="13"/>
      <c r="C1267" s="14"/>
      <c r="F1267" s="10"/>
    </row>
    <row r="1268" spans="1:6" s="8" customFormat="1" ht="15" x14ac:dyDescent="0.2">
      <c r="A1268" s="13"/>
      <c r="C1268" s="14"/>
      <c r="F1268" s="10"/>
    </row>
    <row r="1269" spans="1:6" s="8" customFormat="1" ht="15" x14ac:dyDescent="0.2">
      <c r="A1269" s="13"/>
      <c r="C1269" s="14"/>
      <c r="F1269" s="10"/>
    </row>
    <row r="1270" spans="1:6" s="8" customFormat="1" ht="15" x14ac:dyDescent="0.2">
      <c r="A1270" s="13"/>
      <c r="C1270" s="14"/>
      <c r="F1270" s="10"/>
    </row>
    <row r="1271" spans="1:6" s="8" customFormat="1" ht="15" x14ac:dyDescent="0.2">
      <c r="A1271" s="13"/>
      <c r="C1271" s="14"/>
      <c r="F1271" s="10"/>
    </row>
    <row r="1272" spans="1:6" s="8" customFormat="1" ht="15" x14ac:dyDescent="0.2">
      <c r="A1272" s="13"/>
      <c r="C1272" s="14"/>
      <c r="F1272" s="10"/>
    </row>
    <row r="1273" spans="1:6" s="8" customFormat="1" ht="15" x14ac:dyDescent="0.2">
      <c r="A1273" s="13"/>
      <c r="C1273" s="14"/>
      <c r="F1273" s="10"/>
    </row>
    <row r="1274" spans="1:6" s="8" customFormat="1" ht="15" x14ac:dyDescent="0.2">
      <c r="A1274" s="13"/>
      <c r="C1274" s="14"/>
      <c r="F1274" s="10"/>
    </row>
    <row r="1275" spans="1:6" s="8" customFormat="1" ht="15" x14ac:dyDescent="0.2">
      <c r="A1275" s="13"/>
      <c r="C1275" s="14"/>
      <c r="F1275" s="10"/>
    </row>
    <row r="1276" spans="1:6" s="8" customFormat="1" ht="15" x14ac:dyDescent="0.2">
      <c r="A1276" s="13"/>
      <c r="C1276" s="14"/>
      <c r="F1276" s="10"/>
    </row>
    <row r="1277" spans="1:6" s="8" customFormat="1" ht="15" x14ac:dyDescent="0.2">
      <c r="A1277" s="13"/>
      <c r="C1277" s="14"/>
      <c r="F1277" s="10"/>
    </row>
    <row r="1278" spans="1:6" s="8" customFormat="1" ht="15" x14ac:dyDescent="0.2">
      <c r="A1278" s="13"/>
      <c r="C1278" s="14"/>
      <c r="F1278" s="10"/>
    </row>
    <row r="1279" spans="1:6" s="8" customFormat="1" ht="15" x14ac:dyDescent="0.2">
      <c r="A1279" s="13"/>
      <c r="C1279" s="14"/>
      <c r="F1279" s="10"/>
    </row>
    <row r="1280" spans="1:6" s="8" customFormat="1" ht="15" x14ac:dyDescent="0.2">
      <c r="A1280" s="13"/>
      <c r="C1280" s="14"/>
      <c r="F1280" s="10"/>
    </row>
    <row r="1281" spans="1:6" s="8" customFormat="1" ht="15" x14ac:dyDescent="0.2">
      <c r="A1281" s="13"/>
      <c r="C1281" s="14"/>
      <c r="F1281" s="10"/>
    </row>
    <row r="1282" spans="1:6" s="8" customFormat="1" ht="15" x14ac:dyDescent="0.2">
      <c r="A1282" s="13"/>
      <c r="C1282" s="14"/>
      <c r="F1282" s="10"/>
    </row>
    <row r="1283" spans="1:6" s="8" customFormat="1" ht="15" x14ac:dyDescent="0.2">
      <c r="A1283" s="13"/>
      <c r="C1283" s="14"/>
      <c r="F1283" s="10"/>
    </row>
    <row r="1284" spans="1:6" s="8" customFormat="1" ht="15" x14ac:dyDescent="0.2">
      <c r="A1284" s="13"/>
      <c r="C1284" s="14"/>
      <c r="F1284" s="10"/>
    </row>
    <row r="1285" spans="1:6" s="8" customFormat="1" ht="15" x14ac:dyDescent="0.2">
      <c r="A1285" s="13"/>
      <c r="C1285" s="14"/>
      <c r="F1285" s="10"/>
    </row>
    <row r="1286" spans="1:6" s="8" customFormat="1" ht="15" x14ac:dyDescent="0.2">
      <c r="A1286" s="13"/>
      <c r="C1286" s="14"/>
      <c r="F1286" s="10"/>
    </row>
    <row r="1287" spans="1:6" s="8" customFormat="1" ht="15" x14ac:dyDescent="0.2">
      <c r="A1287" s="13"/>
      <c r="C1287" s="14"/>
      <c r="F1287" s="10"/>
    </row>
    <row r="1288" spans="1:6" s="8" customFormat="1" ht="15" x14ac:dyDescent="0.2">
      <c r="A1288" s="13"/>
      <c r="C1288" s="14"/>
      <c r="F1288" s="10"/>
    </row>
    <row r="1289" spans="1:6" s="8" customFormat="1" ht="15" x14ac:dyDescent="0.2">
      <c r="A1289" s="13"/>
      <c r="C1289" s="14"/>
      <c r="F1289" s="10"/>
    </row>
    <row r="1290" spans="1:6" s="8" customFormat="1" ht="15" x14ac:dyDescent="0.2">
      <c r="A1290" s="13"/>
      <c r="C1290" s="14"/>
      <c r="F1290" s="10"/>
    </row>
    <row r="1291" spans="1:6" s="8" customFormat="1" ht="15" x14ac:dyDescent="0.2">
      <c r="A1291" s="13"/>
      <c r="C1291" s="14"/>
      <c r="F1291" s="10"/>
    </row>
    <row r="1292" spans="1:6" s="8" customFormat="1" ht="15" x14ac:dyDescent="0.2">
      <c r="A1292" s="13"/>
      <c r="C1292" s="14"/>
      <c r="F1292" s="10"/>
    </row>
    <row r="1293" spans="1:6" s="8" customFormat="1" ht="15" x14ac:dyDescent="0.2">
      <c r="A1293" s="13"/>
      <c r="C1293" s="14"/>
      <c r="F1293" s="10"/>
    </row>
    <row r="1294" spans="1:6" s="8" customFormat="1" ht="15" x14ac:dyDescent="0.2">
      <c r="A1294" s="13"/>
      <c r="C1294" s="14"/>
      <c r="F1294" s="10"/>
    </row>
    <row r="1295" spans="1:6" s="8" customFormat="1" ht="15" x14ac:dyDescent="0.2">
      <c r="A1295" s="13"/>
      <c r="C1295" s="14"/>
      <c r="F1295" s="10"/>
    </row>
    <row r="1296" spans="1:6" s="8" customFormat="1" ht="15" x14ac:dyDescent="0.2">
      <c r="A1296" s="13"/>
      <c r="C1296" s="14"/>
      <c r="F1296" s="10"/>
    </row>
    <row r="1297" spans="1:6" s="8" customFormat="1" ht="15" x14ac:dyDescent="0.2">
      <c r="A1297" s="13"/>
      <c r="C1297" s="14"/>
      <c r="F1297" s="10"/>
    </row>
    <row r="1298" spans="1:6" s="8" customFormat="1" ht="15" x14ac:dyDescent="0.2">
      <c r="A1298" s="13"/>
      <c r="C1298" s="14"/>
      <c r="F1298" s="10"/>
    </row>
    <row r="1299" spans="1:6" s="8" customFormat="1" ht="15" x14ac:dyDescent="0.2">
      <c r="A1299" s="13"/>
      <c r="C1299" s="14"/>
      <c r="F1299" s="10"/>
    </row>
    <row r="1300" spans="1:6" s="8" customFormat="1" ht="15" x14ac:dyDescent="0.2">
      <c r="A1300" s="13"/>
      <c r="C1300" s="14"/>
      <c r="F1300" s="10"/>
    </row>
    <row r="1301" spans="1:6" s="8" customFormat="1" ht="15" x14ac:dyDescent="0.2">
      <c r="A1301" s="13"/>
      <c r="C1301" s="14"/>
      <c r="F1301" s="10"/>
    </row>
    <row r="1302" spans="1:6" s="8" customFormat="1" ht="15" x14ac:dyDescent="0.2">
      <c r="A1302" s="13"/>
      <c r="C1302" s="14"/>
      <c r="F1302" s="10"/>
    </row>
    <row r="1303" spans="1:6" s="8" customFormat="1" ht="15" x14ac:dyDescent="0.2">
      <c r="A1303" s="13"/>
      <c r="C1303" s="14"/>
      <c r="F1303" s="10"/>
    </row>
    <row r="1304" spans="1:6" s="8" customFormat="1" ht="15" x14ac:dyDescent="0.2">
      <c r="A1304" s="13"/>
      <c r="C1304" s="14"/>
      <c r="F1304" s="10"/>
    </row>
    <row r="1305" spans="1:6" s="8" customFormat="1" ht="15" x14ac:dyDescent="0.2">
      <c r="A1305" s="13"/>
      <c r="C1305" s="14"/>
      <c r="F1305" s="10"/>
    </row>
    <row r="1306" spans="1:6" s="8" customFormat="1" ht="15" x14ac:dyDescent="0.2">
      <c r="A1306" s="13"/>
      <c r="C1306" s="14"/>
      <c r="F1306" s="10"/>
    </row>
    <row r="1307" spans="1:6" s="8" customFormat="1" ht="15" x14ac:dyDescent="0.2">
      <c r="A1307" s="13"/>
      <c r="C1307" s="14"/>
      <c r="F1307" s="10"/>
    </row>
    <row r="1308" spans="1:6" s="8" customFormat="1" ht="15" x14ac:dyDescent="0.2">
      <c r="A1308" s="13"/>
      <c r="C1308" s="14"/>
      <c r="F1308" s="10"/>
    </row>
    <row r="1309" spans="1:6" s="8" customFormat="1" ht="15" x14ac:dyDescent="0.2">
      <c r="A1309" s="13"/>
      <c r="C1309" s="14"/>
      <c r="F1309" s="10"/>
    </row>
    <row r="1310" spans="1:6" s="8" customFormat="1" ht="15" x14ac:dyDescent="0.2">
      <c r="A1310" s="13"/>
      <c r="C1310" s="14"/>
      <c r="F1310" s="10"/>
    </row>
    <row r="1311" spans="1:6" s="8" customFormat="1" ht="15" x14ac:dyDescent="0.2">
      <c r="A1311" s="13"/>
      <c r="C1311" s="14"/>
      <c r="F1311" s="10"/>
    </row>
    <row r="1312" spans="1:6" s="8" customFormat="1" ht="15" x14ac:dyDescent="0.2">
      <c r="A1312" s="13"/>
      <c r="C1312" s="14"/>
      <c r="F1312" s="10"/>
    </row>
    <row r="1313" spans="1:6" s="8" customFormat="1" ht="15" x14ac:dyDescent="0.2">
      <c r="A1313" s="13"/>
      <c r="C1313" s="14"/>
      <c r="F1313" s="10"/>
    </row>
    <row r="1314" spans="1:6" s="8" customFormat="1" ht="15" x14ac:dyDescent="0.2">
      <c r="A1314" s="13"/>
      <c r="C1314" s="14"/>
      <c r="F1314" s="10"/>
    </row>
    <row r="1315" spans="1:6" s="8" customFormat="1" ht="15" x14ac:dyDescent="0.2">
      <c r="A1315" s="13"/>
      <c r="C1315" s="14"/>
      <c r="F1315" s="10"/>
    </row>
    <row r="1316" spans="1:6" s="8" customFormat="1" ht="15" x14ac:dyDescent="0.2">
      <c r="A1316" s="13"/>
      <c r="C1316" s="14"/>
      <c r="F1316" s="10"/>
    </row>
    <row r="1317" spans="1:6" s="8" customFormat="1" ht="15" x14ac:dyDescent="0.2">
      <c r="A1317" s="13"/>
      <c r="C1317" s="14"/>
      <c r="F1317" s="10"/>
    </row>
    <row r="1318" spans="1:6" s="8" customFormat="1" ht="15" x14ac:dyDescent="0.2">
      <c r="A1318" s="13"/>
      <c r="C1318" s="14"/>
      <c r="F1318" s="10"/>
    </row>
    <row r="1319" spans="1:6" s="8" customFormat="1" ht="15" x14ac:dyDescent="0.2">
      <c r="A1319" s="13"/>
      <c r="C1319" s="14"/>
      <c r="F1319" s="10"/>
    </row>
    <row r="1320" spans="1:6" s="8" customFormat="1" ht="15" x14ac:dyDescent="0.2">
      <c r="A1320" s="13"/>
      <c r="C1320" s="14"/>
      <c r="F1320" s="10"/>
    </row>
    <row r="1321" spans="1:6" s="8" customFormat="1" ht="15" x14ac:dyDescent="0.2">
      <c r="A1321" s="13"/>
      <c r="C1321" s="14"/>
      <c r="F1321" s="10"/>
    </row>
    <row r="1322" spans="1:6" s="8" customFormat="1" ht="15" x14ac:dyDescent="0.2">
      <c r="A1322" s="13"/>
      <c r="C1322" s="14"/>
      <c r="F1322" s="10"/>
    </row>
    <row r="1323" spans="1:6" s="8" customFormat="1" ht="15" x14ac:dyDescent="0.2">
      <c r="A1323" s="13"/>
      <c r="C1323" s="14"/>
      <c r="F1323" s="10"/>
    </row>
    <row r="1324" spans="1:6" s="8" customFormat="1" ht="15" x14ac:dyDescent="0.2">
      <c r="A1324" s="13"/>
      <c r="C1324" s="14"/>
      <c r="F1324" s="10"/>
    </row>
    <row r="1325" spans="1:6" s="8" customFormat="1" ht="15" x14ac:dyDescent="0.2">
      <c r="A1325" s="13"/>
      <c r="C1325" s="14"/>
      <c r="F1325" s="10"/>
    </row>
    <row r="1326" spans="1:6" s="8" customFormat="1" ht="15" x14ac:dyDescent="0.2">
      <c r="A1326" s="13"/>
      <c r="C1326" s="14"/>
      <c r="F1326" s="10"/>
    </row>
    <row r="1327" spans="1:6" s="8" customFormat="1" ht="15" x14ac:dyDescent="0.2">
      <c r="A1327" s="13"/>
      <c r="C1327" s="14"/>
      <c r="F1327" s="10"/>
    </row>
    <row r="1328" spans="1:6" s="8" customFormat="1" ht="15" x14ac:dyDescent="0.2">
      <c r="A1328" s="13"/>
      <c r="C1328" s="14"/>
      <c r="F1328" s="10"/>
    </row>
    <row r="1329" spans="1:6" s="8" customFormat="1" ht="15" x14ac:dyDescent="0.2">
      <c r="A1329" s="13"/>
      <c r="C1329" s="14"/>
      <c r="F1329" s="10"/>
    </row>
    <row r="1330" spans="1:6" s="8" customFormat="1" ht="15" x14ac:dyDescent="0.2">
      <c r="A1330" s="13"/>
      <c r="C1330" s="14"/>
      <c r="F1330" s="10"/>
    </row>
    <row r="1331" spans="1:6" s="8" customFormat="1" ht="15" x14ac:dyDescent="0.2">
      <c r="A1331" s="13"/>
      <c r="C1331" s="14"/>
      <c r="F1331" s="10"/>
    </row>
    <row r="1332" spans="1:6" s="8" customFormat="1" ht="15" x14ac:dyDescent="0.2">
      <c r="A1332" s="13"/>
      <c r="C1332" s="14"/>
      <c r="F1332" s="10"/>
    </row>
    <row r="1333" spans="1:6" s="8" customFormat="1" ht="15" x14ac:dyDescent="0.2">
      <c r="A1333" s="13"/>
      <c r="C1333" s="14"/>
      <c r="F1333" s="10"/>
    </row>
    <row r="1334" spans="1:6" s="8" customFormat="1" ht="15" x14ac:dyDescent="0.2">
      <c r="A1334" s="13"/>
      <c r="C1334" s="14"/>
      <c r="F1334" s="10"/>
    </row>
    <row r="1335" spans="1:6" s="8" customFormat="1" ht="15" x14ac:dyDescent="0.2">
      <c r="A1335" s="13"/>
      <c r="C1335" s="14"/>
      <c r="F1335" s="10"/>
    </row>
    <row r="1336" spans="1:6" s="8" customFormat="1" ht="15" x14ac:dyDescent="0.2">
      <c r="A1336" s="13"/>
      <c r="C1336" s="14"/>
      <c r="F1336" s="10"/>
    </row>
    <row r="1337" spans="1:6" s="8" customFormat="1" ht="15" x14ac:dyDescent="0.2">
      <c r="A1337" s="13"/>
      <c r="C1337" s="14"/>
      <c r="F1337" s="10"/>
    </row>
    <row r="1338" spans="1:6" s="8" customFormat="1" ht="15" x14ac:dyDescent="0.2">
      <c r="A1338" s="13"/>
      <c r="C1338" s="14"/>
      <c r="F1338" s="10"/>
    </row>
    <row r="1339" spans="1:6" s="8" customFormat="1" ht="15" x14ac:dyDescent="0.2">
      <c r="A1339" s="13"/>
      <c r="C1339" s="14"/>
      <c r="F1339" s="10"/>
    </row>
    <row r="1340" spans="1:6" s="8" customFormat="1" ht="15" x14ac:dyDescent="0.2">
      <c r="A1340" s="13"/>
      <c r="C1340" s="14"/>
      <c r="F1340" s="10"/>
    </row>
    <row r="1341" spans="1:6" s="8" customFormat="1" ht="15" x14ac:dyDescent="0.2">
      <c r="A1341" s="13"/>
      <c r="C1341" s="14"/>
      <c r="F1341" s="10"/>
    </row>
    <row r="1342" spans="1:6" s="8" customFormat="1" ht="15" x14ac:dyDescent="0.2">
      <c r="A1342" s="13"/>
      <c r="C1342" s="14"/>
      <c r="F1342" s="10"/>
    </row>
    <row r="1343" spans="1:6" s="8" customFormat="1" ht="15" x14ac:dyDescent="0.2">
      <c r="A1343" s="13"/>
      <c r="C1343" s="14"/>
      <c r="F1343" s="10"/>
    </row>
    <row r="1344" spans="1:6" s="8" customFormat="1" ht="15" x14ac:dyDescent="0.2">
      <c r="A1344" s="13"/>
      <c r="C1344" s="14"/>
      <c r="F1344" s="10"/>
    </row>
    <row r="1345" spans="1:6" s="8" customFormat="1" ht="15" x14ac:dyDescent="0.2">
      <c r="A1345" s="13"/>
      <c r="C1345" s="14"/>
      <c r="F1345" s="10"/>
    </row>
    <row r="1346" spans="1:6" s="8" customFormat="1" ht="15" x14ac:dyDescent="0.2">
      <c r="A1346" s="13"/>
      <c r="C1346" s="14"/>
      <c r="F1346" s="10"/>
    </row>
    <row r="1347" spans="1:6" s="8" customFormat="1" ht="15" x14ac:dyDescent="0.2">
      <c r="A1347" s="13"/>
      <c r="C1347" s="14"/>
      <c r="F1347" s="10"/>
    </row>
    <row r="1348" spans="1:6" s="8" customFormat="1" ht="15" x14ac:dyDescent="0.2">
      <c r="A1348" s="13"/>
      <c r="C1348" s="14"/>
      <c r="F1348" s="10"/>
    </row>
    <row r="1349" spans="1:6" s="8" customFormat="1" ht="15" x14ac:dyDescent="0.2">
      <c r="A1349" s="13"/>
      <c r="C1349" s="14"/>
      <c r="F1349" s="10"/>
    </row>
    <row r="1350" spans="1:6" s="8" customFormat="1" ht="15" x14ac:dyDescent="0.2">
      <c r="A1350" s="13"/>
      <c r="C1350" s="14"/>
      <c r="F1350" s="10"/>
    </row>
    <row r="1351" spans="1:6" s="8" customFormat="1" ht="15" x14ac:dyDescent="0.2">
      <c r="A1351" s="13"/>
      <c r="C1351" s="14"/>
      <c r="F1351" s="10"/>
    </row>
    <row r="1352" spans="1:6" s="8" customFormat="1" ht="15" x14ac:dyDescent="0.2">
      <c r="A1352" s="13"/>
      <c r="C1352" s="14"/>
      <c r="F1352" s="10"/>
    </row>
    <row r="1353" spans="1:6" s="8" customFormat="1" ht="15" x14ac:dyDescent="0.2">
      <c r="A1353" s="13"/>
      <c r="C1353" s="14"/>
      <c r="F1353" s="10"/>
    </row>
    <row r="1354" spans="1:6" s="8" customFormat="1" ht="15" x14ac:dyDescent="0.2">
      <c r="A1354" s="13"/>
      <c r="C1354" s="14"/>
      <c r="F1354" s="10"/>
    </row>
    <row r="1355" spans="1:6" s="8" customFormat="1" ht="15" x14ac:dyDescent="0.2">
      <c r="A1355" s="13"/>
      <c r="C1355" s="14"/>
      <c r="F1355" s="10"/>
    </row>
    <row r="1356" spans="1:6" s="8" customFormat="1" ht="15" x14ac:dyDescent="0.2">
      <c r="A1356" s="13"/>
      <c r="C1356" s="14"/>
      <c r="F1356" s="10"/>
    </row>
    <row r="1357" spans="1:6" s="8" customFormat="1" ht="15" x14ac:dyDescent="0.2">
      <c r="A1357" s="13"/>
      <c r="C1357" s="14"/>
      <c r="F1357" s="10"/>
    </row>
    <row r="1358" spans="1:6" s="8" customFormat="1" ht="15" x14ac:dyDescent="0.2">
      <c r="A1358" s="13"/>
      <c r="C1358" s="14"/>
      <c r="F1358" s="10"/>
    </row>
    <row r="1359" spans="1:6" s="8" customFormat="1" ht="15" x14ac:dyDescent="0.2">
      <c r="A1359" s="13"/>
      <c r="C1359" s="14"/>
      <c r="F1359" s="10"/>
    </row>
    <row r="1360" spans="1:6" s="8" customFormat="1" ht="15" x14ac:dyDescent="0.2">
      <c r="A1360" s="13"/>
      <c r="C1360" s="14"/>
      <c r="F1360" s="10"/>
    </row>
    <row r="1361" spans="1:6" s="8" customFormat="1" ht="15" x14ac:dyDescent="0.2">
      <c r="A1361" s="13"/>
      <c r="C1361" s="14"/>
      <c r="F1361" s="10"/>
    </row>
    <row r="1362" spans="1:6" s="8" customFormat="1" ht="15" x14ac:dyDescent="0.2">
      <c r="A1362" s="13"/>
      <c r="C1362" s="14"/>
      <c r="F1362" s="10"/>
    </row>
    <row r="1363" spans="1:6" s="8" customFormat="1" ht="15" x14ac:dyDescent="0.2">
      <c r="A1363" s="13"/>
      <c r="C1363" s="14"/>
      <c r="F1363" s="10"/>
    </row>
    <row r="1364" spans="1:6" s="8" customFormat="1" ht="15" x14ac:dyDescent="0.2">
      <c r="A1364" s="13"/>
      <c r="C1364" s="14"/>
      <c r="F1364" s="10"/>
    </row>
    <row r="1365" spans="1:6" s="8" customFormat="1" ht="15" x14ac:dyDescent="0.2">
      <c r="A1365" s="13"/>
      <c r="C1365" s="14"/>
      <c r="F1365" s="10"/>
    </row>
    <row r="1366" spans="1:6" s="8" customFormat="1" ht="15" x14ac:dyDescent="0.2">
      <c r="A1366" s="13"/>
      <c r="C1366" s="14"/>
      <c r="F1366" s="10"/>
    </row>
    <row r="1367" spans="1:6" s="8" customFormat="1" ht="15" x14ac:dyDescent="0.2">
      <c r="A1367" s="13"/>
      <c r="C1367" s="14"/>
      <c r="F1367" s="10"/>
    </row>
    <row r="1368" spans="1:6" s="8" customFormat="1" ht="15" x14ac:dyDescent="0.2">
      <c r="A1368" s="13"/>
      <c r="C1368" s="14"/>
      <c r="F1368" s="10"/>
    </row>
    <row r="1369" spans="1:6" s="8" customFormat="1" ht="15" x14ac:dyDescent="0.2">
      <c r="A1369" s="13"/>
      <c r="C1369" s="14"/>
      <c r="F1369" s="10"/>
    </row>
    <row r="1370" spans="1:6" s="8" customFormat="1" ht="15" x14ac:dyDescent="0.2">
      <c r="A1370" s="13"/>
      <c r="C1370" s="14"/>
      <c r="F1370" s="10"/>
    </row>
    <row r="1371" spans="1:6" s="8" customFormat="1" ht="15" x14ac:dyDescent="0.2">
      <c r="A1371" s="13"/>
      <c r="C1371" s="14"/>
      <c r="F1371" s="10"/>
    </row>
    <row r="1372" spans="1:6" s="8" customFormat="1" ht="15" x14ac:dyDescent="0.2">
      <c r="A1372" s="13"/>
      <c r="C1372" s="14"/>
      <c r="F1372" s="10"/>
    </row>
    <row r="1373" spans="1:6" s="8" customFormat="1" ht="15" x14ac:dyDescent="0.2">
      <c r="A1373" s="13"/>
      <c r="C1373" s="14"/>
      <c r="F1373" s="10"/>
    </row>
    <row r="1374" spans="1:6" s="8" customFormat="1" ht="15" x14ac:dyDescent="0.2">
      <c r="A1374" s="13"/>
      <c r="C1374" s="14"/>
      <c r="F1374" s="10"/>
    </row>
    <row r="1375" spans="1:6" s="8" customFormat="1" ht="15" x14ac:dyDescent="0.2">
      <c r="A1375" s="13"/>
      <c r="C1375" s="14"/>
      <c r="F1375" s="10"/>
    </row>
    <row r="1376" spans="1:6" s="8" customFormat="1" ht="15" x14ac:dyDescent="0.2">
      <c r="A1376" s="13"/>
      <c r="C1376" s="14"/>
      <c r="F1376" s="10"/>
    </row>
    <row r="1377" spans="1:6" s="8" customFormat="1" ht="15" x14ac:dyDescent="0.2">
      <c r="A1377" s="13"/>
      <c r="C1377" s="14"/>
      <c r="F1377" s="10"/>
    </row>
    <row r="1378" spans="1:6" s="8" customFormat="1" ht="15" x14ac:dyDescent="0.2">
      <c r="A1378" s="13"/>
      <c r="C1378" s="14"/>
      <c r="F1378" s="10"/>
    </row>
    <row r="1379" spans="1:6" s="8" customFormat="1" ht="15" x14ac:dyDescent="0.2">
      <c r="A1379" s="13"/>
      <c r="C1379" s="14"/>
      <c r="F1379" s="10"/>
    </row>
    <row r="1380" spans="1:6" s="8" customFormat="1" ht="15" x14ac:dyDescent="0.2">
      <c r="A1380" s="13"/>
      <c r="C1380" s="14"/>
      <c r="F1380" s="10"/>
    </row>
    <row r="1381" spans="1:6" s="8" customFormat="1" ht="15" x14ac:dyDescent="0.2">
      <c r="A1381" s="13"/>
      <c r="C1381" s="14"/>
      <c r="F1381" s="10"/>
    </row>
    <row r="1382" spans="1:6" s="8" customFormat="1" ht="15" x14ac:dyDescent="0.2">
      <c r="A1382" s="13"/>
      <c r="C1382" s="14"/>
      <c r="F1382" s="10"/>
    </row>
    <row r="1383" spans="1:6" s="8" customFormat="1" ht="15" x14ac:dyDescent="0.2">
      <c r="A1383" s="13"/>
      <c r="C1383" s="14"/>
      <c r="F1383" s="10"/>
    </row>
    <row r="1384" spans="1:6" s="8" customFormat="1" ht="15" x14ac:dyDescent="0.2">
      <c r="A1384" s="13"/>
      <c r="C1384" s="14"/>
      <c r="F1384" s="10"/>
    </row>
    <row r="1385" spans="1:6" s="8" customFormat="1" ht="15" x14ac:dyDescent="0.2">
      <c r="A1385" s="13"/>
      <c r="C1385" s="14"/>
      <c r="F1385" s="10"/>
    </row>
    <row r="1386" spans="1:6" s="8" customFormat="1" ht="15" x14ac:dyDescent="0.2">
      <c r="A1386" s="13"/>
      <c r="C1386" s="14"/>
      <c r="F1386" s="10"/>
    </row>
    <row r="1387" spans="1:6" s="8" customFormat="1" ht="15" x14ac:dyDescent="0.2">
      <c r="A1387" s="13"/>
      <c r="C1387" s="14"/>
      <c r="F1387" s="10"/>
    </row>
    <row r="1388" spans="1:6" s="8" customFormat="1" ht="15" x14ac:dyDescent="0.2">
      <c r="A1388" s="13"/>
      <c r="C1388" s="14"/>
      <c r="F1388" s="10"/>
    </row>
    <row r="1389" spans="1:6" s="8" customFormat="1" ht="15" x14ac:dyDescent="0.2">
      <c r="A1389" s="13"/>
      <c r="C1389" s="14"/>
      <c r="F1389" s="10"/>
    </row>
    <row r="1390" spans="1:6" s="8" customFormat="1" ht="15" x14ac:dyDescent="0.2">
      <c r="A1390" s="13"/>
      <c r="C1390" s="14"/>
      <c r="F1390" s="10"/>
    </row>
    <row r="1391" spans="1:6" s="8" customFormat="1" ht="15" x14ac:dyDescent="0.2">
      <c r="A1391" s="13"/>
      <c r="C1391" s="14"/>
      <c r="F1391" s="10"/>
    </row>
    <row r="1392" spans="1:6" s="8" customFormat="1" ht="15" x14ac:dyDescent="0.2">
      <c r="A1392" s="13"/>
      <c r="C1392" s="14"/>
      <c r="F1392" s="10"/>
    </row>
    <row r="1393" spans="1:6" s="8" customFormat="1" ht="15" x14ac:dyDescent="0.2">
      <c r="A1393" s="13"/>
      <c r="C1393" s="14"/>
      <c r="F1393" s="10"/>
    </row>
    <row r="1394" spans="1:6" s="8" customFormat="1" ht="15" x14ac:dyDescent="0.2">
      <c r="A1394" s="13"/>
      <c r="C1394" s="14"/>
      <c r="F1394" s="10"/>
    </row>
    <row r="1395" spans="1:6" s="8" customFormat="1" ht="15" x14ac:dyDescent="0.2">
      <c r="A1395" s="13"/>
      <c r="C1395" s="14"/>
      <c r="F1395" s="10"/>
    </row>
    <row r="1396" spans="1:6" s="8" customFormat="1" ht="15" x14ac:dyDescent="0.2">
      <c r="A1396" s="13"/>
      <c r="C1396" s="14"/>
      <c r="F1396" s="10"/>
    </row>
    <row r="1397" spans="1:6" s="8" customFormat="1" ht="15" x14ac:dyDescent="0.2">
      <c r="A1397" s="13"/>
      <c r="C1397" s="14"/>
      <c r="F1397" s="10"/>
    </row>
    <row r="1398" spans="1:6" s="8" customFormat="1" ht="15" x14ac:dyDescent="0.2">
      <c r="A1398" s="13"/>
      <c r="C1398" s="14"/>
      <c r="F1398" s="10"/>
    </row>
    <row r="1399" spans="1:6" s="8" customFormat="1" ht="15" x14ac:dyDescent="0.2">
      <c r="A1399" s="13"/>
      <c r="C1399" s="14"/>
      <c r="F1399" s="10"/>
    </row>
    <row r="1400" spans="1:6" s="8" customFormat="1" ht="15" x14ac:dyDescent="0.2">
      <c r="A1400" s="13"/>
      <c r="C1400" s="14"/>
      <c r="F1400" s="10"/>
    </row>
    <row r="1401" spans="1:6" s="8" customFormat="1" ht="15" x14ac:dyDescent="0.2">
      <c r="A1401" s="13"/>
      <c r="C1401" s="14"/>
      <c r="F1401" s="10"/>
    </row>
    <row r="1402" spans="1:6" s="8" customFormat="1" ht="15" x14ac:dyDescent="0.2">
      <c r="A1402" s="13"/>
      <c r="C1402" s="14"/>
      <c r="F1402" s="10"/>
    </row>
    <row r="1403" spans="1:6" s="8" customFormat="1" ht="15" x14ac:dyDescent="0.2">
      <c r="A1403" s="13"/>
      <c r="C1403" s="14"/>
      <c r="F1403" s="10"/>
    </row>
    <row r="1404" spans="1:6" s="8" customFormat="1" ht="15" x14ac:dyDescent="0.2">
      <c r="A1404" s="13"/>
      <c r="C1404" s="14"/>
      <c r="F1404" s="10"/>
    </row>
    <row r="1405" spans="1:6" s="8" customFormat="1" ht="15" x14ac:dyDescent="0.2">
      <c r="A1405" s="13"/>
      <c r="C1405" s="14"/>
      <c r="F1405" s="10"/>
    </row>
    <row r="1406" spans="1:6" s="8" customFormat="1" ht="15" x14ac:dyDescent="0.2">
      <c r="A1406" s="13"/>
      <c r="C1406" s="14"/>
      <c r="F1406" s="10"/>
    </row>
    <row r="1407" spans="1:6" s="8" customFormat="1" ht="15" x14ac:dyDescent="0.2">
      <c r="A1407" s="13"/>
      <c r="C1407" s="14"/>
      <c r="F1407" s="10"/>
    </row>
    <row r="1408" spans="1:6" s="8" customFormat="1" ht="15" x14ac:dyDescent="0.2">
      <c r="A1408" s="13"/>
      <c r="C1408" s="14"/>
      <c r="F1408" s="10"/>
    </row>
    <row r="1409" spans="1:6" s="8" customFormat="1" ht="15" x14ac:dyDescent="0.2">
      <c r="A1409" s="13"/>
      <c r="C1409" s="14"/>
      <c r="F1409" s="10"/>
    </row>
    <row r="1410" spans="1:6" s="8" customFormat="1" ht="15" x14ac:dyDescent="0.2">
      <c r="A1410" s="13"/>
      <c r="C1410" s="14"/>
      <c r="F1410" s="10"/>
    </row>
    <row r="1411" spans="1:6" s="8" customFormat="1" ht="15" x14ac:dyDescent="0.2">
      <c r="A1411" s="13"/>
      <c r="C1411" s="14"/>
      <c r="F1411" s="10"/>
    </row>
    <row r="1412" spans="1:6" s="8" customFormat="1" ht="15" x14ac:dyDescent="0.2">
      <c r="A1412" s="13"/>
      <c r="C1412" s="14"/>
      <c r="F1412" s="10"/>
    </row>
    <row r="1413" spans="1:6" s="8" customFormat="1" ht="15" x14ac:dyDescent="0.2">
      <c r="A1413" s="13"/>
      <c r="C1413" s="14"/>
      <c r="F1413" s="10"/>
    </row>
    <row r="1414" spans="1:6" s="8" customFormat="1" ht="15" x14ac:dyDescent="0.2">
      <c r="A1414" s="13"/>
      <c r="C1414" s="14"/>
      <c r="F1414" s="10"/>
    </row>
    <row r="1415" spans="1:6" s="8" customFormat="1" ht="15" x14ac:dyDescent="0.2">
      <c r="A1415" s="13"/>
      <c r="C1415" s="14"/>
      <c r="F1415" s="10"/>
    </row>
    <row r="1416" spans="1:6" s="8" customFormat="1" ht="15" x14ac:dyDescent="0.2">
      <c r="A1416" s="13"/>
      <c r="C1416" s="14"/>
      <c r="F1416" s="10"/>
    </row>
    <row r="1417" spans="1:6" s="8" customFormat="1" ht="15" x14ac:dyDescent="0.2">
      <c r="A1417" s="13"/>
      <c r="C1417" s="14"/>
      <c r="F1417" s="10"/>
    </row>
    <row r="1418" spans="1:6" s="8" customFormat="1" ht="15" x14ac:dyDescent="0.2">
      <c r="A1418" s="13"/>
      <c r="C1418" s="14"/>
      <c r="F1418" s="10"/>
    </row>
    <row r="1419" spans="1:6" s="8" customFormat="1" ht="15" x14ac:dyDescent="0.2">
      <c r="A1419" s="13"/>
      <c r="C1419" s="14"/>
      <c r="F1419" s="10"/>
    </row>
    <row r="1420" spans="1:6" s="8" customFormat="1" ht="15" x14ac:dyDescent="0.2">
      <c r="A1420" s="13"/>
      <c r="C1420" s="14"/>
      <c r="F1420" s="10"/>
    </row>
    <row r="1421" spans="1:6" s="8" customFormat="1" ht="15" x14ac:dyDescent="0.2">
      <c r="A1421" s="13"/>
      <c r="C1421" s="14"/>
      <c r="F1421" s="10"/>
    </row>
    <row r="1422" spans="1:6" s="8" customFormat="1" ht="15" x14ac:dyDescent="0.2">
      <c r="A1422" s="13"/>
      <c r="C1422" s="14"/>
      <c r="F1422" s="10"/>
    </row>
    <row r="1423" spans="1:6" s="8" customFormat="1" ht="15" x14ac:dyDescent="0.2">
      <c r="A1423" s="13"/>
      <c r="C1423" s="14"/>
      <c r="F1423" s="10"/>
    </row>
    <row r="1424" spans="1:6" s="8" customFormat="1" ht="15" x14ac:dyDescent="0.2">
      <c r="A1424" s="13"/>
      <c r="C1424" s="14"/>
      <c r="F1424" s="10"/>
    </row>
    <row r="1425" spans="1:6" s="8" customFormat="1" ht="15" x14ac:dyDescent="0.2">
      <c r="A1425" s="13"/>
      <c r="C1425" s="14"/>
      <c r="F1425" s="10"/>
    </row>
    <row r="1426" spans="1:6" s="8" customFormat="1" ht="15" x14ac:dyDescent="0.2">
      <c r="A1426" s="13"/>
      <c r="C1426" s="14"/>
      <c r="F1426" s="10"/>
    </row>
    <row r="1427" spans="1:6" s="8" customFormat="1" ht="15" x14ac:dyDescent="0.2">
      <c r="A1427" s="13"/>
      <c r="C1427" s="14"/>
      <c r="F1427" s="10"/>
    </row>
    <row r="1428" spans="1:6" s="8" customFormat="1" ht="15" x14ac:dyDescent="0.2">
      <c r="A1428" s="13"/>
      <c r="C1428" s="14"/>
      <c r="F1428" s="10"/>
    </row>
    <row r="1429" spans="1:6" s="8" customFormat="1" ht="15" x14ac:dyDescent="0.2">
      <c r="A1429" s="13"/>
      <c r="C1429" s="14"/>
      <c r="F1429" s="10"/>
    </row>
    <row r="1430" spans="1:6" s="8" customFormat="1" ht="15" x14ac:dyDescent="0.2">
      <c r="A1430" s="13"/>
      <c r="C1430" s="14"/>
      <c r="F1430" s="10"/>
    </row>
    <row r="1431" spans="1:6" s="8" customFormat="1" ht="15" x14ac:dyDescent="0.2">
      <c r="A1431" s="13"/>
      <c r="C1431" s="14"/>
      <c r="F1431" s="10"/>
    </row>
    <row r="1432" spans="1:6" s="8" customFormat="1" ht="15" x14ac:dyDescent="0.2">
      <c r="A1432" s="13"/>
      <c r="C1432" s="14"/>
      <c r="F1432" s="10"/>
    </row>
    <row r="1433" spans="1:6" s="8" customFormat="1" ht="15" x14ac:dyDescent="0.2">
      <c r="A1433" s="13"/>
      <c r="C1433" s="14"/>
      <c r="F1433" s="10"/>
    </row>
    <row r="1434" spans="1:6" s="8" customFormat="1" ht="15" x14ac:dyDescent="0.2">
      <c r="A1434" s="13"/>
      <c r="C1434" s="14"/>
      <c r="F1434" s="10"/>
    </row>
    <row r="1435" spans="1:6" s="8" customFormat="1" ht="15" x14ac:dyDescent="0.2">
      <c r="A1435" s="13"/>
      <c r="C1435" s="14"/>
      <c r="F1435" s="10"/>
    </row>
    <row r="1436" spans="1:6" s="8" customFormat="1" ht="15" x14ac:dyDescent="0.2">
      <c r="A1436" s="13"/>
      <c r="C1436" s="14"/>
      <c r="F1436" s="10"/>
    </row>
    <row r="1437" spans="1:6" s="8" customFormat="1" ht="15" x14ac:dyDescent="0.2">
      <c r="A1437" s="13"/>
      <c r="C1437" s="14"/>
      <c r="F1437" s="10"/>
    </row>
    <row r="1438" spans="1:6" s="8" customFormat="1" ht="15" x14ac:dyDescent="0.2">
      <c r="A1438" s="13"/>
      <c r="C1438" s="14"/>
      <c r="F1438" s="10"/>
    </row>
    <row r="1439" spans="1:6" s="8" customFormat="1" ht="15" x14ac:dyDescent="0.2">
      <c r="A1439" s="13"/>
      <c r="C1439" s="14"/>
      <c r="F1439" s="10"/>
    </row>
    <row r="1440" spans="1:6" s="8" customFormat="1" ht="15" x14ac:dyDescent="0.2">
      <c r="A1440" s="13"/>
      <c r="C1440" s="14"/>
      <c r="F1440" s="10"/>
    </row>
    <row r="1441" spans="1:6" s="8" customFormat="1" ht="15" x14ac:dyDescent="0.2">
      <c r="A1441" s="13"/>
      <c r="C1441" s="14"/>
      <c r="F1441" s="10"/>
    </row>
    <row r="1442" spans="1:6" s="8" customFormat="1" ht="15" x14ac:dyDescent="0.2">
      <c r="A1442" s="13"/>
      <c r="C1442" s="14"/>
      <c r="F1442" s="10"/>
    </row>
    <row r="1443" spans="1:6" s="8" customFormat="1" ht="15" x14ac:dyDescent="0.2">
      <c r="A1443" s="13"/>
      <c r="C1443" s="14"/>
      <c r="F1443" s="10"/>
    </row>
    <row r="1444" spans="1:6" s="8" customFormat="1" ht="15" x14ac:dyDescent="0.2">
      <c r="A1444" s="13"/>
      <c r="C1444" s="14"/>
      <c r="F1444" s="10"/>
    </row>
    <row r="1445" spans="1:6" s="8" customFormat="1" ht="15" x14ac:dyDescent="0.2">
      <c r="A1445" s="13"/>
      <c r="C1445" s="14"/>
      <c r="F1445" s="10"/>
    </row>
    <row r="1446" spans="1:6" s="8" customFormat="1" ht="15" x14ac:dyDescent="0.2">
      <c r="A1446" s="13"/>
      <c r="C1446" s="14"/>
      <c r="F1446" s="10"/>
    </row>
    <row r="1447" spans="1:6" s="8" customFormat="1" ht="15" x14ac:dyDescent="0.2">
      <c r="A1447" s="13"/>
      <c r="C1447" s="14"/>
      <c r="F1447" s="10"/>
    </row>
    <row r="1448" spans="1:6" s="8" customFormat="1" ht="15" x14ac:dyDescent="0.2">
      <c r="A1448" s="13"/>
      <c r="C1448" s="14"/>
      <c r="F1448" s="10"/>
    </row>
    <row r="1449" spans="1:6" s="8" customFormat="1" ht="15" x14ac:dyDescent="0.2">
      <c r="A1449" s="13"/>
      <c r="C1449" s="14"/>
      <c r="F1449" s="10"/>
    </row>
    <row r="1450" spans="1:6" s="8" customFormat="1" ht="15" x14ac:dyDescent="0.2">
      <c r="A1450" s="13"/>
      <c r="C1450" s="14"/>
      <c r="F1450" s="10"/>
    </row>
    <row r="1451" spans="1:6" s="8" customFormat="1" ht="15" x14ac:dyDescent="0.2">
      <c r="A1451" s="13"/>
      <c r="C1451" s="14"/>
      <c r="F1451" s="10"/>
    </row>
    <row r="1452" spans="1:6" s="8" customFormat="1" ht="15" x14ac:dyDescent="0.2">
      <c r="A1452" s="13"/>
      <c r="C1452" s="14"/>
      <c r="F1452" s="10"/>
    </row>
    <row r="1453" spans="1:6" s="8" customFormat="1" ht="15" x14ac:dyDescent="0.2">
      <c r="A1453" s="13"/>
      <c r="C1453" s="14"/>
      <c r="F1453" s="10"/>
    </row>
    <row r="1454" spans="1:6" s="8" customFormat="1" ht="15" x14ac:dyDescent="0.2">
      <c r="A1454" s="13"/>
      <c r="C1454" s="14"/>
      <c r="F1454" s="10"/>
    </row>
    <row r="1455" spans="1:6" s="8" customFormat="1" ht="15" x14ac:dyDescent="0.2">
      <c r="A1455" s="13"/>
      <c r="C1455" s="14"/>
      <c r="F1455" s="10"/>
    </row>
    <row r="1456" spans="1:6" s="8" customFormat="1" ht="15" x14ac:dyDescent="0.2">
      <c r="A1456" s="13"/>
      <c r="C1456" s="14"/>
      <c r="F1456" s="10"/>
    </row>
    <row r="1457" spans="1:6" s="8" customFormat="1" ht="15" x14ac:dyDescent="0.2">
      <c r="A1457" s="13"/>
      <c r="C1457" s="14"/>
      <c r="F1457" s="10"/>
    </row>
    <row r="1458" spans="1:6" s="8" customFormat="1" ht="15" x14ac:dyDescent="0.2">
      <c r="A1458" s="13"/>
      <c r="C1458" s="14"/>
      <c r="F1458" s="10"/>
    </row>
    <row r="1459" spans="1:6" s="8" customFormat="1" ht="15" x14ac:dyDescent="0.2">
      <c r="A1459" s="13"/>
      <c r="C1459" s="14"/>
      <c r="F1459" s="10"/>
    </row>
    <row r="1460" spans="1:6" s="8" customFormat="1" ht="15" x14ac:dyDescent="0.2">
      <c r="A1460" s="13"/>
      <c r="C1460" s="14"/>
      <c r="F1460" s="10"/>
    </row>
    <row r="1461" spans="1:6" s="8" customFormat="1" ht="15" x14ac:dyDescent="0.2">
      <c r="A1461" s="13"/>
      <c r="C1461" s="14"/>
      <c r="F1461" s="10"/>
    </row>
    <row r="1462" spans="1:6" s="8" customFormat="1" ht="15" x14ac:dyDescent="0.2">
      <c r="A1462" s="13"/>
      <c r="C1462" s="14"/>
      <c r="F1462" s="10"/>
    </row>
    <row r="1463" spans="1:6" s="8" customFormat="1" ht="15" x14ac:dyDescent="0.2">
      <c r="A1463" s="13"/>
      <c r="C1463" s="14"/>
      <c r="F1463" s="10"/>
    </row>
    <row r="1464" spans="1:6" s="8" customFormat="1" ht="15" x14ac:dyDescent="0.2">
      <c r="A1464" s="13"/>
      <c r="C1464" s="14"/>
      <c r="F1464" s="10"/>
    </row>
    <row r="1465" spans="1:6" s="8" customFormat="1" ht="15" x14ac:dyDescent="0.2">
      <c r="A1465" s="13"/>
      <c r="C1465" s="14"/>
      <c r="F1465" s="10"/>
    </row>
    <row r="1466" spans="1:6" s="8" customFormat="1" ht="15" x14ac:dyDescent="0.2">
      <c r="A1466" s="13"/>
      <c r="C1466" s="14"/>
      <c r="F1466" s="10"/>
    </row>
    <row r="1467" spans="1:6" s="8" customFormat="1" ht="15" x14ac:dyDescent="0.2">
      <c r="A1467" s="13"/>
      <c r="C1467" s="14"/>
      <c r="F1467" s="10"/>
    </row>
    <row r="1468" spans="1:6" s="8" customFormat="1" ht="15" x14ac:dyDescent="0.2">
      <c r="A1468" s="13"/>
      <c r="C1468" s="14"/>
      <c r="F1468" s="10"/>
    </row>
    <row r="1469" spans="1:6" s="8" customFormat="1" ht="15" x14ac:dyDescent="0.2">
      <c r="A1469" s="13"/>
      <c r="C1469" s="14"/>
      <c r="F1469" s="10"/>
    </row>
    <row r="1470" spans="1:6" s="8" customFormat="1" ht="15" x14ac:dyDescent="0.2">
      <c r="A1470" s="13"/>
      <c r="C1470" s="14"/>
      <c r="F1470" s="10"/>
    </row>
    <row r="1471" spans="1:6" s="8" customFormat="1" ht="15" x14ac:dyDescent="0.2">
      <c r="A1471" s="13"/>
      <c r="C1471" s="14"/>
      <c r="F1471" s="10"/>
    </row>
    <row r="1472" spans="1:6" s="8" customFormat="1" ht="15" x14ac:dyDescent="0.2">
      <c r="A1472" s="13"/>
      <c r="C1472" s="14"/>
      <c r="F1472" s="10"/>
    </row>
    <row r="1473" spans="1:6" s="8" customFormat="1" ht="15" x14ac:dyDescent="0.2">
      <c r="A1473" s="13"/>
      <c r="C1473" s="14"/>
      <c r="F1473" s="10"/>
    </row>
    <row r="1474" spans="1:6" s="8" customFormat="1" ht="15" x14ac:dyDescent="0.2">
      <c r="A1474" s="13"/>
      <c r="C1474" s="14"/>
      <c r="F1474" s="10"/>
    </row>
    <row r="1475" spans="1:6" s="8" customFormat="1" ht="15" x14ac:dyDescent="0.2">
      <c r="A1475" s="13"/>
      <c r="C1475" s="14"/>
      <c r="F1475" s="10"/>
    </row>
    <row r="1476" spans="1:6" s="8" customFormat="1" ht="15" x14ac:dyDescent="0.2">
      <c r="A1476" s="13"/>
      <c r="C1476" s="14"/>
      <c r="F1476" s="10"/>
    </row>
    <row r="1477" spans="1:6" s="8" customFormat="1" ht="15" x14ac:dyDescent="0.2">
      <c r="A1477" s="13"/>
      <c r="C1477" s="14"/>
      <c r="F1477" s="10"/>
    </row>
    <row r="1478" spans="1:6" s="8" customFormat="1" ht="15" x14ac:dyDescent="0.2">
      <c r="A1478" s="13"/>
      <c r="C1478" s="14"/>
      <c r="F1478" s="10"/>
    </row>
    <row r="1479" spans="1:6" s="8" customFormat="1" ht="15" x14ac:dyDescent="0.2">
      <c r="A1479" s="13"/>
      <c r="C1479" s="14"/>
      <c r="F1479" s="10"/>
    </row>
    <row r="1480" spans="1:6" s="8" customFormat="1" ht="15" x14ac:dyDescent="0.2">
      <c r="A1480" s="13"/>
      <c r="C1480" s="14"/>
      <c r="F1480" s="10"/>
    </row>
    <row r="1481" spans="1:6" s="8" customFormat="1" ht="15" x14ac:dyDescent="0.2">
      <c r="A1481" s="13"/>
      <c r="C1481" s="14"/>
      <c r="F1481" s="10"/>
    </row>
    <row r="1482" spans="1:6" s="8" customFormat="1" ht="15" x14ac:dyDescent="0.2">
      <c r="A1482" s="13"/>
      <c r="C1482" s="14"/>
      <c r="F1482" s="10"/>
    </row>
    <row r="1483" spans="1:6" s="8" customFormat="1" ht="15" x14ac:dyDescent="0.2">
      <c r="A1483" s="13"/>
      <c r="C1483" s="14"/>
      <c r="F1483" s="10"/>
    </row>
    <row r="1484" spans="1:6" s="8" customFormat="1" ht="15" x14ac:dyDescent="0.2">
      <c r="A1484" s="13"/>
      <c r="C1484" s="14"/>
      <c r="F1484" s="10"/>
    </row>
    <row r="1485" spans="1:6" s="8" customFormat="1" ht="15" x14ac:dyDescent="0.2">
      <c r="A1485" s="13"/>
      <c r="C1485" s="14"/>
      <c r="F1485" s="10"/>
    </row>
    <row r="1486" spans="1:6" s="8" customFormat="1" ht="15" x14ac:dyDescent="0.2">
      <c r="A1486" s="13"/>
      <c r="C1486" s="14"/>
      <c r="F1486" s="10"/>
    </row>
    <row r="1487" spans="1:6" s="8" customFormat="1" ht="15" x14ac:dyDescent="0.2">
      <c r="A1487" s="13"/>
      <c r="C1487" s="14"/>
      <c r="F1487" s="10"/>
    </row>
    <row r="1488" spans="1:6" s="8" customFormat="1" ht="15" x14ac:dyDescent="0.2">
      <c r="A1488" s="13"/>
      <c r="C1488" s="14"/>
      <c r="F1488" s="10"/>
    </row>
    <row r="1489" spans="1:6" s="8" customFormat="1" ht="15" x14ac:dyDescent="0.2">
      <c r="A1489" s="13"/>
      <c r="C1489" s="14"/>
      <c r="F1489" s="10"/>
    </row>
    <row r="1490" spans="1:6" s="8" customFormat="1" ht="15" x14ac:dyDescent="0.2">
      <c r="A1490" s="13"/>
      <c r="C1490" s="14"/>
      <c r="F1490" s="10"/>
    </row>
    <row r="1491" spans="1:6" s="8" customFormat="1" ht="15" x14ac:dyDescent="0.2">
      <c r="A1491" s="13"/>
      <c r="C1491" s="14"/>
      <c r="F1491" s="10"/>
    </row>
    <row r="1492" spans="1:6" s="8" customFormat="1" ht="15" x14ac:dyDescent="0.2">
      <c r="A1492" s="13"/>
      <c r="C1492" s="14"/>
      <c r="F1492" s="10"/>
    </row>
    <row r="1493" spans="1:6" s="8" customFormat="1" ht="15" x14ac:dyDescent="0.2">
      <c r="A1493" s="13"/>
      <c r="C1493" s="14"/>
      <c r="F1493" s="10"/>
    </row>
    <row r="1494" spans="1:6" s="8" customFormat="1" ht="15" x14ac:dyDescent="0.2">
      <c r="A1494" s="13"/>
      <c r="C1494" s="14"/>
      <c r="F1494" s="10"/>
    </row>
    <row r="1495" spans="1:6" s="8" customFormat="1" ht="15" x14ac:dyDescent="0.2">
      <c r="A1495" s="13"/>
      <c r="C1495" s="14"/>
      <c r="F1495" s="10"/>
    </row>
    <row r="1496" spans="1:6" s="8" customFormat="1" ht="15" x14ac:dyDescent="0.2">
      <c r="A1496" s="13"/>
      <c r="C1496" s="14"/>
      <c r="F1496" s="10"/>
    </row>
    <row r="1497" spans="1:6" s="8" customFormat="1" ht="15" x14ac:dyDescent="0.2">
      <c r="A1497" s="13"/>
      <c r="C1497" s="14"/>
      <c r="F1497" s="10"/>
    </row>
    <row r="1498" spans="1:6" s="8" customFormat="1" ht="15" x14ac:dyDescent="0.2">
      <c r="A1498" s="13"/>
      <c r="C1498" s="14"/>
      <c r="F1498" s="10"/>
    </row>
    <row r="1499" spans="1:6" s="8" customFormat="1" ht="15" x14ac:dyDescent="0.2">
      <c r="A1499" s="13"/>
      <c r="C1499" s="14"/>
      <c r="F1499" s="10"/>
    </row>
    <row r="1500" spans="1:6" s="8" customFormat="1" ht="15" x14ac:dyDescent="0.2">
      <c r="A1500" s="13"/>
      <c r="C1500" s="14"/>
      <c r="F1500" s="10"/>
    </row>
    <row r="1501" spans="1:6" s="8" customFormat="1" ht="15" x14ac:dyDescent="0.2">
      <c r="A1501" s="13"/>
      <c r="C1501" s="14"/>
      <c r="F1501" s="10"/>
    </row>
    <row r="1502" spans="1:6" s="8" customFormat="1" ht="15" x14ac:dyDescent="0.2">
      <c r="A1502" s="13"/>
      <c r="C1502" s="14"/>
      <c r="F1502" s="10"/>
    </row>
    <row r="1503" spans="1:6" s="8" customFormat="1" ht="15" x14ac:dyDescent="0.2">
      <c r="A1503" s="13"/>
      <c r="C1503" s="14"/>
      <c r="F1503" s="10"/>
    </row>
    <row r="1504" spans="1:6" s="8" customFormat="1" ht="15" x14ac:dyDescent="0.2">
      <c r="A1504" s="13"/>
      <c r="C1504" s="14"/>
      <c r="F1504" s="10"/>
    </row>
    <row r="1505" spans="1:6" s="8" customFormat="1" ht="15" x14ac:dyDescent="0.2">
      <c r="A1505" s="13"/>
      <c r="C1505" s="14"/>
      <c r="F1505" s="10"/>
    </row>
    <row r="1506" spans="1:6" s="8" customFormat="1" ht="15" x14ac:dyDescent="0.2">
      <c r="A1506" s="13"/>
      <c r="C1506" s="14"/>
      <c r="F1506" s="10"/>
    </row>
    <row r="1507" spans="1:6" s="8" customFormat="1" ht="15" x14ac:dyDescent="0.2">
      <c r="A1507" s="13"/>
      <c r="C1507" s="14"/>
      <c r="F1507" s="10"/>
    </row>
    <row r="1508" spans="1:6" s="8" customFormat="1" ht="15" x14ac:dyDescent="0.2">
      <c r="A1508" s="13"/>
      <c r="C1508" s="14"/>
      <c r="F1508" s="10"/>
    </row>
    <row r="1509" spans="1:6" s="8" customFormat="1" ht="15" x14ac:dyDescent="0.2">
      <c r="A1509" s="13"/>
      <c r="C1509" s="14"/>
      <c r="F1509" s="10"/>
    </row>
    <row r="1510" spans="1:6" s="8" customFormat="1" ht="15" x14ac:dyDescent="0.2">
      <c r="A1510" s="13"/>
      <c r="C1510" s="14"/>
      <c r="F1510" s="10"/>
    </row>
    <row r="1511" spans="1:6" s="8" customFormat="1" ht="15" x14ac:dyDescent="0.2">
      <c r="A1511" s="13"/>
      <c r="C1511" s="14"/>
      <c r="F1511" s="10"/>
    </row>
    <row r="1512" spans="1:6" s="8" customFormat="1" ht="15" x14ac:dyDescent="0.2">
      <c r="A1512" s="13"/>
      <c r="C1512" s="14"/>
      <c r="F1512" s="10"/>
    </row>
    <row r="1513" spans="1:6" s="8" customFormat="1" ht="15" x14ac:dyDescent="0.2">
      <c r="A1513" s="13"/>
      <c r="C1513" s="14"/>
      <c r="F1513" s="10"/>
    </row>
    <row r="1514" spans="1:6" s="8" customFormat="1" ht="15" x14ac:dyDescent="0.2">
      <c r="A1514" s="13"/>
      <c r="C1514" s="14"/>
      <c r="F1514" s="10"/>
    </row>
    <row r="1515" spans="1:6" s="8" customFormat="1" ht="15" x14ac:dyDescent="0.2">
      <c r="A1515" s="13"/>
      <c r="C1515" s="14"/>
      <c r="F1515" s="10"/>
    </row>
    <row r="1516" spans="1:6" s="8" customFormat="1" ht="15" x14ac:dyDescent="0.2">
      <c r="A1516" s="13"/>
      <c r="C1516" s="14"/>
      <c r="F1516" s="10"/>
    </row>
    <row r="1517" spans="1:6" s="8" customFormat="1" ht="15" x14ac:dyDescent="0.2">
      <c r="A1517" s="13"/>
      <c r="C1517" s="14"/>
      <c r="F1517" s="10"/>
    </row>
    <row r="1518" spans="1:6" s="8" customFormat="1" ht="15" x14ac:dyDescent="0.2">
      <c r="A1518" s="13"/>
      <c r="C1518" s="14"/>
      <c r="F1518" s="10"/>
    </row>
    <row r="1519" spans="1:6" s="8" customFormat="1" ht="15" x14ac:dyDescent="0.2">
      <c r="A1519" s="13"/>
      <c r="C1519" s="14"/>
      <c r="F1519" s="10"/>
    </row>
    <row r="1520" spans="1:6" s="8" customFormat="1" ht="15" x14ac:dyDescent="0.2">
      <c r="A1520" s="13"/>
      <c r="C1520" s="14"/>
      <c r="F1520" s="10"/>
    </row>
    <row r="1521" spans="1:6" s="8" customFormat="1" ht="15" x14ac:dyDescent="0.2">
      <c r="A1521" s="13"/>
      <c r="C1521" s="14"/>
      <c r="F1521" s="10"/>
    </row>
    <row r="1522" spans="1:6" s="8" customFormat="1" ht="15" x14ac:dyDescent="0.2">
      <c r="A1522" s="13"/>
      <c r="C1522" s="14"/>
      <c r="F1522" s="10"/>
    </row>
    <row r="1523" spans="1:6" s="8" customFormat="1" ht="15" x14ac:dyDescent="0.2">
      <c r="A1523" s="13"/>
      <c r="C1523" s="14"/>
      <c r="F1523" s="10"/>
    </row>
    <row r="1524" spans="1:6" s="8" customFormat="1" ht="15" x14ac:dyDescent="0.2">
      <c r="A1524" s="13"/>
      <c r="C1524" s="14"/>
      <c r="F1524" s="10"/>
    </row>
    <row r="1525" spans="1:6" s="8" customFormat="1" ht="15" x14ac:dyDescent="0.2">
      <c r="A1525" s="13"/>
      <c r="C1525" s="14"/>
      <c r="F1525" s="10"/>
    </row>
    <row r="1526" spans="1:6" s="8" customFormat="1" ht="15" x14ac:dyDescent="0.2">
      <c r="A1526" s="13"/>
      <c r="C1526" s="14"/>
      <c r="F1526" s="10"/>
    </row>
    <row r="1527" spans="1:6" s="8" customFormat="1" ht="15" x14ac:dyDescent="0.2">
      <c r="A1527" s="13"/>
      <c r="C1527" s="14"/>
      <c r="F1527" s="10"/>
    </row>
    <row r="1528" spans="1:6" s="8" customFormat="1" ht="15" x14ac:dyDescent="0.2">
      <c r="A1528" s="13"/>
      <c r="C1528" s="14"/>
      <c r="F1528" s="10"/>
    </row>
    <row r="1529" spans="1:6" s="8" customFormat="1" ht="15" x14ac:dyDescent="0.2">
      <c r="A1529" s="13"/>
      <c r="C1529" s="14"/>
      <c r="F1529" s="10"/>
    </row>
    <row r="1530" spans="1:6" s="8" customFormat="1" ht="15" x14ac:dyDescent="0.2">
      <c r="A1530" s="13"/>
      <c r="C1530" s="14"/>
      <c r="F1530" s="10"/>
    </row>
    <row r="1531" spans="1:6" s="8" customFormat="1" ht="15" x14ac:dyDescent="0.2">
      <c r="A1531" s="13"/>
      <c r="C1531" s="14"/>
      <c r="F1531" s="10"/>
    </row>
    <row r="1532" spans="1:6" s="8" customFormat="1" ht="15" x14ac:dyDescent="0.2">
      <c r="A1532" s="13"/>
      <c r="C1532" s="14"/>
      <c r="F1532" s="10"/>
    </row>
    <row r="1533" spans="1:6" s="8" customFormat="1" ht="15" x14ac:dyDescent="0.2">
      <c r="A1533" s="13"/>
      <c r="C1533" s="14"/>
      <c r="F1533" s="10"/>
    </row>
    <row r="1534" spans="1:6" s="8" customFormat="1" ht="15" x14ac:dyDescent="0.2">
      <c r="A1534" s="13"/>
      <c r="C1534" s="14"/>
      <c r="F1534" s="10"/>
    </row>
    <row r="1535" spans="1:6" s="8" customFormat="1" ht="15" x14ac:dyDescent="0.2">
      <c r="A1535" s="13"/>
      <c r="C1535" s="14"/>
      <c r="F1535" s="10"/>
    </row>
    <row r="1536" spans="1:6" s="8" customFormat="1" ht="15" x14ac:dyDescent="0.2">
      <c r="A1536" s="13"/>
      <c r="C1536" s="14"/>
      <c r="F1536" s="10"/>
    </row>
    <row r="1537" spans="1:6" s="8" customFormat="1" ht="15" x14ac:dyDescent="0.2">
      <c r="A1537" s="13"/>
      <c r="C1537" s="14"/>
      <c r="F1537" s="10"/>
    </row>
    <row r="1538" spans="1:6" s="8" customFormat="1" ht="15" x14ac:dyDescent="0.2">
      <c r="A1538" s="13"/>
      <c r="C1538" s="14"/>
      <c r="F1538" s="10"/>
    </row>
    <row r="1539" spans="1:6" s="8" customFormat="1" ht="15" x14ac:dyDescent="0.2">
      <c r="A1539" s="13"/>
      <c r="C1539" s="14"/>
      <c r="F1539" s="10"/>
    </row>
    <row r="1540" spans="1:6" s="8" customFormat="1" ht="15" x14ac:dyDescent="0.2">
      <c r="A1540" s="13"/>
      <c r="C1540" s="14"/>
      <c r="F1540" s="10"/>
    </row>
    <row r="1541" spans="1:6" s="8" customFormat="1" ht="15" x14ac:dyDescent="0.2">
      <c r="A1541" s="13"/>
      <c r="C1541" s="14"/>
      <c r="F1541" s="10"/>
    </row>
    <row r="1542" spans="1:6" s="8" customFormat="1" ht="15" x14ac:dyDescent="0.2">
      <c r="A1542" s="13"/>
      <c r="C1542" s="14"/>
      <c r="F1542" s="10"/>
    </row>
    <row r="1543" spans="1:6" s="8" customFormat="1" ht="15" x14ac:dyDescent="0.2">
      <c r="A1543" s="13"/>
      <c r="C1543" s="14"/>
      <c r="F1543" s="10"/>
    </row>
    <row r="1544" spans="1:6" s="8" customFormat="1" ht="15" x14ac:dyDescent="0.2">
      <c r="A1544" s="13"/>
      <c r="C1544" s="14"/>
      <c r="F1544" s="10"/>
    </row>
    <row r="1545" spans="1:6" s="8" customFormat="1" ht="15" x14ac:dyDescent="0.2">
      <c r="A1545" s="13"/>
      <c r="C1545" s="14"/>
      <c r="F1545" s="10"/>
    </row>
    <row r="1546" spans="1:6" s="8" customFormat="1" ht="15" x14ac:dyDescent="0.2">
      <c r="A1546" s="13"/>
      <c r="C1546" s="14"/>
      <c r="F1546" s="10"/>
    </row>
    <row r="1547" spans="1:6" s="8" customFormat="1" ht="15" x14ac:dyDescent="0.2">
      <c r="A1547" s="13"/>
      <c r="C1547" s="14"/>
      <c r="F1547" s="10"/>
    </row>
    <row r="1548" spans="1:6" s="8" customFormat="1" ht="15" x14ac:dyDescent="0.2">
      <c r="A1548" s="13"/>
      <c r="C1548" s="14"/>
      <c r="F1548" s="10"/>
    </row>
    <row r="1549" spans="1:6" s="8" customFormat="1" ht="15" x14ac:dyDescent="0.2">
      <c r="A1549" s="13"/>
      <c r="C1549" s="14"/>
      <c r="F1549" s="10"/>
    </row>
    <row r="1550" spans="1:6" s="8" customFormat="1" ht="15" x14ac:dyDescent="0.2">
      <c r="A1550" s="13"/>
      <c r="C1550" s="14"/>
      <c r="F1550" s="10"/>
    </row>
    <row r="1551" spans="1:6" s="8" customFormat="1" ht="15" x14ac:dyDescent="0.2">
      <c r="A1551" s="13"/>
      <c r="C1551" s="14"/>
      <c r="F1551" s="10"/>
    </row>
    <row r="1552" spans="1:6" s="8" customFormat="1" ht="15" x14ac:dyDescent="0.2">
      <c r="A1552" s="13"/>
      <c r="C1552" s="14"/>
      <c r="F1552" s="10"/>
    </row>
    <row r="1553" spans="1:6" s="8" customFormat="1" ht="15" x14ac:dyDescent="0.2">
      <c r="A1553" s="13"/>
      <c r="C1553" s="14"/>
      <c r="F1553" s="10"/>
    </row>
    <row r="1554" spans="1:6" s="8" customFormat="1" ht="15" x14ac:dyDescent="0.2">
      <c r="A1554" s="13"/>
      <c r="C1554" s="14"/>
      <c r="F1554" s="10"/>
    </row>
    <row r="1555" spans="1:6" s="8" customFormat="1" ht="15" x14ac:dyDescent="0.2">
      <c r="A1555" s="13"/>
      <c r="C1555" s="14"/>
      <c r="F1555" s="10"/>
    </row>
    <row r="1556" spans="1:6" s="8" customFormat="1" ht="15" x14ac:dyDescent="0.2">
      <c r="A1556" s="13"/>
      <c r="C1556" s="14"/>
      <c r="F1556" s="10"/>
    </row>
    <row r="1557" spans="1:6" s="8" customFormat="1" ht="15" x14ac:dyDescent="0.2">
      <c r="A1557" s="13"/>
      <c r="C1557" s="14"/>
      <c r="F1557" s="10"/>
    </row>
    <row r="1558" spans="1:6" s="8" customFormat="1" ht="15" x14ac:dyDescent="0.2">
      <c r="A1558" s="13"/>
      <c r="C1558" s="14"/>
      <c r="F1558" s="10"/>
    </row>
    <row r="1559" spans="1:6" s="8" customFormat="1" ht="15" x14ac:dyDescent="0.2">
      <c r="A1559" s="13"/>
      <c r="C1559" s="14"/>
      <c r="F1559" s="10"/>
    </row>
    <row r="1560" spans="1:6" s="8" customFormat="1" ht="15" x14ac:dyDescent="0.2">
      <c r="A1560" s="13"/>
      <c r="C1560" s="14"/>
      <c r="F1560" s="10"/>
    </row>
    <row r="1561" spans="1:6" s="8" customFormat="1" ht="15" x14ac:dyDescent="0.2">
      <c r="A1561" s="13"/>
      <c r="C1561" s="14"/>
      <c r="F1561" s="10"/>
    </row>
    <row r="1562" spans="1:6" s="8" customFormat="1" ht="15" x14ac:dyDescent="0.2">
      <c r="A1562" s="13"/>
      <c r="C1562" s="14"/>
      <c r="F1562" s="10"/>
    </row>
    <row r="1563" spans="1:6" s="8" customFormat="1" ht="15" x14ac:dyDescent="0.2">
      <c r="A1563" s="13"/>
      <c r="C1563" s="14"/>
      <c r="F1563" s="10"/>
    </row>
    <row r="1564" spans="1:6" s="8" customFormat="1" ht="15" x14ac:dyDescent="0.2">
      <c r="A1564" s="13"/>
      <c r="C1564" s="14"/>
      <c r="F1564" s="10"/>
    </row>
    <row r="1565" spans="1:6" s="8" customFormat="1" ht="15" x14ac:dyDescent="0.2">
      <c r="A1565" s="13"/>
      <c r="C1565" s="14"/>
      <c r="F1565" s="10"/>
    </row>
    <row r="1566" spans="1:6" s="8" customFormat="1" ht="15" x14ac:dyDescent="0.2">
      <c r="A1566" s="13"/>
      <c r="C1566" s="14"/>
      <c r="F1566" s="10"/>
    </row>
    <row r="1567" spans="1:6" s="8" customFormat="1" ht="15" x14ac:dyDescent="0.2">
      <c r="A1567" s="13"/>
      <c r="C1567" s="14"/>
      <c r="F1567" s="10"/>
    </row>
    <row r="1568" spans="1:6" s="8" customFormat="1" ht="15" x14ac:dyDescent="0.2">
      <c r="A1568" s="13"/>
      <c r="C1568" s="14"/>
      <c r="F1568" s="10"/>
    </row>
    <row r="1569" spans="1:6" s="8" customFormat="1" ht="15" x14ac:dyDescent="0.2">
      <c r="A1569" s="13"/>
      <c r="C1569" s="14"/>
      <c r="F1569" s="10"/>
    </row>
    <row r="1570" spans="1:6" s="8" customFormat="1" ht="15" x14ac:dyDescent="0.2">
      <c r="A1570" s="13"/>
      <c r="C1570" s="14"/>
      <c r="F1570" s="10"/>
    </row>
    <row r="1571" spans="1:6" s="8" customFormat="1" ht="15" x14ac:dyDescent="0.2">
      <c r="A1571" s="13"/>
      <c r="C1571" s="14"/>
      <c r="F1571" s="10"/>
    </row>
    <row r="1572" spans="1:6" s="8" customFormat="1" ht="15" x14ac:dyDescent="0.2">
      <c r="A1572" s="13"/>
      <c r="C1572" s="14"/>
      <c r="F1572" s="10"/>
    </row>
    <row r="1573" spans="1:6" s="8" customFormat="1" ht="15" x14ac:dyDescent="0.2">
      <c r="A1573" s="13"/>
      <c r="C1573" s="14"/>
      <c r="F1573" s="10"/>
    </row>
    <row r="1574" spans="1:6" s="8" customFormat="1" ht="15" x14ac:dyDescent="0.2">
      <c r="A1574" s="13"/>
      <c r="C1574" s="14"/>
      <c r="F1574" s="10"/>
    </row>
    <row r="1575" spans="1:6" s="8" customFormat="1" ht="15" x14ac:dyDescent="0.2">
      <c r="A1575" s="13"/>
      <c r="C1575" s="14"/>
      <c r="F1575" s="10"/>
    </row>
    <row r="1576" spans="1:6" s="8" customFormat="1" ht="15" x14ac:dyDescent="0.2">
      <c r="A1576" s="13"/>
      <c r="C1576" s="14"/>
      <c r="F1576" s="10"/>
    </row>
    <row r="1577" spans="1:6" s="8" customFormat="1" ht="15" x14ac:dyDescent="0.2">
      <c r="A1577" s="13"/>
      <c r="C1577" s="14"/>
      <c r="F1577" s="10"/>
    </row>
    <row r="1578" spans="1:6" s="8" customFormat="1" ht="15" x14ac:dyDescent="0.2">
      <c r="A1578" s="13"/>
      <c r="C1578" s="14"/>
      <c r="F1578" s="10"/>
    </row>
    <row r="1579" spans="1:6" s="8" customFormat="1" ht="15" x14ac:dyDescent="0.2">
      <c r="A1579" s="13"/>
      <c r="C1579" s="14"/>
      <c r="F1579" s="10"/>
    </row>
    <row r="1580" spans="1:6" s="8" customFormat="1" ht="15" x14ac:dyDescent="0.2">
      <c r="A1580" s="13"/>
      <c r="C1580" s="14"/>
      <c r="F1580" s="10"/>
    </row>
    <row r="1581" spans="1:6" s="8" customFormat="1" ht="15" x14ac:dyDescent="0.2">
      <c r="A1581" s="13"/>
      <c r="C1581" s="14"/>
      <c r="F1581" s="10"/>
    </row>
    <row r="1582" spans="1:6" s="8" customFormat="1" ht="15" x14ac:dyDescent="0.2">
      <c r="A1582" s="13"/>
      <c r="C1582" s="14"/>
      <c r="F1582" s="10"/>
    </row>
    <row r="1583" spans="1:6" s="8" customFormat="1" ht="15" x14ac:dyDescent="0.2">
      <c r="A1583" s="13"/>
      <c r="C1583" s="14"/>
      <c r="F1583" s="10"/>
    </row>
    <row r="1584" spans="1:6" s="8" customFormat="1" ht="15" x14ac:dyDescent="0.2">
      <c r="A1584" s="13"/>
      <c r="C1584" s="14"/>
      <c r="F1584" s="10"/>
    </row>
    <row r="1585" spans="1:6" s="8" customFormat="1" ht="15" x14ac:dyDescent="0.2">
      <c r="A1585" s="13"/>
      <c r="C1585" s="14"/>
      <c r="F1585" s="10"/>
    </row>
    <row r="1586" spans="1:6" s="8" customFormat="1" ht="15" x14ac:dyDescent="0.2">
      <c r="A1586" s="13"/>
      <c r="C1586" s="14"/>
      <c r="F1586" s="10"/>
    </row>
    <row r="1587" spans="1:6" s="8" customFormat="1" ht="15" x14ac:dyDescent="0.2">
      <c r="A1587" s="13"/>
      <c r="C1587" s="14"/>
      <c r="F1587" s="10"/>
    </row>
    <row r="1588" spans="1:6" s="8" customFormat="1" ht="15" x14ac:dyDescent="0.2">
      <c r="A1588" s="13"/>
      <c r="C1588" s="14"/>
      <c r="F1588" s="10"/>
    </row>
    <row r="1589" spans="1:6" s="8" customFormat="1" ht="15" x14ac:dyDescent="0.2">
      <c r="A1589" s="13"/>
      <c r="C1589" s="14"/>
      <c r="F1589" s="10"/>
    </row>
    <row r="1590" spans="1:6" s="8" customFormat="1" ht="15" x14ac:dyDescent="0.2">
      <c r="A1590" s="13"/>
      <c r="C1590" s="14"/>
      <c r="F1590" s="10"/>
    </row>
    <row r="1591" spans="1:6" s="8" customFormat="1" ht="15" x14ac:dyDescent="0.2">
      <c r="A1591" s="13"/>
      <c r="C1591" s="14"/>
      <c r="F1591" s="10"/>
    </row>
    <row r="1592" spans="1:6" s="8" customFormat="1" ht="15" x14ac:dyDescent="0.2">
      <c r="A1592" s="13"/>
      <c r="C1592" s="14"/>
      <c r="F1592" s="10"/>
    </row>
    <row r="1593" spans="1:6" s="8" customFormat="1" ht="15" x14ac:dyDescent="0.2">
      <c r="A1593" s="13"/>
      <c r="C1593" s="14"/>
      <c r="F1593" s="10"/>
    </row>
    <row r="1594" spans="1:6" s="8" customFormat="1" ht="15" x14ac:dyDescent="0.2">
      <c r="A1594" s="13"/>
      <c r="C1594" s="14"/>
      <c r="F1594" s="10"/>
    </row>
    <row r="1595" spans="1:6" s="8" customFormat="1" ht="15" x14ac:dyDescent="0.2">
      <c r="A1595" s="13"/>
      <c r="C1595" s="14"/>
      <c r="F1595" s="10"/>
    </row>
    <row r="1596" spans="1:6" s="8" customFormat="1" ht="15" x14ac:dyDescent="0.2">
      <c r="A1596" s="13"/>
      <c r="C1596" s="14"/>
      <c r="F1596" s="10"/>
    </row>
    <row r="1597" spans="1:6" s="8" customFormat="1" ht="15" x14ac:dyDescent="0.2">
      <c r="A1597" s="13"/>
      <c r="C1597" s="14"/>
      <c r="F1597" s="10"/>
    </row>
    <row r="1598" spans="1:6" s="8" customFormat="1" ht="15" x14ac:dyDescent="0.2">
      <c r="A1598" s="13"/>
      <c r="C1598" s="14"/>
      <c r="F1598" s="10"/>
    </row>
    <row r="1599" spans="1:6" s="8" customFormat="1" ht="15" x14ac:dyDescent="0.2">
      <c r="A1599" s="13"/>
      <c r="C1599" s="14"/>
      <c r="F1599" s="10"/>
    </row>
    <row r="1600" spans="1:6" s="8" customFormat="1" ht="15" x14ac:dyDescent="0.2">
      <c r="A1600" s="13"/>
      <c r="C1600" s="14"/>
      <c r="F1600" s="10"/>
    </row>
    <row r="1601" spans="1:6" s="8" customFormat="1" ht="15" x14ac:dyDescent="0.2">
      <c r="A1601" s="13"/>
      <c r="C1601" s="14"/>
      <c r="F1601" s="10"/>
    </row>
    <row r="1602" spans="1:6" s="8" customFormat="1" ht="15" x14ac:dyDescent="0.2">
      <c r="A1602" s="13"/>
      <c r="C1602" s="14"/>
      <c r="F1602" s="10"/>
    </row>
    <row r="1603" spans="1:6" s="8" customFormat="1" ht="15" x14ac:dyDescent="0.2">
      <c r="A1603" s="13"/>
      <c r="C1603" s="14"/>
      <c r="F1603" s="10"/>
    </row>
    <row r="1604" spans="1:6" s="8" customFormat="1" ht="15" x14ac:dyDescent="0.2">
      <c r="A1604" s="13"/>
      <c r="C1604" s="14"/>
      <c r="F1604" s="10"/>
    </row>
    <row r="1605" spans="1:6" s="8" customFormat="1" ht="15" x14ac:dyDescent="0.2">
      <c r="A1605" s="13"/>
      <c r="C1605" s="14"/>
      <c r="F1605" s="10"/>
    </row>
    <row r="1606" spans="1:6" s="8" customFormat="1" ht="15" x14ac:dyDescent="0.2">
      <c r="A1606" s="13"/>
      <c r="C1606" s="14"/>
      <c r="F1606" s="10"/>
    </row>
    <row r="1607" spans="1:6" s="8" customFormat="1" ht="15" x14ac:dyDescent="0.2">
      <c r="A1607" s="13"/>
      <c r="C1607" s="14"/>
      <c r="F1607" s="10"/>
    </row>
    <row r="1608" spans="1:6" s="8" customFormat="1" ht="15" x14ac:dyDescent="0.2">
      <c r="A1608" s="13"/>
      <c r="C1608" s="14"/>
      <c r="F1608" s="10"/>
    </row>
    <row r="1609" spans="1:6" s="8" customFormat="1" ht="15" x14ac:dyDescent="0.2">
      <c r="A1609" s="13"/>
      <c r="C1609" s="14"/>
      <c r="F1609" s="10"/>
    </row>
    <row r="1610" spans="1:6" s="8" customFormat="1" ht="15" x14ac:dyDescent="0.2">
      <c r="A1610" s="13"/>
      <c r="C1610" s="14"/>
      <c r="F1610" s="10"/>
    </row>
    <row r="1611" spans="1:6" s="8" customFormat="1" ht="15" x14ac:dyDescent="0.2">
      <c r="A1611" s="13"/>
      <c r="C1611" s="14"/>
      <c r="F1611" s="10"/>
    </row>
    <row r="1612" spans="1:6" s="8" customFormat="1" ht="15" x14ac:dyDescent="0.2">
      <c r="A1612" s="13"/>
      <c r="C1612" s="14"/>
      <c r="F1612" s="10"/>
    </row>
    <row r="1613" spans="1:6" s="8" customFormat="1" ht="15" x14ac:dyDescent="0.2">
      <c r="A1613" s="13"/>
      <c r="C1613" s="14"/>
      <c r="F1613" s="10"/>
    </row>
    <row r="1614" spans="1:6" s="8" customFormat="1" ht="15" x14ac:dyDescent="0.2">
      <c r="A1614" s="13"/>
      <c r="C1614" s="14"/>
      <c r="F1614" s="10"/>
    </row>
    <row r="1615" spans="1:6" s="8" customFormat="1" ht="15" x14ac:dyDescent="0.2">
      <c r="A1615" s="13"/>
      <c r="C1615" s="14"/>
      <c r="F1615" s="10"/>
    </row>
    <row r="1616" spans="1:6" s="8" customFormat="1" ht="15" x14ac:dyDescent="0.2">
      <c r="A1616" s="13"/>
      <c r="C1616" s="14"/>
      <c r="F1616" s="10"/>
    </row>
    <row r="1617" spans="1:6" s="8" customFormat="1" ht="15" x14ac:dyDescent="0.2">
      <c r="A1617" s="13"/>
      <c r="C1617" s="14"/>
      <c r="F1617" s="10"/>
    </row>
    <row r="1618" spans="1:6" s="8" customFormat="1" ht="15" x14ac:dyDescent="0.2">
      <c r="A1618" s="13"/>
      <c r="C1618" s="14"/>
      <c r="F1618" s="10"/>
    </row>
    <row r="1619" spans="1:6" s="8" customFormat="1" ht="15" x14ac:dyDescent="0.2">
      <c r="A1619" s="13"/>
      <c r="C1619" s="14"/>
      <c r="F1619" s="10"/>
    </row>
    <row r="1620" spans="1:6" s="8" customFormat="1" ht="15" x14ac:dyDescent="0.2">
      <c r="A1620" s="13"/>
      <c r="C1620" s="14"/>
      <c r="F1620" s="10"/>
    </row>
    <row r="1621" spans="1:6" s="8" customFormat="1" ht="15" x14ac:dyDescent="0.2">
      <c r="A1621" s="13"/>
      <c r="C1621" s="14"/>
      <c r="F1621" s="10"/>
    </row>
    <row r="1622" spans="1:6" s="8" customFormat="1" ht="15" x14ac:dyDescent="0.2">
      <c r="A1622" s="13"/>
      <c r="C1622" s="14"/>
      <c r="F1622" s="10"/>
    </row>
    <row r="1623" spans="1:6" s="8" customFormat="1" ht="15" x14ac:dyDescent="0.2">
      <c r="A1623" s="13"/>
      <c r="C1623" s="14"/>
      <c r="F1623" s="10"/>
    </row>
    <row r="1624" spans="1:6" s="8" customFormat="1" ht="15" x14ac:dyDescent="0.2">
      <c r="A1624" s="13"/>
      <c r="C1624" s="14"/>
      <c r="F1624" s="10"/>
    </row>
    <row r="1625" spans="1:6" s="8" customFormat="1" ht="15" x14ac:dyDescent="0.2">
      <c r="A1625" s="13"/>
      <c r="C1625" s="14"/>
      <c r="F1625" s="10"/>
    </row>
    <row r="1626" spans="1:6" s="8" customFormat="1" ht="15" x14ac:dyDescent="0.2">
      <c r="A1626" s="13"/>
      <c r="C1626" s="14"/>
      <c r="F1626" s="10"/>
    </row>
    <row r="1627" spans="1:6" s="8" customFormat="1" ht="15" x14ac:dyDescent="0.2">
      <c r="A1627" s="13"/>
      <c r="C1627" s="14"/>
      <c r="F1627" s="10"/>
    </row>
    <row r="1628" spans="1:6" s="8" customFormat="1" ht="15" x14ac:dyDescent="0.2">
      <c r="A1628" s="13"/>
      <c r="C1628" s="14"/>
      <c r="F1628" s="10"/>
    </row>
    <row r="1629" spans="1:6" s="8" customFormat="1" ht="15" x14ac:dyDescent="0.2">
      <c r="A1629" s="13"/>
      <c r="C1629" s="14"/>
      <c r="F1629" s="10"/>
    </row>
    <row r="1630" spans="1:6" s="8" customFormat="1" ht="15" x14ac:dyDescent="0.2">
      <c r="A1630" s="13"/>
      <c r="C1630" s="14"/>
      <c r="F1630" s="10"/>
    </row>
    <row r="1631" spans="1:6" s="8" customFormat="1" ht="15" x14ac:dyDescent="0.2">
      <c r="A1631" s="13"/>
      <c r="C1631" s="14"/>
      <c r="F1631" s="10"/>
    </row>
    <row r="1632" spans="1:6" s="8" customFormat="1" ht="15" x14ac:dyDescent="0.2">
      <c r="A1632" s="13"/>
      <c r="C1632" s="14"/>
      <c r="F1632" s="10"/>
    </row>
    <row r="1633" spans="1:6" s="8" customFormat="1" ht="15" x14ac:dyDescent="0.2">
      <c r="A1633" s="13"/>
      <c r="C1633" s="14"/>
      <c r="F1633" s="10"/>
    </row>
    <row r="1634" spans="1:6" s="8" customFormat="1" ht="15" x14ac:dyDescent="0.2">
      <c r="A1634" s="13"/>
      <c r="C1634" s="14"/>
      <c r="F1634" s="10"/>
    </row>
    <row r="1635" spans="1:6" s="8" customFormat="1" ht="15" x14ac:dyDescent="0.2">
      <c r="A1635" s="13"/>
      <c r="C1635" s="14"/>
      <c r="F1635" s="10"/>
    </row>
    <row r="1636" spans="1:6" s="8" customFormat="1" ht="15" x14ac:dyDescent="0.2">
      <c r="A1636" s="13"/>
      <c r="C1636" s="14"/>
      <c r="F1636" s="10"/>
    </row>
    <row r="1637" spans="1:6" s="8" customFormat="1" ht="15" x14ac:dyDescent="0.2">
      <c r="A1637" s="13"/>
      <c r="C1637" s="14"/>
      <c r="F1637" s="10"/>
    </row>
    <row r="1638" spans="1:6" s="8" customFormat="1" ht="15" x14ac:dyDescent="0.2">
      <c r="A1638" s="13"/>
      <c r="C1638" s="14"/>
      <c r="F1638" s="10"/>
    </row>
    <row r="1639" spans="1:6" s="8" customFormat="1" ht="15" x14ac:dyDescent="0.2">
      <c r="A1639" s="13"/>
      <c r="C1639" s="14"/>
      <c r="F1639" s="10"/>
    </row>
    <row r="1640" spans="1:6" s="8" customFormat="1" ht="15" x14ac:dyDescent="0.2">
      <c r="A1640" s="13"/>
      <c r="C1640" s="14"/>
      <c r="F1640" s="10"/>
    </row>
    <row r="1641" spans="1:6" s="8" customFormat="1" ht="15" x14ac:dyDescent="0.2">
      <c r="A1641" s="13"/>
      <c r="C1641" s="14"/>
      <c r="F1641" s="10"/>
    </row>
    <row r="1642" spans="1:6" s="8" customFormat="1" ht="15" x14ac:dyDescent="0.2">
      <c r="A1642" s="13"/>
      <c r="C1642" s="14"/>
      <c r="F1642" s="10"/>
    </row>
    <row r="1643" spans="1:6" s="8" customFormat="1" ht="15" x14ac:dyDescent="0.2">
      <c r="A1643" s="13"/>
      <c r="C1643" s="14"/>
      <c r="F1643" s="10"/>
    </row>
    <row r="1644" spans="1:6" s="8" customFormat="1" ht="15" x14ac:dyDescent="0.2">
      <c r="A1644" s="13"/>
      <c r="C1644" s="14"/>
      <c r="F1644" s="10"/>
    </row>
    <row r="1645" spans="1:6" s="8" customFormat="1" ht="15" x14ac:dyDescent="0.2">
      <c r="A1645" s="13"/>
      <c r="C1645" s="14"/>
      <c r="F1645" s="10"/>
    </row>
    <row r="1646" spans="1:6" s="8" customFormat="1" ht="15" x14ac:dyDescent="0.2">
      <c r="A1646" s="13"/>
      <c r="C1646" s="14"/>
      <c r="F1646" s="10"/>
    </row>
    <row r="1647" spans="1:6" s="8" customFormat="1" ht="15" x14ac:dyDescent="0.2">
      <c r="A1647" s="13"/>
      <c r="C1647" s="14"/>
      <c r="F1647" s="10"/>
    </row>
    <row r="1648" spans="1:6" s="8" customFormat="1" ht="15" x14ac:dyDescent="0.2">
      <c r="A1648" s="13"/>
      <c r="C1648" s="14"/>
      <c r="F1648" s="10"/>
    </row>
    <row r="1649" spans="1:6" s="8" customFormat="1" ht="15" x14ac:dyDescent="0.2">
      <c r="A1649" s="13"/>
      <c r="C1649" s="14"/>
      <c r="F1649" s="10"/>
    </row>
    <row r="1650" spans="1:6" s="8" customFormat="1" ht="15" x14ac:dyDescent="0.2">
      <c r="A1650" s="13"/>
      <c r="C1650" s="14"/>
      <c r="F1650" s="10"/>
    </row>
    <row r="1651" spans="1:6" s="8" customFormat="1" ht="15" x14ac:dyDescent="0.2">
      <c r="A1651" s="13"/>
      <c r="C1651" s="14"/>
      <c r="F1651" s="10"/>
    </row>
    <row r="1652" spans="1:6" s="8" customFormat="1" ht="15" x14ac:dyDescent="0.2">
      <c r="A1652" s="13"/>
      <c r="C1652" s="14"/>
      <c r="F1652" s="10"/>
    </row>
    <row r="1653" spans="1:6" s="8" customFormat="1" ht="15" x14ac:dyDescent="0.2">
      <c r="A1653" s="13"/>
      <c r="C1653" s="14"/>
      <c r="F1653" s="10"/>
    </row>
    <row r="1654" spans="1:6" s="8" customFormat="1" ht="15" x14ac:dyDescent="0.2">
      <c r="A1654" s="13"/>
      <c r="C1654" s="14"/>
      <c r="F1654" s="10"/>
    </row>
    <row r="1655" spans="1:6" s="8" customFormat="1" ht="15" x14ac:dyDescent="0.2">
      <c r="A1655" s="13"/>
      <c r="C1655" s="14"/>
      <c r="F1655" s="10"/>
    </row>
    <row r="1656" spans="1:6" s="8" customFormat="1" ht="15" x14ac:dyDescent="0.2">
      <c r="A1656" s="13"/>
      <c r="C1656" s="14"/>
      <c r="F1656" s="10"/>
    </row>
    <row r="1657" spans="1:6" s="8" customFormat="1" ht="15" x14ac:dyDescent="0.2">
      <c r="A1657" s="13"/>
      <c r="C1657" s="14"/>
      <c r="F1657" s="10"/>
    </row>
    <row r="1658" spans="1:6" s="8" customFormat="1" ht="15" x14ac:dyDescent="0.2">
      <c r="A1658" s="13"/>
      <c r="C1658" s="14"/>
      <c r="F1658" s="10"/>
    </row>
    <row r="1659" spans="1:6" s="8" customFormat="1" ht="15" x14ac:dyDescent="0.2">
      <c r="A1659" s="13"/>
      <c r="C1659" s="14"/>
      <c r="F1659" s="10"/>
    </row>
    <row r="1660" spans="1:6" s="8" customFormat="1" ht="15" x14ac:dyDescent="0.2">
      <c r="A1660" s="13"/>
      <c r="C1660" s="14"/>
      <c r="F1660" s="10"/>
    </row>
    <row r="1661" spans="1:6" s="8" customFormat="1" ht="15" x14ac:dyDescent="0.2">
      <c r="A1661" s="13"/>
      <c r="C1661" s="14"/>
      <c r="F1661" s="10"/>
    </row>
    <row r="1662" spans="1:6" s="8" customFormat="1" ht="15" x14ac:dyDescent="0.2">
      <c r="A1662" s="13"/>
      <c r="C1662" s="14"/>
      <c r="F1662" s="10"/>
    </row>
    <row r="1663" spans="1:6" s="8" customFormat="1" ht="15" x14ac:dyDescent="0.2">
      <c r="A1663" s="13"/>
      <c r="C1663" s="14"/>
      <c r="F1663" s="10"/>
    </row>
    <row r="1664" spans="1:6" s="8" customFormat="1" ht="15" x14ac:dyDescent="0.2">
      <c r="A1664" s="13"/>
      <c r="C1664" s="14"/>
      <c r="F1664" s="10"/>
    </row>
    <row r="1665" spans="1:6" s="8" customFormat="1" ht="15" x14ac:dyDescent="0.2">
      <c r="A1665" s="13"/>
      <c r="C1665" s="14"/>
      <c r="F1665" s="10"/>
    </row>
    <row r="1666" spans="1:6" s="8" customFormat="1" ht="15" x14ac:dyDescent="0.2">
      <c r="A1666" s="13"/>
      <c r="C1666" s="14"/>
      <c r="F1666" s="10"/>
    </row>
    <row r="1667" spans="1:6" s="8" customFormat="1" ht="15" x14ac:dyDescent="0.2">
      <c r="A1667" s="13"/>
      <c r="C1667" s="14"/>
      <c r="F1667" s="10"/>
    </row>
    <row r="1668" spans="1:6" s="8" customFormat="1" ht="15" x14ac:dyDescent="0.2">
      <c r="A1668" s="13"/>
      <c r="C1668" s="14"/>
      <c r="F1668" s="10"/>
    </row>
    <row r="1669" spans="1:6" s="8" customFormat="1" ht="15" x14ac:dyDescent="0.2">
      <c r="A1669" s="13"/>
      <c r="C1669" s="14"/>
      <c r="F1669" s="10"/>
    </row>
    <row r="1670" spans="1:6" s="8" customFormat="1" ht="15" x14ac:dyDescent="0.2">
      <c r="A1670" s="13"/>
      <c r="C1670" s="14"/>
      <c r="F1670" s="10"/>
    </row>
    <row r="1671" spans="1:6" s="8" customFormat="1" ht="15" x14ac:dyDescent="0.2">
      <c r="A1671" s="13"/>
      <c r="C1671" s="14"/>
      <c r="F1671" s="10"/>
    </row>
    <row r="1672" spans="1:6" s="8" customFormat="1" ht="15" x14ac:dyDescent="0.2">
      <c r="A1672" s="13"/>
      <c r="C1672" s="14"/>
      <c r="F1672" s="10"/>
    </row>
    <row r="1673" spans="1:6" s="8" customFormat="1" ht="15" x14ac:dyDescent="0.2">
      <c r="A1673" s="13"/>
      <c r="C1673" s="14"/>
      <c r="F1673" s="10"/>
    </row>
    <row r="1674" spans="1:6" s="8" customFormat="1" ht="15" x14ac:dyDescent="0.2">
      <c r="A1674" s="13"/>
      <c r="C1674" s="14"/>
      <c r="F1674" s="10"/>
    </row>
    <row r="1675" spans="1:6" s="8" customFormat="1" ht="15" x14ac:dyDescent="0.2">
      <c r="A1675" s="13"/>
      <c r="C1675" s="14"/>
      <c r="F1675" s="10"/>
    </row>
    <row r="1676" spans="1:6" s="8" customFormat="1" ht="15" x14ac:dyDescent="0.2">
      <c r="A1676" s="13"/>
      <c r="C1676" s="14"/>
      <c r="F1676" s="10"/>
    </row>
    <row r="1677" spans="1:6" s="8" customFormat="1" ht="15" x14ac:dyDescent="0.2">
      <c r="A1677" s="13"/>
      <c r="C1677" s="14"/>
      <c r="F1677" s="10"/>
    </row>
    <row r="1678" spans="1:6" s="8" customFormat="1" ht="15" x14ac:dyDescent="0.2">
      <c r="A1678" s="13"/>
      <c r="C1678" s="14"/>
      <c r="F1678" s="10"/>
    </row>
    <row r="1679" spans="1:6" s="8" customFormat="1" ht="15" x14ac:dyDescent="0.2">
      <c r="A1679" s="13"/>
      <c r="C1679" s="14"/>
      <c r="F1679" s="10"/>
    </row>
    <row r="1680" spans="1:6" s="8" customFormat="1" ht="15" x14ac:dyDescent="0.2">
      <c r="A1680" s="13"/>
      <c r="C1680" s="14"/>
      <c r="F1680" s="10"/>
    </row>
    <row r="1681" spans="1:6" s="8" customFormat="1" ht="15" x14ac:dyDescent="0.2">
      <c r="A1681" s="13"/>
      <c r="C1681" s="14"/>
      <c r="F1681" s="10"/>
    </row>
    <row r="1682" spans="1:6" s="8" customFormat="1" ht="15" x14ac:dyDescent="0.2">
      <c r="A1682" s="13"/>
      <c r="C1682" s="14"/>
      <c r="F1682" s="10"/>
    </row>
    <row r="1683" spans="1:6" s="8" customFormat="1" ht="15" x14ac:dyDescent="0.2">
      <c r="A1683" s="13"/>
      <c r="C1683" s="14"/>
      <c r="F1683" s="10"/>
    </row>
    <row r="1684" spans="1:6" s="8" customFormat="1" ht="15" x14ac:dyDescent="0.2">
      <c r="A1684" s="13"/>
      <c r="C1684" s="14"/>
      <c r="F1684" s="10"/>
    </row>
    <row r="1685" spans="1:6" s="8" customFormat="1" ht="15" x14ac:dyDescent="0.2">
      <c r="A1685" s="13"/>
      <c r="C1685" s="14"/>
      <c r="F1685" s="10"/>
    </row>
    <row r="1686" spans="1:6" s="8" customFormat="1" ht="15" x14ac:dyDescent="0.2">
      <c r="A1686" s="13"/>
      <c r="C1686" s="14"/>
      <c r="F1686" s="10"/>
    </row>
    <row r="1687" spans="1:6" s="8" customFormat="1" ht="15" x14ac:dyDescent="0.2">
      <c r="A1687" s="13"/>
      <c r="C1687" s="14"/>
      <c r="F1687" s="10"/>
    </row>
    <row r="1688" spans="1:6" s="8" customFormat="1" ht="15" x14ac:dyDescent="0.2">
      <c r="A1688" s="13"/>
      <c r="C1688" s="14"/>
      <c r="F1688" s="10"/>
    </row>
    <row r="1689" spans="1:6" s="8" customFormat="1" ht="15" x14ac:dyDescent="0.2">
      <c r="A1689" s="13"/>
      <c r="C1689" s="14"/>
      <c r="F1689" s="10"/>
    </row>
    <row r="1690" spans="1:6" s="8" customFormat="1" ht="15" x14ac:dyDescent="0.2">
      <c r="A1690" s="13"/>
      <c r="C1690" s="14"/>
      <c r="F1690" s="10"/>
    </row>
    <row r="1691" spans="1:6" s="8" customFormat="1" ht="15" x14ac:dyDescent="0.2">
      <c r="A1691" s="13"/>
      <c r="C1691" s="14"/>
      <c r="F1691" s="10"/>
    </row>
    <row r="1692" spans="1:6" s="8" customFormat="1" ht="15" x14ac:dyDescent="0.2">
      <c r="A1692" s="13"/>
      <c r="C1692" s="14"/>
      <c r="F1692" s="10"/>
    </row>
    <row r="1693" spans="1:6" s="8" customFormat="1" ht="15" x14ac:dyDescent="0.2">
      <c r="A1693" s="13"/>
      <c r="C1693" s="14"/>
      <c r="F1693" s="10"/>
    </row>
    <row r="1694" spans="1:6" s="8" customFormat="1" ht="15" x14ac:dyDescent="0.2">
      <c r="A1694" s="13"/>
      <c r="C1694" s="14"/>
      <c r="F1694" s="10"/>
    </row>
    <row r="1695" spans="1:6" s="8" customFormat="1" ht="15" x14ac:dyDescent="0.2">
      <c r="A1695" s="13"/>
      <c r="C1695" s="14"/>
      <c r="F1695" s="10"/>
    </row>
    <row r="1696" spans="1:6" s="8" customFormat="1" ht="15" x14ac:dyDescent="0.2">
      <c r="A1696" s="13"/>
      <c r="C1696" s="14"/>
      <c r="F1696" s="10"/>
    </row>
    <row r="1697" spans="1:6" s="8" customFormat="1" ht="15" x14ac:dyDescent="0.2">
      <c r="A1697" s="13"/>
      <c r="C1697" s="14"/>
      <c r="F1697" s="10"/>
    </row>
    <row r="1698" spans="1:6" s="8" customFormat="1" ht="15" x14ac:dyDescent="0.2">
      <c r="A1698" s="13"/>
      <c r="C1698" s="14"/>
      <c r="F1698" s="10"/>
    </row>
    <row r="1699" spans="1:6" s="8" customFormat="1" ht="15" x14ac:dyDescent="0.2">
      <c r="A1699" s="13"/>
      <c r="C1699" s="14"/>
      <c r="F1699" s="10"/>
    </row>
    <row r="1700" spans="1:6" s="8" customFormat="1" ht="15" x14ac:dyDescent="0.2">
      <c r="A1700" s="13"/>
      <c r="C1700" s="14"/>
      <c r="F1700" s="10"/>
    </row>
    <row r="1701" spans="1:6" s="8" customFormat="1" ht="15" x14ac:dyDescent="0.2">
      <c r="A1701" s="13"/>
      <c r="C1701" s="14"/>
      <c r="F1701" s="10"/>
    </row>
    <row r="1702" spans="1:6" s="8" customFormat="1" ht="15" x14ac:dyDescent="0.2">
      <c r="A1702" s="13"/>
      <c r="C1702" s="14"/>
      <c r="F1702" s="10"/>
    </row>
    <row r="1703" spans="1:6" s="8" customFormat="1" ht="15" x14ac:dyDescent="0.2">
      <c r="A1703" s="13"/>
      <c r="C1703" s="14"/>
      <c r="F1703" s="10"/>
    </row>
    <row r="1704" spans="1:6" s="8" customFormat="1" ht="15" x14ac:dyDescent="0.2">
      <c r="A1704" s="13"/>
      <c r="C1704" s="14"/>
      <c r="F1704" s="10"/>
    </row>
    <row r="1705" spans="1:6" s="8" customFormat="1" ht="15" x14ac:dyDescent="0.2">
      <c r="A1705" s="13"/>
      <c r="C1705" s="14"/>
      <c r="F1705" s="10"/>
    </row>
    <row r="1706" spans="1:6" s="8" customFormat="1" ht="15" x14ac:dyDescent="0.2">
      <c r="A1706" s="13"/>
      <c r="C1706" s="14"/>
      <c r="F1706" s="10"/>
    </row>
    <row r="1707" spans="1:6" s="8" customFormat="1" ht="15" x14ac:dyDescent="0.2">
      <c r="A1707" s="13"/>
      <c r="C1707" s="14"/>
      <c r="F1707" s="10"/>
    </row>
    <row r="1708" spans="1:6" s="8" customFormat="1" ht="15" x14ac:dyDescent="0.2">
      <c r="A1708" s="13"/>
      <c r="C1708" s="14"/>
      <c r="F1708" s="10"/>
    </row>
    <row r="1709" spans="1:6" s="8" customFormat="1" ht="15" x14ac:dyDescent="0.2">
      <c r="A1709" s="13"/>
      <c r="C1709" s="14"/>
      <c r="F1709" s="10"/>
    </row>
    <row r="1710" spans="1:6" s="8" customFormat="1" ht="15" x14ac:dyDescent="0.2">
      <c r="A1710" s="13"/>
      <c r="C1710" s="14"/>
      <c r="F1710" s="10"/>
    </row>
    <row r="1711" spans="1:6" s="8" customFormat="1" ht="15" x14ac:dyDescent="0.2">
      <c r="A1711" s="13"/>
      <c r="C1711" s="14"/>
      <c r="F1711" s="10"/>
    </row>
    <row r="1712" spans="1:6" s="8" customFormat="1" ht="15" x14ac:dyDescent="0.2">
      <c r="A1712" s="13"/>
      <c r="C1712" s="14"/>
      <c r="F1712" s="10"/>
    </row>
    <row r="1713" spans="1:6" s="8" customFormat="1" ht="15" x14ac:dyDescent="0.2">
      <c r="A1713" s="13"/>
      <c r="C1713" s="14"/>
      <c r="F1713" s="10"/>
    </row>
    <row r="1714" spans="1:6" s="8" customFormat="1" ht="15" x14ac:dyDescent="0.2">
      <c r="A1714" s="13"/>
      <c r="C1714" s="14"/>
      <c r="F1714" s="10"/>
    </row>
    <row r="1715" spans="1:6" s="8" customFormat="1" ht="15" x14ac:dyDescent="0.2">
      <c r="A1715" s="13"/>
      <c r="C1715" s="14"/>
      <c r="F1715" s="10"/>
    </row>
    <row r="1716" spans="1:6" s="8" customFormat="1" ht="15" x14ac:dyDescent="0.2">
      <c r="A1716" s="13"/>
      <c r="C1716" s="14"/>
      <c r="F1716" s="10"/>
    </row>
    <row r="1717" spans="1:6" s="8" customFormat="1" ht="15" x14ac:dyDescent="0.2">
      <c r="A1717" s="13"/>
      <c r="C1717" s="14"/>
      <c r="F1717" s="10"/>
    </row>
    <row r="1718" spans="1:6" s="8" customFormat="1" ht="15" x14ac:dyDescent="0.2">
      <c r="A1718" s="13"/>
      <c r="C1718" s="14"/>
      <c r="F1718" s="10"/>
    </row>
    <row r="1719" spans="1:6" s="8" customFormat="1" ht="15" x14ac:dyDescent="0.2">
      <c r="A1719" s="13"/>
      <c r="C1719" s="14"/>
      <c r="F1719" s="10"/>
    </row>
    <row r="1720" spans="1:6" s="8" customFormat="1" ht="15" x14ac:dyDescent="0.2">
      <c r="A1720" s="13"/>
      <c r="C1720" s="14"/>
      <c r="F1720" s="10"/>
    </row>
    <row r="1721" spans="1:6" s="8" customFormat="1" ht="15" x14ac:dyDescent="0.2">
      <c r="A1721" s="13"/>
      <c r="C1721" s="14"/>
      <c r="F1721" s="10"/>
    </row>
    <row r="1722" spans="1:6" s="8" customFormat="1" ht="15" x14ac:dyDescent="0.2">
      <c r="A1722" s="13"/>
      <c r="C1722" s="14"/>
      <c r="F1722" s="10"/>
    </row>
    <row r="1723" spans="1:6" s="8" customFormat="1" ht="15" x14ac:dyDescent="0.2">
      <c r="A1723" s="13"/>
      <c r="C1723" s="14"/>
      <c r="F1723" s="10"/>
    </row>
    <row r="1724" spans="1:6" s="8" customFormat="1" ht="15" x14ac:dyDescent="0.2">
      <c r="A1724" s="13"/>
      <c r="C1724" s="14"/>
      <c r="F1724" s="10"/>
    </row>
    <row r="1725" spans="1:6" s="8" customFormat="1" ht="15" x14ac:dyDescent="0.2">
      <c r="A1725" s="13"/>
      <c r="C1725" s="14"/>
      <c r="F1725" s="10"/>
    </row>
    <row r="1726" spans="1:6" s="8" customFormat="1" ht="15" x14ac:dyDescent="0.2">
      <c r="A1726" s="13"/>
      <c r="C1726" s="14"/>
      <c r="F1726" s="10"/>
    </row>
    <row r="1727" spans="1:6" s="8" customFormat="1" ht="15" x14ac:dyDescent="0.2">
      <c r="A1727" s="13"/>
      <c r="C1727" s="14"/>
      <c r="F1727" s="10"/>
    </row>
    <row r="1728" spans="1:6" s="8" customFormat="1" ht="15" x14ac:dyDescent="0.2">
      <c r="A1728" s="13"/>
      <c r="C1728" s="14"/>
      <c r="F1728" s="10"/>
    </row>
    <row r="1729" spans="1:6" s="8" customFormat="1" ht="15" x14ac:dyDescent="0.2">
      <c r="A1729" s="13"/>
      <c r="C1729" s="14"/>
      <c r="F1729" s="10"/>
    </row>
    <row r="1730" spans="1:6" s="8" customFormat="1" ht="15" x14ac:dyDescent="0.2">
      <c r="A1730" s="13"/>
      <c r="C1730" s="14"/>
      <c r="F1730" s="10"/>
    </row>
    <row r="1731" spans="1:6" s="8" customFormat="1" ht="15" x14ac:dyDescent="0.2">
      <c r="A1731" s="13"/>
      <c r="C1731" s="14"/>
      <c r="F1731" s="10"/>
    </row>
    <row r="1732" spans="1:6" s="8" customFormat="1" ht="15" x14ac:dyDescent="0.2">
      <c r="A1732" s="13"/>
      <c r="C1732" s="14"/>
      <c r="F1732" s="10"/>
    </row>
    <row r="1733" spans="1:6" s="8" customFormat="1" ht="15" x14ac:dyDescent="0.2">
      <c r="A1733" s="13"/>
      <c r="C1733" s="14"/>
      <c r="F1733" s="10"/>
    </row>
    <row r="1734" spans="1:6" s="8" customFormat="1" ht="15" x14ac:dyDescent="0.2">
      <c r="A1734" s="13"/>
      <c r="C1734" s="14"/>
      <c r="F1734" s="10"/>
    </row>
    <row r="1735" spans="1:6" s="8" customFormat="1" ht="15" x14ac:dyDescent="0.2">
      <c r="A1735" s="13"/>
      <c r="C1735" s="14"/>
      <c r="F1735" s="10"/>
    </row>
    <row r="1736" spans="1:6" s="8" customFormat="1" ht="15" x14ac:dyDescent="0.2">
      <c r="A1736" s="13"/>
      <c r="C1736" s="14"/>
      <c r="F1736" s="10"/>
    </row>
    <row r="1737" spans="1:6" s="8" customFormat="1" ht="15" x14ac:dyDescent="0.2">
      <c r="A1737" s="13"/>
      <c r="C1737" s="14"/>
      <c r="F1737" s="10"/>
    </row>
    <row r="1738" spans="1:6" s="8" customFormat="1" ht="15" x14ac:dyDescent="0.2">
      <c r="A1738" s="13"/>
      <c r="C1738" s="14"/>
      <c r="F1738" s="10"/>
    </row>
    <row r="1739" spans="1:6" s="8" customFormat="1" ht="15" x14ac:dyDescent="0.2">
      <c r="A1739" s="13"/>
      <c r="C1739" s="14"/>
      <c r="F1739" s="10"/>
    </row>
    <row r="1740" spans="1:6" s="8" customFormat="1" ht="15" x14ac:dyDescent="0.2">
      <c r="A1740" s="13"/>
      <c r="C1740" s="14"/>
      <c r="F1740" s="10"/>
    </row>
    <row r="1741" spans="1:6" s="8" customFormat="1" ht="15" x14ac:dyDescent="0.2">
      <c r="A1741" s="13"/>
      <c r="C1741" s="14"/>
      <c r="F1741" s="10"/>
    </row>
    <row r="1742" spans="1:6" s="8" customFormat="1" ht="15" x14ac:dyDescent="0.2">
      <c r="A1742" s="13"/>
      <c r="C1742" s="14"/>
      <c r="F1742" s="10"/>
    </row>
    <row r="1743" spans="1:6" s="8" customFormat="1" ht="15" x14ac:dyDescent="0.2">
      <c r="A1743" s="13"/>
      <c r="C1743" s="14"/>
      <c r="F1743" s="10"/>
    </row>
    <row r="1744" spans="1:6" s="8" customFormat="1" ht="15" x14ac:dyDescent="0.2">
      <c r="A1744" s="13"/>
      <c r="C1744" s="14"/>
      <c r="F1744" s="10"/>
    </row>
    <row r="1745" spans="1:6" s="8" customFormat="1" ht="15" x14ac:dyDescent="0.2">
      <c r="A1745" s="13"/>
      <c r="C1745" s="14"/>
      <c r="F1745" s="10"/>
    </row>
    <row r="1746" spans="1:6" s="8" customFormat="1" ht="15" x14ac:dyDescent="0.2">
      <c r="A1746" s="13"/>
      <c r="C1746" s="14"/>
      <c r="F1746" s="10"/>
    </row>
    <row r="1747" spans="1:6" s="8" customFormat="1" ht="15" x14ac:dyDescent="0.2">
      <c r="A1747" s="13"/>
      <c r="C1747" s="14"/>
      <c r="F1747" s="10"/>
    </row>
    <row r="1748" spans="1:6" s="8" customFormat="1" ht="15" x14ac:dyDescent="0.2">
      <c r="A1748" s="13"/>
      <c r="C1748" s="14"/>
      <c r="F1748" s="10"/>
    </row>
    <row r="1749" spans="1:6" s="8" customFormat="1" ht="15" x14ac:dyDescent="0.2">
      <c r="A1749" s="13"/>
      <c r="C1749" s="14"/>
      <c r="F1749" s="10"/>
    </row>
    <row r="1750" spans="1:6" s="8" customFormat="1" ht="15" x14ac:dyDescent="0.2">
      <c r="A1750" s="13"/>
      <c r="C1750" s="14"/>
      <c r="F1750" s="10"/>
    </row>
    <row r="1751" spans="1:6" s="8" customFormat="1" ht="15" x14ac:dyDescent="0.2">
      <c r="A1751" s="13"/>
      <c r="C1751" s="14"/>
      <c r="F1751" s="10"/>
    </row>
    <row r="1752" spans="1:6" s="8" customFormat="1" ht="15" x14ac:dyDescent="0.2">
      <c r="A1752" s="13"/>
      <c r="C1752" s="14"/>
      <c r="F1752" s="10"/>
    </row>
    <row r="1753" spans="1:6" s="8" customFormat="1" ht="15" x14ac:dyDescent="0.2">
      <c r="A1753" s="13"/>
      <c r="C1753" s="14"/>
      <c r="F1753" s="10"/>
    </row>
    <row r="1754" spans="1:6" s="8" customFormat="1" ht="15" x14ac:dyDescent="0.2">
      <c r="A1754" s="13"/>
      <c r="C1754" s="14"/>
      <c r="F1754" s="10"/>
    </row>
    <row r="1755" spans="1:6" s="8" customFormat="1" ht="15" x14ac:dyDescent="0.2">
      <c r="A1755" s="13"/>
      <c r="C1755" s="14"/>
      <c r="F1755" s="10"/>
    </row>
    <row r="1756" spans="1:6" s="8" customFormat="1" ht="15" x14ac:dyDescent="0.2">
      <c r="A1756" s="13"/>
      <c r="C1756" s="14"/>
      <c r="F1756" s="10"/>
    </row>
    <row r="1757" spans="1:6" s="8" customFormat="1" ht="15" x14ac:dyDescent="0.2">
      <c r="A1757" s="13"/>
      <c r="C1757" s="14"/>
      <c r="F1757" s="10"/>
    </row>
    <row r="1758" spans="1:6" s="8" customFormat="1" ht="15" x14ac:dyDescent="0.2">
      <c r="A1758" s="13"/>
      <c r="C1758" s="14"/>
      <c r="F1758" s="10"/>
    </row>
    <row r="1759" spans="1:6" s="8" customFormat="1" ht="15" x14ac:dyDescent="0.2">
      <c r="A1759" s="13"/>
      <c r="C1759" s="14"/>
      <c r="F1759" s="10"/>
    </row>
    <row r="1760" spans="1:6" s="8" customFormat="1" ht="15" x14ac:dyDescent="0.2">
      <c r="A1760" s="13"/>
      <c r="C1760" s="14"/>
      <c r="F1760" s="10"/>
    </row>
    <row r="1761" spans="1:6" s="8" customFormat="1" ht="15" x14ac:dyDescent="0.2">
      <c r="A1761" s="13"/>
      <c r="C1761" s="14"/>
      <c r="F1761" s="10"/>
    </row>
    <row r="1762" spans="1:6" s="8" customFormat="1" ht="15" x14ac:dyDescent="0.2">
      <c r="A1762" s="13"/>
      <c r="C1762" s="14"/>
      <c r="F1762" s="10"/>
    </row>
    <row r="1763" spans="1:6" s="8" customFormat="1" ht="15" x14ac:dyDescent="0.2">
      <c r="A1763" s="13"/>
      <c r="C1763" s="14"/>
      <c r="F1763" s="10"/>
    </row>
    <row r="1764" spans="1:6" s="8" customFormat="1" ht="15" x14ac:dyDescent="0.2">
      <c r="A1764" s="13"/>
      <c r="C1764" s="14"/>
      <c r="F1764" s="10"/>
    </row>
    <row r="1765" spans="1:6" s="8" customFormat="1" ht="15" x14ac:dyDescent="0.2">
      <c r="A1765" s="13"/>
      <c r="C1765" s="14"/>
      <c r="F1765" s="10"/>
    </row>
    <row r="1766" spans="1:6" s="8" customFormat="1" ht="15" x14ac:dyDescent="0.2">
      <c r="A1766" s="13"/>
      <c r="C1766" s="14"/>
      <c r="F1766" s="10"/>
    </row>
    <row r="1767" spans="1:6" s="8" customFormat="1" ht="15" x14ac:dyDescent="0.2">
      <c r="A1767" s="13"/>
      <c r="C1767" s="14"/>
      <c r="F1767" s="10"/>
    </row>
    <row r="1768" spans="1:6" s="8" customFormat="1" ht="15" x14ac:dyDescent="0.2">
      <c r="A1768" s="13"/>
      <c r="C1768" s="14"/>
      <c r="F1768" s="10"/>
    </row>
    <row r="1769" spans="1:6" s="8" customFormat="1" ht="15" x14ac:dyDescent="0.2">
      <c r="A1769" s="13"/>
      <c r="C1769" s="14"/>
      <c r="F1769" s="10"/>
    </row>
    <row r="1770" spans="1:6" s="8" customFormat="1" ht="15" x14ac:dyDescent="0.2">
      <c r="A1770" s="13"/>
      <c r="C1770" s="14"/>
      <c r="F1770" s="10"/>
    </row>
    <row r="1771" spans="1:6" s="8" customFormat="1" ht="15" x14ac:dyDescent="0.2">
      <c r="A1771" s="13"/>
      <c r="C1771" s="14"/>
      <c r="F1771" s="10"/>
    </row>
    <row r="1772" spans="1:6" s="8" customFormat="1" ht="15" x14ac:dyDescent="0.2">
      <c r="A1772" s="13"/>
      <c r="C1772" s="14"/>
      <c r="F1772" s="10"/>
    </row>
    <row r="1773" spans="1:6" s="8" customFormat="1" ht="15" x14ac:dyDescent="0.2">
      <c r="A1773" s="13"/>
      <c r="C1773" s="14"/>
      <c r="F1773" s="10"/>
    </row>
    <row r="1774" spans="1:6" s="8" customFormat="1" ht="15" x14ac:dyDescent="0.2">
      <c r="A1774" s="13"/>
      <c r="C1774" s="14"/>
      <c r="F1774" s="10"/>
    </row>
    <row r="1775" spans="1:6" s="8" customFormat="1" ht="15" x14ac:dyDescent="0.2">
      <c r="A1775" s="13"/>
      <c r="C1775" s="14"/>
      <c r="F1775" s="10"/>
    </row>
    <row r="1776" spans="1:6" s="8" customFormat="1" ht="15" x14ac:dyDescent="0.2">
      <c r="A1776" s="13"/>
      <c r="C1776" s="14"/>
      <c r="F1776" s="10"/>
    </row>
    <row r="1777" spans="1:6" s="8" customFormat="1" ht="15" x14ac:dyDescent="0.2">
      <c r="A1777" s="13"/>
      <c r="C1777" s="14"/>
      <c r="F1777" s="10"/>
    </row>
    <row r="1778" spans="1:6" s="8" customFormat="1" ht="15" x14ac:dyDescent="0.2">
      <c r="A1778" s="13"/>
      <c r="C1778" s="14"/>
      <c r="F1778" s="10"/>
    </row>
    <row r="1779" spans="1:6" s="8" customFormat="1" ht="15" x14ac:dyDescent="0.2">
      <c r="A1779" s="13"/>
      <c r="C1779" s="14"/>
      <c r="F1779" s="10"/>
    </row>
    <row r="1780" spans="1:6" s="8" customFormat="1" ht="15" x14ac:dyDescent="0.2">
      <c r="A1780" s="13"/>
      <c r="C1780" s="14"/>
      <c r="F1780" s="10"/>
    </row>
    <row r="1781" spans="1:6" s="8" customFormat="1" ht="15" x14ac:dyDescent="0.2">
      <c r="A1781" s="13"/>
      <c r="C1781" s="14"/>
      <c r="F1781" s="10"/>
    </row>
    <row r="1782" spans="1:6" s="8" customFormat="1" ht="15" x14ac:dyDescent="0.2">
      <c r="A1782" s="13"/>
      <c r="C1782" s="14"/>
      <c r="F1782" s="10"/>
    </row>
    <row r="1783" spans="1:6" s="8" customFormat="1" ht="15" x14ac:dyDescent="0.2">
      <c r="A1783" s="13"/>
      <c r="C1783" s="14"/>
      <c r="F1783" s="10"/>
    </row>
    <row r="1784" spans="1:6" s="8" customFormat="1" ht="15" x14ac:dyDescent="0.2">
      <c r="A1784" s="13"/>
      <c r="C1784" s="14"/>
      <c r="F1784" s="10"/>
    </row>
    <row r="1785" spans="1:6" s="8" customFormat="1" ht="15" x14ac:dyDescent="0.2">
      <c r="A1785" s="13"/>
      <c r="C1785" s="14"/>
      <c r="F1785" s="10"/>
    </row>
    <row r="1786" spans="1:6" s="8" customFormat="1" ht="15" x14ac:dyDescent="0.2">
      <c r="A1786" s="13"/>
      <c r="C1786" s="14"/>
      <c r="F1786" s="10"/>
    </row>
    <row r="1787" spans="1:6" s="8" customFormat="1" ht="15" x14ac:dyDescent="0.2">
      <c r="A1787" s="13"/>
      <c r="C1787" s="14"/>
      <c r="F1787" s="10"/>
    </row>
    <row r="1788" spans="1:6" s="8" customFormat="1" ht="15" x14ac:dyDescent="0.2">
      <c r="A1788" s="13"/>
      <c r="C1788" s="14"/>
      <c r="F1788" s="10"/>
    </row>
    <row r="1789" spans="1:6" s="8" customFormat="1" ht="15" x14ac:dyDescent="0.2">
      <c r="A1789" s="13"/>
      <c r="C1789" s="14"/>
      <c r="F1789" s="10"/>
    </row>
    <row r="1790" spans="1:6" s="8" customFormat="1" ht="15" x14ac:dyDescent="0.2">
      <c r="A1790" s="13"/>
      <c r="C1790" s="14"/>
      <c r="F1790" s="10"/>
    </row>
    <row r="1791" spans="1:6" s="8" customFormat="1" ht="15" x14ac:dyDescent="0.2">
      <c r="A1791" s="13"/>
      <c r="C1791" s="14"/>
      <c r="F1791" s="10"/>
    </row>
    <row r="1792" spans="1:6" s="8" customFormat="1" ht="15" x14ac:dyDescent="0.2">
      <c r="A1792" s="13"/>
      <c r="C1792" s="14"/>
      <c r="F1792" s="10"/>
    </row>
    <row r="1793" spans="1:6" s="8" customFormat="1" ht="15" x14ac:dyDescent="0.2">
      <c r="A1793" s="13"/>
      <c r="C1793" s="14"/>
      <c r="F1793" s="10"/>
    </row>
    <row r="1794" spans="1:6" s="8" customFormat="1" ht="15" x14ac:dyDescent="0.2">
      <c r="A1794" s="13"/>
      <c r="C1794" s="14"/>
      <c r="F1794" s="10"/>
    </row>
    <row r="1795" spans="1:6" s="8" customFormat="1" ht="15" x14ac:dyDescent="0.2">
      <c r="A1795" s="13"/>
      <c r="C1795" s="14"/>
      <c r="F1795" s="10"/>
    </row>
    <row r="1796" spans="1:6" s="8" customFormat="1" ht="15" x14ac:dyDescent="0.2">
      <c r="A1796" s="13"/>
      <c r="C1796" s="14"/>
      <c r="F1796" s="10"/>
    </row>
    <row r="1797" spans="1:6" s="8" customFormat="1" ht="15" x14ac:dyDescent="0.2">
      <c r="A1797" s="13"/>
      <c r="C1797" s="14"/>
      <c r="F1797" s="10"/>
    </row>
    <row r="1798" spans="1:6" s="8" customFormat="1" ht="15" x14ac:dyDescent="0.2">
      <c r="A1798" s="13"/>
      <c r="C1798" s="14"/>
      <c r="F1798" s="10"/>
    </row>
    <row r="1799" spans="1:6" s="8" customFormat="1" ht="15" x14ac:dyDescent="0.2">
      <c r="A1799" s="13"/>
      <c r="C1799" s="14"/>
      <c r="F1799" s="10"/>
    </row>
    <row r="1800" spans="1:6" s="8" customFormat="1" ht="15" x14ac:dyDescent="0.2">
      <c r="A1800" s="13"/>
      <c r="C1800" s="14"/>
      <c r="F1800" s="10"/>
    </row>
    <row r="1801" spans="1:6" s="8" customFormat="1" ht="15" x14ac:dyDescent="0.2">
      <c r="A1801" s="13"/>
      <c r="C1801" s="14"/>
      <c r="F1801" s="10"/>
    </row>
    <row r="1802" spans="1:6" s="8" customFormat="1" ht="15" x14ac:dyDescent="0.2">
      <c r="A1802" s="13"/>
      <c r="C1802" s="14"/>
      <c r="F1802" s="10"/>
    </row>
    <row r="1803" spans="1:6" s="8" customFormat="1" ht="15" x14ac:dyDescent="0.2">
      <c r="A1803" s="13"/>
      <c r="C1803" s="14"/>
      <c r="F1803" s="10"/>
    </row>
    <row r="1804" spans="1:6" s="8" customFormat="1" ht="15" x14ac:dyDescent="0.2">
      <c r="A1804" s="13"/>
      <c r="C1804" s="14"/>
      <c r="F1804" s="10"/>
    </row>
    <row r="1805" spans="1:6" s="8" customFormat="1" ht="15" x14ac:dyDescent="0.2">
      <c r="A1805" s="13"/>
      <c r="C1805" s="14"/>
      <c r="F1805" s="10"/>
    </row>
    <row r="1806" spans="1:6" s="8" customFormat="1" ht="15" x14ac:dyDescent="0.2">
      <c r="A1806" s="13"/>
      <c r="C1806" s="14"/>
      <c r="F1806" s="10"/>
    </row>
    <row r="1807" spans="1:6" s="8" customFormat="1" ht="15" x14ac:dyDescent="0.2">
      <c r="A1807" s="13"/>
      <c r="C1807" s="14"/>
      <c r="F1807" s="10"/>
    </row>
    <row r="1808" spans="1:6" s="8" customFormat="1" ht="15" x14ac:dyDescent="0.2">
      <c r="A1808" s="13"/>
      <c r="C1808" s="14"/>
      <c r="F1808" s="10"/>
    </row>
    <row r="1809" spans="1:6" s="8" customFormat="1" ht="15" x14ac:dyDescent="0.2">
      <c r="A1809" s="13"/>
      <c r="C1809" s="14"/>
      <c r="F1809" s="10"/>
    </row>
    <row r="1810" spans="1:6" s="8" customFormat="1" ht="15" x14ac:dyDescent="0.2">
      <c r="A1810" s="13"/>
      <c r="C1810" s="14"/>
      <c r="F1810" s="10"/>
    </row>
    <row r="1811" spans="1:6" s="8" customFormat="1" ht="15" x14ac:dyDescent="0.2">
      <c r="A1811" s="13"/>
      <c r="C1811" s="14"/>
      <c r="F1811" s="10"/>
    </row>
    <row r="1812" spans="1:6" s="8" customFormat="1" ht="15" x14ac:dyDescent="0.2">
      <c r="A1812" s="13"/>
      <c r="C1812" s="14"/>
      <c r="F1812" s="10"/>
    </row>
    <row r="1813" spans="1:6" s="8" customFormat="1" ht="15" x14ac:dyDescent="0.2">
      <c r="A1813" s="13"/>
      <c r="C1813" s="14"/>
      <c r="F1813" s="10"/>
    </row>
    <row r="1814" spans="1:6" s="8" customFormat="1" ht="15" x14ac:dyDescent="0.2">
      <c r="A1814" s="13"/>
      <c r="C1814" s="14"/>
      <c r="F1814" s="10"/>
    </row>
    <row r="1815" spans="1:6" s="8" customFormat="1" ht="15" x14ac:dyDescent="0.2">
      <c r="A1815" s="13"/>
      <c r="C1815" s="14"/>
      <c r="F1815" s="10"/>
    </row>
    <row r="1816" spans="1:6" s="8" customFormat="1" ht="15" x14ac:dyDescent="0.2">
      <c r="A1816" s="13"/>
      <c r="C1816" s="14"/>
      <c r="F1816" s="10"/>
    </row>
    <row r="1817" spans="1:6" s="8" customFormat="1" ht="15" x14ac:dyDescent="0.2">
      <c r="A1817" s="13"/>
      <c r="C1817" s="14"/>
      <c r="F1817" s="10"/>
    </row>
    <row r="1818" spans="1:6" s="8" customFormat="1" ht="15" x14ac:dyDescent="0.2">
      <c r="A1818" s="13"/>
      <c r="C1818" s="14"/>
      <c r="F1818" s="10"/>
    </row>
    <row r="1819" spans="1:6" s="8" customFormat="1" ht="15" x14ac:dyDescent="0.2">
      <c r="A1819" s="13"/>
      <c r="C1819" s="14"/>
      <c r="F1819" s="10"/>
    </row>
    <row r="1820" spans="1:6" s="8" customFormat="1" ht="15" x14ac:dyDescent="0.2">
      <c r="A1820" s="13"/>
      <c r="C1820" s="14"/>
      <c r="F1820" s="10"/>
    </row>
    <row r="1821" spans="1:6" s="8" customFormat="1" ht="15" x14ac:dyDescent="0.2">
      <c r="A1821" s="13"/>
      <c r="C1821" s="14"/>
      <c r="F1821" s="10"/>
    </row>
    <row r="1822" spans="1:6" s="8" customFormat="1" ht="15" x14ac:dyDescent="0.2">
      <c r="A1822" s="13"/>
      <c r="C1822" s="14"/>
      <c r="F1822" s="10"/>
    </row>
    <row r="1823" spans="1:6" s="8" customFormat="1" ht="15" x14ac:dyDescent="0.2">
      <c r="A1823" s="13"/>
      <c r="C1823" s="14"/>
      <c r="F1823" s="10"/>
    </row>
    <row r="1824" spans="1:6" s="8" customFormat="1" ht="15" x14ac:dyDescent="0.2">
      <c r="A1824" s="13"/>
      <c r="C1824" s="14"/>
      <c r="F1824" s="10"/>
    </row>
    <row r="1825" spans="1:6" s="8" customFormat="1" ht="15" x14ac:dyDescent="0.2">
      <c r="A1825" s="13"/>
      <c r="C1825" s="14"/>
      <c r="F1825" s="10"/>
    </row>
    <row r="1826" spans="1:6" s="8" customFormat="1" ht="15" x14ac:dyDescent="0.2">
      <c r="A1826" s="13"/>
      <c r="C1826" s="14"/>
      <c r="F1826" s="10"/>
    </row>
    <row r="1827" spans="1:6" s="8" customFormat="1" ht="15" x14ac:dyDescent="0.2">
      <c r="A1827" s="13"/>
      <c r="C1827" s="14"/>
      <c r="F1827" s="10"/>
    </row>
    <row r="1828" spans="1:6" s="8" customFormat="1" ht="15" x14ac:dyDescent="0.2">
      <c r="A1828" s="13"/>
      <c r="C1828" s="14"/>
      <c r="F1828" s="10"/>
    </row>
    <row r="1829" spans="1:6" s="8" customFormat="1" ht="15" x14ac:dyDescent="0.2">
      <c r="A1829" s="13"/>
      <c r="C1829" s="14"/>
      <c r="F1829" s="10"/>
    </row>
    <row r="1830" spans="1:6" s="8" customFormat="1" ht="15" x14ac:dyDescent="0.2">
      <c r="A1830" s="13"/>
      <c r="C1830" s="14"/>
      <c r="F1830" s="10"/>
    </row>
    <row r="1831" spans="1:6" s="8" customFormat="1" ht="15" x14ac:dyDescent="0.2">
      <c r="A1831" s="13"/>
      <c r="C1831" s="14"/>
      <c r="F1831" s="10"/>
    </row>
    <row r="1832" spans="1:6" s="8" customFormat="1" ht="15" x14ac:dyDescent="0.2">
      <c r="A1832" s="13"/>
      <c r="C1832" s="14"/>
      <c r="F1832" s="10"/>
    </row>
    <row r="1833" spans="1:6" s="8" customFormat="1" ht="15" x14ac:dyDescent="0.2">
      <c r="A1833" s="13"/>
      <c r="C1833" s="14"/>
      <c r="F1833" s="10"/>
    </row>
    <row r="1834" spans="1:6" s="8" customFormat="1" ht="15" x14ac:dyDescent="0.2">
      <c r="A1834" s="13"/>
      <c r="C1834" s="14"/>
      <c r="F1834" s="10"/>
    </row>
    <row r="1835" spans="1:6" s="8" customFormat="1" ht="15" x14ac:dyDescent="0.2">
      <c r="A1835" s="13"/>
      <c r="C1835" s="14"/>
      <c r="F1835" s="10"/>
    </row>
    <row r="1836" spans="1:6" s="8" customFormat="1" ht="15" x14ac:dyDescent="0.2">
      <c r="A1836" s="13"/>
      <c r="C1836" s="14"/>
      <c r="F1836" s="10"/>
    </row>
    <row r="1837" spans="1:6" s="8" customFormat="1" ht="15" x14ac:dyDescent="0.2">
      <c r="A1837" s="13"/>
      <c r="C1837" s="14"/>
      <c r="F1837" s="10"/>
    </row>
    <row r="1838" spans="1:6" s="8" customFormat="1" ht="15" x14ac:dyDescent="0.2">
      <c r="A1838" s="13"/>
      <c r="C1838" s="14"/>
      <c r="F1838" s="10"/>
    </row>
    <row r="1839" spans="1:6" s="8" customFormat="1" ht="15" x14ac:dyDescent="0.2">
      <c r="A1839" s="13"/>
      <c r="C1839" s="14"/>
      <c r="F1839" s="10"/>
    </row>
    <row r="1840" spans="1:6" s="8" customFormat="1" ht="15" x14ac:dyDescent="0.2">
      <c r="A1840" s="13"/>
      <c r="C1840" s="14"/>
      <c r="F1840" s="10"/>
    </row>
    <row r="1841" spans="1:6" s="8" customFormat="1" ht="15" x14ac:dyDescent="0.2">
      <c r="A1841" s="13"/>
      <c r="C1841" s="14"/>
      <c r="F1841" s="10"/>
    </row>
    <row r="1842" spans="1:6" s="8" customFormat="1" ht="15" x14ac:dyDescent="0.2">
      <c r="A1842" s="13"/>
      <c r="C1842" s="14"/>
      <c r="F1842" s="10"/>
    </row>
    <row r="1843" spans="1:6" s="8" customFormat="1" ht="15" x14ac:dyDescent="0.2">
      <c r="A1843" s="13"/>
      <c r="C1843" s="14"/>
      <c r="F1843" s="10"/>
    </row>
    <row r="1844" spans="1:6" s="8" customFormat="1" ht="15" x14ac:dyDescent="0.2">
      <c r="A1844" s="13"/>
      <c r="C1844" s="14"/>
      <c r="F1844" s="10"/>
    </row>
    <row r="1845" spans="1:6" s="8" customFormat="1" ht="15" x14ac:dyDescent="0.2">
      <c r="A1845" s="13"/>
      <c r="C1845" s="14"/>
      <c r="F1845" s="10"/>
    </row>
    <row r="1846" spans="1:6" s="8" customFormat="1" ht="15" x14ac:dyDescent="0.2">
      <c r="A1846" s="13"/>
      <c r="C1846" s="14"/>
      <c r="F1846" s="10"/>
    </row>
    <row r="1847" spans="1:6" s="8" customFormat="1" ht="15" x14ac:dyDescent="0.2">
      <c r="A1847" s="13"/>
      <c r="C1847" s="14"/>
      <c r="F1847" s="10"/>
    </row>
    <row r="1848" spans="1:6" s="8" customFormat="1" ht="15" x14ac:dyDescent="0.2">
      <c r="A1848" s="13"/>
      <c r="C1848" s="14"/>
      <c r="F1848" s="10"/>
    </row>
    <row r="1849" spans="1:6" s="8" customFormat="1" ht="15" x14ac:dyDescent="0.2">
      <c r="A1849" s="13"/>
      <c r="C1849" s="14"/>
      <c r="F1849" s="10"/>
    </row>
    <row r="1850" spans="1:6" s="8" customFormat="1" ht="15" x14ac:dyDescent="0.2">
      <c r="A1850" s="13"/>
      <c r="C1850" s="14"/>
      <c r="F1850" s="10"/>
    </row>
    <row r="1851" spans="1:6" s="8" customFormat="1" ht="15" x14ac:dyDescent="0.2">
      <c r="A1851" s="13"/>
      <c r="C1851" s="14"/>
      <c r="F1851" s="10"/>
    </row>
    <row r="1852" spans="1:6" s="8" customFormat="1" ht="15" x14ac:dyDescent="0.2">
      <c r="A1852" s="13"/>
      <c r="C1852" s="14"/>
      <c r="F1852" s="10"/>
    </row>
    <row r="1853" spans="1:6" s="8" customFormat="1" ht="15" x14ac:dyDescent="0.2">
      <c r="A1853" s="13"/>
      <c r="C1853" s="14"/>
      <c r="F1853" s="10"/>
    </row>
    <row r="1854" spans="1:6" s="8" customFormat="1" ht="15" x14ac:dyDescent="0.2">
      <c r="A1854" s="13"/>
      <c r="C1854" s="14"/>
      <c r="F1854" s="10"/>
    </row>
    <row r="1855" spans="1:6" s="8" customFormat="1" ht="15" x14ac:dyDescent="0.2">
      <c r="A1855" s="13"/>
      <c r="C1855" s="14"/>
      <c r="F1855" s="10"/>
    </row>
    <row r="1856" spans="1:6" s="8" customFormat="1" ht="15" x14ac:dyDescent="0.2">
      <c r="A1856" s="13"/>
      <c r="C1856" s="14"/>
      <c r="F1856" s="10"/>
    </row>
    <row r="1857" spans="1:6" s="8" customFormat="1" ht="15" x14ac:dyDescent="0.2">
      <c r="A1857" s="13"/>
      <c r="C1857" s="14"/>
      <c r="F1857" s="10"/>
    </row>
    <row r="1858" spans="1:6" s="8" customFormat="1" ht="15" x14ac:dyDescent="0.2">
      <c r="A1858" s="13"/>
      <c r="C1858" s="14"/>
      <c r="F1858" s="10"/>
    </row>
    <row r="1859" spans="1:6" s="8" customFormat="1" ht="15" x14ac:dyDescent="0.2">
      <c r="A1859" s="13"/>
      <c r="C1859" s="14"/>
      <c r="F1859" s="10"/>
    </row>
    <row r="1860" spans="1:6" s="8" customFormat="1" ht="15" x14ac:dyDescent="0.2">
      <c r="A1860" s="13"/>
      <c r="C1860" s="14"/>
      <c r="F1860" s="10"/>
    </row>
    <row r="1861" spans="1:6" s="8" customFormat="1" ht="15" x14ac:dyDescent="0.2">
      <c r="A1861" s="13"/>
      <c r="C1861" s="14"/>
      <c r="F1861" s="10"/>
    </row>
    <row r="1862" spans="1:6" s="8" customFormat="1" ht="15" x14ac:dyDescent="0.2">
      <c r="A1862" s="13"/>
      <c r="C1862" s="14"/>
      <c r="F1862" s="10"/>
    </row>
    <row r="1863" spans="1:6" s="8" customFormat="1" ht="15" x14ac:dyDescent="0.2">
      <c r="A1863" s="13"/>
      <c r="C1863" s="14"/>
      <c r="F1863" s="10"/>
    </row>
    <row r="1864" spans="1:6" s="8" customFormat="1" ht="15" x14ac:dyDescent="0.2">
      <c r="A1864" s="13"/>
      <c r="C1864" s="14"/>
      <c r="F1864" s="10"/>
    </row>
    <row r="1865" spans="1:6" s="8" customFormat="1" ht="15" x14ac:dyDescent="0.2">
      <c r="A1865" s="13"/>
      <c r="C1865" s="14"/>
      <c r="F1865" s="10"/>
    </row>
    <row r="1866" spans="1:6" s="8" customFormat="1" ht="15" x14ac:dyDescent="0.2">
      <c r="A1866" s="13"/>
      <c r="C1866" s="14"/>
      <c r="F1866" s="10"/>
    </row>
    <row r="1867" spans="1:6" s="8" customFormat="1" ht="15" x14ac:dyDescent="0.2">
      <c r="A1867" s="13"/>
      <c r="C1867" s="14"/>
      <c r="F1867" s="10"/>
    </row>
    <row r="1868" spans="1:6" s="8" customFormat="1" ht="15" x14ac:dyDescent="0.2">
      <c r="A1868" s="13"/>
      <c r="C1868" s="14"/>
      <c r="F1868" s="10"/>
    </row>
    <row r="1869" spans="1:6" s="8" customFormat="1" ht="15" x14ac:dyDescent="0.2">
      <c r="A1869" s="13"/>
      <c r="C1869" s="14"/>
      <c r="F1869" s="10"/>
    </row>
    <row r="1870" spans="1:6" s="8" customFormat="1" ht="15" x14ac:dyDescent="0.2">
      <c r="A1870" s="13"/>
      <c r="C1870" s="14"/>
      <c r="F1870" s="10"/>
    </row>
    <row r="1871" spans="1:6" s="8" customFormat="1" ht="15" x14ac:dyDescent="0.2">
      <c r="A1871" s="13"/>
      <c r="C1871" s="14"/>
      <c r="F1871" s="10"/>
    </row>
    <row r="1872" spans="1:6" s="8" customFormat="1" ht="15" x14ac:dyDescent="0.2">
      <c r="A1872" s="13"/>
      <c r="C1872" s="14"/>
      <c r="F1872" s="10"/>
    </row>
    <row r="1873" spans="1:6" s="8" customFormat="1" ht="15" x14ac:dyDescent="0.2">
      <c r="A1873" s="13"/>
      <c r="C1873" s="14"/>
      <c r="F1873" s="10"/>
    </row>
    <row r="1874" spans="1:6" s="8" customFormat="1" ht="15" x14ac:dyDescent="0.2">
      <c r="A1874" s="13"/>
      <c r="C1874" s="14"/>
      <c r="F1874" s="10"/>
    </row>
    <row r="1875" spans="1:6" s="8" customFormat="1" ht="15" x14ac:dyDescent="0.2">
      <c r="A1875" s="13"/>
      <c r="C1875" s="14"/>
      <c r="F1875" s="10"/>
    </row>
    <row r="1876" spans="1:6" s="8" customFormat="1" ht="15" x14ac:dyDescent="0.2">
      <c r="A1876" s="13"/>
      <c r="C1876" s="14"/>
      <c r="F1876" s="10"/>
    </row>
    <row r="1877" spans="1:6" s="8" customFormat="1" ht="15" x14ac:dyDescent="0.2">
      <c r="A1877" s="13"/>
      <c r="C1877" s="14"/>
      <c r="F1877" s="10"/>
    </row>
    <row r="1878" spans="1:6" s="8" customFormat="1" ht="15" x14ac:dyDescent="0.2">
      <c r="A1878" s="13"/>
      <c r="C1878" s="14"/>
      <c r="F1878" s="10"/>
    </row>
    <row r="1879" spans="1:6" s="8" customFormat="1" ht="15" x14ac:dyDescent="0.2">
      <c r="A1879" s="13"/>
      <c r="C1879" s="14"/>
      <c r="F1879" s="10"/>
    </row>
    <row r="1880" spans="1:6" s="8" customFormat="1" ht="15" x14ac:dyDescent="0.2">
      <c r="A1880" s="13"/>
      <c r="C1880" s="14"/>
      <c r="F1880" s="10"/>
    </row>
    <row r="1881" spans="1:6" s="8" customFormat="1" ht="15" x14ac:dyDescent="0.2">
      <c r="A1881" s="13"/>
      <c r="C1881" s="14"/>
      <c r="F1881" s="10"/>
    </row>
    <row r="1882" spans="1:6" s="8" customFormat="1" ht="15" x14ac:dyDescent="0.2">
      <c r="A1882" s="13"/>
      <c r="C1882" s="14"/>
      <c r="F1882" s="10"/>
    </row>
    <row r="1883" spans="1:6" s="8" customFormat="1" ht="15" x14ac:dyDescent="0.2">
      <c r="A1883" s="13"/>
      <c r="C1883" s="14"/>
      <c r="F1883" s="10"/>
    </row>
    <row r="1884" spans="1:6" s="8" customFormat="1" ht="15" x14ac:dyDescent="0.2">
      <c r="A1884" s="13"/>
      <c r="C1884" s="14"/>
      <c r="F1884" s="10"/>
    </row>
    <row r="1885" spans="1:6" s="8" customFormat="1" ht="15" x14ac:dyDescent="0.2">
      <c r="A1885" s="13"/>
      <c r="C1885" s="14"/>
      <c r="F1885" s="10"/>
    </row>
    <row r="1886" spans="1:6" s="8" customFormat="1" ht="15" x14ac:dyDescent="0.2">
      <c r="A1886" s="13"/>
      <c r="C1886" s="14"/>
      <c r="F1886" s="10"/>
    </row>
    <row r="1887" spans="1:6" s="8" customFormat="1" ht="15" x14ac:dyDescent="0.2">
      <c r="A1887" s="13"/>
      <c r="C1887" s="14"/>
      <c r="F1887" s="10"/>
    </row>
    <row r="1888" spans="1:6" s="8" customFormat="1" ht="15" x14ac:dyDescent="0.2">
      <c r="A1888" s="13"/>
      <c r="C1888" s="14"/>
      <c r="F1888" s="10"/>
    </row>
    <row r="1889" spans="1:6" s="8" customFormat="1" ht="15" x14ac:dyDescent="0.2">
      <c r="A1889" s="13"/>
      <c r="C1889" s="14"/>
      <c r="F1889" s="10"/>
    </row>
    <row r="1890" spans="1:6" s="8" customFormat="1" ht="15" x14ac:dyDescent="0.2">
      <c r="A1890" s="13"/>
      <c r="C1890" s="14"/>
      <c r="F1890" s="10"/>
    </row>
    <row r="1891" spans="1:6" s="8" customFormat="1" ht="15" x14ac:dyDescent="0.2">
      <c r="A1891" s="13"/>
      <c r="C1891" s="14"/>
      <c r="F1891" s="10"/>
    </row>
    <row r="1892" spans="1:6" s="8" customFormat="1" ht="15" x14ac:dyDescent="0.2">
      <c r="A1892" s="13"/>
      <c r="C1892" s="14"/>
      <c r="F1892" s="10"/>
    </row>
    <row r="1893" spans="1:6" s="8" customFormat="1" ht="15" x14ac:dyDescent="0.2">
      <c r="A1893" s="13"/>
      <c r="C1893" s="14"/>
      <c r="F1893" s="10"/>
    </row>
    <row r="1894" spans="1:6" s="8" customFormat="1" ht="15" x14ac:dyDescent="0.2">
      <c r="A1894" s="13"/>
      <c r="C1894" s="14"/>
      <c r="F1894" s="10"/>
    </row>
    <row r="1895" spans="1:6" s="8" customFormat="1" ht="15" x14ac:dyDescent="0.2">
      <c r="A1895" s="13"/>
      <c r="C1895" s="14"/>
      <c r="F1895" s="10"/>
    </row>
    <row r="1896" spans="1:6" s="8" customFormat="1" ht="15" x14ac:dyDescent="0.2">
      <c r="A1896" s="13"/>
      <c r="C1896" s="14"/>
      <c r="F1896" s="10"/>
    </row>
    <row r="1897" spans="1:6" s="8" customFormat="1" ht="15" x14ac:dyDescent="0.2">
      <c r="A1897" s="13"/>
      <c r="C1897" s="14"/>
      <c r="F1897" s="10"/>
    </row>
    <row r="1898" spans="1:6" s="8" customFormat="1" ht="15" x14ac:dyDescent="0.2">
      <c r="A1898" s="13"/>
      <c r="C1898" s="14"/>
      <c r="F1898" s="10"/>
    </row>
    <row r="1899" spans="1:6" s="8" customFormat="1" ht="15" x14ac:dyDescent="0.2">
      <c r="A1899" s="13"/>
      <c r="C1899" s="14"/>
      <c r="F1899" s="10"/>
    </row>
    <row r="1900" spans="1:6" s="8" customFormat="1" ht="15" x14ac:dyDescent="0.2">
      <c r="A1900" s="13"/>
      <c r="C1900" s="14"/>
      <c r="F1900" s="10"/>
    </row>
    <row r="1901" spans="1:6" s="8" customFormat="1" ht="15" x14ac:dyDescent="0.2">
      <c r="A1901" s="13"/>
      <c r="C1901" s="14"/>
      <c r="F1901" s="10"/>
    </row>
    <row r="1902" spans="1:6" s="8" customFormat="1" ht="15" x14ac:dyDescent="0.2">
      <c r="A1902" s="13"/>
      <c r="C1902" s="14"/>
      <c r="F1902" s="10"/>
    </row>
    <row r="1903" spans="1:6" s="8" customFormat="1" ht="15" x14ac:dyDescent="0.2">
      <c r="A1903" s="13"/>
      <c r="C1903" s="14"/>
      <c r="F1903" s="10"/>
    </row>
    <row r="1904" spans="1:6" s="8" customFormat="1" ht="15" x14ac:dyDescent="0.2">
      <c r="A1904" s="13"/>
      <c r="C1904" s="14"/>
      <c r="F1904" s="10"/>
    </row>
    <row r="1905" spans="1:6" s="8" customFormat="1" ht="15" x14ac:dyDescent="0.2">
      <c r="A1905" s="13"/>
      <c r="C1905" s="14"/>
      <c r="F1905" s="10"/>
    </row>
    <row r="1906" spans="1:6" s="8" customFormat="1" ht="15" x14ac:dyDescent="0.2">
      <c r="A1906" s="13"/>
      <c r="C1906" s="14"/>
      <c r="F1906" s="10"/>
    </row>
    <row r="1907" spans="1:6" s="8" customFormat="1" ht="15" x14ac:dyDescent="0.2">
      <c r="A1907" s="13"/>
      <c r="C1907" s="14"/>
      <c r="F1907" s="10"/>
    </row>
    <row r="1908" spans="1:6" s="8" customFormat="1" ht="15" x14ac:dyDescent="0.2">
      <c r="A1908" s="13"/>
      <c r="C1908" s="14"/>
      <c r="F1908" s="10"/>
    </row>
    <row r="1909" spans="1:6" s="8" customFormat="1" ht="15" x14ac:dyDescent="0.2">
      <c r="A1909" s="13"/>
      <c r="C1909" s="14"/>
      <c r="F1909" s="10"/>
    </row>
    <row r="1910" spans="1:6" s="8" customFormat="1" ht="15" x14ac:dyDescent="0.2">
      <c r="A1910" s="13"/>
      <c r="C1910" s="14"/>
      <c r="F1910" s="10"/>
    </row>
    <row r="1911" spans="1:6" s="8" customFormat="1" ht="15" x14ac:dyDescent="0.2">
      <c r="A1911" s="13"/>
      <c r="C1911" s="14"/>
      <c r="F1911" s="10"/>
    </row>
    <row r="1912" spans="1:6" s="8" customFormat="1" ht="15" x14ac:dyDescent="0.2">
      <c r="A1912" s="13"/>
      <c r="C1912" s="14"/>
      <c r="F1912" s="10"/>
    </row>
    <row r="1913" spans="1:6" s="8" customFormat="1" ht="15" x14ac:dyDescent="0.2">
      <c r="A1913" s="13"/>
      <c r="C1913" s="14"/>
      <c r="F1913" s="10"/>
    </row>
    <row r="1914" spans="1:6" s="8" customFormat="1" ht="15" x14ac:dyDescent="0.2">
      <c r="A1914" s="13"/>
      <c r="C1914" s="14"/>
      <c r="F1914" s="10"/>
    </row>
    <row r="1915" spans="1:6" s="8" customFormat="1" ht="15" x14ac:dyDescent="0.2">
      <c r="A1915" s="13"/>
      <c r="C1915" s="14"/>
      <c r="F1915" s="10"/>
    </row>
    <row r="1916" spans="1:6" s="8" customFormat="1" ht="15" x14ac:dyDescent="0.2">
      <c r="A1916" s="13"/>
      <c r="C1916" s="14"/>
      <c r="F1916" s="10"/>
    </row>
    <row r="1917" spans="1:6" s="8" customFormat="1" ht="15" x14ac:dyDescent="0.2">
      <c r="A1917" s="13"/>
      <c r="C1917" s="14"/>
      <c r="F1917" s="10"/>
    </row>
    <row r="1918" spans="1:6" s="8" customFormat="1" ht="15" x14ac:dyDescent="0.2">
      <c r="A1918" s="13"/>
      <c r="C1918" s="14"/>
      <c r="F1918" s="10"/>
    </row>
    <row r="1919" spans="1:6" s="8" customFormat="1" ht="15" x14ac:dyDescent="0.2">
      <c r="A1919" s="13"/>
      <c r="C1919" s="14"/>
      <c r="F1919" s="10"/>
    </row>
    <row r="1920" spans="1:6" s="8" customFormat="1" ht="15" x14ac:dyDescent="0.2">
      <c r="A1920" s="13"/>
      <c r="C1920" s="14"/>
      <c r="F1920" s="10"/>
    </row>
    <row r="1921" spans="1:6" s="8" customFormat="1" ht="15" x14ac:dyDescent="0.2">
      <c r="A1921" s="13"/>
      <c r="C1921" s="14"/>
      <c r="F1921" s="10"/>
    </row>
    <row r="1922" spans="1:6" s="8" customFormat="1" ht="15" x14ac:dyDescent="0.2">
      <c r="A1922" s="13"/>
      <c r="C1922" s="14"/>
      <c r="F1922" s="10"/>
    </row>
    <row r="1923" spans="1:6" s="8" customFormat="1" ht="15" x14ac:dyDescent="0.2">
      <c r="A1923" s="13"/>
      <c r="C1923" s="14"/>
      <c r="F1923" s="10"/>
    </row>
    <row r="1924" spans="1:6" s="8" customFormat="1" ht="15" x14ac:dyDescent="0.2">
      <c r="A1924" s="13"/>
      <c r="C1924" s="14"/>
      <c r="F1924" s="10"/>
    </row>
    <row r="1925" spans="1:6" s="8" customFormat="1" ht="15" x14ac:dyDescent="0.2">
      <c r="A1925" s="13"/>
      <c r="C1925" s="14"/>
      <c r="F1925" s="10"/>
    </row>
    <row r="1926" spans="1:6" s="8" customFormat="1" ht="15" x14ac:dyDescent="0.2">
      <c r="A1926" s="13"/>
      <c r="C1926" s="14"/>
      <c r="F1926" s="10"/>
    </row>
    <row r="1927" spans="1:6" s="8" customFormat="1" ht="15" x14ac:dyDescent="0.2">
      <c r="A1927" s="13"/>
      <c r="C1927" s="14"/>
      <c r="F1927" s="10"/>
    </row>
    <row r="1928" spans="1:6" s="8" customFormat="1" ht="15" x14ac:dyDescent="0.2">
      <c r="A1928" s="13"/>
      <c r="C1928" s="14"/>
      <c r="F1928" s="10"/>
    </row>
    <row r="1929" spans="1:6" s="8" customFormat="1" ht="15" x14ac:dyDescent="0.2">
      <c r="A1929" s="13"/>
      <c r="C1929" s="14"/>
      <c r="F1929" s="10"/>
    </row>
    <row r="1930" spans="1:6" s="8" customFormat="1" ht="15" x14ac:dyDescent="0.2">
      <c r="A1930" s="13"/>
      <c r="C1930" s="14"/>
      <c r="F1930" s="10"/>
    </row>
    <row r="1931" spans="1:6" s="8" customFormat="1" ht="15" x14ac:dyDescent="0.2">
      <c r="A1931" s="13"/>
      <c r="C1931" s="14"/>
      <c r="F1931" s="10"/>
    </row>
    <row r="1932" spans="1:6" s="8" customFormat="1" ht="15" x14ac:dyDescent="0.2">
      <c r="A1932" s="13"/>
      <c r="C1932" s="14"/>
      <c r="F1932" s="10"/>
    </row>
    <row r="1933" spans="1:6" s="8" customFormat="1" ht="15" x14ac:dyDescent="0.2">
      <c r="A1933" s="13"/>
      <c r="C1933" s="14"/>
      <c r="F1933" s="10"/>
    </row>
    <row r="1934" spans="1:6" s="8" customFormat="1" ht="15" x14ac:dyDescent="0.2">
      <c r="A1934" s="13"/>
      <c r="C1934" s="14"/>
      <c r="F1934" s="10"/>
    </row>
    <row r="1935" spans="1:6" s="8" customFormat="1" ht="15" x14ac:dyDescent="0.2">
      <c r="A1935" s="13"/>
      <c r="C1935" s="14"/>
      <c r="F1935" s="10"/>
    </row>
    <row r="1936" spans="1:6" s="8" customFormat="1" ht="15" x14ac:dyDescent="0.2">
      <c r="A1936" s="13"/>
      <c r="C1936" s="14"/>
      <c r="F1936" s="10"/>
    </row>
    <row r="1937" spans="1:6" s="8" customFormat="1" ht="15" x14ac:dyDescent="0.2">
      <c r="A1937" s="13"/>
      <c r="C1937" s="14"/>
      <c r="F1937" s="10"/>
    </row>
    <row r="1938" spans="1:6" s="8" customFormat="1" ht="15" x14ac:dyDescent="0.2">
      <c r="A1938" s="13"/>
      <c r="C1938" s="14"/>
      <c r="F1938" s="10"/>
    </row>
    <row r="1939" spans="1:6" s="8" customFormat="1" ht="15" x14ac:dyDescent="0.2">
      <c r="A1939" s="13"/>
      <c r="C1939" s="14"/>
      <c r="F1939" s="10"/>
    </row>
    <row r="1940" spans="1:6" s="8" customFormat="1" ht="15" x14ac:dyDescent="0.2">
      <c r="A1940" s="13"/>
      <c r="C1940" s="14"/>
      <c r="F1940" s="10"/>
    </row>
    <row r="1941" spans="1:6" s="8" customFormat="1" ht="15" x14ac:dyDescent="0.2">
      <c r="A1941" s="13"/>
      <c r="C1941" s="14"/>
      <c r="F1941" s="10"/>
    </row>
    <row r="1942" spans="1:6" s="8" customFormat="1" ht="15" x14ac:dyDescent="0.2">
      <c r="A1942" s="13"/>
      <c r="C1942" s="14"/>
      <c r="F1942" s="10"/>
    </row>
    <row r="1943" spans="1:6" s="8" customFormat="1" ht="15" x14ac:dyDescent="0.2">
      <c r="A1943" s="13"/>
      <c r="C1943" s="14"/>
      <c r="F1943" s="10"/>
    </row>
    <row r="1944" spans="1:6" s="8" customFormat="1" ht="15" x14ac:dyDescent="0.2">
      <c r="A1944" s="13"/>
      <c r="C1944" s="14"/>
      <c r="F1944" s="10"/>
    </row>
    <row r="1945" spans="1:6" s="8" customFormat="1" ht="15" x14ac:dyDescent="0.2">
      <c r="A1945" s="13"/>
      <c r="C1945" s="14"/>
      <c r="F1945" s="10"/>
    </row>
    <row r="1946" spans="1:6" s="8" customFormat="1" ht="15" x14ac:dyDescent="0.2">
      <c r="A1946" s="13"/>
      <c r="C1946" s="14"/>
      <c r="F1946" s="10"/>
    </row>
    <row r="1947" spans="1:6" s="8" customFormat="1" ht="15" x14ac:dyDescent="0.2">
      <c r="A1947" s="13"/>
      <c r="C1947" s="14"/>
      <c r="F1947" s="10"/>
    </row>
    <row r="1948" spans="1:6" s="8" customFormat="1" ht="15" x14ac:dyDescent="0.2">
      <c r="A1948" s="13"/>
      <c r="C1948" s="14"/>
      <c r="F1948" s="10"/>
    </row>
    <row r="1949" spans="1:6" s="8" customFormat="1" ht="15" x14ac:dyDescent="0.2">
      <c r="A1949" s="13"/>
      <c r="C1949" s="14"/>
      <c r="F1949" s="10"/>
    </row>
    <row r="1950" spans="1:6" s="8" customFormat="1" ht="15" x14ac:dyDescent="0.2">
      <c r="A1950" s="13"/>
      <c r="C1950" s="14"/>
      <c r="F1950" s="10"/>
    </row>
    <row r="1951" spans="1:6" s="8" customFormat="1" ht="15" x14ac:dyDescent="0.2">
      <c r="A1951" s="13"/>
      <c r="C1951" s="14"/>
      <c r="F1951" s="10"/>
    </row>
    <row r="1952" spans="1:6" s="8" customFormat="1" ht="15" x14ac:dyDescent="0.2">
      <c r="A1952" s="13"/>
      <c r="C1952" s="14"/>
      <c r="F1952" s="10"/>
    </row>
    <row r="1953" spans="1:6" s="8" customFormat="1" ht="15" x14ac:dyDescent="0.2">
      <c r="A1953" s="13"/>
      <c r="C1953" s="14"/>
      <c r="F1953" s="10"/>
    </row>
    <row r="1954" spans="1:6" s="8" customFormat="1" ht="15" x14ac:dyDescent="0.2">
      <c r="A1954" s="13"/>
      <c r="C1954" s="14"/>
      <c r="F1954" s="10"/>
    </row>
    <row r="1955" spans="1:6" s="8" customFormat="1" ht="15" x14ac:dyDescent="0.2">
      <c r="A1955" s="13"/>
      <c r="C1955" s="14"/>
      <c r="F1955" s="10"/>
    </row>
    <row r="1956" spans="1:6" s="8" customFormat="1" ht="15" x14ac:dyDescent="0.2">
      <c r="A1956" s="13"/>
      <c r="C1956" s="14"/>
      <c r="F1956" s="10"/>
    </row>
    <row r="1957" spans="1:6" s="8" customFormat="1" ht="15" x14ac:dyDescent="0.2">
      <c r="A1957" s="13"/>
      <c r="C1957" s="14"/>
      <c r="F1957" s="10"/>
    </row>
    <row r="1958" spans="1:6" s="8" customFormat="1" ht="15" x14ac:dyDescent="0.2">
      <c r="A1958" s="13"/>
      <c r="C1958" s="14"/>
      <c r="F1958" s="10"/>
    </row>
    <row r="1959" spans="1:6" s="8" customFormat="1" ht="15" x14ac:dyDescent="0.2">
      <c r="A1959" s="13"/>
      <c r="C1959" s="14"/>
      <c r="F1959" s="10"/>
    </row>
    <row r="1960" spans="1:6" s="8" customFormat="1" ht="15" x14ac:dyDescent="0.2">
      <c r="A1960" s="13"/>
      <c r="C1960" s="14"/>
      <c r="F1960" s="10"/>
    </row>
    <row r="1961" spans="1:6" s="8" customFormat="1" ht="15" x14ac:dyDescent="0.2">
      <c r="A1961" s="13"/>
      <c r="C1961" s="14"/>
      <c r="F1961" s="10"/>
    </row>
    <row r="1962" spans="1:6" s="8" customFormat="1" ht="15" x14ac:dyDescent="0.2">
      <c r="A1962" s="13"/>
      <c r="C1962" s="14"/>
      <c r="F1962" s="10"/>
    </row>
    <row r="1963" spans="1:6" s="8" customFormat="1" ht="15" x14ac:dyDescent="0.2">
      <c r="A1963" s="13"/>
      <c r="C1963" s="14"/>
      <c r="F1963" s="10"/>
    </row>
    <row r="1964" spans="1:6" s="8" customFormat="1" ht="15" x14ac:dyDescent="0.2">
      <c r="A1964" s="13"/>
      <c r="C1964" s="14"/>
      <c r="F1964" s="10"/>
    </row>
    <row r="1965" spans="1:6" s="8" customFormat="1" ht="15" x14ac:dyDescent="0.2">
      <c r="A1965" s="13"/>
      <c r="C1965" s="14"/>
      <c r="F1965" s="10"/>
    </row>
    <row r="1966" spans="1:6" s="8" customFormat="1" ht="15" x14ac:dyDescent="0.2">
      <c r="A1966" s="13"/>
      <c r="C1966" s="14"/>
      <c r="F1966" s="10"/>
    </row>
    <row r="1967" spans="1:6" s="8" customFormat="1" ht="15" x14ac:dyDescent="0.2">
      <c r="A1967" s="13"/>
      <c r="C1967" s="14"/>
      <c r="F1967" s="10"/>
    </row>
    <row r="1968" spans="1:6" s="8" customFormat="1" ht="15" x14ac:dyDescent="0.2">
      <c r="A1968" s="13"/>
      <c r="C1968" s="14"/>
      <c r="F1968" s="10"/>
    </row>
    <row r="1969" spans="1:6" s="8" customFormat="1" ht="15" x14ac:dyDescent="0.2">
      <c r="A1969" s="13"/>
      <c r="C1969" s="14"/>
      <c r="F1969" s="10"/>
    </row>
    <row r="1970" spans="1:6" s="8" customFormat="1" ht="15" x14ac:dyDescent="0.2">
      <c r="A1970" s="13"/>
      <c r="C1970" s="14"/>
      <c r="F1970" s="10"/>
    </row>
    <row r="1971" spans="1:6" s="8" customFormat="1" ht="15" x14ac:dyDescent="0.2">
      <c r="A1971" s="13"/>
      <c r="C1971" s="14"/>
      <c r="F1971" s="10"/>
    </row>
    <row r="1972" spans="1:6" s="8" customFormat="1" ht="15" x14ac:dyDescent="0.2">
      <c r="A1972" s="13"/>
      <c r="C1972" s="14"/>
      <c r="F1972" s="10"/>
    </row>
    <row r="1973" spans="1:6" s="8" customFormat="1" ht="15" x14ac:dyDescent="0.2">
      <c r="A1973" s="13"/>
      <c r="C1973" s="14"/>
      <c r="F1973" s="10"/>
    </row>
    <row r="1974" spans="1:6" s="8" customFormat="1" ht="15" x14ac:dyDescent="0.2">
      <c r="A1974" s="13"/>
      <c r="C1974" s="14"/>
      <c r="F1974" s="10"/>
    </row>
    <row r="1975" spans="1:6" s="8" customFormat="1" ht="15" x14ac:dyDescent="0.2">
      <c r="A1975" s="13"/>
      <c r="C1975" s="14"/>
      <c r="F1975" s="10"/>
    </row>
    <row r="1976" spans="1:6" s="8" customFormat="1" ht="15" x14ac:dyDescent="0.2">
      <c r="A1976" s="13"/>
      <c r="C1976" s="14"/>
      <c r="F1976" s="10"/>
    </row>
    <row r="1977" spans="1:6" s="8" customFormat="1" ht="15" x14ac:dyDescent="0.2">
      <c r="A1977" s="13"/>
      <c r="C1977" s="14"/>
      <c r="F1977" s="10"/>
    </row>
    <row r="1978" spans="1:6" s="8" customFormat="1" ht="15" x14ac:dyDescent="0.2">
      <c r="A1978" s="13"/>
      <c r="C1978" s="14"/>
      <c r="F1978" s="10"/>
    </row>
    <row r="1979" spans="1:6" s="8" customFormat="1" ht="15" x14ac:dyDescent="0.2">
      <c r="A1979" s="13"/>
      <c r="C1979" s="14"/>
      <c r="F1979" s="10"/>
    </row>
    <row r="1980" spans="1:6" s="8" customFormat="1" ht="15" x14ac:dyDescent="0.2">
      <c r="A1980" s="13"/>
      <c r="C1980" s="14"/>
      <c r="F1980" s="10"/>
    </row>
    <row r="1981" spans="1:6" s="8" customFormat="1" ht="15" x14ac:dyDescent="0.2">
      <c r="A1981" s="13"/>
      <c r="C1981" s="14"/>
      <c r="F1981" s="10"/>
    </row>
    <row r="1982" spans="1:6" s="8" customFormat="1" ht="15" x14ac:dyDescent="0.2">
      <c r="A1982" s="13"/>
      <c r="C1982" s="14"/>
      <c r="F1982" s="10"/>
    </row>
    <row r="1983" spans="1:6" s="8" customFormat="1" ht="15" x14ac:dyDescent="0.2">
      <c r="A1983" s="13"/>
      <c r="C1983" s="14"/>
      <c r="F1983" s="10"/>
    </row>
    <row r="1984" spans="1:6" s="8" customFormat="1" ht="15" x14ac:dyDescent="0.2">
      <c r="A1984" s="13"/>
      <c r="C1984" s="14"/>
      <c r="F1984" s="10"/>
    </row>
    <row r="1985" spans="1:6" s="8" customFormat="1" ht="15" x14ac:dyDescent="0.2">
      <c r="A1985" s="13"/>
      <c r="C1985" s="14"/>
      <c r="F1985" s="10"/>
    </row>
    <row r="1986" spans="1:6" s="8" customFormat="1" ht="15" x14ac:dyDescent="0.2">
      <c r="A1986" s="13"/>
      <c r="C1986" s="14"/>
      <c r="F1986" s="10"/>
    </row>
    <row r="1987" spans="1:6" s="8" customFormat="1" ht="15" x14ac:dyDescent="0.2">
      <c r="A1987" s="13"/>
      <c r="C1987" s="14"/>
      <c r="F1987" s="10"/>
    </row>
    <row r="1988" spans="1:6" s="8" customFormat="1" ht="15" x14ac:dyDescent="0.2">
      <c r="A1988" s="13"/>
      <c r="C1988" s="14"/>
      <c r="F1988" s="10"/>
    </row>
    <row r="1989" spans="1:6" s="8" customFormat="1" ht="15" x14ac:dyDescent="0.2">
      <c r="A1989" s="13"/>
      <c r="C1989" s="14"/>
      <c r="F1989" s="10"/>
    </row>
    <row r="1990" spans="1:6" s="8" customFormat="1" ht="15" x14ac:dyDescent="0.2">
      <c r="A1990" s="13"/>
      <c r="C1990" s="14"/>
      <c r="F1990" s="10"/>
    </row>
    <row r="1991" spans="1:6" s="8" customFormat="1" ht="15" x14ac:dyDescent="0.2">
      <c r="A1991" s="13"/>
      <c r="C1991" s="14"/>
      <c r="F1991" s="10"/>
    </row>
    <row r="1992" spans="1:6" s="8" customFormat="1" ht="15" x14ac:dyDescent="0.2">
      <c r="A1992" s="13"/>
      <c r="C1992" s="14"/>
      <c r="F1992" s="10"/>
    </row>
    <row r="1993" spans="1:6" s="8" customFormat="1" ht="15" x14ac:dyDescent="0.2">
      <c r="A1993" s="13"/>
      <c r="C1993" s="14"/>
      <c r="F1993" s="10"/>
    </row>
    <row r="1994" spans="1:6" s="8" customFormat="1" ht="15" x14ac:dyDescent="0.2">
      <c r="A1994" s="13"/>
      <c r="C1994" s="14"/>
      <c r="F1994" s="10"/>
    </row>
    <row r="1995" spans="1:6" s="8" customFormat="1" ht="15" x14ac:dyDescent="0.2">
      <c r="A1995" s="13"/>
      <c r="C1995" s="14"/>
      <c r="F1995" s="10"/>
    </row>
    <row r="1996" spans="1:6" s="8" customFormat="1" ht="15" x14ac:dyDescent="0.2">
      <c r="A1996" s="13"/>
      <c r="C1996" s="14"/>
      <c r="F1996" s="10"/>
    </row>
    <row r="1997" spans="1:6" s="8" customFormat="1" ht="15" x14ac:dyDescent="0.2">
      <c r="A1997" s="13"/>
      <c r="C1997" s="14"/>
      <c r="F1997" s="10"/>
    </row>
    <row r="1998" spans="1:6" s="8" customFormat="1" ht="15" x14ac:dyDescent="0.2">
      <c r="A1998" s="13"/>
      <c r="C1998" s="14"/>
      <c r="F1998" s="10"/>
    </row>
    <row r="1999" spans="1:6" s="8" customFormat="1" ht="15" x14ac:dyDescent="0.2">
      <c r="A1999" s="13"/>
      <c r="C1999" s="14"/>
      <c r="F1999" s="10"/>
    </row>
    <row r="2000" spans="1:6" s="8" customFormat="1" ht="15" x14ac:dyDescent="0.2">
      <c r="A2000" s="13"/>
      <c r="C2000" s="14"/>
      <c r="F2000" s="10"/>
    </row>
    <row r="2001" spans="1:6" s="8" customFormat="1" ht="15" x14ac:dyDescent="0.2">
      <c r="A2001" s="13"/>
      <c r="C2001" s="14"/>
      <c r="F2001" s="10"/>
    </row>
    <row r="2002" spans="1:6" s="8" customFormat="1" ht="15" x14ac:dyDescent="0.2">
      <c r="A2002" s="13"/>
      <c r="C2002" s="14"/>
      <c r="F2002" s="10"/>
    </row>
    <row r="2003" spans="1:6" s="8" customFormat="1" ht="15" x14ac:dyDescent="0.2">
      <c r="A2003" s="13"/>
      <c r="C2003" s="14"/>
      <c r="F2003" s="10"/>
    </row>
    <row r="2004" spans="1:6" s="8" customFormat="1" ht="15" x14ac:dyDescent="0.2">
      <c r="A2004" s="13"/>
      <c r="C2004" s="14"/>
      <c r="F2004" s="10"/>
    </row>
    <row r="2005" spans="1:6" s="8" customFormat="1" ht="15" x14ac:dyDescent="0.2">
      <c r="A2005" s="13"/>
      <c r="C2005" s="14"/>
      <c r="F2005" s="10"/>
    </row>
    <row r="2006" spans="1:6" s="8" customFormat="1" ht="15" x14ac:dyDescent="0.2">
      <c r="A2006" s="13"/>
      <c r="C2006" s="14"/>
      <c r="F2006" s="10"/>
    </row>
    <row r="2007" spans="1:6" s="8" customFormat="1" ht="15" x14ac:dyDescent="0.2">
      <c r="A2007" s="13"/>
      <c r="C2007" s="14"/>
      <c r="F2007" s="10"/>
    </row>
    <row r="2008" spans="1:6" s="8" customFormat="1" ht="15" x14ac:dyDescent="0.2">
      <c r="A2008" s="13"/>
      <c r="C2008" s="14"/>
      <c r="F2008" s="10"/>
    </row>
    <row r="2009" spans="1:6" s="8" customFormat="1" ht="15" x14ac:dyDescent="0.2">
      <c r="A2009" s="13"/>
      <c r="C2009" s="14"/>
      <c r="F2009" s="10"/>
    </row>
    <row r="2010" spans="1:6" s="8" customFormat="1" ht="15" x14ac:dyDescent="0.2">
      <c r="A2010" s="13"/>
      <c r="C2010" s="14"/>
      <c r="F2010" s="10"/>
    </row>
    <row r="2011" spans="1:6" s="8" customFormat="1" ht="15" x14ac:dyDescent="0.2">
      <c r="A2011" s="13"/>
      <c r="C2011" s="14"/>
      <c r="F2011" s="10"/>
    </row>
    <row r="2012" spans="1:6" s="8" customFormat="1" ht="15" x14ac:dyDescent="0.2">
      <c r="A2012" s="13"/>
      <c r="C2012" s="14"/>
      <c r="F2012" s="10"/>
    </row>
    <row r="2013" spans="1:6" s="8" customFormat="1" ht="15" x14ac:dyDescent="0.2">
      <c r="A2013" s="13"/>
      <c r="C2013" s="14"/>
      <c r="F2013" s="10"/>
    </row>
    <row r="2014" spans="1:6" s="8" customFormat="1" ht="15" x14ac:dyDescent="0.2">
      <c r="A2014" s="13"/>
      <c r="C2014" s="14"/>
      <c r="F2014" s="10"/>
    </row>
    <row r="2015" spans="1:6" s="8" customFormat="1" ht="15" x14ac:dyDescent="0.2">
      <c r="A2015" s="13"/>
      <c r="C2015" s="14"/>
      <c r="F2015" s="10"/>
    </row>
    <row r="2016" spans="1:6" s="8" customFormat="1" ht="15" x14ac:dyDescent="0.2">
      <c r="A2016" s="13"/>
      <c r="C2016" s="14"/>
      <c r="F2016" s="10"/>
    </row>
    <row r="2017" spans="1:6" s="8" customFormat="1" ht="15" x14ac:dyDescent="0.2">
      <c r="A2017" s="13"/>
      <c r="C2017" s="14"/>
      <c r="F2017" s="10"/>
    </row>
    <row r="2018" spans="1:6" s="8" customFormat="1" ht="15" x14ac:dyDescent="0.2">
      <c r="A2018" s="13"/>
      <c r="C2018" s="14"/>
      <c r="F2018" s="10"/>
    </row>
    <row r="2019" spans="1:6" s="8" customFormat="1" ht="15" x14ac:dyDescent="0.2">
      <c r="A2019" s="13"/>
      <c r="C2019" s="14"/>
      <c r="F2019" s="10"/>
    </row>
    <row r="2020" spans="1:6" s="8" customFormat="1" ht="15" x14ac:dyDescent="0.2">
      <c r="A2020" s="13"/>
      <c r="C2020" s="14"/>
      <c r="F2020" s="10"/>
    </row>
    <row r="2021" spans="1:6" s="8" customFormat="1" ht="15" x14ac:dyDescent="0.2">
      <c r="A2021" s="13"/>
      <c r="C2021" s="14"/>
      <c r="F2021" s="10"/>
    </row>
    <row r="2022" spans="1:6" s="8" customFormat="1" ht="15" x14ac:dyDescent="0.2">
      <c r="A2022" s="13"/>
      <c r="C2022" s="14"/>
      <c r="F2022" s="10"/>
    </row>
    <row r="2023" spans="1:6" s="8" customFormat="1" ht="15" x14ac:dyDescent="0.2">
      <c r="A2023" s="13"/>
      <c r="C2023" s="14"/>
      <c r="F2023" s="10"/>
    </row>
    <row r="2024" spans="1:6" s="8" customFormat="1" ht="15" x14ac:dyDescent="0.2">
      <c r="A2024" s="13"/>
      <c r="C2024" s="14"/>
      <c r="F2024" s="10"/>
    </row>
    <row r="2025" spans="1:6" s="8" customFormat="1" ht="15" x14ac:dyDescent="0.2">
      <c r="A2025" s="13"/>
      <c r="C2025" s="14"/>
      <c r="F2025" s="10"/>
    </row>
    <row r="2026" spans="1:6" s="8" customFormat="1" ht="15" x14ac:dyDescent="0.2">
      <c r="A2026" s="13"/>
      <c r="C2026" s="14"/>
      <c r="F2026" s="10"/>
    </row>
    <row r="2027" spans="1:6" s="8" customFormat="1" ht="15" x14ac:dyDescent="0.2">
      <c r="A2027" s="13"/>
      <c r="C2027" s="14"/>
      <c r="F2027" s="10"/>
    </row>
    <row r="2028" spans="1:6" s="8" customFormat="1" ht="15" x14ac:dyDescent="0.2">
      <c r="A2028" s="13"/>
      <c r="C2028" s="14"/>
      <c r="F2028" s="10"/>
    </row>
    <row r="2029" spans="1:6" s="8" customFormat="1" ht="15" x14ac:dyDescent="0.2">
      <c r="A2029" s="13"/>
      <c r="C2029" s="14"/>
      <c r="F2029" s="10"/>
    </row>
    <row r="2030" spans="1:6" s="8" customFormat="1" ht="15" x14ac:dyDescent="0.2">
      <c r="A2030" s="13"/>
      <c r="C2030" s="14"/>
      <c r="F2030" s="10"/>
    </row>
    <row r="2031" spans="1:6" s="8" customFormat="1" ht="15" x14ac:dyDescent="0.2">
      <c r="A2031" s="13"/>
      <c r="C2031" s="14"/>
      <c r="F2031" s="10"/>
    </row>
    <row r="2032" spans="1:6" s="8" customFormat="1" ht="15" x14ac:dyDescent="0.2">
      <c r="A2032" s="13"/>
      <c r="C2032" s="14"/>
      <c r="F2032" s="10"/>
    </row>
    <row r="2033" spans="1:6" s="8" customFormat="1" ht="15" x14ac:dyDescent="0.2">
      <c r="A2033" s="13"/>
      <c r="C2033" s="14"/>
      <c r="F2033" s="10"/>
    </row>
    <row r="2034" spans="1:6" s="8" customFormat="1" ht="15" x14ac:dyDescent="0.2">
      <c r="A2034" s="13"/>
      <c r="C2034" s="14"/>
      <c r="F2034" s="10"/>
    </row>
    <row r="2035" spans="1:6" s="8" customFormat="1" ht="15" x14ac:dyDescent="0.2">
      <c r="A2035" s="13"/>
      <c r="C2035" s="14"/>
      <c r="F2035" s="10"/>
    </row>
    <row r="2036" spans="1:6" s="8" customFormat="1" ht="15" x14ac:dyDescent="0.2">
      <c r="A2036" s="13"/>
      <c r="C2036" s="14"/>
      <c r="F2036" s="10"/>
    </row>
    <row r="2037" spans="1:6" s="8" customFormat="1" ht="15" x14ac:dyDescent="0.2">
      <c r="A2037" s="13"/>
      <c r="C2037" s="14"/>
      <c r="F2037" s="10"/>
    </row>
    <row r="2038" spans="1:6" s="8" customFormat="1" ht="15" x14ac:dyDescent="0.2">
      <c r="A2038" s="13"/>
      <c r="C2038" s="14"/>
      <c r="F2038" s="10"/>
    </row>
    <row r="2039" spans="1:6" s="8" customFormat="1" ht="15" x14ac:dyDescent="0.2">
      <c r="A2039" s="13"/>
      <c r="C2039" s="14"/>
      <c r="F2039" s="10"/>
    </row>
    <row r="2040" spans="1:6" s="8" customFormat="1" ht="15" x14ac:dyDescent="0.2">
      <c r="A2040" s="13"/>
      <c r="C2040" s="14"/>
      <c r="F2040" s="10"/>
    </row>
    <row r="2041" spans="1:6" s="8" customFormat="1" ht="15" x14ac:dyDescent="0.2">
      <c r="A2041" s="13"/>
      <c r="C2041" s="14"/>
      <c r="F2041" s="10"/>
    </row>
    <row r="2042" spans="1:6" s="8" customFormat="1" ht="15" x14ac:dyDescent="0.2">
      <c r="A2042" s="13"/>
      <c r="C2042" s="14"/>
      <c r="F2042" s="10"/>
    </row>
    <row r="2043" spans="1:6" s="8" customFormat="1" ht="15" x14ac:dyDescent="0.2">
      <c r="A2043" s="13"/>
      <c r="C2043" s="14"/>
      <c r="F2043" s="10"/>
    </row>
    <row r="2044" spans="1:6" s="8" customFormat="1" ht="15" x14ac:dyDescent="0.2">
      <c r="A2044" s="13"/>
      <c r="C2044" s="14"/>
      <c r="F2044" s="10"/>
    </row>
    <row r="2045" spans="1:6" s="8" customFormat="1" ht="15" x14ac:dyDescent="0.2">
      <c r="A2045" s="13"/>
      <c r="C2045" s="14"/>
      <c r="F2045" s="10"/>
    </row>
    <row r="2046" spans="1:6" s="8" customFormat="1" ht="15" x14ac:dyDescent="0.2">
      <c r="A2046" s="13"/>
      <c r="C2046" s="14"/>
      <c r="F2046" s="10"/>
    </row>
    <row r="2047" spans="1:6" s="8" customFormat="1" ht="15" x14ac:dyDescent="0.2">
      <c r="A2047" s="13"/>
      <c r="C2047" s="14"/>
      <c r="F2047" s="10"/>
    </row>
    <row r="2048" spans="1:6" s="8" customFormat="1" ht="15" x14ac:dyDescent="0.2">
      <c r="A2048" s="13"/>
      <c r="C2048" s="14"/>
      <c r="F2048" s="10"/>
    </row>
    <row r="2049" spans="1:6" s="8" customFormat="1" ht="15" x14ac:dyDescent="0.2">
      <c r="A2049" s="13"/>
      <c r="C2049" s="14"/>
      <c r="F2049" s="10"/>
    </row>
    <row r="2050" spans="1:6" s="8" customFormat="1" ht="15" x14ac:dyDescent="0.2">
      <c r="A2050" s="13"/>
      <c r="C2050" s="14"/>
      <c r="F2050" s="10"/>
    </row>
    <row r="2051" spans="1:6" s="8" customFormat="1" ht="15" x14ac:dyDescent="0.2">
      <c r="A2051" s="13"/>
      <c r="C2051" s="14"/>
      <c r="F2051" s="10"/>
    </row>
    <row r="2052" spans="1:6" s="8" customFormat="1" ht="15" x14ac:dyDescent="0.2">
      <c r="A2052" s="13"/>
      <c r="C2052" s="14"/>
      <c r="F2052" s="10"/>
    </row>
    <row r="2053" spans="1:6" s="8" customFormat="1" ht="15" x14ac:dyDescent="0.2">
      <c r="A2053" s="13"/>
      <c r="C2053" s="14"/>
      <c r="F2053" s="10"/>
    </row>
    <row r="2054" spans="1:6" s="8" customFormat="1" ht="15" x14ac:dyDescent="0.2">
      <c r="A2054" s="13"/>
      <c r="C2054" s="14"/>
      <c r="F2054" s="10"/>
    </row>
    <row r="2055" spans="1:6" s="8" customFormat="1" ht="15" x14ac:dyDescent="0.2">
      <c r="A2055" s="13"/>
      <c r="C2055" s="14"/>
      <c r="F2055" s="10"/>
    </row>
    <row r="2056" spans="1:6" s="8" customFormat="1" ht="15" x14ac:dyDescent="0.2">
      <c r="A2056" s="13"/>
      <c r="C2056" s="14"/>
      <c r="F2056" s="10"/>
    </row>
    <row r="2057" spans="1:6" s="8" customFormat="1" ht="15" x14ac:dyDescent="0.2">
      <c r="A2057" s="13"/>
      <c r="C2057" s="14"/>
      <c r="F2057" s="10"/>
    </row>
    <row r="2058" spans="1:6" s="8" customFormat="1" ht="15" x14ac:dyDescent="0.2">
      <c r="A2058" s="13"/>
      <c r="C2058" s="14"/>
      <c r="F2058" s="10"/>
    </row>
    <row r="2059" spans="1:6" s="8" customFormat="1" ht="15" x14ac:dyDescent="0.2">
      <c r="A2059" s="13"/>
      <c r="C2059" s="14"/>
      <c r="F2059" s="10"/>
    </row>
    <row r="2060" spans="1:6" s="8" customFormat="1" ht="15" x14ac:dyDescent="0.2">
      <c r="A2060" s="13"/>
      <c r="C2060" s="14"/>
      <c r="F2060" s="10"/>
    </row>
    <row r="2061" spans="1:6" s="8" customFormat="1" ht="15" x14ac:dyDescent="0.2">
      <c r="A2061" s="13"/>
      <c r="C2061" s="14"/>
      <c r="F2061" s="10"/>
    </row>
    <row r="2062" spans="1:6" s="8" customFormat="1" ht="15" x14ac:dyDescent="0.2">
      <c r="A2062" s="13"/>
      <c r="C2062" s="14"/>
      <c r="F2062" s="10"/>
    </row>
    <row r="2063" spans="1:6" s="8" customFormat="1" ht="15" x14ac:dyDescent="0.2">
      <c r="A2063" s="13"/>
      <c r="C2063" s="14"/>
      <c r="F2063" s="10"/>
    </row>
    <row r="2064" spans="1:6" s="8" customFormat="1" ht="15" x14ac:dyDescent="0.2">
      <c r="A2064" s="13"/>
      <c r="C2064" s="14"/>
      <c r="F2064" s="10"/>
    </row>
    <row r="2065" spans="1:6" s="8" customFormat="1" ht="15" x14ac:dyDescent="0.2">
      <c r="A2065" s="13"/>
      <c r="C2065" s="14"/>
      <c r="F2065" s="10"/>
    </row>
    <row r="2066" spans="1:6" s="8" customFormat="1" ht="15" x14ac:dyDescent="0.2">
      <c r="A2066" s="13"/>
      <c r="C2066" s="14"/>
      <c r="F2066" s="10"/>
    </row>
    <row r="2067" spans="1:6" s="8" customFormat="1" ht="15" x14ac:dyDescent="0.2">
      <c r="A2067" s="13"/>
      <c r="C2067" s="14"/>
      <c r="F2067" s="10"/>
    </row>
    <row r="2068" spans="1:6" s="8" customFormat="1" ht="15" x14ac:dyDescent="0.2">
      <c r="A2068" s="13"/>
      <c r="C2068" s="14"/>
      <c r="F2068" s="10"/>
    </row>
    <row r="2069" spans="1:6" s="8" customFormat="1" ht="15" x14ac:dyDescent="0.2">
      <c r="A2069" s="13"/>
      <c r="C2069" s="14"/>
      <c r="F2069" s="10"/>
    </row>
    <row r="2070" spans="1:6" s="8" customFormat="1" ht="15" x14ac:dyDescent="0.2">
      <c r="A2070" s="13"/>
      <c r="C2070" s="14"/>
      <c r="F2070" s="10"/>
    </row>
    <row r="2071" spans="1:6" s="8" customFormat="1" ht="15" x14ac:dyDescent="0.2">
      <c r="A2071" s="13"/>
      <c r="C2071" s="14"/>
      <c r="F2071" s="10"/>
    </row>
    <row r="2072" spans="1:6" s="8" customFormat="1" ht="15" x14ac:dyDescent="0.2">
      <c r="A2072" s="13"/>
      <c r="C2072" s="14"/>
      <c r="F2072" s="10"/>
    </row>
    <row r="2073" spans="1:6" s="8" customFormat="1" ht="15" x14ac:dyDescent="0.2">
      <c r="A2073" s="13"/>
      <c r="C2073" s="14"/>
      <c r="F2073" s="10"/>
    </row>
    <row r="2074" spans="1:6" s="8" customFormat="1" ht="15" x14ac:dyDescent="0.2">
      <c r="A2074" s="13"/>
      <c r="C2074" s="14"/>
      <c r="F2074" s="10"/>
    </row>
    <row r="2075" spans="1:6" s="8" customFormat="1" ht="15" x14ac:dyDescent="0.2">
      <c r="A2075" s="13"/>
      <c r="C2075" s="14"/>
      <c r="F2075" s="10"/>
    </row>
    <row r="2076" spans="1:6" s="8" customFormat="1" ht="15" x14ac:dyDescent="0.2">
      <c r="A2076" s="13"/>
      <c r="C2076" s="14"/>
      <c r="F2076" s="10"/>
    </row>
    <row r="2077" spans="1:6" s="8" customFormat="1" ht="15" x14ac:dyDescent="0.2">
      <c r="A2077" s="13"/>
      <c r="C2077" s="14"/>
      <c r="F2077" s="10"/>
    </row>
    <row r="2078" spans="1:6" s="8" customFormat="1" ht="15" x14ac:dyDescent="0.2">
      <c r="A2078" s="13"/>
      <c r="C2078" s="14"/>
      <c r="F2078" s="10"/>
    </row>
    <row r="2079" spans="1:6" s="8" customFormat="1" ht="15" x14ac:dyDescent="0.2">
      <c r="A2079" s="13"/>
      <c r="C2079" s="14"/>
      <c r="F2079" s="10"/>
    </row>
    <row r="2080" spans="1:6" s="8" customFormat="1" ht="15" x14ac:dyDescent="0.2">
      <c r="A2080" s="13"/>
      <c r="C2080" s="14"/>
      <c r="F2080" s="10"/>
    </row>
    <row r="2081" spans="1:6" s="8" customFormat="1" ht="15" x14ac:dyDescent="0.2">
      <c r="A2081" s="13"/>
      <c r="C2081" s="14"/>
      <c r="F2081" s="10"/>
    </row>
    <row r="2082" spans="1:6" s="8" customFormat="1" ht="15" x14ac:dyDescent="0.2">
      <c r="A2082" s="13"/>
      <c r="C2082" s="14"/>
      <c r="F2082" s="10"/>
    </row>
    <row r="2083" spans="1:6" s="8" customFormat="1" ht="15" x14ac:dyDescent="0.2">
      <c r="A2083" s="13"/>
      <c r="C2083" s="14"/>
      <c r="F2083" s="10"/>
    </row>
    <row r="2084" spans="1:6" s="8" customFormat="1" ht="15" x14ac:dyDescent="0.2">
      <c r="A2084" s="13"/>
      <c r="C2084" s="14"/>
      <c r="F2084" s="10"/>
    </row>
    <row r="2085" spans="1:6" s="8" customFormat="1" ht="15" x14ac:dyDescent="0.2">
      <c r="A2085" s="13"/>
      <c r="C2085" s="14"/>
      <c r="F2085" s="10"/>
    </row>
    <row r="2086" spans="1:6" s="8" customFormat="1" ht="15" x14ac:dyDescent="0.2">
      <c r="A2086" s="13"/>
      <c r="C2086" s="14"/>
      <c r="F2086" s="10"/>
    </row>
    <row r="2087" spans="1:6" s="8" customFormat="1" ht="15" x14ac:dyDescent="0.2">
      <c r="A2087" s="13"/>
      <c r="C2087" s="14"/>
      <c r="F2087" s="10"/>
    </row>
    <row r="2088" spans="1:6" s="8" customFormat="1" ht="15" x14ac:dyDescent="0.2">
      <c r="A2088" s="13"/>
      <c r="C2088" s="14"/>
      <c r="F2088" s="10"/>
    </row>
    <row r="2089" spans="1:6" s="8" customFormat="1" ht="15" x14ac:dyDescent="0.2">
      <c r="A2089" s="13"/>
      <c r="C2089" s="14"/>
      <c r="F2089" s="10"/>
    </row>
    <row r="2090" spans="1:6" s="8" customFormat="1" ht="15" x14ac:dyDescent="0.2">
      <c r="A2090" s="13"/>
      <c r="C2090" s="14"/>
      <c r="F2090" s="10"/>
    </row>
    <row r="2091" spans="1:6" s="8" customFormat="1" ht="15" x14ac:dyDescent="0.2">
      <c r="A2091" s="13"/>
      <c r="C2091" s="14"/>
      <c r="F2091" s="10"/>
    </row>
    <row r="2092" spans="1:6" s="8" customFormat="1" ht="15" x14ac:dyDescent="0.2">
      <c r="A2092" s="13"/>
      <c r="C2092" s="14"/>
      <c r="F2092" s="10"/>
    </row>
    <row r="2093" spans="1:6" s="8" customFormat="1" ht="15" x14ac:dyDescent="0.2">
      <c r="A2093" s="13"/>
      <c r="C2093" s="14"/>
      <c r="F2093" s="10"/>
    </row>
    <row r="2094" spans="1:6" s="8" customFormat="1" ht="15" x14ac:dyDescent="0.2">
      <c r="A2094" s="13"/>
      <c r="C2094" s="14"/>
      <c r="F2094" s="10"/>
    </row>
    <row r="2095" spans="1:6" s="8" customFormat="1" ht="15" x14ac:dyDescent="0.2">
      <c r="A2095" s="13"/>
      <c r="C2095" s="14"/>
      <c r="F2095" s="10"/>
    </row>
    <row r="2096" spans="1:6" s="8" customFormat="1" ht="15" x14ac:dyDescent="0.2">
      <c r="A2096" s="13"/>
      <c r="C2096" s="14"/>
      <c r="F2096" s="10"/>
    </row>
    <row r="2097" spans="1:6" s="8" customFormat="1" ht="15" x14ac:dyDescent="0.2">
      <c r="A2097" s="13"/>
      <c r="C2097" s="14"/>
      <c r="F2097" s="10"/>
    </row>
    <row r="2098" spans="1:6" s="8" customFormat="1" ht="15" x14ac:dyDescent="0.2">
      <c r="A2098" s="13"/>
      <c r="C2098" s="14"/>
      <c r="F2098" s="10"/>
    </row>
    <row r="2099" spans="1:6" s="8" customFormat="1" ht="15" x14ac:dyDescent="0.2">
      <c r="A2099" s="13"/>
      <c r="C2099" s="14"/>
      <c r="F2099" s="10"/>
    </row>
    <row r="2100" spans="1:6" s="8" customFormat="1" ht="15" x14ac:dyDescent="0.2">
      <c r="A2100" s="13"/>
      <c r="C2100" s="14"/>
      <c r="F2100" s="10"/>
    </row>
    <row r="2101" spans="1:6" s="8" customFormat="1" ht="15" x14ac:dyDescent="0.2">
      <c r="A2101" s="13"/>
      <c r="C2101" s="14"/>
      <c r="F2101" s="10"/>
    </row>
    <row r="2102" spans="1:6" s="8" customFormat="1" ht="15" x14ac:dyDescent="0.2">
      <c r="A2102" s="13"/>
      <c r="C2102" s="14"/>
      <c r="F2102" s="10"/>
    </row>
    <row r="2103" spans="1:6" s="8" customFormat="1" ht="15" x14ac:dyDescent="0.2">
      <c r="A2103" s="13"/>
      <c r="C2103" s="14"/>
      <c r="F2103" s="10"/>
    </row>
    <row r="2104" spans="1:6" s="8" customFormat="1" ht="15" x14ac:dyDescent="0.2">
      <c r="A2104" s="13"/>
      <c r="C2104" s="14"/>
      <c r="F2104" s="10"/>
    </row>
    <row r="2105" spans="1:6" s="8" customFormat="1" ht="15" x14ac:dyDescent="0.2">
      <c r="A2105" s="13"/>
      <c r="C2105" s="14"/>
      <c r="F2105" s="10"/>
    </row>
    <row r="2106" spans="1:6" s="8" customFormat="1" ht="15" x14ac:dyDescent="0.2">
      <c r="A2106" s="13"/>
      <c r="C2106" s="14"/>
      <c r="F2106" s="10"/>
    </row>
    <row r="2107" spans="1:6" s="8" customFormat="1" ht="15" x14ac:dyDescent="0.2">
      <c r="A2107" s="13"/>
      <c r="C2107" s="14"/>
      <c r="F2107" s="10"/>
    </row>
    <row r="2108" spans="1:6" s="8" customFormat="1" ht="15" x14ac:dyDescent="0.2">
      <c r="A2108" s="13"/>
      <c r="C2108" s="14"/>
      <c r="F2108" s="10"/>
    </row>
    <row r="2109" spans="1:6" s="8" customFormat="1" ht="15" x14ac:dyDescent="0.2">
      <c r="A2109" s="13"/>
      <c r="C2109" s="14"/>
      <c r="F2109" s="10"/>
    </row>
    <row r="2110" spans="1:6" s="8" customFormat="1" ht="15" x14ac:dyDescent="0.2">
      <c r="A2110" s="13"/>
      <c r="C2110" s="14"/>
      <c r="F2110" s="10"/>
    </row>
    <row r="2111" spans="1:6" s="8" customFormat="1" ht="15" x14ac:dyDescent="0.2">
      <c r="A2111" s="13"/>
      <c r="C2111" s="14"/>
      <c r="F2111" s="10"/>
    </row>
    <row r="2112" spans="1:6" s="8" customFormat="1" ht="15" x14ac:dyDescent="0.2">
      <c r="A2112" s="13"/>
      <c r="C2112" s="14"/>
      <c r="F2112" s="10"/>
    </row>
    <row r="2113" spans="1:6" s="8" customFormat="1" ht="15" x14ac:dyDescent="0.2">
      <c r="A2113" s="13"/>
      <c r="C2113" s="14"/>
      <c r="F2113" s="10"/>
    </row>
    <row r="2114" spans="1:6" s="8" customFormat="1" ht="15" x14ac:dyDescent="0.2">
      <c r="A2114" s="13"/>
      <c r="C2114" s="14"/>
      <c r="F2114" s="10"/>
    </row>
    <row r="2115" spans="1:6" s="8" customFormat="1" ht="15" x14ac:dyDescent="0.2">
      <c r="A2115" s="13"/>
      <c r="C2115" s="14"/>
      <c r="F2115" s="10"/>
    </row>
    <row r="2116" spans="1:6" s="8" customFormat="1" ht="15" x14ac:dyDescent="0.2">
      <c r="A2116" s="13"/>
      <c r="C2116" s="14"/>
      <c r="F2116" s="10"/>
    </row>
    <row r="2117" spans="1:6" s="8" customFormat="1" ht="15" x14ac:dyDescent="0.2">
      <c r="A2117" s="13"/>
      <c r="C2117" s="14"/>
      <c r="F2117" s="10"/>
    </row>
    <row r="2118" spans="1:6" s="8" customFormat="1" ht="15" x14ac:dyDescent="0.2">
      <c r="A2118" s="13"/>
      <c r="C2118" s="14"/>
      <c r="F2118" s="10"/>
    </row>
    <row r="2119" spans="1:6" s="8" customFormat="1" ht="15" x14ac:dyDescent="0.2">
      <c r="A2119" s="13"/>
      <c r="C2119" s="14"/>
      <c r="F2119" s="10"/>
    </row>
    <row r="2120" spans="1:6" s="8" customFormat="1" ht="15" x14ac:dyDescent="0.2">
      <c r="A2120" s="13"/>
      <c r="C2120" s="14"/>
      <c r="F2120" s="10"/>
    </row>
    <row r="2121" spans="1:6" s="8" customFormat="1" ht="15" x14ac:dyDescent="0.2">
      <c r="A2121" s="13"/>
      <c r="C2121" s="14"/>
      <c r="F2121" s="10"/>
    </row>
    <row r="2122" spans="1:6" s="8" customFormat="1" ht="15" x14ac:dyDescent="0.2">
      <c r="A2122" s="13"/>
      <c r="C2122" s="14"/>
      <c r="F2122" s="10"/>
    </row>
    <row r="2123" spans="1:6" s="8" customFormat="1" ht="15" x14ac:dyDescent="0.2">
      <c r="A2123" s="13"/>
      <c r="C2123" s="14"/>
      <c r="F2123" s="10"/>
    </row>
    <row r="2124" spans="1:6" s="8" customFormat="1" ht="15" x14ac:dyDescent="0.2">
      <c r="A2124" s="13"/>
      <c r="C2124" s="14"/>
      <c r="F2124" s="10"/>
    </row>
    <row r="2125" spans="1:6" s="8" customFormat="1" ht="15" x14ac:dyDescent="0.2">
      <c r="A2125" s="13"/>
      <c r="C2125" s="14"/>
      <c r="F2125" s="10"/>
    </row>
    <row r="2126" spans="1:6" s="8" customFormat="1" ht="15" x14ac:dyDescent="0.2">
      <c r="A2126" s="13"/>
      <c r="C2126" s="14"/>
      <c r="F2126" s="10"/>
    </row>
    <row r="2127" spans="1:6" s="8" customFormat="1" ht="15" x14ac:dyDescent="0.2">
      <c r="A2127" s="13"/>
      <c r="C2127" s="14"/>
      <c r="F2127" s="10"/>
    </row>
    <row r="2128" spans="1:6" s="8" customFormat="1" ht="15" x14ac:dyDescent="0.2">
      <c r="A2128" s="13"/>
      <c r="C2128" s="14"/>
      <c r="F2128" s="10"/>
    </row>
    <row r="2129" spans="1:6" s="8" customFormat="1" ht="15" x14ac:dyDescent="0.2">
      <c r="A2129" s="13"/>
      <c r="C2129" s="14"/>
      <c r="F2129" s="10"/>
    </row>
    <row r="2130" spans="1:6" s="8" customFormat="1" ht="15" x14ac:dyDescent="0.2">
      <c r="A2130" s="13"/>
      <c r="C2130" s="14"/>
      <c r="F2130" s="10"/>
    </row>
    <row r="2131" spans="1:6" s="8" customFormat="1" ht="15" x14ac:dyDescent="0.2">
      <c r="A2131" s="13"/>
      <c r="C2131" s="14"/>
      <c r="F2131" s="10"/>
    </row>
    <row r="2132" spans="1:6" s="8" customFormat="1" ht="15" x14ac:dyDescent="0.2">
      <c r="A2132" s="13"/>
      <c r="C2132" s="14"/>
      <c r="F2132" s="10"/>
    </row>
    <row r="2133" spans="1:6" s="8" customFormat="1" ht="15" x14ac:dyDescent="0.2">
      <c r="A2133" s="13"/>
      <c r="C2133" s="14"/>
      <c r="F2133" s="10"/>
    </row>
    <row r="2134" spans="1:6" s="8" customFormat="1" ht="15" x14ac:dyDescent="0.2">
      <c r="A2134" s="13"/>
      <c r="C2134" s="14"/>
      <c r="F2134" s="10"/>
    </row>
    <row r="2135" spans="1:6" s="8" customFormat="1" ht="15" x14ac:dyDescent="0.2">
      <c r="A2135" s="13"/>
      <c r="C2135" s="14"/>
      <c r="F2135" s="10"/>
    </row>
    <row r="2136" spans="1:6" s="8" customFormat="1" ht="15" x14ac:dyDescent="0.2">
      <c r="A2136" s="13"/>
      <c r="C2136" s="14"/>
      <c r="F2136" s="10"/>
    </row>
    <row r="2137" spans="1:6" s="8" customFormat="1" ht="15" x14ac:dyDescent="0.2">
      <c r="A2137" s="13"/>
      <c r="C2137" s="14"/>
      <c r="F2137" s="10"/>
    </row>
    <row r="2138" spans="1:6" s="8" customFormat="1" ht="15" x14ac:dyDescent="0.2">
      <c r="A2138" s="13"/>
      <c r="C2138" s="14"/>
      <c r="F2138" s="10"/>
    </row>
    <row r="2139" spans="1:6" s="8" customFormat="1" ht="15" x14ac:dyDescent="0.2">
      <c r="A2139" s="13"/>
      <c r="C2139" s="14"/>
      <c r="F2139" s="10"/>
    </row>
    <row r="2140" spans="1:6" s="8" customFormat="1" ht="15" x14ac:dyDescent="0.2">
      <c r="A2140" s="13"/>
      <c r="C2140" s="14"/>
      <c r="F2140" s="10"/>
    </row>
    <row r="2141" spans="1:6" s="8" customFormat="1" ht="15" x14ac:dyDescent="0.2">
      <c r="A2141" s="13"/>
      <c r="C2141" s="14"/>
      <c r="F2141" s="10"/>
    </row>
    <row r="2142" spans="1:6" s="8" customFormat="1" ht="15" x14ac:dyDescent="0.2">
      <c r="A2142" s="13"/>
      <c r="C2142" s="14"/>
      <c r="F2142" s="10"/>
    </row>
    <row r="2143" spans="1:6" s="8" customFormat="1" ht="15" x14ac:dyDescent="0.2">
      <c r="A2143" s="13"/>
      <c r="C2143" s="14"/>
      <c r="F2143" s="10"/>
    </row>
    <row r="2144" spans="1:6" s="8" customFormat="1" ht="15" x14ac:dyDescent="0.2">
      <c r="A2144" s="13"/>
      <c r="C2144" s="14"/>
      <c r="F2144" s="10"/>
    </row>
    <row r="2145" spans="1:6" s="8" customFormat="1" ht="15" x14ac:dyDescent="0.2">
      <c r="A2145" s="13"/>
      <c r="C2145" s="14"/>
      <c r="F2145" s="10"/>
    </row>
    <row r="2146" spans="1:6" s="8" customFormat="1" ht="15" x14ac:dyDescent="0.2">
      <c r="A2146" s="13"/>
      <c r="C2146" s="14"/>
      <c r="F2146" s="10"/>
    </row>
    <row r="2147" spans="1:6" s="8" customFormat="1" ht="15" x14ac:dyDescent="0.2">
      <c r="A2147" s="13"/>
      <c r="C2147" s="14"/>
      <c r="F2147" s="10"/>
    </row>
    <row r="2148" spans="1:6" s="8" customFormat="1" ht="15" x14ac:dyDescent="0.2">
      <c r="A2148" s="13"/>
      <c r="C2148" s="14"/>
      <c r="F2148" s="10"/>
    </row>
    <row r="2149" spans="1:6" s="8" customFormat="1" ht="15" x14ac:dyDescent="0.2">
      <c r="A2149" s="13"/>
      <c r="C2149" s="14"/>
      <c r="F2149" s="10"/>
    </row>
    <row r="2150" spans="1:6" s="8" customFormat="1" ht="15" x14ac:dyDescent="0.2">
      <c r="A2150" s="13"/>
      <c r="C2150" s="14"/>
      <c r="F2150" s="10"/>
    </row>
    <row r="2151" spans="1:6" s="8" customFormat="1" ht="15" x14ac:dyDescent="0.2">
      <c r="A2151" s="13"/>
      <c r="C2151" s="14"/>
      <c r="F2151" s="10"/>
    </row>
    <row r="2152" spans="1:6" s="8" customFormat="1" ht="15" x14ac:dyDescent="0.2">
      <c r="A2152" s="13"/>
      <c r="C2152" s="14"/>
      <c r="F2152" s="10"/>
    </row>
    <row r="2153" spans="1:6" s="8" customFormat="1" ht="15" x14ac:dyDescent="0.2">
      <c r="A2153" s="13"/>
      <c r="C2153" s="14"/>
      <c r="F2153" s="10"/>
    </row>
    <row r="2154" spans="1:6" s="8" customFormat="1" ht="15" x14ac:dyDescent="0.2">
      <c r="A2154" s="13"/>
      <c r="C2154" s="14"/>
      <c r="F2154" s="10"/>
    </row>
    <row r="2155" spans="1:6" s="8" customFormat="1" ht="15" x14ac:dyDescent="0.2">
      <c r="A2155" s="13"/>
      <c r="C2155" s="14"/>
      <c r="F2155" s="10"/>
    </row>
    <row r="2156" spans="1:6" s="8" customFormat="1" ht="15" x14ac:dyDescent="0.2">
      <c r="A2156" s="13"/>
      <c r="C2156" s="14"/>
      <c r="F2156" s="10"/>
    </row>
    <row r="2157" spans="1:6" s="8" customFormat="1" ht="15" x14ac:dyDescent="0.2">
      <c r="A2157" s="13"/>
      <c r="C2157" s="14"/>
      <c r="F2157" s="10"/>
    </row>
    <row r="2158" spans="1:6" s="8" customFormat="1" ht="15" x14ac:dyDescent="0.2">
      <c r="A2158" s="13"/>
      <c r="C2158" s="14"/>
      <c r="F2158" s="10"/>
    </row>
    <row r="2159" spans="1:6" s="8" customFormat="1" ht="15" x14ac:dyDescent="0.2">
      <c r="A2159" s="13"/>
      <c r="C2159" s="14"/>
      <c r="F2159" s="10"/>
    </row>
    <row r="2160" spans="1:6" s="8" customFormat="1" ht="15" x14ac:dyDescent="0.2">
      <c r="A2160" s="13"/>
      <c r="C2160" s="14"/>
      <c r="F2160" s="10"/>
    </row>
    <row r="2161" spans="1:6" s="8" customFormat="1" ht="15" x14ac:dyDescent="0.2">
      <c r="A2161" s="13"/>
      <c r="C2161" s="14"/>
      <c r="F2161" s="10"/>
    </row>
    <row r="2162" spans="1:6" s="8" customFormat="1" ht="15" x14ac:dyDescent="0.2">
      <c r="A2162" s="13"/>
      <c r="C2162" s="14"/>
      <c r="F2162" s="10"/>
    </row>
    <row r="2163" spans="1:6" s="8" customFormat="1" ht="15" x14ac:dyDescent="0.2">
      <c r="A2163" s="13"/>
      <c r="C2163" s="14"/>
      <c r="F2163" s="10"/>
    </row>
    <row r="2164" spans="1:6" s="8" customFormat="1" ht="15" x14ac:dyDescent="0.2">
      <c r="A2164" s="13"/>
      <c r="C2164" s="14"/>
      <c r="F2164" s="10"/>
    </row>
    <row r="2165" spans="1:6" s="8" customFormat="1" ht="15" x14ac:dyDescent="0.2">
      <c r="A2165" s="13"/>
      <c r="C2165" s="14"/>
      <c r="F2165" s="10"/>
    </row>
    <row r="2166" spans="1:6" s="8" customFormat="1" ht="15" x14ac:dyDescent="0.2">
      <c r="A2166" s="13"/>
      <c r="C2166" s="14"/>
      <c r="F2166" s="10"/>
    </row>
    <row r="2167" spans="1:6" s="8" customFormat="1" ht="15" x14ac:dyDescent="0.2">
      <c r="A2167" s="13"/>
      <c r="C2167" s="14"/>
      <c r="F2167" s="10"/>
    </row>
    <row r="2168" spans="1:6" s="8" customFormat="1" ht="15" x14ac:dyDescent="0.2">
      <c r="A2168" s="13"/>
      <c r="C2168" s="14"/>
      <c r="F2168" s="10"/>
    </row>
    <row r="2169" spans="1:6" s="8" customFormat="1" ht="15" x14ac:dyDescent="0.2">
      <c r="A2169" s="13"/>
      <c r="C2169" s="14"/>
      <c r="F2169" s="10"/>
    </row>
    <row r="2170" spans="1:6" s="8" customFormat="1" ht="15" x14ac:dyDescent="0.2">
      <c r="A2170" s="13"/>
      <c r="C2170" s="14"/>
      <c r="F2170" s="10"/>
    </row>
    <row r="2171" spans="1:6" s="8" customFormat="1" ht="15" x14ac:dyDescent="0.2">
      <c r="A2171" s="13"/>
      <c r="C2171" s="14"/>
      <c r="F2171" s="10"/>
    </row>
    <row r="2172" spans="1:6" s="8" customFormat="1" ht="15" x14ac:dyDescent="0.2">
      <c r="A2172" s="13"/>
      <c r="C2172" s="14"/>
      <c r="F2172" s="10"/>
    </row>
    <row r="2173" spans="1:6" s="8" customFormat="1" ht="15" x14ac:dyDescent="0.2">
      <c r="A2173" s="13"/>
      <c r="C2173" s="14"/>
      <c r="F2173" s="10"/>
    </row>
    <row r="2174" spans="1:6" s="8" customFormat="1" ht="15" x14ac:dyDescent="0.2">
      <c r="A2174" s="13"/>
      <c r="C2174" s="14"/>
      <c r="F2174" s="10"/>
    </row>
    <row r="2175" spans="1:6" s="8" customFormat="1" ht="15" x14ac:dyDescent="0.2">
      <c r="A2175" s="13"/>
      <c r="C2175" s="14"/>
      <c r="F2175" s="10"/>
    </row>
    <row r="2176" spans="1:6" s="8" customFormat="1" ht="15" x14ac:dyDescent="0.2">
      <c r="A2176" s="13"/>
      <c r="C2176" s="14"/>
      <c r="F2176" s="10"/>
    </row>
    <row r="2177" spans="1:6" s="8" customFormat="1" ht="15" x14ac:dyDescent="0.2">
      <c r="A2177" s="13"/>
      <c r="C2177" s="14"/>
      <c r="F2177" s="10"/>
    </row>
    <row r="2178" spans="1:6" s="8" customFormat="1" ht="15" x14ac:dyDescent="0.2">
      <c r="A2178" s="13"/>
      <c r="C2178" s="14"/>
      <c r="F2178" s="10"/>
    </row>
    <row r="2179" spans="1:6" s="8" customFormat="1" ht="15" x14ac:dyDescent="0.2">
      <c r="A2179" s="13"/>
      <c r="C2179" s="14"/>
      <c r="F2179" s="10"/>
    </row>
    <row r="2180" spans="1:6" s="8" customFormat="1" ht="15" x14ac:dyDescent="0.2">
      <c r="A2180" s="13"/>
      <c r="C2180" s="14"/>
      <c r="F2180" s="10"/>
    </row>
    <row r="2181" spans="1:6" s="8" customFormat="1" ht="15" x14ac:dyDescent="0.2">
      <c r="A2181" s="13"/>
      <c r="C2181" s="14"/>
      <c r="F2181" s="10"/>
    </row>
    <row r="2182" spans="1:6" s="8" customFormat="1" ht="15" x14ac:dyDescent="0.2">
      <c r="A2182" s="13"/>
      <c r="C2182" s="14"/>
      <c r="F2182" s="10"/>
    </row>
    <row r="2183" spans="1:6" s="8" customFormat="1" ht="15" x14ac:dyDescent="0.2">
      <c r="A2183" s="13"/>
      <c r="C2183" s="14"/>
      <c r="F2183" s="10"/>
    </row>
    <row r="2184" spans="1:6" s="8" customFormat="1" ht="15" x14ac:dyDescent="0.2">
      <c r="A2184" s="13"/>
      <c r="C2184" s="14"/>
      <c r="F2184" s="10"/>
    </row>
    <row r="2185" spans="1:6" s="8" customFormat="1" ht="15" x14ac:dyDescent="0.2">
      <c r="A2185" s="13"/>
      <c r="C2185" s="14"/>
      <c r="F2185" s="10"/>
    </row>
    <row r="2186" spans="1:6" s="8" customFormat="1" ht="15" x14ac:dyDescent="0.2">
      <c r="A2186" s="13"/>
      <c r="C2186" s="14"/>
      <c r="F2186" s="10"/>
    </row>
    <row r="2187" spans="1:6" s="8" customFormat="1" ht="15" x14ac:dyDescent="0.2">
      <c r="A2187" s="13"/>
      <c r="C2187" s="14"/>
      <c r="F2187" s="10"/>
    </row>
    <row r="2188" spans="1:6" s="8" customFormat="1" ht="15" x14ac:dyDescent="0.2">
      <c r="A2188" s="13"/>
      <c r="C2188" s="14"/>
      <c r="F2188" s="10"/>
    </row>
    <row r="2189" spans="1:6" s="8" customFormat="1" ht="15" x14ac:dyDescent="0.2">
      <c r="A2189" s="13"/>
      <c r="C2189" s="14"/>
      <c r="F2189" s="10"/>
    </row>
    <row r="2190" spans="1:6" s="8" customFormat="1" ht="15" x14ac:dyDescent="0.2">
      <c r="A2190" s="13"/>
      <c r="C2190" s="14"/>
      <c r="F2190" s="10"/>
    </row>
    <row r="2191" spans="1:6" s="8" customFormat="1" ht="15" x14ac:dyDescent="0.2">
      <c r="A2191" s="13"/>
      <c r="C2191" s="14"/>
      <c r="F2191" s="10"/>
    </row>
    <row r="2192" spans="1:6" s="8" customFormat="1" ht="15" x14ac:dyDescent="0.2">
      <c r="A2192" s="13"/>
      <c r="C2192" s="14"/>
      <c r="F2192" s="10"/>
    </row>
    <row r="2193" spans="1:6" s="8" customFormat="1" ht="15" x14ac:dyDescent="0.2">
      <c r="A2193" s="13"/>
      <c r="C2193" s="14"/>
      <c r="F2193" s="10"/>
    </row>
    <row r="2194" spans="1:6" s="8" customFormat="1" ht="15" x14ac:dyDescent="0.2">
      <c r="A2194" s="13"/>
      <c r="C2194" s="14"/>
      <c r="F2194" s="10"/>
    </row>
    <row r="2195" spans="1:6" s="8" customFormat="1" ht="15" x14ac:dyDescent="0.2">
      <c r="A2195" s="13"/>
      <c r="C2195" s="14"/>
      <c r="F2195" s="10"/>
    </row>
    <row r="2196" spans="1:6" s="8" customFormat="1" ht="15" x14ac:dyDescent="0.2">
      <c r="A2196" s="13"/>
      <c r="C2196" s="14"/>
      <c r="F2196" s="10"/>
    </row>
    <row r="2197" spans="1:6" s="8" customFormat="1" ht="15" x14ac:dyDescent="0.2">
      <c r="A2197" s="13"/>
      <c r="C2197" s="14"/>
      <c r="F2197" s="10"/>
    </row>
    <row r="2198" spans="1:6" s="8" customFormat="1" ht="15" x14ac:dyDescent="0.2">
      <c r="A2198" s="13"/>
      <c r="C2198" s="14"/>
      <c r="F2198" s="10"/>
    </row>
    <row r="2199" spans="1:6" s="8" customFormat="1" ht="15" x14ac:dyDescent="0.2">
      <c r="A2199" s="13"/>
      <c r="C2199" s="14"/>
      <c r="F2199" s="10"/>
    </row>
    <row r="2200" spans="1:6" s="8" customFormat="1" ht="15" x14ac:dyDescent="0.2">
      <c r="A2200" s="13"/>
      <c r="C2200" s="14"/>
      <c r="F2200" s="10"/>
    </row>
    <row r="2201" spans="1:6" s="8" customFormat="1" ht="15" x14ac:dyDescent="0.2">
      <c r="A2201" s="13"/>
      <c r="C2201" s="14"/>
      <c r="F2201" s="10"/>
    </row>
    <row r="2202" spans="1:6" s="8" customFormat="1" ht="15" x14ac:dyDescent="0.2">
      <c r="A2202" s="13"/>
      <c r="C2202" s="14"/>
      <c r="F2202" s="10"/>
    </row>
    <row r="2203" spans="1:6" s="8" customFormat="1" ht="15" x14ac:dyDescent="0.2">
      <c r="A2203" s="13"/>
      <c r="C2203" s="14"/>
      <c r="F2203" s="10"/>
    </row>
    <row r="2204" spans="1:6" s="8" customFormat="1" ht="15" x14ac:dyDescent="0.2">
      <c r="A2204" s="13"/>
      <c r="C2204" s="14"/>
      <c r="F2204" s="10"/>
    </row>
    <row r="2205" spans="1:6" s="8" customFormat="1" ht="15" x14ac:dyDescent="0.2">
      <c r="A2205" s="13"/>
      <c r="C2205" s="14"/>
      <c r="F2205" s="10"/>
    </row>
    <row r="2206" spans="1:6" s="8" customFormat="1" ht="15" x14ac:dyDescent="0.2">
      <c r="A2206" s="13"/>
      <c r="C2206" s="14"/>
      <c r="F2206" s="10"/>
    </row>
    <row r="2207" spans="1:6" s="8" customFormat="1" ht="15" x14ac:dyDescent="0.2">
      <c r="A2207" s="13"/>
      <c r="C2207" s="14"/>
      <c r="F2207" s="10"/>
    </row>
    <row r="2208" spans="1:6" s="8" customFormat="1" ht="15" x14ac:dyDescent="0.2">
      <c r="A2208" s="13"/>
      <c r="C2208" s="14"/>
      <c r="F2208" s="10"/>
    </row>
    <row r="2209" spans="1:6" s="8" customFormat="1" ht="15" x14ac:dyDescent="0.2">
      <c r="A2209" s="13"/>
      <c r="C2209" s="14"/>
      <c r="F2209" s="10"/>
    </row>
    <row r="2210" spans="1:6" s="8" customFormat="1" ht="15" x14ac:dyDescent="0.2">
      <c r="A2210" s="13"/>
      <c r="C2210" s="14"/>
      <c r="F2210" s="10"/>
    </row>
    <row r="2211" spans="1:6" s="8" customFormat="1" ht="15" x14ac:dyDescent="0.2">
      <c r="A2211" s="13"/>
      <c r="C2211" s="14"/>
      <c r="F2211" s="10"/>
    </row>
    <row r="2212" spans="1:6" s="8" customFormat="1" ht="15" x14ac:dyDescent="0.2">
      <c r="A2212" s="13"/>
      <c r="C2212" s="14"/>
      <c r="F2212" s="10"/>
    </row>
    <row r="2213" spans="1:6" s="8" customFormat="1" ht="15" x14ac:dyDescent="0.2">
      <c r="A2213" s="13"/>
      <c r="C2213" s="14"/>
      <c r="F2213" s="10"/>
    </row>
    <row r="2214" spans="1:6" s="8" customFormat="1" ht="15" x14ac:dyDescent="0.2">
      <c r="A2214" s="13"/>
      <c r="C2214" s="14"/>
      <c r="F2214" s="10"/>
    </row>
    <row r="2215" spans="1:6" s="8" customFormat="1" ht="15" x14ac:dyDescent="0.2">
      <c r="A2215" s="13"/>
      <c r="C2215" s="14"/>
      <c r="F2215" s="10"/>
    </row>
    <row r="2216" spans="1:6" s="8" customFormat="1" ht="15" x14ac:dyDescent="0.2">
      <c r="A2216" s="13"/>
      <c r="C2216" s="14"/>
      <c r="F2216" s="10"/>
    </row>
    <row r="2217" spans="1:6" s="8" customFormat="1" ht="15" x14ac:dyDescent="0.2">
      <c r="A2217" s="13"/>
      <c r="C2217" s="14"/>
      <c r="F2217" s="10"/>
    </row>
    <row r="2218" spans="1:6" s="8" customFormat="1" ht="15" x14ac:dyDescent="0.2">
      <c r="A2218" s="13"/>
      <c r="C2218" s="14"/>
      <c r="F2218" s="10"/>
    </row>
    <row r="2219" spans="1:6" s="8" customFormat="1" ht="15" x14ac:dyDescent="0.2">
      <c r="A2219" s="13"/>
      <c r="C2219" s="14"/>
      <c r="F2219" s="10"/>
    </row>
    <row r="2220" spans="1:6" s="8" customFormat="1" ht="15" x14ac:dyDescent="0.2">
      <c r="A2220" s="13"/>
      <c r="C2220" s="14"/>
      <c r="F2220" s="10"/>
    </row>
    <row r="2221" spans="1:6" s="8" customFormat="1" ht="15" x14ac:dyDescent="0.2">
      <c r="A2221" s="13"/>
      <c r="C2221" s="14"/>
      <c r="F2221" s="10"/>
    </row>
    <row r="2222" spans="1:6" s="8" customFormat="1" ht="15" x14ac:dyDescent="0.2">
      <c r="A2222" s="13"/>
      <c r="C2222" s="14"/>
      <c r="F2222" s="10"/>
    </row>
    <row r="2223" spans="1:6" s="8" customFormat="1" ht="15" x14ac:dyDescent="0.2">
      <c r="A2223" s="13"/>
      <c r="C2223" s="14"/>
      <c r="F2223" s="10"/>
    </row>
    <row r="2224" spans="1:6" s="8" customFormat="1" ht="15" x14ac:dyDescent="0.2">
      <c r="A2224" s="13"/>
      <c r="C2224" s="14"/>
      <c r="F2224" s="10"/>
    </row>
    <row r="2225" spans="1:6" s="8" customFormat="1" ht="15" x14ac:dyDescent="0.2">
      <c r="A2225" s="13"/>
      <c r="C2225" s="14"/>
      <c r="F2225" s="10"/>
    </row>
    <row r="2226" spans="1:6" s="8" customFormat="1" ht="15" x14ac:dyDescent="0.2">
      <c r="A2226" s="13"/>
      <c r="C2226" s="14"/>
      <c r="F2226" s="10"/>
    </row>
    <row r="2227" spans="1:6" s="8" customFormat="1" ht="15" x14ac:dyDescent="0.2">
      <c r="A2227" s="13"/>
      <c r="C2227" s="14"/>
      <c r="F2227" s="10"/>
    </row>
    <row r="2228" spans="1:6" s="8" customFormat="1" ht="15" x14ac:dyDescent="0.2">
      <c r="A2228" s="13"/>
      <c r="C2228" s="14"/>
      <c r="F2228" s="10"/>
    </row>
    <row r="2229" spans="1:6" s="8" customFormat="1" ht="15" x14ac:dyDescent="0.2">
      <c r="A2229" s="13"/>
      <c r="C2229" s="14"/>
      <c r="F2229" s="10"/>
    </row>
    <row r="2230" spans="1:6" s="8" customFormat="1" ht="15" x14ac:dyDescent="0.2">
      <c r="A2230" s="13"/>
      <c r="C2230" s="14"/>
      <c r="F2230" s="10"/>
    </row>
    <row r="2231" spans="1:6" s="8" customFormat="1" ht="15" x14ac:dyDescent="0.2">
      <c r="A2231" s="13"/>
      <c r="C2231" s="14"/>
      <c r="F2231" s="10"/>
    </row>
    <row r="2232" spans="1:6" s="8" customFormat="1" ht="15" x14ac:dyDescent="0.2">
      <c r="A2232" s="13"/>
      <c r="C2232" s="14"/>
      <c r="F2232" s="10"/>
    </row>
    <row r="2233" spans="1:6" s="8" customFormat="1" ht="15" x14ac:dyDescent="0.2">
      <c r="A2233" s="13"/>
      <c r="C2233" s="14"/>
      <c r="F2233" s="10"/>
    </row>
    <row r="2234" spans="1:6" s="8" customFormat="1" ht="15" x14ac:dyDescent="0.2">
      <c r="A2234" s="13"/>
      <c r="C2234" s="14"/>
      <c r="F2234" s="10"/>
    </row>
    <row r="2235" spans="1:6" s="8" customFormat="1" ht="15" x14ac:dyDescent="0.2">
      <c r="A2235" s="13"/>
      <c r="C2235" s="14"/>
      <c r="F2235" s="10"/>
    </row>
    <row r="2236" spans="1:6" s="8" customFormat="1" ht="15" x14ac:dyDescent="0.2">
      <c r="A2236" s="13"/>
      <c r="C2236" s="14"/>
      <c r="F2236" s="10"/>
    </row>
    <row r="2237" spans="1:6" s="8" customFormat="1" ht="15" x14ac:dyDescent="0.2">
      <c r="A2237" s="13"/>
      <c r="C2237" s="14"/>
      <c r="F2237" s="10"/>
    </row>
    <row r="2238" spans="1:6" s="8" customFormat="1" ht="15" x14ac:dyDescent="0.2">
      <c r="A2238" s="13"/>
      <c r="C2238" s="14"/>
      <c r="F2238" s="10"/>
    </row>
    <row r="2239" spans="1:6" s="8" customFormat="1" ht="15" x14ac:dyDescent="0.2">
      <c r="A2239" s="13"/>
      <c r="C2239" s="14"/>
      <c r="F2239" s="10"/>
    </row>
    <row r="2240" spans="1:6" s="8" customFormat="1" ht="15" x14ac:dyDescent="0.2">
      <c r="A2240" s="13"/>
      <c r="C2240" s="14"/>
      <c r="F2240" s="10"/>
    </row>
    <row r="2241" spans="1:6" s="8" customFormat="1" ht="15" x14ac:dyDescent="0.2">
      <c r="A2241" s="13"/>
      <c r="C2241" s="14"/>
      <c r="F2241" s="10"/>
    </row>
    <row r="2242" spans="1:6" s="8" customFormat="1" ht="15" x14ac:dyDescent="0.2">
      <c r="A2242" s="13"/>
      <c r="C2242" s="14"/>
      <c r="F2242" s="10"/>
    </row>
    <row r="2243" spans="1:6" s="8" customFormat="1" ht="15" x14ac:dyDescent="0.2">
      <c r="A2243" s="13"/>
      <c r="C2243" s="14"/>
      <c r="F2243" s="10"/>
    </row>
    <row r="2244" spans="1:6" s="8" customFormat="1" ht="15" x14ac:dyDescent="0.2">
      <c r="A2244" s="13"/>
      <c r="C2244" s="14"/>
      <c r="F2244" s="10"/>
    </row>
    <row r="2245" spans="1:6" s="8" customFormat="1" ht="15" x14ac:dyDescent="0.2">
      <c r="A2245" s="13"/>
      <c r="C2245" s="14"/>
      <c r="F2245" s="10"/>
    </row>
    <row r="2246" spans="1:6" s="8" customFormat="1" ht="15" x14ac:dyDescent="0.2">
      <c r="A2246" s="13"/>
      <c r="C2246" s="14"/>
      <c r="F2246" s="10"/>
    </row>
    <row r="2247" spans="1:6" s="8" customFormat="1" ht="15" x14ac:dyDescent="0.2">
      <c r="A2247" s="13"/>
      <c r="C2247" s="14"/>
      <c r="F2247" s="10"/>
    </row>
    <row r="2248" spans="1:6" s="8" customFormat="1" ht="15" x14ac:dyDescent="0.2">
      <c r="A2248" s="13"/>
      <c r="C2248" s="14"/>
      <c r="F2248" s="10"/>
    </row>
    <row r="2249" spans="1:6" s="8" customFormat="1" ht="15" x14ac:dyDescent="0.2">
      <c r="A2249" s="13"/>
      <c r="C2249" s="14"/>
      <c r="F2249" s="10"/>
    </row>
    <row r="2250" spans="1:6" s="8" customFormat="1" ht="15" x14ac:dyDescent="0.2">
      <c r="A2250" s="13"/>
      <c r="C2250" s="14"/>
      <c r="F2250" s="10"/>
    </row>
    <row r="2251" spans="1:6" s="8" customFormat="1" ht="15" x14ac:dyDescent="0.2">
      <c r="A2251" s="13"/>
      <c r="C2251" s="14"/>
      <c r="F2251" s="10"/>
    </row>
    <row r="2252" spans="1:6" s="8" customFormat="1" ht="15" x14ac:dyDescent="0.2">
      <c r="A2252" s="13"/>
      <c r="C2252" s="14"/>
      <c r="F2252" s="10"/>
    </row>
    <row r="2253" spans="1:6" s="8" customFormat="1" ht="15" x14ac:dyDescent="0.2">
      <c r="A2253" s="13"/>
      <c r="C2253" s="14"/>
      <c r="F2253" s="10"/>
    </row>
    <row r="2254" spans="1:6" s="8" customFormat="1" ht="15" x14ac:dyDescent="0.2">
      <c r="A2254" s="13"/>
      <c r="C2254" s="14"/>
      <c r="F2254" s="10"/>
    </row>
    <row r="2255" spans="1:6" s="8" customFormat="1" ht="15" x14ac:dyDescent="0.2">
      <c r="A2255" s="13"/>
      <c r="C2255" s="14"/>
      <c r="F2255" s="10"/>
    </row>
    <row r="2256" spans="1:6" s="8" customFormat="1" ht="15" x14ac:dyDescent="0.2">
      <c r="A2256" s="13"/>
      <c r="C2256" s="14"/>
      <c r="F2256" s="10"/>
    </row>
    <row r="2257" spans="1:6" s="8" customFormat="1" ht="15" x14ac:dyDescent="0.2">
      <c r="A2257" s="13"/>
      <c r="C2257" s="14"/>
      <c r="F2257" s="10"/>
    </row>
    <row r="2258" spans="1:6" s="8" customFormat="1" ht="15" x14ac:dyDescent="0.2">
      <c r="A2258" s="13"/>
      <c r="C2258" s="14"/>
      <c r="F2258" s="10"/>
    </row>
    <row r="2259" spans="1:6" s="8" customFormat="1" ht="15" x14ac:dyDescent="0.2">
      <c r="A2259" s="13"/>
      <c r="C2259" s="14"/>
      <c r="F2259" s="10"/>
    </row>
    <row r="2260" spans="1:6" s="8" customFormat="1" ht="15" x14ac:dyDescent="0.2">
      <c r="A2260" s="13"/>
      <c r="C2260" s="14"/>
      <c r="F2260" s="10"/>
    </row>
    <row r="2261" spans="1:6" s="8" customFormat="1" ht="15" x14ac:dyDescent="0.2">
      <c r="A2261" s="13"/>
      <c r="C2261" s="14"/>
      <c r="F2261" s="10"/>
    </row>
    <row r="2262" spans="1:6" s="8" customFormat="1" ht="15" x14ac:dyDescent="0.2">
      <c r="A2262" s="13"/>
      <c r="C2262" s="14"/>
      <c r="F2262" s="10"/>
    </row>
    <row r="2263" spans="1:6" s="8" customFormat="1" ht="15" x14ac:dyDescent="0.2">
      <c r="A2263" s="13"/>
      <c r="C2263" s="14"/>
      <c r="F2263" s="10"/>
    </row>
    <row r="2264" spans="1:6" s="8" customFormat="1" ht="15" x14ac:dyDescent="0.2">
      <c r="A2264" s="13"/>
      <c r="C2264" s="14"/>
      <c r="F2264" s="10"/>
    </row>
    <row r="2265" spans="1:6" s="8" customFormat="1" ht="15" x14ac:dyDescent="0.2">
      <c r="A2265" s="13"/>
      <c r="C2265" s="14"/>
      <c r="F2265" s="10"/>
    </row>
    <row r="2266" spans="1:6" s="8" customFormat="1" ht="15" x14ac:dyDescent="0.2">
      <c r="A2266" s="13"/>
      <c r="C2266" s="14"/>
      <c r="F2266" s="10"/>
    </row>
    <row r="2267" spans="1:6" s="8" customFormat="1" ht="15" x14ac:dyDescent="0.2">
      <c r="A2267" s="13"/>
      <c r="C2267" s="14"/>
      <c r="F2267" s="10"/>
    </row>
    <row r="2268" spans="1:6" s="8" customFormat="1" ht="15" x14ac:dyDescent="0.2">
      <c r="A2268" s="13"/>
      <c r="C2268" s="14"/>
      <c r="F2268" s="10"/>
    </row>
    <row r="2269" spans="1:6" s="8" customFormat="1" ht="15" x14ac:dyDescent="0.2">
      <c r="A2269" s="13"/>
      <c r="C2269" s="14"/>
      <c r="F2269" s="10"/>
    </row>
    <row r="2270" spans="1:6" s="8" customFormat="1" ht="15" x14ac:dyDescent="0.2">
      <c r="A2270" s="13"/>
      <c r="C2270" s="14"/>
      <c r="F2270" s="10"/>
    </row>
    <row r="2271" spans="1:6" s="8" customFormat="1" ht="15" x14ac:dyDescent="0.2">
      <c r="A2271" s="13"/>
      <c r="C2271" s="14"/>
      <c r="F2271" s="10"/>
    </row>
    <row r="2272" spans="1:6" s="8" customFormat="1" ht="15" x14ac:dyDescent="0.2">
      <c r="A2272" s="13"/>
      <c r="C2272" s="14"/>
      <c r="F2272" s="10"/>
    </row>
    <row r="2273" spans="1:6" s="8" customFormat="1" ht="15" x14ac:dyDescent="0.2">
      <c r="A2273" s="13"/>
      <c r="C2273" s="14"/>
      <c r="F2273" s="10"/>
    </row>
    <row r="2274" spans="1:6" s="8" customFormat="1" ht="15" x14ac:dyDescent="0.2">
      <c r="A2274" s="13"/>
      <c r="C2274" s="14"/>
      <c r="F2274" s="10"/>
    </row>
    <row r="2275" spans="1:6" s="8" customFormat="1" ht="15" x14ac:dyDescent="0.2">
      <c r="A2275" s="13"/>
      <c r="C2275" s="14"/>
      <c r="F2275" s="10"/>
    </row>
    <row r="2276" spans="1:6" s="8" customFormat="1" ht="15" x14ac:dyDescent="0.2">
      <c r="A2276" s="13"/>
      <c r="C2276" s="14"/>
      <c r="F2276" s="10"/>
    </row>
    <row r="2277" spans="1:6" s="8" customFormat="1" ht="15" x14ac:dyDescent="0.2">
      <c r="A2277" s="13"/>
      <c r="C2277" s="14"/>
      <c r="F2277" s="10"/>
    </row>
    <row r="2278" spans="1:6" s="8" customFormat="1" ht="15" x14ac:dyDescent="0.2">
      <c r="A2278" s="13"/>
      <c r="C2278" s="14"/>
      <c r="F2278" s="10"/>
    </row>
    <row r="2279" spans="1:6" s="8" customFormat="1" ht="15" x14ac:dyDescent="0.2">
      <c r="A2279" s="13"/>
      <c r="C2279" s="14"/>
      <c r="F2279" s="10"/>
    </row>
    <row r="2280" spans="1:6" s="8" customFormat="1" ht="15" x14ac:dyDescent="0.2">
      <c r="A2280" s="13"/>
      <c r="C2280" s="14"/>
      <c r="F2280" s="10"/>
    </row>
    <row r="2281" spans="1:6" s="8" customFormat="1" ht="15" x14ac:dyDescent="0.2">
      <c r="A2281" s="13"/>
      <c r="C2281" s="14"/>
      <c r="F2281" s="10"/>
    </row>
    <row r="2282" spans="1:6" s="8" customFormat="1" ht="15" x14ac:dyDescent="0.2">
      <c r="A2282" s="13"/>
      <c r="C2282" s="14"/>
      <c r="F2282" s="10"/>
    </row>
    <row r="2283" spans="1:6" s="8" customFormat="1" ht="15" x14ac:dyDescent="0.2">
      <c r="A2283" s="13"/>
      <c r="C2283" s="14"/>
      <c r="F2283" s="10"/>
    </row>
    <row r="2284" spans="1:6" s="8" customFormat="1" ht="15" x14ac:dyDescent="0.2">
      <c r="A2284" s="13"/>
      <c r="C2284" s="14"/>
      <c r="F2284" s="10"/>
    </row>
    <row r="2285" spans="1:6" s="8" customFormat="1" ht="15" x14ac:dyDescent="0.2">
      <c r="A2285" s="13"/>
      <c r="C2285" s="14"/>
      <c r="F2285" s="10"/>
    </row>
    <row r="2286" spans="1:6" s="8" customFormat="1" ht="15" x14ac:dyDescent="0.2">
      <c r="A2286" s="13"/>
      <c r="C2286" s="14"/>
      <c r="F2286" s="10"/>
    </row>
    <row r="2287" spans="1:6" s="8" customFormat="1" ht="15" x14ac:dyDescent="0.2">
      <c r="A2287" s="13"/>
      <c r="C2287" s="14"/>
      <c r="F2287" s="10"/>
    </row>
    <row r="2288" spans="1:6" s="8" customFormat="1" ht="15" x14ac:dyDescent="0.2">
      <c r="A2288" s="13"/>
      <c r="C2288" s="14"/>
      <c r="F2288" s="10"/>
    </row>
    <row r="2289" spans="1:6" s="8" customFormat="1" ht="15" x14ac:dyDescent="0.2">
      <c r="A2289" s="13"/>
      <c r="C2289" s="14"/>
      <c r="F2289" s="10"/>
    </row>
    <row r="2290" spans="1:6" s="8" customFormat="1" ht="15" x14ac:dyDescent="0.2">
      <c r="A2290" s="13"/>
      <c r="C2290" s="14"/>
      <c r="F2290" s="10"/>
    </row>
    <row r="2291" spans="1:6" s="8" customFormat="1" ht="15" x14ac:dyDescent="0.2">
      <c r="A2291" s="13"/>
      <c r="C2291" s="14"/>
      <c r="F2291" s="10"/>
    </row>
    <row r="2292" spans="1:6" s="8" customFormat="1" ht="15" x14ac:dyDescent="0.2">
      <c r="A2292" s="13"/>
      <c r="C2292" s="14"/>
      <c r="F2292" s="10"/>
    </row>
    <row r="2293" spans="1:6" s="8" customFormat="1" ht="15" x14ac:dyDescent="0.2">
      <c r="A2293" s="13"/>
      <c r="C2293" s="14"/>
      <c r="F2293" s="10"/>
    </row>
    <row r="2294" spans="1:6" s="8" customFormat="1" ht="15" x14ac:dyDescent="0.2">
      <c r="A2294" s="13"/>
      <c r="C2294" s="14"/>
      <c r="F2294" s="10"/>
    </row>
    <row r="2295" spans="1:6" s="8" customFormat="1" ht="15" x14ac:dyDescent="0.2">
      <c r="A2295" s="13"/>
      <c r="C2295" s="14"/>
      <c r="F2295" s="10"/>
    </row>
    <row r="2296" spans="1:6" s="8" customFormat="1" ht="15" x14ac:dyDescent="0.2">
      <c r="A2296" s="13"/>
      <c r="C2296" s="14"/>
      <c r="F2296" s="10"/>
    </row>
    <row r="2297" spans="1:6" s="8" customFormat="1" ht="15" x14ac:dyDescent="0.2">
      <c r="A2297" s="13"/>
      <c r="C2297" s="14"/>
      <c r="F2297" s="10"/>
    </row>
    <row r="2298" spans="1:6" s="8" customFormat="1" ht="15" x14ac:dyDescent="0.2">
      <c r="A2298" s="13"/>
      <c r="C2298" s="14"/>
      <c r="F2298" s="10"/>
    </row>
    <row r="2299" spans="1:6" s="8" customFormat="1" ht="15" x14ac:dyDescent="0.2">
      <c r="A2299" s="13"/>
      <c r="C2299" s="14"/>
      <c r="F2299" s="10"/>
    </row>
    <row r="2300" spans="1:6" s="8" customFormat="1" ht="15" x14ac:dyDescent="0.2">
      <c r="A2300" s="13"/>
      <c r="C2300" s="14"/>
      <c r="F2300" s="10"/>
    </row>
    <row r="2301" spans="1:6" s="8" customFormat="1" ht="15" x14ac:dyDescent="0.2">
      <c r="A2301" s="13"/>
      <c r="C2301" s="14"/>
      <c r="F2301" s="10"/>
    </row>
    <row r="2302" spans="1:6" s="8" customFormat="1" ht="15" x14ac:dyDescent="0.2">
      <c r="A2302" s="13"/>
      <c r="C2302" s="14"/>
      <c r="F2302" s="10"/>
    </row>
    <row r="2303" spans="1:6" s="8" customFormat="1" ht="15" x14ac:dyDescent="0.2">
      <c r="A2303" s="13"/>
      <c r="C2303" s="14"/>
      <c r="F2303" s="10"/>
    </row>
    <row r="2304" spans="1:6" s="8" customFormat="1" ht="15" x14ac:dyDescent="0.2">
      <c r="A2304" s="13"/>
      <c r="C2304" s="14"/>
      <c r="F2304" s="10"/>
    </row>
    <row r="2305" spans="1:6" s="8" customFormat="1" ht="15" x14ac:dyDescent="0.2">
      <c r="A2305" s="13"/>
      <c r="C2305" s="14"/>
      <c r="F2305" s="10"/>
    </row>
    <row r="2306" spans="1:6" s="8" customFormat="1" ht="15" x14ac:dyDescent="0.2">
      <c r="A2306" s="13"/>
      <c r="C2306" s="14"/>
      <c r="F2306" s="10"/>
    </row>
    <row r="2307" spans="1:6" s="8" customFormat="1" ht="15" x14ac:dyDescent="0.2">
      <c r="A2307" s="13"/>
      <c r="C2307" s="14"/>
      <c r="F2307" s="10"/>
    </row>
    <row r="2308" spans="1:6" s="8" customFormat="1" ht="15" x14ac:dyDescent="0.2">
      <c r="A2308" s="13"/>
      <c r="C2308" s="14"/>
      <c r="F2308" s="10"/>
    </row>
    <row r="2309" spans="1:6" s="8" customFormat="1" ht="15" x14ac:dyDescent="0.2">
      <c r="A2309" s="13"/>
      <c r="C2309" s="14"/>
      <c r="F2309" s="10"/>
    </row>
    <row r="2310" spans="1:6" s="8" customFormat="1" ht="15" x14ac:dyDescent="0.2">
      <c r="A2310" s="13"/>
      <c r="C2310" s="14"/>
      <c r="F2310" s="10"/>
    </row>
    <row r="2311" spans="1:6" s="8" customFormat="1" ht="15" x14ac:dyDescent="0.2">
      <c r="A2311" s="13"/>
      <c r="C2311" s="14"/>
      <c r="F2311" s="10"/>
    </row>
    <row r="2312" spans="1:6" s="8" customFormat="1" ht="15" x14ac:dyDescent="0.2">
      <c r="A2312" s="13"/>
      <c r="C2312" s="14"/>
      <c r="F2312" s="10"/>
    </row>
    <row r="2313" spans="1:6" s="8" customFormat="1" ht="15" x14ac:dyDescent="0.2">
      <c r="A2313" s="13"/>
      <c r="C2313" s="14"/>
      <c r="F2313" s="10"/>
    </row>
    <row r="2314" spans="1:6" s="8" customFormat="1" ht="15" x14ac:dyDescent="0.2">
      <c r="A2314" s="13"/>
      <c r="C2314" s="14"/>
      <c r="F2314" s="10"/>
    </row>
    <row r="2315" spans="1:6" s="8" customFormat="1" ht="15" x14ac:dyDescent="0.2">
      <c r="A2315" s="13"/>
      <c r="C2315" s="14"/>
      <c r="F2315" s="10"/>
    </row>
    <row r="2316" spans="1:6" s="8" customFormat="1" ht="15" x14ac:dyDescent="0.2">
      <c r="A2316" s="13"/>
      <c r="C2316" s="14"/>
      <c r="F2316" s="10"/>
    </row>
    <row r="2317" spans="1:6" s="8" customFormat="1" ht="15" x14ac:dyDescent="0.2">
      <c r="A2317" s="13"/>
      <c r="C2317" s="14"/>
      <c r="F2317" s="10"/>
    </row>
    <row r="2318" spans="1:6" s="8" customFormat="1" ht="15" x14ac:dyDescent="0.2">
      <c r="A2318" s="13"/>
      <c r="C2318" s="14"/>
      <c r="F2318" s="10"/>
    </row>
    <row r="2319" spans="1:6" s="8" customFormat="1" ht="15" x14ac:dyDescent="0.2">
      <c r="A2319" s="13"/>
      <c r="C2319" s="14"/>
      <c r="F2319" s="10"/>
    </row>
    <row r="2320" spans="1:6" s="8" customFormat="1" ht="15" x14ac:dyDescent="0.2">
      <c r="A2320" s="13"/>
      <c r="C2320" s="14"/>
      <c r="F2320" s="10"/>
    </row>
    <row r="2321" spans="1:6" s="8" customFormat="1" ht="15" x14ac:dyDescent="0.2">
      <c r="A2321" s="13"/>
      <c r="C2321" s="14"/>
      <c r="F2321" s="10"/>
    </row>
    <row r="2322" spans="1:6" s="8" customFormat="1" ht="15" x14ac:dyDescent="0.2">
      <c r="A2322" s="13"/>
      <c r="C2322" s="14"/>
      <c r="F2322" s="10"/>
    </row>
    <row r="2323" spans="1:6" s="8" customFormat="1" ht="15" x14ac:dyDescent="0.2">
      <c r="A2323" s="13"/>
      <c r="C2323" s="14"/>
      <c r="F2323" s="10"/>
    </row>
    <row r="2324" spans="1:6" s="8" customFormat="1" ht="15" x14ac:dyDescent="0.2">
      <c r="A2324" s="13"/>
      <c r="C2324" s="14"/>
      <c r="F2324" s="10"/>
    </row>
    <row r="2325" spans="1:6" s="8" customFormat="1" ht="15" x14ac:dyDescent="0.2">
      <c r="A2325" s="13"/>
      <c r="C2325" s="14"/>
      <c r="F2325" s="10"/>
    </row>
    <row r="2326" spans="1:6" s="8" customFormat="1" ht="15" x14ac:dyDescent="0.2">
      <c r="A2326" s="13"/>
      <c r="C2326" s="14"/>
      <c r="F2326" s="10"/>
    </row>
    <row r="2327" spans="1:6" s="8" customFormat="1" ht="15" x14ac:dyDescent="0.2">
      <c r="A2327" s="13"/>
      <c r="C2327" s="14"/>
      <c r="F2327" s="10"/>
    </row>
    <row r="2328" spans="1:6" s="8" customFormat="1" ht="15" x14ac:dyDescent="0.2">
      <c r="A2328" s="13"/>
      <c r="C2328" s="14"/>
      <c r="F2328" s="10"/>
    </row>
    <row r="2329" spans="1:6" s="8" customFormat="1" ht="15" x14ac:dyDescent="0.2">
      <c r="A2329" s="13"/>
      <c r="C2329" s="14"/>
      <c r="F2329" s="10"/>
    </row>
    <row r="2330" spans="1:6" s="8" customFormat="1" ht="15" x14ac:dyDescent="0.2">
      <c r="A2330" s="13"/>
      <c r="C2330" s="14"/>
      <c r="F2330" s="10"/>
    </row>
    <row r="2331" spans="1:6" s="8" customFormat="1" ht="15" x14ac:dyDescent="0.2">
      <c r="A2331" s="13"/>
      <c r="C2331" s="14"/>
      <c r="F2331" s="10"/>
    </row>
    <row r="2332" spans="1:6" s="8" customFormat="1" ht="15" x14ac:dyDescent="0.2">
      <c r="A2332" s="13"/>
      <c r="C2332" s="14"/>
      <c r="F2332" s="10"/>
    </row>
    <row r="2333" spans="1:6" s="8" customFormat="1" ht="15" x14ac:dyDescent="0.2">
      <c r="A2333" s="13"/>
      <c r="C2333" s="14"/>
      <c r="F2333" s="10"/>
    </row>
    <row r="2334" spans="1:6" s="8" customFormat="1" ht="15" x14ac:dyDescent="0.2">
      <c r="A2334" s="13"/>
      <c r="C2334" s="14"/>
      <c r="F2334" s="10"/>
    </row>
    <row r="2335" spans="1:6" s="8" customFormat="1" ht="15" x14ac:dyDescent="0.2">
      <c r="A2335" s="13"/>
      <c r="C2335" s="14"/>
      <c r="F2335" s="10"/>
    </row>
    <row r="2336" spans="1:6" s="8" customFormat="1" ht="15" x14ac:dyDescent="0.2">
      <c r="A2336" s="13"/>
      <c r="C2336" s="14"/>
      <c r="F2336" s="10"/>
    </row>
    <row r="2337" spans="1:6" s="8" customFormat="1" ht="15" x14ac:dyDescent="0.2">
      <c r="A2337" s="13"/>
      <c r="C2337" s="14"/>
      <c r="F2337" s="10"/>
    </row>
    <row r="2338" spans="1:6" s="8" customFormat="1" ht="15" x14ac:dyDescent="0.2">
      <c r="A2338" s="13"/>
      <c r="C2338" s="14"/>
      <c r="F2338" s="10"/>
    </row>
    <row r="2339" spans="1:6" s="8" customFormat="1" ht="15" x14ac:dyDescent="0.2">
      <c r="A2339" s="13"/>
      <c r="C2339" s="14"/>
      <c r="F2339" s="10"/>
    </row>
    <row r="2340" spans="1:6" s="8" customFormat="1" ht="15" x14ac:dyDescent="0.2">
      <c r="A2340" s="13"/>
      <c r="C2340" s="14"/>
      <c r="F2340" s="10"/>
    </row>
    <row r="2341" spans="1:6" s="8" customFormat="1" ht="15" x14ac:dyDescent="0.2">
      <c r="A2341" s="13"/>
      <c r="C2341" s="14"/>
      <c r="F2341" s="10"/>
    </row>
    <row r="2342" spans="1:6" s="8" customFormat="1" ht="15" x14ac:dyDescent="0.2">
      <c r="A2342" s="13"/>
      <c r="C2342" s="14"/>
      <c r="F2342" s="10"/>
    </row>
    <row r="2343" spans="1:6" s="8" customFormat="1" ht="15" x14ac:dyDescent="0.2">
      <c r="A2343" s="13"/>
      <c r="C2343" s="14"/>
      <c r="F2343" s="10"/>
    </row>
    <row r="2344" spans="1:6" s="8" customFormat="1" ht="15" x14ac:dyDescent="0.2">
      <c r="A2344" s="13"/>
      <c r="C2344" s="14"/>
      <c r="F2344" s="10"/>
    </row>
    <row r="2345" spans="1:6" s="8" customFormat="1" ht="15" x14ac:dyDescent="0.2">
      <c r="A2345" s="13"/>
      <c r="C2345" s="14"/>
      <c r="F2345" s="10"/>
    </row>
    <row r="2346" spans="1:6" s="8" customFormat="1" ht="15" x14ac:dyDescent="0.2">
      <c r="A2346" s="13"/>
      <c r="C2346" s="14"/>
      <c r="F2346" s="10"/>
    </row>
    <row r="2347" spans="1:6" s="8" customFormat="1" ht="15" x14ac:dyDescent="0.2">
      <c r="A2347" s="13"/>
      <c r="C2347" s="14"/>
      <c r="F2347" s="10"/>
    </row>
    <row r="2348" spans="1:6" s="8" customFormat="1" ht="15" x14ac:dyDescent="0.2">
      <c r="A2348" s="13"/>
      <c r="C2348" s="14"/>
      <c r="F2348" s="10"/>
    </row>
    <row r="2349" spans="1:6" s="8" customFormat="1" ht="15" x14ac:dyDescent="0.2">
      <c r="A2349" s="13"/>
      <c r="C2349" s="14"/>
      <c r="F2349" s="10"/>
    </row>
    <row r="2350" spans="1:6" s="8" customFormat="1" ht="15" x14ac:dyDescent="0.2">
      <c r="A2350" s="13"/>
      <c r="C2350" s="14"/>
      <c r="F2350" s="10"/>
    </row>
    <row r="2351" spans="1:6" s="8" customFormat="1" ht="15" x14ac:dyDescent="0.2">
      <c r="A2351" s="13"/>
      <c r="C2351" s="14"/>
      <c r="F2351" s="10"/>
    </row>
    <row r="2352" spans="1:6" s="8" customFormat="1" ht="15" x14ac:dyDescent="0.2">
      <c r="A2352" s="13"/>
      <c r="C2352" s="14"/>
      <c r="F2352" s="10"/>
    </row>
    <row r="2353" spans="1:6" s="8" customFormat="1" ht="15" x14ac:dyDescent="0.2">
      <c r="A2353" s="13"/>
      <c r="C2353" s="14"/>
      <c r="F2353" s="10"/>
    </row>
    <row r="2354" spans="1:6" s="8" customFormat="1" ht="15" x14ac:dyDescent="0.2">
      <c r="A2354" s="13"/>
      <c r="C2354" s="14"/>
      <c r="F2354" s="10"/>
    </row>
    <row r="2355" spans="1:6" s="8" customFormat="1" ht="15" x14ac:dyDescent="0.2">
      <c r="A2355" s="13"/>
      <c r="C2355" s="14"/>
      <c r="F2355" s="10"/>
    </row>
    <row r="2356" spans="1:6" s="8" customFormat="1" ht="15" x14ac:dyDescent="0.2">
      <c r="A2356" s="13"/>
      <c r="C2356" s="14"/>
      <c r="F2356" s="10"/>
    </row>
    <row r="2357" spans="1:6" s="8" customFormat="1" ht="15" x14ac:dyDescent="0.2">
      <c r="A2357" s="13"/>
      <c r="C2357" s="14"/>
      <c r="F2357" s="10"/>
    </row>
    <row r="2358" spans="1:6" s="8" customFormat="1" ht="15" x14ac:dyDescent="0.2">
      <c r="A2358" s="13"/>
      <c r="C2358" s="14"/>
      <c r="F2358" s="10"/>
    </row>
    <row r="2359" spans="1:6" s="8" customFormat="1" ht="15" x14ac:dyDescent="0.2">
      <c r="A2359" s="13"/>
      <c r="C2359" s="14"/>
      <c r="F2359" s="10"/>
    </row>
    <row r="2360" spans="1:6" s="8" customFormat="1" ht="15" x14ac:dyDescent="0.2">
      <c r="A2360" s="13"/>
      <c r="C2360" s="14"/>
      <c r="F2360" s="10"/>
    </row>
    <row r="2361" spans="1:6" s="8" customFormat="1" ht="15" x14ac:dyDescent="0.2">
      <c r="A2361" s="13"/>
      <c r="C2361" s="14"/>
      <c r="F2361" s="10"/>
    </row>
    <row r="2362" spans="1:6" s="8" customFormat="1" ht="15" x14ac:dyDescent="0.2">
      <c r="A2362" s="13"/>
      <c r="C2362" s="14"/>
      <c r="F2362" s="10"/>
    </row>
    <row r="2363" spans="1:6" s="8" customFormat="1" ht="15" x14ac:dyDescent="0.2">
      <c r="A2363" s="13"/>
      <c r="C2363" s="14"/>
      <c r="F2363" s="10"/>
    </row>
    <row r="2364" spans="1:6" s="8" customFormat="1" ht="15" x14ac:dyDescent="0.2">
      <c r="A2364" s="13"/>
      <c r="C2364" s="14"/>
      <c r="F2364" s="10"/>
    </row>
    <row r="2365" spans="1:6" s="8" customFormat="1" ht="15" x14ac:dyDescent="0.2">
      <c r="A2365" s="13"/>
      <c r="C2365" s="14"/>
      <c r="F2365" s="10"/>
    </row>
    <row r="2366" spans="1:6" s="8" customFormat="1" ht="15" x14ac:dyDescent="0.2">
      <c r="A2366" s="13"/>
      <c r="C2366" s="14"/>
      <c r="F2366" s="10"/>
    </row>
    <row r="2367" spans="1:6" s="8" customFormat="1" ht="15" x14ac:dyDescent="0.2">
      <c r="A2367" s="13"/>
      <c r="C2367" s="14"/>
      <c r="F2367" s="10"/>
    </row>
    <row r="2368" spans="1:6" s="8" customFormat="1" ht="15" x14ac:dyDescent="0.2">
      <c r="A2368" s="13"/>
      <c r="C2368" s="14"/>
      <c r="F2368" s="10"/>
    </row>
    <row r="2369" spans="1:6" s="8" customFormat="1" ht="15" x14ac:dyDescent="0.2">
      <c r="A2369" s="13"/>
      <c r="C2369" s="14"/>
      <c r="F2369" s="10"/>
    </row>
    <row r="2370" spans="1:6" s="8" customFormat="1" ht="15" x14ac:dyDescent="0.2">
      <c r="A2370" s="13"/>
      <c r="C2370" s="14"/>
      <c r="F2370" s="10"/>
    </row>
    <row r="2371" spans="1:6" s="8" customFormat="1" ht="15" x14ac:dyDescent="0.2">
      <c r="A2371" s="13"/>
      <c r="C2371" s="14"/>
      <c r="F2371" s="10"/>
    </row>
    <row r="2372" spans="1:6" s="8" customFormat="1" ht="15" x14ac:dyDescent="0.2">
      <c r="A2372" s="13"/>
      <c r="C2372" s="14"/>
      <c r="F2372" s="10"/>
    </row>
    <row r="2373" spans="1:6" s="8" customFormat="1" ht="15" x14ac:dyDescent="0.2">
      <c r="A2373" s="13"/>
      <c r="C2373" s="14"/>
      <c r="F2373" s="10"/>
    </row>
    <row r="2374" spans="1:6" s="8" customFormat="1" ht="15" x14ac:dyDescent="0.2">
      <c r="A2374" s="13"/>
      <c r="C2374" s="14"/>
      <c r="F2374" s="10"/>
    </row>
    <row r="2375" spans="1:6" s="8" customFormat="1" ht="15" x14ac:dyDescent="0.2">
      <c r="A2375" s="13"/>
      <c r="C2375" s="14"/>
      <c r="F2375" s="10"/>
    </row>
    <row r="2376" spans="1:6" s="8" customFormat="1" ht="15" x14ac:dyDescent="0.2">
      <c r="A2376" s="13"/>
      <c r="C2376" s="14"/>
      <c r="F2376" s="10"/>
    </row>
    <row r="2377" spans="1:6" s="8" customFormat="1" ht="15" x14ac:dyDescent="0.2">
      <c r="A2377" s="13"/>
      <c r="C2377" s="14"/>
      <c r="F2377" s="10"/>
    </row>
    <row r="2378" spans="1:6" s="8" customFormat="1" ht="15" x14ac:dyDescent="0.2">
      <c r="A2378" s="13"/>
      <c r="C2378" s="14"/>
      <c r="F2378" s="10"/>
    </row>
    <row r="2379" spans="1:6" s="8" customFormat="1" ht="15" x14ac:dyDescent="0.2">
      <c r="A2379" s="13"/>
      <c r="C2379" s="14"/>
      <c r="F2379" s="10"/>
    </row>
    <row r="2380" spans="1:6" s="8" customFormat="1" ht="15" x14ac:dyDescent="0.2">
      <c r="A2380" s="13"/>
      <c r="C2380" s="14"/>
      <c r="F2380" s="10"/>
    </row>
    <row r="2381" spans="1:6" s="8" customFormat="1" ht="15" x14ac:dyDescent="0.2">
      <c r="A2381" s="13"/>
      <c r="C2381" s="14"/>
      <c r="F2381" s="10"/>
    </row>
    <row r="2382" spans="1:6" s="8" customFormat="1" ht="15" x14ac:dyDescent="0.2">
      <c r="A2382" s="13"/>
      <c r="C2382" s="14"/>
      <c r="F2382" s="10"/>
    </row>
    <row r="2383" spans="1:6" s="8" customFormat="1" ht="15" x14ac:dyDescent="0.2">
      <c r="A2383" s="13"/>
      <c r="C2383" s="14"/>
      <c r="F2383" s="10"/>
    </row>
    <row r="2384" spans="1:6" s="8" customFormat="1" ht="15" x14ac:dyDescent="0.2">
      <c r="A2384" s="13"/>
      <c r="C2384" s="14"/>
      <c r="F2384" s="10"/>
    </row>
    <row r="2385" spans="1:6" s="8" customFormat="1" ht="15" x14ac:dyDescent="0.2">
      <c r="A2385" s="13"/>
      <c r="C2385" s="14"/>
      <c r="F2385" s="10"/>
    </row>
    <row r="2386" spans="1:6" s="8" customFormat="1" ht="15" x14ac:dyDescent="0.2">
      <c r="A2386" s="13"/>
      <c r="C2386" s="14"/>
      <c r="F2386" s="10"/>
    </row>
    <row r="2387" spans="1:6" s="8" customFormat="1" ht="15" x14ac:dyDescent="0.2">
      <c r="A2387" s="13"/>
      <c r="C2387" s="14"/>
      <c r="F2387" s="10"/>
    </row>
    <row r="2388" spans="1:6" s="8" customFormat="1" ht="15" x14ac:dyDescent="0.2">
      <c r="A2388" s="13"/>
      <c r="C2388" s="14"/>
      <c r="F2388" s="10"/>
    </row>
    <row r="2389" spans="1:6" s="8" customFormat="1" ht="15" x14ac:dyDescent="0.2">
      <c r="A2389" s="13"/>
      <c r="C2389" s="14"/>
      <c r="F2389" s="10"/>
    </row>
    <row r="2390" spans="1:6" s="8" customFormat="1" ht="15" x14ac:dyDescent="0.2">
      <c r="A2390" s="13"/>
      <c r="C2390" s="14"/>
      <c r="F2390" s="10"/>
    </row>
    <row r="2391" spans="1:6" s="8" customFormat="1" ht="15" x14ac:dyDescent="0.2">
      <c r="A2391" s="13"/>
      <c r="C2391" s="14"/>
      <c r="F2391" s="10"/>
    </row>
    <row r="2392" spans="1:6" s="8" customFormat="1" ht="15" x14ac:dyDescent="0.2">
      <c r="A2392" s="13"/>
      <c r="C2392" s="14"/>
      <c r="F2392" s="10"/>
    </row>
    <row r="2393" spans="1:6" s="8" customFormat="1" ht="15" x14ac:dyDescent="0.2">
      <c r="A2393" s="13"/>
      <c r="C2393" s="14"/>
      <c r="F2393" s="10"/>
    </row>
    <row r="2394" spans="1:6" s="8" customFormat="1" ht="15" x14ac:dyDescent="0.2">
      <c r="A2394" s="13"/>
      <c r="C2394" s="14"/>
      <c r="F2394" s="10"/>
    </row>
    <row r="2395" spans="1:6" s="8" customFormat="1" ht="15" x14ac:dyDescent="0.2">
      <c r="A2395" s="13"/>
      <c r="C2395" s="14"/>
      <c r="F2395" s="10"/>
    </row>
    <row r="2396" spans="1:6" s="8" customFormat="1" ht="15" x14ac:dyDescent="0.2">
      <c r="A2396" s="13"/>
      <c r="C2396" s="14"/>
      <c r="F2396" s="10"/>
    </row>
    <row r="2397" spans="1:6" s="8" customFormat="1" ht="15" x14ac:dyDescent="0.2">
      <c r="A2397" s="13"/>
      <c r="C2397" s="14"/>
      <c r="F2397" s="10"/>
    </row>
    <row r="2398" spans="1:6" s="8" customFormat="1" ht="15" x14ac:dyDescent="0.2">
      <c r="A2398" s="13"/>
      <c r="C2398" s="14"/>
      <c r="F2398" s="10"/>
    </row>
    <row r="2399" spans="1:6" s="8" customFormat="1" ht="15" x14ac:dyDescent="0.2">
      <c r="A2399" s="13"/>
      <c r="C2399" s="14"/>
      <c r="F2399" s="10"/>
    </row>
    <row r="2400" spans="1:6" s="8" customFormat="1" ht="15" x14ac:dyDescent="0.2">
      <c r="A2400" s="13"/>
      <c r="C2400" s="14"/>
      <c r="F2400" s="10"/>
    </row>
    <row r="2401" spans="1:6" s="8" customFormat="1" ht="15" x14ac:dyDescent="0.2">
      <c r="A2401" s="13"/>
      <c r="C2401" s="14"/>
      <c r="F2401" s="10"/>
    </row>
    <row r="2402" spans="1:6" s="8" customFormat="1" ht="15" x14ac:dyDescent="0.2">
      <c r="A2402" s="13"/>
      <c r="C2402" s="14"/>
      <c r="F2402" s="10"/>
    </row>
    <row r="2403" spans="1:6" s="8" customFormat="1" ht="15" x14ac:dyDescent="0.2">
      <c r="A2403" s="13"/>
      <c r="C2403" s="14"/>
      <c r="F2403" s="10"/>
    </row>
    <row r="2404" spans="1:6" s="8" customFormat="1" ht="15" x14ac:dyDescent="0.2">
      <c r="A2404" s="13"/>
      <c r="C2404" s="14"/>
      <c r="F2404" s="10"/>
    </row>
    <row r="2405" spans="1:6" s="8" customFormat="1" ht="15" x14ac:dyDescent="0.2">
      <c r="A2405" s="13"/>
      <c r="C2405" s="14"/>
      <c r="F2405" s="10"/>
    </row>
    <row r="2406" spans="1:6" s="8" customFormat="1" ht="15" x14ac:dyDescent="0.2">
      <c r="A2406" s="13"/>
      <c r="C2406" s="14"/>
      <c r="F2406" s="10"/>
    </row>
    <row r="2407" spans="1:6" s="8" customFormat="1" ht="15" x14ac:dyDescent="0.2">
      <c r="A2407" s="13"/>
      <c r="C2407" s="14"/>
      <c r="F2407" s="10"/>
    </row>
    <row r="2408" spans="1:6" s="8" customFormat="1" ht="15" x14ac:dyDescent="0.2">
      <c r="A2408" s="13"/>
      <c r="C2408" s="14"/>
      <c r="F2408" s="10"/>
    </row>
    <row r="2409" spans="1:6" s="8" customFormat="1" ht="15" x14ac:dyDescent="0.2">
      <c r="A2409" s="13"/>
      <c r="C2409" s="14"/>
      <c r="F2409" s="10"/>
    </row>
    <row r="2410" spans="1:6" s="8" customFormat="1" ht="15" x14ac:dyDescent="0.2">
      <c r="A2410" s="13"/>
      <c r="C2410" s="14"/>
      <c r="F2410" s="10"/>
    </row>
    <row r="2411" spans="1:6" s="8" customFormat="1" ht="15" x14ac:dyDescent="0.2">
      <c r="A2411" s="13"/>
      <c r="C2411" s="14"/>
      <c r="F2411" s="10"/>
    </row>
    <row r="2412" spans="1:6" s="8" customFormat="1" ht="15" x14ac:dyDescent="0.2">
      <c r="A2412" s="13"/>
      <c r="C2412" s="14"/>
      <c r="F2412" s="10"/>
    </row>
    <row r="2413" spans="1:6" s="8" customFormat="1" ht="15" x14ac:dyDescent="0.2">
      <c r="A2413" s="13"/>
      <c r="C2413" s="14"/>
      <c r="F2413" s="10"/>
    </row>
    <row r="2414" spans="1:6" s="8" customFormat="1" ht="15" x14ac:dyDescent="0.2">
      <c r="A2414" s="13"/>
      <c r="C2414" s="14"/>
      <c r="F2414" s="10"/>
    </row>
    <row r="2415" spans="1:6" s="8" customFormat="1" ht="15" x14ac:dyDescent="0.2">
      <c r="A2415" s="13"/>
      <c r="C2415" s="14"/>
      <c r="F2415" s="10"/>
    </row>
    <row r="2416" spans="1:6" s="8" customFormat="1" ht="15" x14ac:dyDescent="0.2">
      <c r="A2416" s="13"/>
      <c r="C2416" s="14"/>
      <c r="F2416" s="10"/>
    </row>
    <row r="2417" spans="1:6" s="8" customFormat="1" ht="15" x14ac:dyDescent="0.2">
      <c r="A2417" s="13"/>
      <c r="C2417" s="14"/>
      <c r="F2417" s="10"/>
    </row>
    <row r="2418" spans="1:6" s="8" customFormat="1" ht="15" x14ac:dyDescent="0.2">
      <c r="A2418" s="13"/>
      <c r="C2418" s="14"/>
      <c r="F2418" s="10"/>
    </row>
    <row r="2419" spans="1:6" s="8" customFormat="1" ht="15" x14ac:dyDescent="0.2">
      <c r="A2419" s="13"/>
      <c r="C2419" s="14"/>
      <c r="F2419" s="10"/>
    </row>
    <row r="2420" spans="1:6" s="8" customFormat="1" ht="15" x14ac:dyDescent="0.2">
      <c r="A2420" s="13"/>
      <c r="C2420" s="14"/>
      <c r="F2420" s="10"/>
    </row>
    <row r="2421" spans="1:6" s="8" customFormat="1" ht="15" x14ac:dyDescent="0.2">
      <c r="A2421" s="13"/>
      <c r="C2421" s="14"/>
      <c r="F2421" s="10"/>
    </row>
    <row r="2422" spans="1:6" s="8" customFormat="1" ht="15" x14ac:dyDescent="0.2">
      <c r="A2422" s="13"/>
      <c r="C2422" s="14"/>
      <c r="F2422" s="10"/>
    </row>
    <row r="2423" spans="1:6" s="8" customFormat="1" ht="15" x14ac:dyDescent="0.2">
      <c r="A2423" s="13"/>
      <c r="C2423" s="14"/>
      <c r="F2423" s="10"/>
    </row>
    <row r="2424" spans="1:6" s="8" customFormat="1" ht="15" x14ac:dyDescent="0.2">
      <c r="A2424" s="13"/>
      <c r="C2424" s="14"/>
      <c r="F2424" s="10"/>
    </row>
    <row r="2425" spans="1:6" s="8" customFormat="1" ht="15" x14ac:dyDescent="0.2">
      <c r="A2425" s="13"/>
      <c r="C2425" s="14"/>
      <c r="F2425" s="10"/>
    </row>
    <row r="2426" spans="1:6" s="8" customFormat="1" ht="15" x14ac:dyDescent="0.2">
      <c r="A2426" s="13"/>
      <c r="C2426" s="14"/>
      <c r="F2426" s="10"/>
    </row>
    <row r="2427" spans="1:6" s="8" customFormat="1" ht="15" x14ac:dyDescent="0.2">
      <c r="A2427" s="13"/>
      <c r="C2427" s="14"/>
      <c r="F2427" s="10"/>
    </row>
    <row r="2428" spans="1:6" s="8" customFormat="1" ht="15" x14ac:dyDescent="0.2">
      <c r="A2428" s="13"/>
      <c r="C2428" s="14"/>
      <c r="F2428" s="10"/>
    </row>
    <row r="2429" spans="1:6" s="8" customFormat="1" ht="15" x14ac:dyDescent="0.2">
      <c r="A2429" s="13"/>
      <c r="C2429" s="14"/>
      <c r="F2429" s="10"/>
    </row>
    <row r="2430" spans="1:6" s="8" customFormat="1" ht="15" x14ac:dyDescent="0.2">
      <c r="A2430" s="13"/>
      <c r="C2430" s="14"/>
      <c r="F2430" s="10"/>
    </row>
    <row r="2431" spans="1:6" s="8" customFormat="1" ht="15" x14ac:dyDescent="0.2">
      <c r="A2431" s="13"/>
      <c r="C2431" s="14"/>
      <c r="F2431" s="10"/>
    </row>
    <row r="2432" spans="1:6" s="8" customFormat="1" ht="15" x14ac:dyDescent="0.2">
      <c r="A2432" s="13"/>
      <c r="C2432" s="14"/>
      <c r="F2432" s="10"/>
    </row>
    <row r="2433" spans="1:6" s="8" customFormat="1" ht="15" x14ac:dyDescent="0.2">
      <c r="A2433" s="13"/>
      <c r="C2433" s="14"/>
      <c r="F2433" s="10"/>
    </row>
    <row r="2434" spans="1:6" s="8" customFormat="1" ht="15" x14ac:dyDescent="0.2">
      <c r="A2434" s="13"/>
      <c r="C2434" s="14"/>
      <c r="F2434" s="10"/>
    </row>
    <row r="2435" spans="1:6" s="8" customFormat="1" ht="15" x14ac:dyDescent="0.2">
      <c r="A2435" s="13"/>
      <c r="C2435" s="14"/>
      <c r="F2435" s="10"/>
    </row>
    <row r="2436" spans="1:6" s="8" customFormat="1" ht="15" x14ac:dyDescent="0.2">
      <c r="A2436" s="13"/>
      <c r="C2436" s="14"/>
      <c r="F2436" s="10"/>
    </row>
    <row r="2437" spans="1:6" s="8" customFormat="1" ht="15" x14ac:dyDescent="0.2">
      <c r="A2437" s="13"/>
      <c r="C2437" s="14"/>
      <c r="F2437" s="10"/>
    </row>
    <row r="2438" spans="1:6" s="8" customFormat="1" ht="15" x14ac:dyDescent="0.2">
      <c r="A2438" s="13"/>
      <c r="C2438" s="14"/>
      <c r="F2438" s="10"/>
    </row>
    <row r="2439" spans="1:6" s="8" customFormat="1" ht="15" x14ac:dyDescent="0.2">
      <c r="A2439" s="13"/>
      <c r="C2439" s="14"/>
      <c r="F2439" s="10"/>
    </row>
    <row r="2440" spans="1:6" s="8" customFormat="1" ht="15" x14ac:dyDescent="0.2">
      <c r="A2440" s="13"/>
      <c r="C2440" s="14"/>
      <c r="F2440" s="10"/>
    </row>
    <row r="2441" spans="1:6" s="8" customFormat="1" ht="15" x14ac:dyDescent="0.2">
      <c r="A2441" s="13"/>
      <c r="C2441" s="14"/>
      <c r="F2441" s="10"/>
    </row>
    <row r="2442" spans="1:6" s="8" customFormat="1" ht="15" x14ac:dyDescent="0.2">
      <c r="A2442" s="13"/>
      <c r="C2442" s="14"/>
      <c r="F2442" s="10"/>
    </row>
    <row r="2443" spans="1:6" s="8" customFormat="1" ht="15" x14ac:dyDescent="0.2">
      <c r="A2443" s="13"/>
      <c r="C2443" s="14"/>
      <c r="F2443" s="10"/>
    </row>
    <row r="2444" spans="1:6" s="8" customFormat="1" ht="15" x14ac:dyDescent="0.2">
      <c r="A2444" s="13"/>
      <c r="C2444" s="14"/>
      <c r="F2444" s="10"/>
    </row>
    <row r="2445" spans="1:6" s="8" customFormat="1" ht="15" x14ac:dyDescent="0.2">
      <c r="A2445" s="13"/>
      <c r="C2445" s="14"/>
      <c r="F2445" s="10"/>
    </row>
    <row r="2446" spans="1:6" s="8" customFormat="1" ht="15" x14ac:dyDescent="0.2">
      <c r="A2446" s="13"/>
      <c r="C2446" s="14"/>
      <c r="F2446" s="10"/>
    </row>
    <row r="2447" spans="1:6" s="8" customFormat="1" ht="15" x14ac:dyDescent="0.2">
      <c r="A2447" s="13"/>
      <c r="C2447" s="14"/>
      <c r="F2447" s="10"/>
    </row>
    <row r="2448" spans="1:6" s="8" customFormat="1" ht="15" x14ac:dyDescent="0.2">
      <c r="A2448" s="13"/>
      <c r="C2448" s="14"/>
      <c r="F2448" s="10"/>
    </row>
    <row r="2449" spans="1:6" s="8" customFormat="1" ht="15" x14ac:dyDescent="0.2">
      <c r="A2449" s="13"/>
      <c r="C2449" s="14"/>
      <c r="F2449" s="10"/>
    </row>
    <row r="2450" spans="1:6" s="8" customFormat="1" ht="15" x14ac:dyDescent="0.2">
      <c r="A2450" s="13"/>
      <c r="C2450" s="14"/>
      <c r="F2450" s="10"/>
    </row>
    <row r="2451" spans="1:6" s="8" customFormat="1" ht="15" x14ac:dyDescent="0.2">
      <c r="A2451" s="13"/>
      <c r="C2451" s="14"/>
      <c r="F2451" s="10"/>
    </row>
    <row r="2452" spans="1:6" s="8" customFormat="1" ht="15" x14ac:dyDescent="0.2">
      <c r="A2452" s="13"/>
      <c r="C2452" s="14"/>
      <c r="F2452" s="10"/>
    </row>
    <row r="2453" spans="1:6" s="8" customFormat="1" ht="15" x14ac:dyDescent="0.2">
      <c r="A2453" s="13"/>
      <c r="C2453" s="14"/>
      <c r="F2453" s="10"/>
    </row>
    <row r="2454" spans="1:6" s="8" customFormat="1" ht="15" x14ac:dyDescent="0.2">
      <c r="A2454" s="13"/>
      <c r="C2454" s="14"/>
      <c r="F2454" s="10"/>
    </row>
    <row r="2455" spans="1:6" s="8" customFormat="1" ht="15" x14ac:dyDescent="0.2">
      <c r="A2455" s="13"/>
      <c r="C2455" s="14"/>
      <c r="F2455" s="10"/>
    </row>
    <row r="2456" spans="1:6" s="8" customFormat="1" ht="15" x14ac:dyDescent="0.2">
      <c r="A2456" s="13"/>
      <c r="C2456" s="14"/>
      <c r="F2456" s="10"/>
    </row>
    <row r="2457" spans="1:6" s="8" customFormat="1" ht="15" x14ac:dyDescent="0.2">
      <c r="A2457" s="13"/>
      <c r="C2457" s="14"/>
      <c r="F2457" s="10"/>
    </row>
    <row r="2458" spans="1:6" s="8" customFormat="1" ht="15" x14ac:dyDescent="0.2">
      <c r="A2458" s="13"/>
      <c r="C2458" s="14"/>
      <c r="F2458" s="10"/>
    </row>
    <row r="2459" spans="1:6" s="8" customFormat="1" ht="15" x14ac:dyDescent="0.2">
      <c r="A2459" s="13"/>
      <c r="C2459" s="14"/>
      <c r="F2459" s="10"/>
    </row>
    <row r="2460" spans="1:6" s="8" customFormat="1" ht="15" x14ac:dyDescent="0.2">
      <c r="A2460" s="13"/>
      <c r="C2460" s="14"/>
      <c r="F2460" s="10"/>
    </row>
    <row r="2461" spans="1:6" s="8" customFormat="1" ht="15" x14ac:dyDescent="0.2">
      <c r="A2461" s="13"/>
      <c r="C2461" s="14"/>
      <c r="F2461" s="10"/>
    </row>
    <row r="2462" spans="1:6" s="8" customFormat="1" ht="15" x14ac:dyDescent="0.2">
      <c r="A2462" s="13"/>
      <c r="C2462" s="14"/>
      <c r="F2462" s="10"/>
    </row>
    <row r="2463" spans="1:6" s="8" customFormat="1" ht="15" x14ac:dyDescent="0.2">
      <c r="A2463" s="13"/>
      <c r="C2463" s="14"/>
      <c r="F2463" s="10"/>
    </row>
    <row r="2464" spans="1:6" s="8" customFormat="1" ht="15" x14ac:dyDescent="0.2">
      <c r="A2464" s="13"/>
      <c r="C2464" s="14"/>
      <c r="F2464" s="10"/>
    </row>
    <row r="2465" spans="1:6" s="8" customFormat="1" ht="15" x14ac:dyDescent="0.2">
      <c r="A2465" s="13"/>
      <c r="C2465" s="14"/>
      <c r="F2465" s="10"/>
    </row>
    <row r="2466" spans="1:6" s="8" customFormat="1" ht="15" x14ac:dyDescent="0.2">
      <c r="A2466" s="13"/>
      <c r="C2466" s="14"/>
      <c r="F2466" s="10"/>
    </row>
    <row r="2467" spans="1:6" s="8" customFormat="1" ht="15" x14ac:dyDescent="0.2">
      <c r="A2467" s="13"/>
      <c r="C2467" s="14"/>
      <c r="F2467" s="10"/>
    </row>
    <row r="2468" spans="1:6" s="8" customFormat="1" ht="15" x14ac:dyDescent="0.2">
      <c r="A2468" s="13"/>
      <c r="C2468" s="14"/>
      <c r="F2468" s="10"/>
    </row>
    <row r="2469" spans="1:6" s="8" customFormat="1" ht="15" x14ac:dyDescent="0.2">
      <c r="A2469" s="13"/>
      <c r="C2469" s="14"/>
      <c r="F2469" s="10"/>
    </row>
    <row r="2470" spans="1:6" s="8" customFormat="1" ht="15" x14ac:dyDescent="0.2">
      <c r="A2470" s="13"/>
      <c r="C2470" s="14"/>
      <c r="F2470" s="10"/>
    </row>
    <row r="2471" spans="1:6" s="8" customFormat="1" ht="15" x14ac:dyDescent="0.2">
      <c r="A2471" s="13"/>
      <c r="C2471" s="14"/>
      <c r="F2471" s="10"/>
    </row>
    <row r="2472" spans="1:6" s="8" customFormat="1" ht="15" x14ac:dyDescent="0.2">
      <c r="A2472" s="13"/>
      <c r="C2472" s="14"/>
      <c r="F2472" s="10"/>
    </row>
    <row r="2473" spans="1:6" s="8" customFormat="1" ht="15" x14ac:dyDescent="0.2">
      <c r="A2473" s="13"/>
      <c r="C2473" s="14"/>
      <c r="F2473" s="10"/>
    </row>
    <row r="2474" spans="1:6" s="8" customFormat="1" ht="15" x14ac:dyDescent="0.2">
      <c r="A2474" s="13"/>
      <c r="C2474" s="14"/>
      <c r="F2474" s="10"/>
    </row>
    <row r="2475" spans="1:6" s="8" customFormat="1" ht="15" x14ac:dyDescent="0.2">
      <c r="A2475" s="13"/>
      <c r="C2475" s="14"/>
      <c r="F2475" s="10"/>
    </row>
    <row r="2476" spans="1:6" s="8" customFormat="1" ht="15" x14ac:dyDescent="0.2">
      <c r="A2476" s="13"/>
      <c r="C2476" s="14"/>
      <c r="F2476" s="10"/>
    </row>
    <row r="2477" spans="1:6" s="8" customFormat="1" ht="15" x14ac:dyDescent="0.2">
      <c r="A2477" s="13"/>
      <c r="C2477" s="14"/>
      <c r="F2477" s="10"/>
    </row>
    <row r="2478" spans="1:6" s="8" customFormat="1" ht="15" x14ac:dyDescent="0.2">
      <c r="A2478" s="13"/>
      <c r="C2478" s="14"/>
      <c r="F2478" s="10"/>
    </row>
    <row r="2479" spans="1:6" s="8" customFormat="1" ht="15" x14ac:dyDescent="0.2">
      <c r="A2479" s="13"/>
      <c r="C2479" s="14"/>
      <c r="F2479" s="10"/>
    </row>
    <row r="2480" spans="1:6" s="8" customFormat="1" ht="15" x14ac:dyDescent="0.2">
      <c r="A2480" s="13"/>
      <c r="C2480" s="14"/>
      <c r="F2480" s="10"/>
    </row>
    <row r="2481" spans="1:6" s="8" customFormat="1" ht="15" x14ac:dyDescent="0.2">
      <c r="A2481" s="13"/>
      <c r="C2481" s="14"/>
      <c r="F2481" s="10"/>
    </row>
    <row r="2482" spans="1:6" s="8" customFormat="1" ht="15" x14ac:dyDescent="0.2">
      <c r="A2482" s="13"/>
      <c r="C2482" s="14"/>
      <c r="F2482" s="10"/>
    </row>
    <row r="2483" spans="1:6" s="8" customFormat="1" ht="15" x14ac:dyDescent="0.2">
      <c r="A2483" s="13"/>
      <c r="C2483" s="14"/>
      <c r="F2483" s="10"/>
    </row>
    <row r="2484" spans="1:6" s="8" customFormat="1" ht="15" x14ac:dyDescent="0.2">
      <c r="A2484" s="13"/>
      <c r="C2484" s="14"/>
      <c r="F2484" s="10"/>
    </row>
    <row r="2485" spans="1:6" s="8" customFormat="1" ht="15" x14ac:dyDescent="0.2">
      <c r="A2485" s="13"/>
      <c r="C2485" s="14"/>
      <c r="F2485" s="10"/>
    </row>
    <row r="2486" spans="1:6" s="8" customFormat="1" ht="15" x14ac:dyDescent="0.2">
      <c r="A2486" s="13"/>
      <c r="C2486" s="14"/>
      <c r="F2486" s="10"/>
    </row>
    <row r="2487" spans="1:6" s="8" customFormat="1" ht="15" x14ac:dyDescent="0.2">
      <c r="A2487" s="13"/>
      <c r="C2487" s="14"/>
      <c r="F2487" s="10"/>
    </row>
    <row r="2488" spans="1:6" s="8" customFormat="1" ht="15" x14ac:dyDescent="0.2">
      <c r="A2488" s="13"/>
      <c r="C2488" s="14"/>
      <c r="F2488" s="10"/>
    </row>
    <row r="2489" spans="1:6" s="8" customFormat="1" ht="15" x14ac:dyDescent="0.2">
      <c r="A2489" s="13"/>
      <c r="C2489" s="14"/>
      <c r="F2489" s="10"/>
    </row>
    <row r="2490" spans="1:6" s="8" customFormat="1" ht="15" x14ac:dyDescent="0.2">
      <c r="A2490" s="13"/>
      <c r="C2490" s="14"/>
      <c r="F2490" s="10"/>
    </row>
    <row r="2491" spans="1:6" s="8" customFormat="1" ht="15" x14ac:dyDescent="0.2">
      <c r="A2491" s="13"/>
      <c r="C2491" s="14"/>
      <c r="F2491" s="10"/>
    </row>
    <row r="2492" spans="1:6" s="8" customFormat="1" ht="15" x14ac:dyDescent="0.2">
      <c r="A2492" s="13"/>
      <c r="C2492" s="14"/>
      <c r="F2492" s="10"/>
    </row>
    <row r="2493" spans="1:6" s="8" customFormat="1" ht="15" x14ac:dyDescent="0.2">
      <c r="A2493" s="13"/>
      <c r="C2493" s="14"/>
      <c r="F2493" s="10"/>
    </row>
    <row r="2494" spans="1:6" s="8" customFormat="1" ht="15" x14ac:dyDescent="0.2">
      <c r="A2494" s="13"/>
      <c r="C2494" s="14"/>
      <c r="F2494" s="10"/>
    </row>
    <row r="2495" spans="1:6" s="8" customFormat="1" ht="15" x14ac:dyDescent="0.2">
      <c r="A2495" s="13"/>
      <c r="C2495" s="14"/>
      <c r="F2495" s="10"/>
    </row>
    <row r="2496" spans="1:6" s="8" customFormat="1" ht="15" x14ac:dyDescent="0.2">
      <c r="A2496" s="13"/>
      <c r="C2496" s="14"/>
      <c r="F2496" s="10"/>
    </row>
    <row r="2497" spans="1:6" s="8" customFormat="1" ht="15" x14ac:dyDescent="0.2">
      <c r="A2497" s="13"/>
      <c r="C2497" s="14"/>
      <c r="F2497" s="10"/>
    </row>
    <row r="2498" spans="1:6" s="8" customFormat="1" ht="15" x14ac:dyDescent="0.2">
      <c r="A2498" s="13"/>
      <c r="C2498" s="14"/>
      <c r="F2498" s="10"/>
    </row>
    <row r="2499" spans="1:6" s="8" customFormat="1" ht="15" x14ac:dyDescent="0.2">
      <c r="A2499" s="13"/>
      <c r="C2499" s="14"/>
      <c r="F2499" s="10"/>
    </row>
    <row r="2500" spans="1:6" s="8" customFormat="1" ht="15" x14ac:dyDescent="0.2">
      <c r="A2500" s="13"/>
      <c r="C2500" s="14"/>
      <c r="F2500" s="10"/>
    </row>
    <row r="2501" spans="1:6" s="8" customFormat="1" ht="15" x14ac:dyDescent="0.2">
      <c r="A2501" s="13"/>
      <c r="C2501" s="14"/>
      <c r="F2501" s="10"/>
    </row>
    <row r="2502" spans="1:6" s="8" customFormat="1" ht="15" x14ac:dyDescent="0.2">
      <c r="A2502" s="13"/>
      <c r="C2502" s="14"/>
      <c r="F2502" s="10"/>
    </row>
    <row r="2503" spans="1:6" s="8" customFormat="1" ht="15" x14ac:dyDescent="0.2">
      <c r="A2503" s="13"/>
      <c r="C2503" s="14"/>
      <c r="F2503" s="10"/>
    </row>
    <row r="2504" spans="1:6" s="8" customFormat="1" ht="15" x14ac:dyDescent="0.2">
      <c r="A2504" s="13"/>
      <c r="C2504" s="14"/>
      <c r="F2504" s="10"/>
    </row>
    <row r="2505" spans="1:6" s="8" customFormat="1" ht="15" x14ac:dyDescent="0.2">
      <c r="A2505" s="13"/>
      <c r="C2505" s="14"/>
      <c r="F2505" s="10"/>
    </row>
    <row r="2506" spans="1:6" s="8" customFormat="1" ht="15" x14ac:dyDescent="0.2">
      <c r="A2506" s="13"/>
      <c r="C2506" s="14"/>
      <c r="F2506" s="10"/>
    </row>
    <row r="2507" spans="1:6" s="8" customFormat="1" ht="15" x14ac:dyDescent="0.2">
      <c r="A2507" s="13"/>
      <c r="C2507" s="14"/>
      <c r="F2507" s="10"/>
    </row>
    <row r="2508" spans="1:6" s="8" customFormat="1" ht="15" x14ac:dyDescent="0.2">
      <c r="A2508" s="13"/>
      <c r="C2508" s="14"/>
      <c r="F2508" s="10"/>
    </row>
    <row r="2509" spans="1:6" s="8" customFormat="1" ht="15" x14ac:dyDescent="0.2">
      <c r="A2509" s="13"/>
      <c r="C2509" s="14"/>
      <c r="F2509" s="10"/>
    </row>
    <row r="2510" spans="1:6" s="8" customFormat="1" ht="15" x14ac:dyDescent="0.2">
      <c r="A2510" s="13"/>
      <c r="C2510" s="14"/>
      <c r="F2510" s="10"/>
    </row>
    <row r="2511" spans="1:6" s="8" customFormat="1" ht="15" x14ac:dyDescent="0.2">
      <c r="A2511" s="13"/>
      <c r="C2511" s="14"/>
      <c r="F2511" s="10"/>
    </row>
    <row r="2512" spans="1:6" s="8" customFormat="1" ht="15" x14ac:dyDescent="0.2">
      <c r="A2512" s="13"/>
      <c r="C2512" s="14"/>
      <c r="F2512" s="10"/>
    </row>
    <row r="2513" spans="1:6" s="8" customFormat="1" ht="15" x14ac:dyDescent="0.2">
      <c r="A2513" s="13"/>
      <c r="C2513" s="14"/>
      <c r="F2513" s="10"/>
    </row>
    <row r="2514" spans="1:6" s="8" customFormat="1" ht="15" x14ac:dyDescent="0.2">
      <c r="A2514" s="13"/>
      <c r="C2514" s="14"/>
      <c r="F2514" s="10"/>
    </row>
    <row r="2515" spans="1:6" s="8" customFormat="1" ht="15" x14ac:dyDescent="0.2">
      <c r="A2515" s="13"/>
      <c r="C2515" s="14"/>
      <c r="F2515" s="10"/>
    </row>
    <row r="2516" spans="1:6" s="8" customFormat="1" ht="15" x14ac:dyDescent="0.2">
      <c r="A2516" s="13"/>
      <c r="C2516" s="14"/>
      <c r="F2516" s="10"/>
    </row>
    <row r="2517" spans="1:6" s="8" customFormat="1" ht="15" x14ac:dyDescent="0.2">
      <c r="A2517" s="13"/>
      <c r="C2517" s="14"/>
      <c r="F2517" s="10"/>
    </row>
    <row r="2518" spans="1:6" s="8" customFormat="1" ht="15" x14ac:dyDescent="0.2">
      <c r="A2518" s="13"/>
      <c r="C2518" s="14"/>
      <c r="F2518" s="10"/>
    </row>
    <row r="2519" spans="1:6" s="8" customFormat="1" ht="15" x14ac:dyDescent="0.2">
      <c r="A2519" s="13"/>
      <c r="C2519" s="14"/>
      <c r="F2519" s="10"/>
    </row>
    <row r="2520" spans="1:6" s="8" customFormat="1" ht="15" x14ac:dyDescent="0.2">
      <c r="A2520" s="13"/>
      <c r="C2520" s="14"/>
      <c r="F2520" s="10"/>
    </row>
    <row r="2521" spans="1:6" s="8" customFormat="1" ht="15" x14ac:dyDescent="0.2">
      <c r="A2521" s="13"/>
      <c r="C2521" s="14"/>
      <c r="F2521" s="10"/>
    </row>
    <row r="2522" spans="1:6" s="8" customFormat="1" ht="15" x14ac:dyDescent="0.2">
      <c r="A2522" s="13"/>
      <c r="C2522" s="14"/>
      <c r="F2522" s="10"/>
    </row>
    <row r="2523" spans="1:6" s="8" customFormat="1" ht="15" x14ac:dyDescent="0.2">
      <c r="A2523" s="13"/>
      <c r="C2523" s="14"/>
      <c r="F2523" s="10"/>
    </row>
    <row r="2524" spans="1:6" s="8" customFormat="1" ht="15" x14ac:dyDescent="0.2">
      <c r="A2524" s="13"/>
      <c r="C2524" s="14"/>
      <c r="F2524" s="10"/>
    </row>
    <row r="2525" spans="1:6" s="8" customFormat="1" ht="15" x14ac:dyDescent="0.2">
      <c r="A2525" s="13"/>
      <c r="C2525" s="14"/>
      <c r="F2525" s="10"/>
    </row>
    <row r="2526" spans="1:6" s="8" customFormat="1" ht="15" x14ac:dyDescent="0.2">
      <c r="A2526" s="13"/>
      <c r="C2526" s="14"/>
      <c r="F2526" s="10"/>
    </row>
    <row r="2527" spans="1:6" s="8" customFormat="1" ht="15" x14ac:dyDescent="0.2">
      <c r="A2527" s="13"/>
      <c r="C2527" s="14"/>
      <c r="F2527" s="10"/>
    </row>
    <row r="2528" spans="1:6" s="8" customFormat="1" ht="15" x14ac:dyDescent="0.2">
      <c r="A2528" s="13"/>
      <c r="C2528" s="14"/>
      <c r="F2528" s="10"/>
    </row>
    <row r="2529" spans="1:6" s="8" customFormat="1" ht="15" x14ac:dyDescent="0.2">
      <c r="A2529" s="13"/>
      <c r="C2529" s="14"/>
      <c r="F2529" s="10"/>
    </row>
    <row r="2530" spans="1:6" s="8" customFormat="1" ht="15" x14ac:dyDescent="0.2">
      <c r="A2530" s="13"/>
      <c r="C2530" s="14"/>
      <c r="F2530" s="10"/>
    </row>
    <row r="2531" spans="1:6" s="8" customFormat="1" ht="15" x14ac:dyDescent="0.2">
      <c r="A2531" s="13"/>
      <c r="C2531" s="14"/>
      <c r="F2531" s="10"/>
    </row>
    <row r="2532" spans="1:6" s="8" customFormat="1" ht="15" x14ac:dyDescent="0.2">
      <c r="A2532" s="13"/>
      <c r="C2532" s="14"/>
      <c r="F2532" s="10"/>
    </row>
    <row r="2533" spans="1:6" s="8" customFormat="1" ht="15" x14ac:dyDescent="0.2">
      <c r="A2533" s="13"/>
      <c r="C2533" s="14"/>
      <c r="F2533" s="10"/>
    </row>
    <row r="2534" spans="1:6" s="8" customFormat="1" ht="15" x14ac:dyDescent="0.2">
      <c r="A2534" s="13"/>
      <c r="C2534" s="14"/>
      <c r="F2534" s="10"/>
    </row>
    <row r="2535" spans="1:6" s="8" customFormat="1" ht="15" x14ac:dyDescent="0.2">
      <c r="A2535" s="13"/>
      <c r="C2535" s="14"/>
      <c r="F2535" s="10"/>
    </row>
    <row r="2536" spans="1:6" s="8" customFormat="1" ht="15" x14ac:dyDescent="0.2">
      <c r="A2536" s="13"/>
      <c r="C2536" s="14"/>
      <c r="F2536" s="10"/>
    </row>
    <row r="2537" spans="1:6" s="8" customFormat="1" ht="15" x14ac:dyDescent="0.2">
      <c r="A2537" s="13"/>
      <c r="C2537" s="14"/>
      <c r="F2537" s="10"/>
    </row>
    <row r="2538" spans="1:6" s="8" customFormat="1" ht="15" x14ac:dyDescent="0.2">
      <c r="A2538" s="13"/>
      <c r="C2538" s="14"/>
      <c r="F2538" s="10"/>
    </row>
    <row r="2539" spans="1:6" s="8" customFormat="1" ht="15" x14ac:dyDescent="0.2">
      <c r="A2539" s="13"/>
      <c r="C2539" s="14"/>
      <c r="F2539" s="10"/>
    </row>
    <row r="2540" spans="1:6" s="8" customFormat="1" ht="15" x14ac:dyDescent="0.2">
      <c r="A2540" s="13"/>
      <c r="C2540" s="14"/>
      <c r="F2540" s="10"/>
    </row>
    <row r="2541" spans="1:6" s="8" customFormat="1" ht="15" x14ac:dyDescent="0.2">
      <c r="A2541" s="13"/>
      <c r="C2541" s="14"/>
      <c r="F2541" s="10"/>
    </row>
    <row r="2542" spans="1:6" s="8" customFormat="1" ht="15" x14ac:dyDescent="0.2">
      <c r="A2542" s="13"/>
      <c r="C2542" s="14"/>
      <c r="F2542" s="10"/>
    </row>
    <row r="2543" spans="1:6" s="8" customFormat="1" ht="15" x14ac:dyDescent="0.2">
      <c r="A2543" s="13"/>
      <c r="C2543" s="14"/>
      <c r="F2543" s="10"/>
    </row>
    <row r="2544" spans="1:6" s="8" customFormat="1" ht="15" x14ac:dyDescent="0.2">
      <c r="A2544" s="13"/>
      <c r="C2544" s="14"/>
      <c r="F2544" s="10"/>
    </row>
    <row r="2545" spans="1:6" s="8" customFormat="1" ht="15" x14ac:dyDescent="0.2">
      <c r="A2545" s="13"/>
      <c r="C2545" s="14"/>
      <c r="F2545" s="10"/>
    </row>
    <row r="2546" spans="1:6" s="8" customFormat="1" ht="15" x14ac:dyDescent="0.2">
      <c r="A2546" s="13"/>
      <c r="C2546" s="14"/>
      <c r="F2546" s="10"/>
    </row>
    <row r="2547" spans="1:6" s="8" customFormat="1" ht="15" x14ac:dyDescent="0.2">
      <c r="A2547" s="13"/>
      <c r="C2547" s="14"/>
      <c r="F2547" s="10"/>
    </row>
    <row r="2548" spans="1:6" s="8" customFormat="1" ht="15" x14ac:dyDescent="0.2">
      <c r="A2548" s="13"/>
      <c r="C2548" s="14"/>
      <c r="F2548" s="10"/>
    </row>
    <row r="2549" spans="1:6" s="8" customFormat="1" ht="15" x14ac:dyDescent="0.2">
      <c r="A2549" s="13"/>
      <c r="C2549" s="14"/>
      <c r="F2549" s="10"/>
    </row>
    <row r="2550" spans="1:6" s="8" customFormat="1" ht="15" x14ac:dyDescent="0.2">
      <c r="A2550" s="13"/>
      <c r="C2550" s="14"/>
      <c r="F2550" s="10"/>
    </row>
    <row r="2551" spans="1:6" s="8" customFormat="1" ht="15" x14ac:dyDescent="0.2">
      <c r="A2551" s="13"/>
      <c r="C2551" s="14"/>
      <c r="F2551" s="10"/>
    </row>
    <row r="2552" spans="1:6" s="8" customFormat="1" ht="15" x14ac:dyDescent="0.2">
      <c r="A2552" s="13"/>
      <c r="C2552" s="14"/>
      <c r="F2552" s="10"/>
    </row>
    <row r="2553" spans="1:6" s="8" customFormat="1" ht="15" x14ac:dyDescent="0.2">
      <c r="A2553" s="13"/>
      <c r="C2553" s="14"/>
      <c r="F2553" s="10"/>
    </row>
    <row r="2554" spans="1:6" s="8" customFormat="1" ht="15" x14ac:dyDescent="0.2">
      <c r="A2554" s="13"/>
      <c r="C2554" s="14"/>
      <c r="F2554" s="10"/>
    </row>
    <row r="2555" spans="1:6" s="8" customFormat="1" ht="15" x14ac:dyDescent="0.2">
      <c r="A2555" s="13"/>
      <c r="C2555" s="14"/>
      <c r="F2555" s="10"/>
    </row>
    <row r="2556" spans="1:6" s="8" customFormat="1" ht="15" x14ac:dyDescent="0.2">
      <c r="A2556" s="13"/>
      <c r="C2556" s="14"/>
      <c r="F2556" s="10"/>
    </row>
    <row r="2557" spans="1:6" s="8" customFormat="1" ht="15" x14ac:dyDescent="0.2">
      <c r="A2557" s="13"/>
      <c r="C2557" s="14"/>
      <c r="F2557" s="10"/>
    </row>
    <row r="2558" spans="1:6" s="8" customFormat="1" ht="15" x14ac:dyDescent="0.2">
      <c r="A2558" s="13"/>
      <c r="C2558" s="14"/>
      <c r="F2558" s="10"/>
    </row>
    <row r="2559" spans="1:6" s="8" customFormat="1" ht="15" x14ac:dyDescent="0.2">
      <c r="A2559" s="13"/>
      <c r="C2559" s="14"/>
      <c r="F2559" s="10"/>
    </row>
    <row r="2560" spans="1:6" s="8" customFormat="1" ht="15" x14ac:dyDescent="0.2">
      <c r="A2560" s="13"/>
      <c r="C2560" s="14"/>
      <c r="F2560" s="10"/>
    </row>
    <row r="2561" spans="1:6" s="8" customFormat="1" ht="15" x14ac:dyDescent="0.2">
      <c r="A2561" s="13"/>
      <c r="C2561" s="14"/>
      <c r="F2561" s="10"/>
    </row>
    <row r="2562" spans="1:6" s="8" customFormat="1" ht="15" x14ac:dyDescent="0.2">
      <c r="A2562" s="13"/>
      <c r="C2562" s="14"/>
      <c r="F2562" s="10"/>
    </row>
    <row r="2563" spans="1:6" s="8" customFormat="1" ht="15" x14ac:dyDescent="0.2">
      <c r="A2563" s="13"/>
      <c r="C2563" s="14"/>
      <c r="F2563" s="10"/>
    </row>
    <row r="2564" spans="1:6" s="8" customFormat="1" ht="15" x14ac:dyDescent="0.2">
      <c r="A2564" s="13"/>
      <c r="C2564" s="14"/>
      <c r="F2564" s="10"/>
    </row>
    <row r="2565" spans="1:6" s="8" customFormat="1" ht="15" x14ac:dyDescent="0.2">
      <c r="A2565" s="13"/>
      <c r="C2565" s="14"/>
      <c r="F2565" s="10"/>
    </row>
    <row r="2566" spans="1:6" s="8" customFormat="1" ht="15" x14ac:dyDescent="0.2">
      <c r="A2566" s="13"/>
      <c r="C2566" s="14"/>
      <c r="F2566" s="10"/>
    </row>
    <row r="2567" spans="1:6" s="8" customFormat="1" ht="15" x14ac:dyDescent="0.2">
      <c r="A2567" s="13"/>
      <c r="C2567" s="14"/>
      <c r="F2567" s="10"/>
    </row>
    <row r="2568" spans="1:6" s="8" customFormat="1" ht="15" x14ac:dyDescent="0.2">
      <c r="A2568" s="13"/>
      <c r="C2568" s="14"/>
      <c r="F2568" s="10"/>
    </row>
    <row r="2569" spans="1:6" s="8" customFormat="1" ht="15" x14ac:dyDescent="0.2">
      <c r="A2569" s="13"/>
      <c r="C2569" s="14"/>
      <c r="F2569" s="10"/>
    </row>
    <row r="2570" spans="1:6" s="8" customFormat="1" ht="15" x14ac:dyDescent="0.2">
      <c r="A2570" s="13"/>
      <c r="C2570" s="14"/>
      <c r="F2570" s="10"/>
    </row>
    <row r="2571" spans="1:6" s="8" customFormat="1" ht="15" x14ac:dyDescent="0.2">
      <c r="A2571" s="13"/>
      <c r="C2571" s="14"/>
      <c r="F2571" s="10"/>
    </row>
    <row r="2572" spans="1:6" s="8" customFormat="1" ht="15" x14ac:dyDescent="0.2">
      <c r="A2572" s="13"/>
      <c r="C2572" s="14"/>
      <c r="F2572" s="10"/>
    </row>
    <row r="2573" spans="1:6" s="8" customFormat="1" ht="15" x14ac:dyDescent="0.2">
      <c r="A2573" s="13"/>
      <c r="C2573" s="14"/>
      <c r="F2573" s="10"/>
    </row>
    <row r="2574" spans="1:6" s="8" customFormat="1" ht="15" x14ac:dyDescent="0.2">
      <c r="A2574" s="13"/>
      <c r="C2574" s="14"/>
      <c r="F2574" s="10"/>
    </row>
    <row r="2575" spans="1:6" s="8" customFormat="1" ht="15" x14ac:dyDescent="0.2">
      <c r="A2575" s="13"/>
      <c r="C2575" s="14"/>
      <c r="F2575" s="10"/>
    </row>
    <row r="2576" spans="1:6" s="8" customFormat="1" ht="15" x14ac:dyDescent="0.2">
      <c r="A2576" s="13"/>
      <c r="C2576" s="14"/>
      <c r="F2576" s="10"/>
    </row>
    <row r="2577" spans="1:6" s="8" customFormat="1" ht="15" x14ac:dyDescent="0.2">
      <c r="A2577" s="13"/>
      <c r="C2577" s="14"/>
      <c r="F2577" s="10"/>
    </row>
    <row r="2578" spans="1:6" s="8" customFormat="1" ht="15" x14ac:dyDescent="0.2">
      <c r="A2578" s="13"/>
      <c r="C2578" s="14"/>
      <c r="F2578" s="10"/>
    </row>
    <row r="2579" spans="1:6" s="8" customFormat="1" ht="15" x14ac:dyDescent="0.2">
      <c r="A2579" s="13"/>
      <c r="C2579" s="14"/>
      <c r="F2579" s="10"/>
    </row>
    <row r="2580" spans="1:6" s="8" customFormat="1" ht="15" x14ac:dyDescent="0.2">
      <c r="A2580" s="13"/>
      <c r="C2580" s="14"/>
      <c r="F2580" s="10"/>
    </row>
    <row r="2581" spans="1:6" s="8" customFormat="1" ht="15" x14ac:dyDescent="0.2">
      <c r="A2581" s="13"/>
      <c r="C2581" s="14"/>
      <c r="F2581" s="10"/>
    </row>
    <row r="2582" spans="1:6" s="8" customFormat="1" ht="15" x14ac:dyDescent="0.2">
      <c r="A2582" s="13"/>
      <c r="C2582" s="14"/>
      <c r="F2582" s="10"/>
    </row>
    <row r="2583" spans="1:6" s="8" customFormat="1" ht="15" x14ac:dyDescent="0.2">
      <c r="A2583" s="13"/>
      <c r="C2583" s="14"/>
      <c r="F2583" s="10"/>
    </row>
    <row r="2584" spans="1:6" s="8" customFormat="1" ht="15" x14ac:dyDescent="0.2">
      <c r="A2584" s="13"/>
      <c r="C2584" s="14"/>
      <c r="F2584" s="10"/>
    </row>
    <row r="2585" spans="1:6" s="8" customFormat="1" ht="15" x14ac:dyDescent="0.2">
      <c r="A2585" s="13"/>
      <c r="C2585" s="14"/>
      <c r="F2585" s="10"/>
    </row>
    <row r="2586" spans="1:6" s="8" customFormat="1" ht="15" x14ac:dyDescent="0.2">
      <c r="A2586" s="13"/>
      <c r="C2586" s="14"/>
      <c r="F2586" s="10"/>
    </row>
    <row r="2587" spans="1:6" s="8" customFormat="1" ht="15" x14ac:dyDescent="0.2">
      <c r="A2587" s="13"/>
      <c r="C2587" s="14"/>
      <c r="F2587" s="10"/>
    </row>
    <row r="2588" spans="1:6" s="8" customFormat="1" ht="15" x14ac:dyDescent="0.2">
      <c r="A2588" s="13"/>
      <c r="C2588" s="14"/>
      <c r="F2588" s="10"/>
    </row>
    <row r="2589" spans="1:6" s="8" customFormat="1" ht="15" x14ac:dyDescent="0.2">
      <c r="A2589" s="13"/>
      <c r="C2589" s="14"/>
      <c r="F2589" s="10"/>
    </row>
    <row r="2590" spans="1:6" s="8" customFormat="1" ht="15" x14ac:dyDescent="0.2">
      <c r="A2590" s="13"/>
      <c r="C2590" s="14"/>
      <c r="F2590" s="10"/>
    </row>
    <row r="2591" spans="1:6" s="8" customFormat="1" ht="15" x14ac:dyDescent="0.2">
      <c r="A2591" s="13"/>
      <c r="C2591" s="14"/>
      <c r="F2591" s="10"/>
    </row>
    <row r="2592" spans="1:6" s="8" customFormat="1" ht="15" x14ac:dyDescent="0.2">
      <c r="A2592" s="13"/>
      <c r="C2592" s="14"/>
      <c r="F2592" s="10"/>
    </row>
    <row r="2593" spans="1:6" s="8" customFormat="1" ht="15" x14ac:dyDescent="0.2">
      <c r="A2593" s="13"/>
      <c r="C2593" s="14"/>
      <c r="F2593" s="10"/>
    </row>
    <row r="2594" spans="1:6" s="8" customFormat="1" ht="15" x14ac:dyDescent="0.2">
      <c r="A2594" s="13"/>
      <c r="C2594" s="14"/>
      <c r="F2594" s="10"/>
    </row>
    <row r="2595" spans="1:6" s="8" customFormat="1" ht="15" x14ac:dyDescent="0.2">
      <c r="A2595" s="13"/>
      <c r="C2595" s="14"/>
      <c r="F2595" s="10"/>
    </row>
    <row r="2596" spans="1:6" s="8" customFormat="1" ht="15" x14ac:dyDescent="0.2">
      <c r="A2596" s="13"/>
      <c r="C2596" s="14"/>
      <c r="F2596" s="10"/>
    </row>
    <row r="2597" spans="1:6" s="8" customFormat="1" ht="15" x14ac:dyDescent="0.2">
      <c r="A2597" s="13"/>
      <c r="C2597" s="14"/>
      <c r="F2597" s="10"/>
    </row>
    <row r="2598" spans="1:6" s="8" customFormat="1" ht="15" x14ac:dyDescent="0.2">
      <c r="A2598" s="13"/>
      <c r="C2598" s="14"/>
      <c r="F2598" s="10"/>
    </row>
    <row r="2599" spans="1:6" s="8" customFormat="1" ht="15" x14ac:dyDescent="0.2">
      <c r="A2599" s="13"/>
      <c r="C2599" s="14"/>
      <c r="F2599" s="10"/>
    </row>
    <row r="2600" spans="1:6" s="8" customFormat="1" ht="15" x14ac:dyDescent="0.2">
      <c r="A2600" s="13"/>
      <c r="C2600" s="14"/>
      <c r="F2600" s="10"/>
    </row>
    <row r="2601" spans="1:6" s="8" customFormat="1" ht="15" x14ac:dyDescent="0.2">
      <c r="A2601" s="13"/>
      <c r="C2601" s="14"/>
      <c r="F2601" s="10"/>
    </row>
    <row r="2602" spans="1:6" s="8" customFormat="1" ht="15" x14ac:dyDescent="0.2">
      <c r="A2602" s="13"/>
      <c r="C2602" s="14"/>
      <c r="F2602" s="10"/>
    </row>
    <row r="2603" spans="1:6" s="8" customFormat="1" ht="15" x14ac:dyDescent="0.2">
      <c r="A2603" s="13"/>
      <c r="C2603" s="14"/>
      <c r="F2603" s="10"/>
    </row>
    <row r="2604" spans="1:6" s="8" customFormat="1" ht="15" x14ac:dyDescent="0.2">
      <c r="A2604" s="13"/>
      <c r="C2604" s="14"/>
      <c r="F2604" s="10"/>
    </row>
    <row r="2605" spans="1:6" s="8" customFormat="1" ht="15" x14ac:dyDescent="0.2">
      <c r="A2605" s="13"/>
      <c r="C2605" s="14"/>
      <c r="F2605" s="10"/>
    </row>
    <row r="2606" spans="1:6" s="8" customFormat="1" ht="15" x14ac:dyDescent="0.2">
      <c r="A2606" s="13"/>
      <c r="C2606" s="14"/>
      <c r="F2606" s="10"/>
    </row>
    <row r="2607" spans="1:6" s="8" customFormat="1" ht="15" x14ac:dyDescent="0.2">
      <c r="A2607" s="13"/>
      <c r="C2607" s="14"/>
      <c r="F2607" s="10"/>
    </row>
    <row r="2608" spans="1:6" s="8" customFormat="1" ht="15" x14ac:dyDescent="0.2">
      <c r="A2608" s="13"/>
      <c r="C2608" s="14"/>
      <c r="F2608" s="10"/>
    </row>
    <row r="2609" spans="1:6" s="8" customFormat="1" ht="15" x14ac:dyDescent="0.2">
      <c r="A2609" s="13"/>
      <c r="C2609" s="14"/>
      <c r="F2609" s="10"/>
    </row>
    <row r="2610" spans="1:6" s="8" customFormat="1" ht="15" x14ac:dyDescent="0.2">
      <c r="A2610" s="13"/>
      <c r="C2610" s="14"/>
      <c r="F2610" s="10"/>
    </row>
    <row r="2611" spans="1:6" s="8" customFormat="1" ht="15" x14ac:dyDescent="0.2">
      <c r="A2611" s="13"/>
      <c r="C2611" s="14"/>
      <c r="F2611" s="10"/>
    </row>
    <row r="2612" spans="1:6" s="8" customFormat="1" ht="15" x14ac:dyDescent="0.2">
      <c r="A2612" s="13"/>
      <c r="C2612" s="14"/>
      <c r="F2612" s="10"/>
    </row>
    <row r="2613" spans="1:6" s="8" customFormat="1" ht="15" x14ac:dyDescent="0.2">
      <c r="A2613" s="13"/>
      <c r="C2613" s="14"/>
      <c r="F2613" s="10"/>
    </row>
    <row r="2614" spans="1:6" s="8" customFormat="1" ht="15" x14ac:dyDescent="0.2">
      <c r="A2614" s="13"/>
      <c r="C2614" s="14"/>
      <c r="F2614" s="10"/>
    </row>
    <row r="2615" spans="1:6" s="8" customFormat="1" ht="15" x14ac:dyDescent="0.2">
      <c r="A2615" s="13"/>
      <c r="C2615" s="14"/>
      <c r="F2615" s="10"/>
    </row>
    <row r="2616" spans="1:6" s="8" customFormat="1" ht="15" x14ac:dyDescent="0.2">
      <c r="A2616" s="13"/>
      <c r="C2616" s="14"/>
      <c r="F2616" s="10"/>
    </row>
    <row r="2617" spans="1:6" s="8" customFormat="1" ht="15" x14ac:dyDescent="0.2">
      <c r="A2617" s="13"/>
      <c r="C2617" s="14"/>
      <c r="F2617" s="10"/>
    </row>
    <row r="2618" spans="1:6" s="8" customFormat="1" ht="15" x14ac:dyDescent="0.2">
      <c r="A2618" s="13"/>
      <c r="C2618" s="14"/>
      <c r="F2618" s="10"/>
    </row>
    <row r="2619" spans="1:6" s="8" customFormat="1" ht="15" x14ac:dyDescent="0.2">
      <c r="A2619" s="13"/>
      <c r="C2619" s="14"/>
      <c r="F2619" s="10"/>
    </row>
    <row r="2620" spans="1:6" s="8" customFormat="1" ht="15" x14ac:dyDescent="0.2">
      <c r="A2620" s="13"/>
      <c r="C2620" s="14"/>
      <c r="F2620" s="10"/>
    </row>
    <row r="2621" spans="1:6" s="8" customFormat="1" ht="15" x14ac:dyDescent="0.2">
      <c r="A2621" s="13"/>
      <c r="C2621" s="14"/>
      <c r="F2621" s="10"/>
    </row>
    <row r="2622" spans="1:6" s="8" customFormat="1" ht="15" x14ac:dyDescent="0.2">
      <c r="A2622" s="13"/>
      <c r="C2622" s="14"/>
      <c r="F2622" s="10"/>
    </row>
    <row r="2623" spans="1:6" s="8" customFormat="1" ht="15" x14ac:dyDescent="0.2">
      <c r="A2623" s="13"/>
      <c r="C2623" s="14"/>
      <c r="F2623" s="10"/>
    </row>
    <row r="2624" spans="1:6" s="8" customFormat="1" ht="15" x14ac:dyDescent="0.2">
      <c r="A2624" s="13"/>
      <c r="C2624" s="14"/>
      <c r="F2624" s="10"/>
    </row>
    <row r="2625" spans="1:6" s="8" customFormat="1" ht="15" x14ac:dyDescent="0.2">
      <c r="A2625" s="13"/>
      <c r="C2625" s="14"/>
      <c r="F2625" s="10"/>
    </row>
    <row r="2626" spans="1:6" s="8" customFormat="1" ht="15" x14ac:dyDescent="0.2">
      <c r="A2626" s="13"/>
      <c r="C2626" s="14"/>
      <c r="F2626" s="10"/>
    </row>
    <row r="2627" spans="1:6" s="8" customFormat="1" ht="15" x14ac:dyDescent="0.2">
      <c r="A2627" s="13"/>
      <c r="C2627" s="14"/>
      <c r="F2627" s="10"/>
    </row>
    <row r="2628" spans="1:6" s="8" customFormat="1" ht="15" x14ac:dyDescent="0.2">
      <c r="A2628" s="13"/>
      <c r="C2628" s="14"/>
      <c r="F2628" s="10"/>
    </row>
    <row r="2629" spans="1:6" s="8" customFormat="1" ht="15" x14ac:dyDescent="0.2">
      <c r="A2629" s="13"/>
      <c r="C2629" s="14"/>
      <c r="F2629" s="10"/>
    </row>
    <row r="2630" spans="1:6" s="8" customFormat="1" ht="15" x14ac:dyDescent="0.2">
      <c r="A2630" s="13"/>
      <c r="C2630" s="14"/>
      <c r="F2630" s="10"/>
    </row>
    <row r="2631" spans="1:6" s="8" customFormat="1" ht="15" x14ac:dyDescent="0.2">
      <c r="A2631" s="13"/>
      <c r="C2631" s="14"/>
      <c r="F2631" s="10"/>
    </row>
    <row r="2632" spans="1:6" s="8" customFormat="1" ht="15" x14ac:dyDescent="0.2">
      <c r="A2632" s="13"/>
      <c r="C2632" s="14"/>
      <c r="F2632" s="10"/>
    </row>
    <row r="2633" spans="1:6" s="8" customFormat="1" ht="15" x14ac:dyDescent="0.2">
      <c r="A2633" s="13"/>
      <c r="C2633" s="14"/>
      <c r="F2633" s="10"/>
    </row>
    <row r="2634" spans="1:6" s="8" customFormat="1" ht="15" x14ac:dyDescent="0.2">
      <c r="A2634" s="13"/>
      <c r="C2634" s="14"/>
      <c r="F2634" s="10"/>
    </row>
    <row r="2635" spans="1:6" s="8" customFormat="1" ht="15" x14ac:dyDescent="0.2">
      <c r="A2635" s="13"/>
      <c r="C2635" s="14"/>
      <c r="F2635" s="10"/>
    </row>
    <row r="2636" spans="1:6" s="8" customFormat="1" ht="15" x14ac:dyDescent="0.2">
      <c r="A2636" s="13"/>
      <c r="C2636" s="14"/>
      <c r="F2636" s="10"/>
    </row>
    <row r="2637" spans="1:6" s="8" customFormat="1" ht="15" x14ac:dyDescent="0.2">
      <c r="A2637" s="13"/>
      <c r="C2637" s="14"/>
      <c r="F2637" s="10"/>
    </row>
    <row r="2638" spans="1:6" s="8" customFormat="1" ht="15" x14ac:dyDescent="0.2">
      <c r="A2638" s="13"/>
      <c r="C2638" s="14"/>
      <c r="F2638" s="10"/>
    </row>
    <row r="2639" spans="1:6" s="8" customFormat="1" ht="15" x14ac:dyDescent="0.2">
      <c r="A2639" s="13"/>
      <c r="C2639" s="14"/>
      <c r="F2639" s="10"/>
    </row>
    <row r="2640" spans="1:6" s="8" customFormat="1" ht="15" x14ac:dyDescent="0.2">
      <c r="A2640" s="13"/>
      <c r="C2640" s="14"/>
      <c r="F2640" s="10"/>
    </row>
    <row r="2641" spans="1:6" s="8" customFormat="1" ht="15" x14ac:dyDescent="0.2">
      <c r="A2641" s="13"/>
      <c r="C2641" s="14"/>
      <c r="F2641" s="10"/>
    </row>
    <row r="2642" spans="1:6" s="8" customFormat="1" ht="15" x14ac:dyDescent="0.2">
      <c r="A2642" s="13"/>
      <c r="C2642" s="14"/>
      <c r="F2642" s="10"/>
    </row>
    <row r="2643" spans="1:6" s="8" customFormat="1" ht="15" x14ac:dyDescent="0.2">
      <c r="A2643" s="13"/>
      <c r="C2643" s="14"/>
      <c r="F2643" s="10"/>
    </row>
    <row r="2644" spans="1:6" s="8" customFormat="1" ht="15" x14ac:dyDescent="0.2">
      <c r="A2644" s="13"/>
      <c r="C2644" s="14"/>
      <c r="F2644" s="10"/>
    </row>
    <row r="2645" spans="1:6" s="8" customFormat="1" ht="15" x14ac:dyDescent="0.2">
      <c r="A2645" s="13"/>
      <c r="C2645" s="14"/>
      <c r="F2645" s="10"/>
    </row>
    <row r="2646" spans="1:6" s="8" customFormat="1" ht="15" x14ac:dyDescent="0.2">
      <c r="A2646" s="13"/>
      <c r="C2646" s="14"/>
      <c r="F2646" s="10"/>
    </row>
    <row r="2647" spans="1:6" s="8" customFormat="1" ht="15" x14ac:dyDescent="0.2">
      <c r="A2647" s="13"/>
      <c r="C2647" s="14"/>
      <c r="F2647" s="10"/>
    </row>
    <row r="2648" spans="1:6" s="8" customFormat="1" ht="15" x14ac:dyDescent="0.2">
      <c r="A2648" s="13"/>
      <c r="C2648" s="14"/>
      <c r="F2648" s="10"/>
    </row>
    <row r="2649" spans="1:6" s="8" customFormat="1" ht="15" x14ac:dyDescent="0.2">
      <c r="A2649" s="13"/>
      <c r="C2649" s="14"/>
      <c r="F2649" s="10"/>
    </row>
    <row r="2650" spans="1:6" s="8" customFormat="1" ht="15" x14ac:dyDescent="0.2">
      <c r="A2650" s="13"/>
      <c r="C2650" s="14"/>
      <c r="F2650" s="10"/>
    </row>
    <row r="2651" spans="1:6" s="8" customFormat="1" ht="15" x14ac:dyDescent="0.2">
      <c r="A2651" s="13"/>
      <c r="C2651" s="14"/>
      <c r="F2651" s="10"/>
    </row>
    <row r="2652" spans="1:6" s="8" customFormat="1" ht="15" x14ac:dyDescent="0.2">
      <c r="A2652" s="13"/>
      <c r="C2652" s="14"/>
      <c r="F2652" s="10"/>
    </row>
    <row r="2653" spans="1:6" s="8" customFormat="1" ht="15" x14ac:dyDescent="0.2">
      <c r="A2653" s="13"/>
      <c r="C2653" s="14"/>
      <c r="F2653" s="10"/>
    </row>
    <row r="2654" spans="1:6" s="8" customFormat="1" ht="15" x14ac:dyDescent="0.2">
      <c r="A2654" s="13"/>
      <c r="C2654" s="14"/>
      <c r="F2654" s="10"/>
    </row>
    <row r="2655" spans="1:6" s="8" customFormat="1" ht="15" x14ac:dyDescent="0.2">
      <c r="A2655" s="13"/>
      <c r="C2655" s="14"/>
      <c r="F2655" s="10"/>
    </row>
    <row r="2656" spans="1:6" s="8" customFormat="1" ht="15" x14ac:dyDescent="0.2">
      <c r="A2656" s="13"/>
      <c r="C2656" s="14"/>
      <c r="F2656" s="10"/>
    </row>
    <row r="2657" spans="1:6" s="8" customFormat="1" ht="15" x14ac:dyDescent="0.2">
      <c r="A2657" s="13"/>
      <c r="C2657" s="14"/>
      <c r="F2657" s="10"/>
    </row>
    <row r="2658" spans="1:6" s="8" customFormat="1" ht="15" x14ac:dyDescent="0.2">
      <c r="A2658" s="13"/>
      <c r="C2658" s="14"/>
      <c r="F2658" s="10"/>
    </row>
    <row r="2659" spans="1:6" s="8" customFormat="1" ht="15" x14ac:dyDescent="0.2">
      <c r="A2659" s="13"/>
      <c r="C2659" s="14"/>
      <c r="F2659" s="10"/>
    </row>
    <row r="2660" spans="1:6" s="8" customFormat="1" ht="15" x14ac:dyDescent="0.2">
      <c r="A2660" s="13"/>
      <c r="C2660" s="14"/>
      <c r="F2660" s="10"/>
    </row>
    <row r="2661" spans="1:6" s="8" customFormat="1" ht="15" x14ac:dyDescent="0.2">
      <c r="A2661" s="13"/>
      <c r="C2661" s="14"/>
      <c r="F2661" s="10"/>
    </row>
    <row r="2662" spans="1:6" s="8" customFormat="1" ht="15" x14ac:dyDescent="0.2">
      <c r="A2662" s="13"/>
      <c r="C2662" s="14"/>
      <c r="F2662" s="10"/>
    </row>
    <row r="2663" spans="1:6" s="8" customFormat="1" ht="15" x14ac:dyDescent="0.2">
      <c r="A2663" s="13"/>
      <c r="C2663" s="14"/>
      <c r="F2663" s="10"/>
    </row>
    <row r="2664" spans="1:6" s="8" customFormat="1" ht="15" x14ac:dyDescent="0.2">
      <c r="A2664" s="13"/>
      <c r="C2664" s="14"/>
      <c r="F2664" s="10"/>
    </row>
    <row r="2665" spans="1:6" s="8" customFormat="1" ht="15" x14ac:dyDescent="0.2">
      <c r="A2665" s="13"/>
      <c r="C2665" s="14"/>
      <c r="F2665" s="10"/>
    </row>
    <row r="2666" spans="1:6" s="8" customFormat="1" ht="15" x14ac:dyDescent="0.2">
      <c r="A2666" s="13"/>
      <c r="C2666" s="14"/>
      <c r="F2666" s="10"/>
    </row>
    <row r="2667" spans="1:6" s="8" customFormat="1" ht="15" x14ac:dyDescent="0.2">
      <c r="A2667" s="13"/>
      <c r="C2667" s="14"/>
      <c r="F2667" s="10"/>
    </row>
    <row r="2668" spans="1:6" s="8" customFormat="1" ht="15" x14ac:dyDescent="0.2">
      <c r="A2668" s="13"/>
      <c r="C2668" s="14"/>
      <c r="F2668" s="10"/>
    </row>
    <row r="2669" spans="1:6" s="8" customFormat="1" ht="15" x14ac:dyDescent="0.2">
      <c r="A2669" s="13"/>
      <c r="C2669" s="14"/>
      <c r="F2669" s="10"/>
    </row>
    <row r="2670" spans="1:6" s="8" customFormat="1" ht="15" x14ac:dyDescent="0.2">
      <c r="A2670" s="13"/>
      <c r="C2670" s="14"/>
      <c r="F2670" s="10"/>
    </row>
    <row r="2671" spans="1:6" s="8" customFormat="1" ht="15" x14ac:dyDescent="0.2">
      <c r="A2671" s="13"/>
      <c r="C2671" s="14"/>
      <c r="F2671" s="10"/>
    </row>
    <row r="2672" spans="1:6" s="8" customFormat="1" ht="15" x14ac:dyDescent="0.2">
      <c r="A2672" s="13"/>
      <c r="C2672" s="14"/>
      <c r="F2672" s="10"/>
    </row>
    <row r="2673" spans="1:6" s="8" customFormat="1" ht="15" x14ac:dyDescent="0.2">
      <c r="A2673" s="13"/>
      <c r="C2673" s="14"/>
      <c r="F2673" s="10"/>
    </row>
    <row r="2674" spans="1:6" s="8" customFormat="1" ht="15" x14ac:dyDescent="0.2">
      <c r="A2674" s="13"/>
      <c r="C2674" s="14"/>
      <c r="F2674" s="10"/>
    </row>
    <row r="2675" spans="1:6" s="8" customFormat="1" ht="15" x14ac:dyDescent="0.2">
      <c r="A2675" s="13"/>
      <c r="C2675" s="14"/>
      <c r="F2675" s="10"/>
    </row>
    <row r="2676" spans="1:6" s="8" customFormat="1" ht="15" x14ac:dyDescent="0.2">
      <c r="A2676" s="13"/>
      <c r="C2676" s="14"/>
      <c r="F2676" s="10"/>
    </row>
    <row r="2677" spans="1:6" s="8" customFormat="1" ht="15" x14ac:dyDescent="0.2">
      <c r="A2677" s="13"/>
      <c r="C2677" s="14"/>
      <c r="F2677" s="10"/>
    </row>
    <row r="2678" spans="1:6" s="8" customFormat="1" ht="15" x14ac:dyDescent="0.2">
      <c r="A2678" s="13"/>
      <c r="C2678" s="14"/>
      <c r="F2678" s="10"/>
    </row>
    <row r="2679" spans="1:6" s="8" customFormat="1" ht="15" x14ac:dyDescent="0.2">
      <c r="A2679" s="13"/>
      <c r="C2679" s="14"/>
      <c r="F2679" s="10"/>
    </row>
    <row r="2680" spans="1:6" s="8" customFormat="1" ht="15" x14ac:dyDescent="0.2">
      <c r="A2680" s="13"/>
      <c r="C2680" s="14"/>
      <c r="F2680" s="10"/>
    </row>
    <row r="2681" spans="1:6" s="8" customFormat="1" ht="15" x14ac:dyDescent="0.2">
      <c r="A2681" s="13"/>
      <c r="C2681" s="14"/>
      <c r="F2681" s="10"/>
    </row>
    <row r="2682" spans="1:6" s="8" customFormat="1" ht="15" x14ac:dyDescent="0.2">
      <c r="A2682" s="13"/>
      <c r="C2682" s="14"/>
      <c r="F2682" s="10"/>
    </row>
    <row r="2683" spans="1:6" s="8" customFormat="1" ht="15" x14ac:dyDescent="0.2">
      <c r="A2683" s="13"/>
      <c r="C2683" s="14"/>
      <c r="F2683" s="10"/>
    </row>
    <row r="2684" spans="1:6" s="8" customFormat="1" ht="15" x14ac:dyDescent="0.2">
      <c r="A2684" s="13"/>
      <c r="C2684" s="14"/>
      <c r="F2684" s="10"/>
    </row>
    <row r="2685" spans="1:6" s="8" customFormat="1" ht="15" x14ac:dyDescent="0.2">
      <c r="A2685" s="13"/>
      <c r="C2685" s="14"/>
      <c r="F2685" s="10"/>
    </row>
    <row r="2686" spans="1:6" s="8" customFormat="1" ht="15" x14ac:dyDescent="0.2">
      <c r="A2686" s="13"/>
      <c r="C2686" s="14"/>
      <c r="F2686" s="10"/>
    </row>
    <row r="2687" spans="1:6" s="8" customFormat="1" ht="15" x14ac:dyDescent="0.2">
      <c r="A2687" s="13"/>
      <c r="C2687" s="14"/>
      <c r="F2687" s="10"/>
    </row>
    <row r="2688" spans="1:6" s="8" customFormat="1" ht="15" x14ac:dyDescent="0.2">
      <c r="A2688" s="13"/>
      <c r="C2688" s="14"/>
      <c r="F2688" s="10"/>
    </row>
    <row r="2689" spans="1:6" s="8" customFormat="1" ht="15" x14ac:dyDescent="0.2">
      <c r="A2689" s="13"/>
      <c r="C2689" s="14"/>
      <c r="F2689" s="10"/>
    </row>
    <row r="2690" spans="1:6" s="8" customFormat="1" ht="15" x14ac:dyDescent="0.2">
      <c r="A2690" s="13"/>
      <c r="C2690" s="14"/>
      <c r="F2690" s="10"/>
    </row>
    <row r="2691" spans="1:6" s="8" customFormat="1" ht="15" x14ac:dyDescent="0.2">
      <c r="A2691" s="13"/>
      <c r="C2691" s="14"/>
      <c r="F2691" s="10"/>
    </row>
    <row r="2692" spans="1:6" s="8" customFormat="1" ht="15" x14ac:dyDescent="0.2">
      <c r="A2692" s="13"/>
      <c r="C2692" s="14"/>
      <c r="F2692" s="10"/>
    </row>
    <row r="2693" spans="1:6" s="8" customFormat="1" ht="15" x14ac:dyDescent="0.2">
      <c r="A2693" s="13"/>
      <c r="C2693" s="14"/>
      <c r="F2693" s="10"/>
    </row>
    <row r="2694" spans="1:6" s="8" customFormat="1" ht="15" x14ac:dyDescent="0.2">
      <c r="A2694" s="13"/>
      <c r="C2694" s="14"/>
      <c r="F2694" s="10"/>
    </row>
    <row r="2695" spans="1:6" s="8" customFormat="1" ht="15" x14ac:dyDescent="0.2">
      <c r="A2695" s="13"/>
      <c r="C2695" s="14"/>
      <c r="F2695" s="10"/>
    </row>
    <row r="2696" spans="1:6" s="8" customFormat="1" ht="15" x14ac:dyDescent="0.2">
      <c r="A2696" s="13"/>
      <c r="C2696" s="14"/>
      <c r="F2696" s="10"/>
    </row>
    <row r="2697" spans="1:6" s="8" customFormat="1" ht="15" x14ac:dyDescent="0.2">
      <c r="A2697" s="13"/>
      <c r="C2697" s="14"/>
      <c r="F2697" s="10"/>
    </row>
    <row r="2698" spans="1:6" s="8" customFormat="1" ht="15" x14ac:dyDescent="0.2">
      <c r="A2698" s="13"/>
      <c r="C2698" s="14"/>
      <c r="F2698" s="10"/>
    </row>
    <row r="2699" spans="1:6" s="8" customFormat="1" ht="15" x14ac:dyDescent="0.2">
      <c r="A2699" s="13"/>
      <c r="C2699" s="14"/>
      <c r="F2699" s="10"/>
    </row>
    <row r="2700" spans="1:6" s="8" customFormat="1" ht="15" x14ac:dyDescent="0.2">
      <c r="A2700" s="13"/>
      <c r="C2700" s="14"/>
      <c r="F2700" s="10"/>
    </row>
    <row r="2701" spans="1:6" s="8" customFormat="1" ht="15" x14ac:dyDescent="0.2">
      <c r="A2701" s="13"/>
      <c r="C2701" s="14"/>
      <c r="F2701" s="10"/>
    </row>
    <row r="2702" spans="1:6" s="8" customFormat="1" ht="15" x14ac:dyDescent="0.2">
      <c r="A2702" s="13"/>
      <c r="C2702" s="14"/>
      <c r="F2702" s="10"/>
    </row>
    <row r="2703" spans="1:6" s="8" customFormat="1" ht="15" x14ac:dyDescent="0.2">
      <c r="A2703" s="13"/>
      <c r="C2703" s="14"/>
      <c r="F2703" s="10"/>
    </row>
    <row r="2704" spans="1:6" s="8" customFormat="1" ht="15" x14ac:dyDescent="0.2">
      <c r="A2704" s="13"/>
      <c r="C2704" s="14"/>
      <c r="F2704" s="10"/>
    </row>
    <row r="2705" spans="1:6" s="8" customFormat="1" ht="15" x14ac:dyDescent="0.2">
      <c r="A2705" s="13"/>
      <c r="C2705" s="14"/>
      <c r="F2705" s="10"/>
    </row>
    <row r="2706" spans="1:6" s="8" customFormat="1" ht="15" x14ac:dyDescent="0.2">
      <c r="A2706" s="13"/>
      <c r="C2706" s="14"/>
      <c r="F2706" s="10"/>
    </row>
    <row r="2707" spans="1:6" s="8" customFormat="1" ht="15" x14ac:dyDescent="0.2">
      <c r="A2707" s="13"/>
      <c r="C2707" s="14"/>
      <c r="F2707" s="10"/>
    </row>
    <row r="2708" spans="1:6" s="8" customFormat="1" ht="15" x14ac:dyDescent="0.2">
      <c r="A2708" s="13"/>
      <c r="C2708" s="14"/>
      <c r="F2708" s="10"/>
    </row>
    <row r="2709" spans="1:6" s="8" customFormat="1" ht="15" x14ac:dyDescent="0.2">
      <c r="A2709" s="13"/>
      <c r="C2709" s="14"/>
      <c r="F2709" s="10"/>
    </row>
    <row r="2710" spans="1:6" s="8" customFormat="1" ht="15" x14ac:dyDescent="0.2">
      <c r="A2710" s="13"/>
      <c r="C2710" s="14"/>
      <c r="F2710" s="10"/>
    </row>
    <row r="2711" spans="1:6" s="8" customFormat="1" ht="15" x14ac:dyDescent="0.2">
      <c r="A2711" s="13"/>
      <c r="C2711" s="14"/>
      <c r="F2711" s="10"/>
    </row>
    <row r="2712" spans="1:6" s="8" customFormat="1" ht="15" x14ac:dyDescent="0.2">
      <c r="A2712" s="13"/>
      <c r="C2712" s="14"/>
      <c r="F2712" s="10"/>
    </row>
    <row r="2713" spans="1:6" s="8" customFormat="1" ht="15" x14ac:dyDescent="0.2">
      <c r="A2713" s="13"/>
      <c r="C2713" s="14"/>
      <c r="F2713" s="10"/>
    </row>
    <row r="2714" spans="1:6" s="8" customFormat="1" ht="15" x14ac:dyDescent="0.2">
      <c r="A2714" s="13"/>
      <c r="C2714" s="14"/>
      <c r="F2714" s="10"/>
    </row>
    <row r="2715" spans="1:6" s="8" customFormat="1" ht="15" x14ac:dyDescent="0.2">
      <c r="A2715" s="13"/>
      <c r="C2715" s="14"/>
      <c r="F2715" s="10"/>
    </row>
    <row r="2716" spans="1:6" s="8" customFormat="1" ht="15" x14ac:dyDescent="0.2">
      <c r="A2716" s="13"/>
      <c r="C2716" s="14"/>
      <c r="F2716" s="10"/>
    </row>
    <row r="2717" spans="1:6" s="8" customFormat="1" ht="15" x14ac:dyDescent="0.2">
      <c r="A2717" s="13"/>
      <c r="C2717" s="14"/>
      <c r="F2717" s="10"/>
    </row>
    <row r="2718" spans="1:6" s="8" customFormat="1" ht="15" x14ac:dyDescent="0.2">
      <c r="A2718" s="13"/>
      <c r="C2718" s="14"/>
      <c r="F2718" s="10"/>
    </row>
    <row r="2719" spans="1:6" s="8" customFormat="1" ht="15" x14ac:dyDescent="0.2">
      <c r="A2719" s="13"/>
      <c r="C2719" s="14"/>
      <c r="F2719" s="10"/>
    </row>
    <row r="2720" spans="1:6" s="8" customFormat="1" ht="15" x14ac:dyDescent="0.2">
      <c r="A2720" s="13"/>
      <c r="C2720" s="14"/>
      <c r="F2720" s="10"/>
    </row>
    <row r="2721" spans="1:6" s="8" customFormat="1" ht="15" x14ac:dyDescent="0.2">
      <c r="A2721" s="13"/>
      <c r="C2721" s="14"/>
      <c r="F2721" s="10"/>
    </row>
    <row r="2722" spans="1:6" s="8" customFormat="1" ht="15" x14ac:dyDescent="0.2">
      <c r="A2722" s="13"/>
      <c r="C2722" s="14"/>
      <c r="F2722" s="10"/>
    </row>
    <row r="2723" spans="1:6" s="8" customFormat="1" ht="15" x14ac:dyDescent="0.2">
      <c r="A2723" s="13"/>
      <c r="C2723" s="14"/>
      <c r="F2723" s="10"/>
    </row>
    <row r="2724" spans="1:6" s="8" customFormat="1" ht="15" x14ac:dyDescent="0.2">
      <c r="A2724" s="13"/>
      <c r="C2724" s="14"/>
      <c r="F2724" s="10"/>
    </row>
    <row r="2725" spans="1:6" s="8" customFormat="1" ht="15" x14ac:dyDescent="0.2">
      <c r="A2725" s="13"/>
      <c r="C2725" s="14"/>
      <c r="F2725" s="10"/>
    </row>
    <row r="2726" spans="1:6" s="8" customFormat="1" ht="15" x14ac:dyDescent="0.2">
      <c r="A2726" s="13"/>
      <c r="C2726" s="14"/>
      <c r="F2726" s="10"/>
    </row>
    <row r="2727" spans="1:6" s="8" customFormat="1" ht="15" x14ac:dyDescent="0.2">
      <c r="A2727" s="13"/>
      <c r="C2727" s="14"/>
      <c r="F2727" s="10"/>
    </row>
    <row r="2728" spans="1:6" s="8" customFormat="1" ht="15" x14ac:dyDescent="0.2">
      <c r="A2728" s="13"/>
      <c r="C2728" s="14"/>
      <c r="F2728" s="10"/>
    </row>
    <row r="2729" spans="1:6" s="8" customFormat="1" ht="15" x14ac:dyDescent="0.2">
      <c r="A2729" s="13"/>
      <c r="C2729" s="14"/>
      <c r="F2729" s="10"/>
    </row>
    <row r="2730" spans="1:6" s="8" customFormat="1" ht="15" x14ac:dyDescent="0.2">
      <c r="A2730" s="13"/>
      <c r="C2730" s="14"/>
      <c r="F2730" s="10"/>
    </row>
    <row r="2731" spans="1:6" s="8" customFormat="1" ht="15" x14ac:dyDescent="0.2">
      <c r="A2731" s="13"/>
      <c r="C2731" s="14"/>
      <c r="F2731" s="10"/>
    </row>
    <row r="2732" spans="1:6" s="8" customFormat="1" ht="15" x14ac:dyDescent="0.2">
      <c r="A2732" s="13"/>
      <c r="C2732" s="14"/>
      <c r="F2732" s="10"/>
    </row>
    <row r="2733" spans="1:6" s="8" customFormat="1" ht="15" x14ac:dyDescent="0.2">
      <c r="A2733" s="13"/>
      <c r="C2733" s="14"/>
      <c r="F2733" s="10"/>
    </row>
    <row r="2734" spans="1:6" s="8" customFormat="1" ht="15" x14ac:dyDescent="0.2">
      <c r="A2734" s="13"/>
      <c r="C2734" s="14"/>
      <c r="F2734" s="10"/>
    </row>
    <row r="2735" spans="1:6" s="8" customFormat="1" ht="15" x14ac:dyDescent="0.2">
      <c r="A2735" s="13"/>
      <c r="C2735" s="14"/>
      <c r="F2735" s="10"/>
    </row>
    <row r="2736" spans="1:6" s="8" customFormat="1" ht="15" x14ac:dyDescent="0.2">
      <c r="A2736" s="13"/>
      <c r="C2736" s="14"/>
      <c r="F2736" s="10"/>
    </row>
    <row r="2737" spans="1:6" s="8" customFormat="1" ht="15" x14ac:dyDescent="0.2">
      <c r="A2737" s="13"/>
      <c r="C2737" s="14"/>
      <c r="F2737" s="10"/>
    </row>
    <row r="2738" spans="1:6" s="8" customFormat="1" ht="15" x14ac:dyDescent="0.2">
      <c r="A2738" s="13"/>
      <c r="C2738" s="14"/>
      <c r="F2738" s="10"/>
    </row>
    <row r="2739" spans="1:6" s="8" customFormat="1" ht="15" x14ac:dyDescent="0.2">
      <c r="A2739" s="13"/>
      <c r="C2739" s="14"/>
      <c r="F2739" s="10"/>
    </row>
    <row r="2740" spans="1:6" s="8" customFormat="1" ht="15" x14ac:dyDescent="0.2">
      <c r="A2740" s="13"/>
      <c r="C2740" s="14"/>
      <c r="F2740" s="10"/>
    </row>
    <row r="2741" spans="1:6" s="8" customFormat="1" ht="15" x14ac:dyDescent="0.2">
      <c r="A2741" s="13"/>
      <c r="C2741" s="14"/>
      <c r="F2741" s="10"/>
    </row>
    <row r="2742" spans="1:6" s="8" customFormat="1" ht="15" x14ac:dyDescent="0.2">
      <c r="A2742" s="13"/>
      <c r="C2742" s="14"/>
      <c r="F2742" s="10"/>
    </row>
    <row r="2743" spans="1:6" s="8" customFormat="1" ht="15" x14ac:dyDescent="0.2">
      <c r="A2743" s="13"/>
      <c r="C2743" s="14"/>
      <c r="F2743" s="10"/>
    </row>
    <row r="2744" spans="1:6" s="8" customFormat="1" ht="15" x14ac:dyDescent="0.2">
      <c r="A2744" s="13"/>
      <c r="C2744" s="14"/>
      <c r="F2744" s="10"/>
    </row>
    <row r="2745" spans="1:6" s="8" customFormat="1" ht="15" x14ac:dyDescent="0.2">
      <c r="A2745" s="13"/>
      <c r="C2745" s="14"/>
      <c r="F2745" s="10"/>
    </row>
    <row r="2746" spans="1:6" s="8" customFormat="1" ht="15" x14ac:dyDescent="0.2">
      <c r="A2746" s="13"/>
      <c r="C2746" s="14"/>
      <c r="F2746" s="10"/>
    </row>
    <row r="2747" spans="1:6" s="8" customFormat="1" ht="15" x14ac:dyDescent="0.2">
      <c r="A2747" s="13"/>
      <c r="C2747" s="14"/>
      <c r="F2747" s="10"/>
    </row>
    <row r="2748" spans="1:6" s="8" customFormat="1" ht="15" x14ac:dyDescent="0.2">
      <c r="A2748" s="13"/>
      <c r="C2748" s="14"/>
      <c r="F2748" s="10"/>
    </row>
    <row r="2749" spans="1:6" s="8" customFormat="1" ht="15" x14ac:dyDescent="0.2">
      <c r="A2749" s="13"/>
      <c r="C2749" s="14"/>
      <c r="F2749" s="10"/>
    </row>
    <row r="2750" spans="1:6" s="8" customFormat="1" ht="15" x14ac:dyDescent="0.2">
      <c r="A2750" s="13"/>
      <c r="C2750" s="14"/>
      <c r="F2750" s="10"/>
    </row>
    <row r="2751" spans="1:6" s="8" customFormat="1" ht="15" x14ac:dyDescent="0.2">
      <c r="A2751" s="13"/>
      <c r="C2751" s="14"/>
      <c r="F2751" s="10"/>
    </row>
    <row r="2752" spans="1:6" s="8" customFormat="1" ht="15" x14ac:dyDescent="0.2">
      <c r="A2752" s="13"/>
      <c r="C2752" s="14"/>
      <c r="F2752" s="10"/>
    </row>
    <row r="2753" spans="1:6" s="8" customFormat="1" ht="15" x14ac:dyDescent="0.2">
      <c r="A2753" s="13"/>
      <c r="C2753" s="14"/>
      <c r="F2753" s="10"/>
    </row>
    <row r="2754" spans="1:6" s="8" customFormat="1" ht="15" x14ac:dyDescent="0.2">
      <c r="A2754" s="13"/>
      <c r="C2754" s="14"/>
      <c r="F2754" s="10"/>
    </row>
    <row r="2755" spans="1:6" s="8" customFormat="1" ht="15" x14ac:dyDescent="0.2">
      <c r="A2755" s="13"/>
      <c r="C2755" s="14"/>
      <c r="F2755" s="10"/>
    </row>
    <row r="2756" spans="1:6" s="8" customFormat="1" ht="15" x14ac:dyDescent="0.2">
      <c r="A2756" s="13"/>
      <c r="C2756" s="14"/>
      <c r="F2756" s="10"/>
    </row>
    <row r="2757" spans="1:6" s="8" customFormat="1" ht="15" x14ac:dyDescent="0.2">
      <c r="A2757" s="13"/>
      <c r="C2757" s="14"/>
      <c r="F2757" s="10"/>
    </row>
    <row r="2758" spans="1:6" s="8" customFormat="1" ht="15" x14ac:dyDescent="0.2">
      <c r="A2758" s="13"/>
      <c r="C2758" s="14"/>
      <c r="F2758" s="10"/>
    </row>
    <row r="2759" spans="1:6" s="8" customFormat="1" ht="15" x14ac:dyDescent="0.2">
      <c r="A2759" s="13"/>
      <c r="C2759" s="14"/>
      <c r="F2759" s="10"/>
    </row>
    <row r="2760" spans="1:6" s="8" customFormat="1" ht="15" x14ac:dyDescent="0.2">
      <c r="A2760" s="13"/>
      <c r="C2760" s="14"/>
      <c r="F2760" s="10"/>
    </row>
    <row r="2761" spans="1:6" s="8" customFormat="1" ht="15" x14ac:dyDescent="0.2">
      <c r="A2761" s="13"/>
      <c r="C2761" s="14"/>
      <c r="F2761" s="10"/>
    </row>
    <row r="2762" spans="1:6" s="8" customFormat="1" ht="15" x14ac:dyDescent="0.2">
      <c r="A2762" s="13"/>
      <c r="C2762" s="14"/>
      <c r="F2762" s="10"/>
    </row>
    <row r="2763" spans="1:6" s="8" customFormat="1" ht="15" x14ac:dyDescent="0.2">
      <c r="A2763" s="13"/>
      <c r="C2763" s="14"/>
      <c r="F2763" s="10"/>
    </row>
    <row r="2764" spans="1:6" s="8" customFormat="1" ht="15" x14ac:dyDescent="0.2">
      <c r="A2764" s="13"/>
      <c r="C2764" s="14"/>
      <c r="F2764" s="10"/>
    </row>
    <row r="2765" spans="1:6" s="8" customFormat="1" ht="15" x14ac:dyDescent="0.2">
      <c r="A2765" s="13"/>
      <c r="C2765" s="14"/>
      <c r="F2765" s="10"/>
    </row>
    <row r="2766" spans="1:6" s="8" customFormat="1" ht="15" x14ac:dyDescent="0.2">
      <c r="A2766" s="13"/>
      <c r="C2766" s="14"/>
      <c r="F2766" s="10"/>
    </row>
    <row r="2767" spans="1:6" s="8" customFormat="1" ht="15" x14ac:dyDescent="0.2">
      <c r="A2767" s="13"/>
      <c r="C2767" s="14"/>
      <c r="F2767" s="10"/>
    </row>
    <row r="2768" spans="1:6" s="8" customFormat="1" ht="15" x14ac:dyDescent="0.2">
      <c r="A2768" s="13"/>
      <c r="C2768" s="14"/>
      <c r="F2768" s="10"/>
    </row>
    <row r="2769" spans="1:6" s="8" customFormat="1" ht="15" x14ac:dyDescent="0.2">
      <c r="A2769" s="13"/>
      <c r="C2769" s="14"/>
      <c r="F2769" s="10"/>
    </row>
    <row r="2770" spans="1:6" s="8" customFormat="1" ht="15" x14ac:dyDescent="0.2">
      <c r="A2770" s="13"/>
      <c r="C2770" s="14"/>
      <c r="F2770" s="10"/>
    </row>
    <row r="2771" spans="1:6" s="8" customFormat="1" ht="15" x14ac:dyDescent="0.2">
      <c r="A2771" s="13"/>
      <c r="C2771" s="14"/>
      <c r="F2771" s="10"/>
    </row>
    <row r="2772" spans="1:6" s="8" customFormat="1" ht="15" x14ac:dyDescent="0.2">
      <c r="A2772" s="13"/>
      <c r="C2772" s="14"/>
      <c r="F2772" s="10"/>
    </row>
    <row r="2773" spans="1:6" s="8" customFormat="1" ht="15" x14ac:dyDescent="0.2">
      <c r="A2773" s="13"/>
      <c r="C2773" s="14"/>
      <c r="F2773" s="10"/>
    </row>
    <row r="2774" spans="1:6" s="8" customFormat="1" ht="15" x14ac:dyDescent="0.2">
      <c r="A2774" s="13"/>
      <c r="C2774" s="14"/>
      <c r="F2774" s="10"/>
    </row>
    <row r="2775" spans="1:6" s="8" customFormat="1" ht="15" x14ac:dyDescent="0.2">
      <c r="A2775" s="13"/>
      <c r="C2775" s="14"/>
      <c r="F2775" s="10"/>
    </row>
    <row r="2776" spans="1:6" s="8" customFormat="1" ht="15" x14ac:dyDescent="0.2">
      <c r="A2776" s="13"/>
      <c r="C2776" s="14"/>
      <c r="F2776" s="10"/>
    </row>
    <row r="2777" spans="1:6" s="8" customFormat="1" ht="15" x14ac:dyDescent="0.2">
      <c r="A2777" s="13"/>
      <c r="C2777" s="14"/>
      <c r="F2777" s="10"/>
    </row>
    <row r="2778" spans="1:6" s="8" customFormat="1" ht="15" x14ac:dyDescent="0.2">
      <c r="A2778" s="13"/>
      <c r="C2778" s="14"/>
      <c r="F2778" s="10"/>
    </row>
    <row r="2779" spans="1:6" s="8" customFormat="1" ht="15" x14ac:dyDescent="0.2">
      <c r="A2779" s="13"/>
      <c r="C2779" s="14"/>
      <c r="F2779" s="10"/>
    </row>
    <row r="2780" spans="1:6" s="8" customFormat="1" ht="15" x14ac:dyDescent="0.2">
      <c r="A2780" s="13"/>
      <c r="C2780" s="14"/>
      <c r="F2780" s="10"/>
    </row>
    <row r="2781" spans="1:6" s="8" customFormat="1" ht="15" x14ac:dyDescent="0.2">
      <c r="A2781" s="13"/>
      <c r="C2781" s="14"/>
      <c r="F2781" s="10"/>
    </row>
    <row r="2782" spans="1:6" s="8" customFormat="1" ht="15" x14ac:dyDescent="0.2">
      <c r="A2782" s="13"/>
      <c r="C2782" s="14"/>
      <c r="F2782" s="10"/>
    </row>
    <row r="2783" spans="1:6" s="8" customFormat="1" ht="15" x14ac:dyDescent="0.2">
      <c r="A2783" s="13"/>
      <c r="C2783" s="14"/>
      <c r="F2783" s="10"/>
    </row>
    <row r="2784" spans="1:6" s="8" customFormat="1" ht="15" x14ac:dyDescent="0.2">
      <c r="A2784" s="13"/>
      <c r="C2784" s="14"/>
      <c r="F2784" s="10"/>
    </row>
    <row r="2785" spans="1:6" s="8" customFormat="1" ht="15" x14ac:dyDescent="0.2">
      <c r="A2785" s="13"/>
      <c r="C2785" s="14"/>
      <c r="F2785" s="10"/>
    </row>
    <row r="2786" spans="1:6" s="8" customFormat="1" ht="15" x14ac:dyDescent="0.2">
      <c r="A2786" s="13"/>
      <c r="C2786" s="14"/>
      <c r="F2786" s="10"/>
    </row>
    <row r="2787" spans="1:6" s="8" customFormat="1" ht="15" x14ac:dyDescent="0.2">
      <c r="A2787" s="13"/>
      <c r="C2787" s="14"/>
      <c r="F2787" s="10"/>
    </row>
    <row r="2788" spans="1:6" s="8" customFormat="1" ht="15" x14ac:dyDescent="0.2">
      <c r="A2788" s="13"/>
      <c r="C2788" s="14"/>
      <c r="F2788" s="10"/>
    </row>
    <row r="2789" spans="1:6" s="8" customFormat="1" ht="15" x14ac:dyDescent="0.2">
      <c r="A2789" s="13"/>
      <c r="C2789" s="14"/>
      <c r="F2789" s="10"/>
    </row>
    <row r="2790" spans="1:6" s="8" customFormat="1" ht="15" x14ac:dyDescent="0.2">
      <c r="A2790" s="13"/>
      <c r="C2790" s="14"/>
      <c r="F2790" s="10"/>
    </row>
    <row r="2791" spans="1:6" s="8" customFormat="1" ht="15" x14ac:dyDescent="0.2">
      <c r="A2791" s="13"/>
      <c r="C2791" s="14"/>
      <c r="F2791" s="10"/>
    </row>
    <row r="2792" spans="1:6" s="8" customFormat="1" ht="15" x14ac:dyDescent="0.2">
      <c r="A2792" s="13"/>
      <c r="C2792" s="14"/>
      <c r="F2792" s="10"/>
    </row>
    <row r="2793" spans="1:6" s="8" customFormat="1" ht="15" x14ac:dyDescent="0.2">
      <c r="A2793" s="13"/>
      <c r="C2793" s="14"/>
      <c r="F2793" s="10"/>
    </row>
    <row r="2794" spans="1:6" s="8" customFormat="1" ht="15" x14ac:dyDescent="0.2">
      <c r="A2794" s="13"/>
      <c r="C2794" s="14"/>
      <c r="F2794" s="10"/>
    </row>
    <row r="2795" spans="1:6" s="8" customFormat="1" ht="15" x14ac:dyDescent="0.2">
      <c r="A2795" s="13"/>
      <c r="C2795" s="14"/>
      <c r="F2795" s="10"/>
    </row>
    <row r="2796" spans="1:6" s="8" customFormat="1" ht="15" x14ac:dyDescent="0.2">
      <c r="A2796" s="13"/>
      <c r="C2796" s="14"/>
      <c r="F2796" s="10"/>
    </row>
    <row r="2797" spans="1:6" s="8" customFormat="1" ht="15" x14ac:dyDescent="0.2">
      <c r="A2797" s="13"/>
      <c r="C2797" s="14"/>
      <c r="F2797" s="10"/>
    </row>
    <row r="2798" spans="1:6" s="8" customFormat="1" ht="15" x14ac:dyDescent="0.2">
      <c r="A2798" s="13"/>
      <c r="C2798" s="14"/>
      <c r="F2798" s="10"/>
    </row>
    <row r="2799" spans="1:6" s="8" customFormat="1" ht="15" x14ac:dyDescent="0.2">
      <c r="A2799" s="13"/>
      <c r="C2799" s="14"/>
      <c r="F2799" s="10"/>
    </row>
    <row r="2800" spans="1:6" s="8" customFormat="1" ht="15" x14ac:dyDescent="0.2">
      <c r="A2800" s="13"/>
      <c r="C2800" s="14"/>
      <c r="F2800" s="10"/>
    </row>
    <row r="2801" spans="1:6" s="8" customFormat="1" ht="15" x14ac:dyDescent="0.2">
      <c r="A2801" s="13"/>
      <c r="C2801" s="14"/>
      <c r="F2801" s="10"/>
    </row>
    <row r="2802" spans="1:6" s="8" customFormat="1" ht="15" x14ac:dyDescent="0.2">
      <c r="A2802" s="13"/>
      <c r="C2802" s="14"/>
      <c r="F2802" s="10"/>
    </row>
    <row r="2803" spans="1:6" s="8" customFormat="1" ht="15" x14ac:dyDescent="0.2">
      <c r="A2803" s="13"/>
      <c r="C2803" s="14"/>
      <c r="F2803" s="10"/>
    </row>
    <row r="2804" spans="1:6" s="8" customFormat="1" ht="15" x14ac:dyDescent="0.2">
      <c r="A2804" s="13"/>
      <c r="C2804" s="14"/>
      <c r="F2804" s="10"/>
    </row>
    <row r="2805" spans="1:6" s="8" customFormat="1" ht="15" x14ac:dyDescent="0.2">
      <c r="A2805" s="13"/>
      <c r="C2805" s="14"/>
      <c r="F2805" s="10"/>
    </row>
    <row r="2806" spans="1:6" s="8" customFormat="1" ht="15" x14ac:dyDescent="0.2">
      <c r="A2806" s="13"/>
      <c r="C2806" s="14"/>
      <c r="F2806" s="10"/>
    </row>
    <row r="2807" spans="1:6" s="8" customFormat="1" ht="15" x14ac:dyDescent="0.2">
      <c r="A2807" s="13"/>
      <c r="C2807" s="14"/>
      <c r="F2807" s="10"/>
    </row>
    <row r="2808" spans="1:6" s="8" customFormat="1" ht="15" x14ac:dyDescent="0.2">
      <c r="A2808" s="13"/>
      <c r="C2808" s="14"/>
      <c r="F2808" s="10"/>
    </row>
    <row r="2809" spans="1:6" s="8" customFormat="1" ht="15" x14ac:dyDescent="0.2">
      <c r="A2809" s="13"/>
      <c r="C2809" s="14"/>
      <c r="F2809" s="10"/>
    </row>
    <row r="2810" spans="1:6" s="8" customFormat="1" ht="15" x14ac:dyDescent="0.2">
      <c r="A2810" s="13"/>
      <c r="C2810" s="14"/>
      <c r="F2810" s="10"/>
    </row>
    <row r="2811" spans="1:6" s="8" customFormat="1" ht="15" x14ac:dyDescent="0.2">
      <c r="A2811" s="13"/>
      <c r="C2811" s="14"/>
      <c r="F2811" s="10"/>
    </row>
    <row r="2812" spans="1:6" s="8" customFormat="1" ht="15" x14ac:dyDescent="0.2">
      <c r="A2812" s="13"/>
      <c r="C2812" s="14"/>
      <c r="F2812" s="10"/>
    </row>
    <row r="2813" spans="1:6" s="8" customFormat="1" ht="15" x14ac:dyDescent="0.2">
      <c r="A2813" s="13"/>
      <c r="C2813" s="14"/>
      <c r="F2813" s="10"/>
    </row>
    <row r="2814" spans="1:6" s="8" customFormat="1" ht="15" x14ac:dyDescent="0.2">
      <c r="A2814" s="13"/>
      <c r="C2814" s="14"/>
      <c r="F2814" s="10"/>
    </row>
    <row r="2815" spans="1:6" s="8" customFormat="1" ht="15" x14ac:dyDescent="0.2">
      <c r="A2815" s="13"/>
      <c r="C2815" s="14"/>
      <c r="F2815" s="10"/>
    </row>
    <row r="2816" spans="1:6" s="8" customFormat="1" ht="15" x14ac:dyDescent="0.2">
      <c r="A2816" s="13"/>
      <c r="C2816" s="14"/>
      <c r="F2816" s="10"/>
    </row>
    <row r="2817" spans="1:6" s="8" customFormat="1" ht="15" x14ac:dyDescent="0.2">
      <c r="A2817" s="13"/>
      <c r="C2817" s="14"/>
      <c r="F2817" s="10"/>
    </row>
    <row r="2818" spans="1:6" s="8" customFormat="1" ht="15" x14ac:dyDescent="0.2">
      <c r="A2818" s="13"/>
      <c r="C2818" s="14"/>
      <c r="F2818" s="10"/>
    </row>
    <row r="2819" spans="1:6" s="8" customFormat="1" ht="15" x14ac:dyDescent="0.2">
      <c r="A2819" s="13"/>
      <c r="C2819" s="14"/>
      <c r="F2819" s="10"/>
    </row>
    <row r="2820" spans="1:6" s="8" customFormat="1" ht="15" x14ac:dyDescent="0.2">
      <c r="A2820" s="13"/>
      <c r="C2820" s="14"/>
      <c r="F2820" s="10"/>
    </row>
    <row r="2821" spans="1:6" s="8" customFormat="1" ht="15" x14ac:dyDescent="0.2">
      <c r="A2821" s="13"/>
      <c r="C2821" s="14"/>
      <c r="F2821" s="10"/>
    </row>
    <row r="2822" spans="1:6" s="8" customFormat="1" ht="15" x14ac:dyDescent="0.2">
      <c r="A2822" s="13"/>
      <c r="C2822" s="14"/>
      <c r="F2822" s="10"/>
    </row>
    <row r="2823" spans="1:6" s="8" customFormat="1" ht="15" x14ac:dyDescent="0.2">
      <c r="A2823" s="13"/>
      <c r="C2823" s="14"/>
      <c r="F2823" s="10"/>
    </row>
    <row r="2824" spans="1:6" s="8" customFormat="1" ht="15" x14ac:dyDescent="0.2">
      <c r="A2824" s="13"/>
      <c r="C2824" s="14"/>
      <c r="F2824" s="10"/>
    </row>
    <row r="2825" spans="1:6" s="8" customFormat="1" ht="15" x14ac:dyDescent="0.2">
      <c r="A2825" s="13"/>
      <c r="C2825" s="14"/>
      <c r="F2825" s="10"/>
    </row>
    <row r="2826" spans="1:6" s="8" customFormat="1" ht="15" x14ac:dyDescent="0.2">
      <c r="A2826" s="13"/>
      <c r="C2826" s="14"/>
      <c r="F2826" s="10"/>
    </row>
    <row r="2827" spans="1:6" s="8" customFormat="1" ht="15" x14ac:dyDescent="0.2">
      <c r="A2827" s="13"/>
      <c r="C2827" s="14"/>
      <c r="F2827" s="10"/>
    </row>
    <row r="2828" spans="1:6" s="8" customFormat="1" ht="15" x14ac:dyDescent="0.2">
      <c r="A2828" s="13"/>
      <c r="C2828" s="14"/>
      <c r="F2828" s="10"/>
    </row>
    <row r="2829" spans="1:6" s="8" customFormat="1" ht="15" x14ac:dyDescent="0.2">
      <c r="A2829" s="13"/>
      <c r="C2829" s="14"/>
      <c r="F2829" s="10"/>
    </row>
    <row r="2830" spans="1:6" s="8" customFormat="1" ht="15" x14ac:dyDescent="0.2">
      <c r="A2830" s="13"/>
      <c r="C2830" s="14"/>
      <c r="F2830" s="10"/>
    </row>
    <row r="2831" spans="1:6" s="8" customFormat="1" ht="15" x14ac:dyDescent="0.2">
      <c r="A2831" s="13"/>
      <c r="C2831" s="14"/>
      <c r="F2831" s="10"/>
    </row>
    <row r="2832" spans="1:6" s="8" customFormat="1" ht="15" x14ac:dyDescent="0.2">
      <c r="A2832" s="13"/>
      <c r="C2832" s="14"/>
      <c r="F2832" s="10"/>
    </row>
    <row r="2833" spans="1:6" s="8" customFormat="1" ht="15" x14ac:dyDescent="0.2">
      <c r="A2833" s="13"/>
      <c r="C2833" s="14"/>
      <c r="F2833" s="10"/>
    </row>
    <row r="2834" spans="1:6" s="8" customFormat="1" ht="15" x14ac:dyDescent="0.2">
      <c r="A2834" s="13"/>
      <c r="C2834" s="14"/>
      <c r="F2834" s="10"/>
    </row>
    <row r="2835" spans="1:6" s="8" customFormat="1" ht="15" x14ac:dyDescent="0.2">
      <c r="A2835" s="13"/>
      <c r="C2835" s="14"/>
      <c r="F2835" s="10"/>
    </row>
    <row r="2836" spans="1:6" s="8" customFormat="1" ht="15" x14ac:dyDescent="0.2">
      <c r="A2836" s="13"/>
      <c r="C2836" s="14"/>
      <c r="F2836" s="10"/>
    </row>
    <row r="2837" spans="1:6" s="8" customFormat="1" ht="15" x14ac:dyDescent="0.2">
      <c r="A2837" s="13"/>
      <c r="C2837" s="14"/>
      <c r="F2837" s="10"/>
    </row>
    <row r="2838" spans="1:6" s="8" customFormat="1" ht="15" x14ac:dyDescent="0.2">
      <c r="A2838" s="13"/>
      <c r="C2838" s="14"/>
      <c r="F2838" s="10"/>
    </row>
    <row r="2839" spans="1:6" s="8" customFormat="1" ht="15" x14ac:dyDescent="0.2">
      <c r="A2839" s="13"/>
      <c r="C2839" s="14"/>
      <c r="F2839" s="10"/>
    </row>
    <row r="2840" spans="1:6" s="8" customFormat="1" ht="15" x14ac:dyDescent="0.2">
      <c r="A2840" s="13"/>
      <c r="C2840" s="14"/>
      <c r="F2840" s="10"/>
    </row>
    <row r="2841" spans="1:6" s="8" customFormat="1" ht="15" x14ac:dyDescent="0.2">
      <c r="A2841" s="13"/>
      <c r="C2841" s="14"/>
      <c r="F2841" s="10"/>
    </row>
    <row r="2842" spans="1:6" s="8" customFormat="1" ht="15" x14ac:dyDescent="0.2">
      <c r="A2842" s="13"/>
      <c r="C2842" s="14"/>
      <c r="F2842" s="10"/>
    </row>
    <row r="2843" spans="1:6" s="8" customFormat="1" ht="15" x14ac:dyDescent="0.2">
      <c r="A2843" s="13"/>
      <c r="C2843" s="14"/>
      <c r="F2843" s="10"/>
    </row>
    <row r="2844" spans="1:6" s="8" customFormat="1" ht="15" x14ac:dyDescent="0.2">
      <c r="A2844" s="13"/>
      <c r="C2844" s="14"/>
      <c r="F2844" s="10"/>
    </row>
    <row r="2845" spans="1:6" s="8" customFormat="1" ht="15" x14ac:dyDescent="0.2">
      <c r="A2845" s="13"/>
      <c r="C2845" s="14"/>
      <c r="F2845" s="10"/>
    </row>
    <row r="2846" spans="1:6" s="8" customFormat="1" ht="15" x14ac:dyDescent="0.2">
      <c r="A2846" s="13"/>
      <c r="C2846" s="14"/>
      <c r="F2846" s="10"/>
    </row>
    <row r="2847" spans="1:6" s="8" customFormat="1" ht="15" x14ac:dyDescent="0.2">
      <c r="A2847" s="13"/>
      <c r="C2847" s="14"/>
      <c r="F2847" s="10"/>
    </row>
    <row r="2848" spans="1:6" s="8" customFormat="1" ht="15" x14ac:dyDescent="0.2">
      <c r="A2848" s="13"/>
      <c r="C2848" s="14"/>
      <c r="F2848" s="10"/>
    </row>
    <row r="2849" spans="1:6" s="8" customFormat="1" ht="15" x14ac:dyDescent="0.2">
      <c r="A2849" s="13"/>
      <c r="C2849" s="14"/>
      <c r="F2849" s="10"/>
    </row>
    <row r="2850" spans="1:6" s="8" customFormat="1" ht="15" x14ac:dyDescent="0.2">
      <c r="A2850" s="13"/>
      <c r="C2850" s="14"/>
      <c r="F2850" s="10"/>
    </row>
    <row r="2851" spans="1:6" s="8" customFormat="1" ht="15" x14ac:dyDescent="0.2">
      <c r="A2851" s="13"/>
      <c r="C2851" s="14"/>
      <c r="F2851" s="10"/>
    </row>
    <row r="2852" spans="1:6" s="8" customFormat="1" ht="15" x14ac:dyDescent="0.2">
      <c r="A2852" s="13"/>
      <c r="C2852" s="14"/>
      <c r="F2852" s="10"/>
    </row>
    <row r="2853" spans="1:6" s="8" customFormat="1" ht="15" x14ac:dyDescent="0.2">
      <c r="A2853" s="13"/>
      <c r="C2853" s="14"/>
      <c r="F2853" s="10"/>
    </row>
    <row r="2854" spans="1:6" s="8" customFormat="1" ht="15" x14ac:dyDescent="0.2">
      <c r="A2854" s="13"/>
      <c r="C2854" s="14"/>
      <c r="F2854" s="10"/>
    </row>
    <row r="2855" spans="1:6" s="8" customFormat="1" ht="15" x14ac:dyDescent="0.2">
      <c r="A2855" s="13"/>
      <c r="C2855" s="14"/>
      <c r="F2855" s="10"/>
    </row>
    <row r="2856" spans="1:6" s="8" customFormat="1" ht="15" x14ac:dyDescent="0.2">
      <c r="A2856" s="13"/>
      <c r="C2856" s="14"/>
      <c r="F2856" s="10"/>
    </row>
    <row r="2857" spans="1:6" s="8" customFormat="1" ht="15" x14ac:dyDescent="0.2">
      <c r="A2857" s="13"/>
      <c r="C2857" s="14"/>
      <c r="F2857" s="10"/>
    </row>
    <row r="2858" spans="1:6" s="8" customFormat="1" ht="15" x14ac:dyDescent="0.2">
      <c r="A2858" s="13"/>
      <c r="C2858" s="14"/>
      <c r="F2858" s="10"/>
    </row>
    <row r="2859" spans="1:6" s="8" customFormat="1" ht="15" x14ac:dyDescent="0.2">
      <c r="A2859" s="13"/>
      <c r="C2859" s="14"/>
      <c r="F2859" s="10"/>
    </row>
    <row r="2860" spans="1:6" s="8" customFormat="1" ht="15" x14ac:dyDescent="0.2">
      <c r="A2860" s="13"/>
      <c r="C2860" s="14"/>
      <c r="F2860" s="10"/>
    </row>
    <row r="2861" spans="1:6" s="8" customFormat="1" ht="15" x14ac:dyDescent="0.2">
      <c r="A2861" s="13"/>
      <c r="C2861" s="14"/>
      <c r="F2861" s="10"/>
    </row>
    <row r="2862" spans="1:6" s="8" customFormat="1" ht="15" x14ac:dyDescent="0.2">
      <c r="A2862" s="13"/>
      <c r="C2862" s="14"/>
      <c r="F2862" s="10"/>
    </row>
    <row r="2863" spans="1:6" s="8" customFormat="1" ht="15" x14ac:dyDescent="0.2">
      <c r="A2863" s="13"/>
      <c r="C2863" s="14"/>
      <c r="F2863" s="10"/>
    </row>
    <row r="2864" spans="1:6" s="8" customFormat="1" ht="15" x14ac:dyDescent="0.2">
      <c r="A2864" s="13"/>
      <c r="C2864" s="14"/>
      <c r="F2864" s="10"/>
    </row>
    <row r="2865" spans="1:6" s="8" customFormat="1" ht="15" x14ac:dyDescent="0.2">
      <c r="A2865" s="13"/>
      <c r="C2865" s="14"/>
      <c r="F2865" s="10"/>
    </row>
    <row r="2866" spans="1:6" s="8" customFormat="1" ht="15" x14ac:dyDescent="0.2">
      <c r="A2866" s="13"/>
      <c r="C2866" s="14"/>
      <c r="F2866" s="10"/>
    </row>
    <row r="2867" spans="1:6" s="8" customFormat="1" ht="15" x14ac:dyDescent="0.2">
      <c r="A2867" s="13"/>
      <c r="C2867" s="14"/>
      <c r="F2867" s="10"/>
    </row>
    <row r="2868" spans="1:6" s="8" customFormat="1" ht="15" x14ac:dyDescent="0.2">
      <c r="A2868" s="13"/>
      <c r="C2868" s="14"/>
      <c r="F2868" s="10"/>
    </row>
    <row r="2869" spans="1:6" s="8" customFormat="1" ht="15" x14ac:dyDescent="0.2">
      <c r="A2869" s="13"/>
      <c r="C2869" s="14"/>
      <c r="F2869" s="10"/>
    </row>
    <row r="2870" spans="1:6" s="8" customFormat="1" ht="15" x14ac:dyDescent="0.2">
      <c r="A2870" s="13"/>
      <c r="C2870" s="14"/>
      <c r="F2870" s="10"/>
    </row>
    <row r="2871" spans="1:6" s="8" customFormat="1" ht="15" x14ac:dyDescent="0.2">
      <c r="A2871" s="13"/>
      <c r="C2871" s="14"/>
      <c r="F2871" s="10"/>
    </row>
    <row r="2872" spans="1:6" s="8" customFormat="1" ht="15" x14ac:dyDescent="0.2">
      <c r="A2872" s="13"/>
      <c r="C2872" s="14"/>
      <c r="F2872" s="10"/>
    </row>
    <row r="2873" spans="1:6" s="8" customFormat="1" ht="15" x14ac:dyDescent="0.2">
      <c r="A2873" s="13"/>
      <c r="C2873" s="14"/>
      <c r="F2873" s="10"/>
    </row>
    <row r="2874" spans="1:6" s="8" customFormat="1" ht="15" x14ac:dyDescent="0.2">
      <c r="A2874" s="13"/>
      <c r="C2874" s="14"/>
      <c r="F2874" s="10"/>
    </row>
    <row r="2875" spans="1:6" s="8" customFormat="1" ht="15" x14ac:dyDescent="0.2">
      <c r="A2875" s="13"/>
      <c r="C2875" s="14"/>
      <c r="F2875" s="10"/>
    </row>
    <row r="2876" spans="1:6" s="8" customFormat="1" ht="15" x14ac:dyDescent="0.2">
      <c r="A2876" s="13"/>
      <c r="C2876" s="14"/>
      <c r="F2876" s="10"/>
    </row>
    <row r="2877" spans="1:6" s="8" customFormat="1" ht="15" x14ac:dyDescent="0.2">
      <c r="A2877" s="13"/>
      <c r="C2877" s="14"/>
      <c r="F2877" s="10"/>
    </row>
    <row r="2878" spans="1:6" s="8" customFormat="1" ht="15" x14ac:dyDescent="0.2">
      <c r="A2878" s="13"/>
      <c r="C2878" s="14"/>
      <c r="F2878" s="10"/>
    </row>
    <row r="2879" spans="1:6" s="8" customFormat="1" ht="15" x14ac:dyDescent="0.2">
      <c r="A2879" s="13"/>
      <c r="C2879" s="14"/>
      <c r="F2879" s="10"/>
    </row>
    <row r="2880" spans="1:6" s="8" customFormat="1" ht="15" x14ac:dyDescent="0.2">
      <c r="A2880" s="13"/>
      <c r="C2880" s="14"/>
      <c r="F2880" s="10"/>
    </row>
    <row r="2881" spans="1:6" s="8" customFormat="1" ht="15" x14ac:dyDescent="0.2">
      <c r="A2881" s="13"/>
      <c r="C2881" s="14"/>
      <c r="F2881" s="10"/>
    </row>
    <row r="2882" spans="1:6" s="8" customFormat="1" ht="15" x14ac:dyDescent="0.2">
      <c r="A2882" s="13"/>
      <c r="C2882" s="14"/>
      <c r="F2882" s="10"/>
    </row>
    <row r="2883" spans="1:6" s="8" customFormat="1" ht="15" x14ac:dyDescent="0.2">
      <c r="A2883" s="13"/>
      <c r="C2883" s="14"/>
      <c r="F2883" s="10"/>
    </row>
    <row r="2884" spans="1:6" s="8" customFormat="1" ht="15" x14ac:dyDescent="0.2">
      <c r="A2884" s="13"/>
      <c r="C2884" s="14"/>
      <c r="F2884" s="10"/>
    </row>
    <row r="2885" spans="1:6" s="8" customFormat="1" ht="15" x14ac:dyDescent="0.2">
      <c r="A2885" s="13"/>
      <c r="C2885" s="14"/>
      <c r="F2885" s="10"/>
    </row>
    <row r="2886" spans="1:6" s="8" customFormat="1" ht="15" x14ac:dyDescent="0.2">
      <c r="A2886" s="13"/>
      <c r="C2886" s="14"/>
      <c r="F2886" s="10"/>
    </row>
    <row r="2887" spans="1:6" s="8" customFormat="1" ht="15" x14ac:dyDescent="0.2">
      <c r="A2887" s="13"/>
      <c r="C2887" s="14"/>
      <c r="F2887" s="10"/>
    </row>
    <row r="2888" spans="1:6" s="8" customFormat="1" ht="15" x14ac:dyDescent="0.2">
      <c r="A2888" s="13"/>
      <c r="C2888" s="14"/>
      <c r="F2888" s="10"/>
    </row>
    <row r="2889" spans="1:6" s="8" customFormat="1" ht="15" x14ac:dyDescent="0.2">
      <c r="A2889" s="13"/>
      <c r="C2889" s="14"/>
      <c r="F2889" s="10"/>
    </row>
    <row r="2890" spans="1:6" s="8" customFormat="1" ht="15" x14ac:dyDescent="0.2">
      <c r="A2890" s="13"/>
      <c r="C2890" s="14"/>
      <c r="F2890" s="10"/>
    </row>
    <row r="2891" spans="1:6" s="8" customFormat="1" ht="15" x14ac:dyDescent="0.2">
      <c r="A2891" s="13"/>
      <c r="C2891" s="14"/>
      <c r="F2891" s="10"/>
    </row>
    <row r="2892" spans="1:6" s="8" customFormat="1" ht="15" x14ac:dyDescent="0.2">
      <c r="A2892" s="13"/>
      <c r="C2892" s="14"/>
      <c r="F2892" s="10"/>
    </row>
    <row r="2893" spans="1:6" s="8" customFormat="1" ht="15" x14ac:dyDescent="0.2">
      <c r="A2893" s="13"/>
      <c r="C2893" s="14"/>
      <c r="F2893" s="10"/>
    </row>
    <row r="2894" spans="1:6" s="8" customFormat="1" ht="15" x14ac:dyDescent="0.2">
      <c r="A2894" s="13"/>
      <c r="C2894" s="14"/>
      <c r="F2894" s="10"/>
    </row>
    <row r="2895" spans="1:6" s="8" customFormat="1" ht="15" x14ac:dyDescent="0.2">
      <c r="A2895" s="13"/>
      <c r="C2895" s="14"/>
      <c r="F2895" s="10"/>
    </row>
    <row r="2896" spans="1:6" s="8" customFormat="1" ht="15" x14ac:dyDescent="0.2">
      <c r="A2896" s="13"/>
      <c r="C2896" s="14"/>
      <c r="F2896" s="10"/>
    </row>
    <row r="2897" spans="1:6" s="8" customFormat="1" ht="15" x14ac:dyDescent="0.2">
      <c r="A2897" s="13"/>
      <c r="C2897" s="14"/>
      <c r="F2897" s="10"/>
    </row>
    <row r="2898" spans="1:6" s="8" customFormat="1" ht="15" x14ac:dyDescent="0.2">
      <c r="A2898" s="13"/>
      <c r="C2898" s="14"/>
      <c r="F2898" s="10"/>
    </row>
    <row r="2899" spans="1:6" s="8" customFormat="1" ht="15" x14ac:dyDescent="0.2">
      <c r="A2899" s="13"/>
      <c r="C2899" s="14"/>
      <c r="F2899" s="10"/>
    </row>
    <row r="2900" spans="1:6" s="8" customFormat="1" ht="15" x14ac:dyDescent="0.2">
      <c r="A2900" s="13"/>
      <c r="C2900" s="14"/>
      <c r="F2900" s="10"/>
    </row>
    <row r="2901" spans="1:6" s="8" customFormat="1" ht="15" x14ac:dyDescent="0.2">
      <c r="A2901" s="13"/>
      <c r="C2901" s="14"/>
      <c r="F2901" s="10"/>
    </row>
    <row r="2902" spans="1:6" s="8" customFormat="1" ht="15" x14ac:dyDescent="0.2">
      <c r="A2902" s="13"/>
      <c r="C2902" s="14"/>
      <c r="F2902" s="10"/>
    </row>
    <row r="2903" spans="1:6" s="8" customFormat="1" ht="15" x14ac:dyDescent="0.2">
      <c r="A2903" s="13"/>
      <c r="C2903" s="14"/>
      <c r="F2903" s="10"/>
    </row>
    <row r="2904" spans="1:6" s="8" customFormat="1" ht="15" x14ac:dyDescent="0.2">
      <c r="A2904" s="13"/>
      <c r="C2904" s="14"/>
      <c r="F2904" s="10"/>
    </row>
    <row r="2905" spans="1:6" s="8" customFormat="1" ht="15" x14ac:dyDescent="0.2">
      <c r="A2905" s="13"/>
      <c r="C2905" s="14"/>
      <c r="F2905" s="10"/>
    </row>
    <row r="2906" spans="1:6" s="8" customFormat="1" ht="15" x14ac:dyDescent="0.2">
      <c r="A2906" s="13"/>
      <c r="C2906" s="14"/>
      <c r="F2906" s="10"/>
    </row>
    <row r="2907" spans="1:6" s="8" customFormat="1" ht="15" x14ac:dyDescent="0.2">
      <c r="A2907" s="13"/>
      <c r="C2907" s="14"/>
      <c r="F2907" s="10"/>
    </row>
    <row r="2908" spans="1:6" s="8" customFormat="1" ht="15" x14ac:dyDescent="0.2">
      <c r="A2908" s="13"/>
      <c r="C2908" s="14"/>
      <c r="F2908" s="10"/>
    </row>
    <row r="2909" spans="1:6" s="8" customFormat="1" ht="15" x14ac:dyDescent="0.2">
      <c r="A2909" s="13"/>
      <c r="C2909" s="14"/>
      <c r="F2909" s="10"/>
    </row>
    <row r="2910" spans="1:6" s="8" customFormat="1" ht="15" x14ac:dyDescent="0.2">
      <c r="A2910" s="13"/>
      <c r="C2910" s="14"/>
      <c r="F2910" s="10"/>
    </row>
    <row r="2911" spans="1:6" s="8" customFormat="1" ht="15" x14ac:dyDescent="0.2">
      <c r="A2911" s="13"/>
      <c r="C2911" s="14"/>
      <c r="F2911" s="10"/>
    </row>
    <row r="2912" spans="1:6" s="8" customFormat="1" ht="15" x14ac:dyDescent="0.2">
      <c r="A2912" s="13"/>
      <c r="C2912" s="14"/>
      <c r="F2912" s="10"/>
    </row>
    <row r="2913" spans="1:6" s="8" customFormat="1" ht="15" x14ac:dyDescent="0.2">
      <c r="A2913" s="13"/>
      <c r="C2913" s="14"/>
      <c r="F2913" s="10"/>
    </row>
    <row r="2914" spans="1:6" s="8" customFormat="1" ht="15" x14ac:dyDescent="0.2">
      <c r="A2914" s="13"/>
      <c r="C2914" s="14"/>
      <c r="F2914" s="10"/>
    </row>
    <row r="2915" spans="1:6" s="8" customFormat="1" ht="15" x14ac:dyDescent="0.2">
      <c r="A2915" s="13"/>
      <c r="C2915" s="14"/>
      <c r="F2915" s="10"/>
    </row>
    <row r="2916" spans="1:6" s="8" customFormat="1" ht="15" x14ac:dyDescent="0.2">
      <c r="A2916" s="13"/>
      <c r="C2916" s="14"/>
      <c r="F2916" s="10"/>
    </row>
    <row r="2917" spans="1:6" s="8" customFormat="1" ht="15" x14ac:dyDescent="0.2">
      <c r="A2917" s="13"/>
      <c r="C2917" s="14"/>
      <c r="F2917" s="10"/>
    </row>
    <row r="2918" spans="1:6" s="8" customFormat="1" ht="15" x14ac:dyDescent="0.2">
      <c r="A2918" s="13"/>
      <c r="C2918" s="14"/>
      <c r="F2918" s="10"/>
    </row>
    <row r="2919" spans="1:6" s="8" customFormat="1" ht="15" x14ac:dyDescent="0.2">
      <c r="A2919" s="13"/>
      <c r="C2919" s="14"/>
      <c r="F2919" s="10"/>
    </row>
    <row r="2920" spans="1:6" s="8" customFormat="1" ht="15" x14ac:dyDescent="0.2">
      <c r="A2920" s="13"/>
      <c r="C2920" s="14"/>
      <c r="F2920" s="10"/>
    </row>
    <row r="2921" spans="1:6" s="8" customFormat="1" ht="15" x14ac:dyDescent="0.2">
      <c r="A2921" s="13"/>
      <c r="C2921" s="14"/>
      <c r="F2921" s="10"/>
    </row>
    <row r="2922" spans="1:6" s="8" customFormat="1" ht="15" x14ac:dyDescent="0.2">
      <c r="A2922" s="13"/>
      <c r="C2922" s="14"/>
      <c r="F2922" s="10"/>
    </row>
    <row r="2923" spans="1:6" s="8" customFormat="1" ht="15" x14ac:dyDescent="0.2">
      <c r="A2923" s="13"/>
      <c r="C2923" s="14"/>
      <c r="F2923" s="10"/>
    </row>
    <row r="2924" spans="1:6" s="8" customFormat="1" ht="15" x14ac:dyDescent="0.2">
      <c r="A2924" s="13"/>
      <c r="C2924" s="14"/>
      <c r="F2924" s="10"/>
    </row>
    <row r="2925" spans="1:6" s="8" customFormat="1" ht="15" x14ac:dyDescent="0.2">
      <c r="A2925" s="13"/>
      <c r="C2925" s="14"/>
      <c r="F2925" s="10"/>
    </row>
    <row r="2926" spans="1:6" s="8" customFormat="1" ht="15" x14ac:dyDescent="0.2">
      <c r="A2926" s="13"/>
      <c r="C2926" s="14"/>
      <c r="F2926" s="10"/>
    </row>
    <row r="2927" spans="1:6" s="8" customFormat="1" ht="15" x14ac:dyDescent="0.2">
      <c r="A2927" s="13"/>
      <c r="C2927" s="14"/>
      <c r="F2927" s="10"/>
    </row>
    <row r="2928" spans="1:6" s="8" customFormat="1" ht="15" x14ac:dyDescent="0.2">
      <c r="A2928" s="13"/>
      <c r="C2928" s="14"/>
      <c r="F2928" s="10"/>
    </row>
    <row r="2929" spans="1:6" s="8" customFormat="1" ht="15" x14ac:dyDescent="0.2">
      <c r="A2929" s="13"/>
      <c r="C2929" s="14"/>
      <c r="F2929" s="10"/>
    </row>
    <row r="2930" spans="1:6" s="8" customFormat="1" ht="15" x14ac:dyDescent="0.2">
      <c r="A2930" s="13"/>
      <c r="C2930" s="14"/>
      <c r="F2930" s="10"/>
    </row>
    <row r="2931" spans="1:6" s="8" customFormat="1" ht="15" x14ac:dyDescent="0.2">
      <c r="A2931" s="13"/>
      <c r="C2931" s="14"/>
      <c r="F2931" s="10"/>
    </row>
    <row r="2932" spans="1:6" s="8" customFormat="1" ht="15" x14ac:dyDescent="0.2">
      <c r="A2932" s="13"/>
      <c r="C2932" s="14"/>
      <c r="F2932" s="10"/>
    </row>
    <row r="2933" spans="1:6" s="8" customFormat="1" ht="15" x14ac:dyDescent="0.2">
      <c r="A2933" s="13"/>
      <c r="C2933" s="14"/>
      <c r="F2933" s="10"/>
    </row>
    <row r="2934" spans="1:6" s="8" customFormat="1" ht="15" x14ac:dyDescent="0.2">
      <c r="A2934" s="13"/>
      <c r="C2934" s="14"/>
      <c r="F2934" s="10"/>
    </row>
    <row r="2935" spans="1:6" s="8" customFormat="1" ht="15" x14ac:dyDescent="0.2">
      <c r="A2935" s="13"/>
      <c r="C2935" s="14"/>
      <c r="F2935" s="10"/>
    </row>
    <row r="2936" spans="1:6" s="8" customFormat="1" ht="15" x14ac:dyDescent="0.2">
      <c r="A2936" s="13"/>
      <c r="C2936" s="14"/>
      <c r="F2936" s="10"/>
    </row>
    <row r="2937" spans="1:6" s="8" customFormat="1" ht="15" x14ac:dyDescent="0.2">
      <c r="A2937" s="13"/>
      <c r="C2937" s="14"/>
      <c r="F2937" s="10"/>
    </row>
    <row r="2938" spans="1:6" s="8" customFormat="1" ht="15" x14ac:dyDescent="0.2">
      <c r="A2938" s="13"/>
      <c r="C2938" s="14"/>
      <c r="F2938" s="10"/>
    </row>
    <row r="2939" spans="1:6" s="8" customFormat="1" ht="15" x14ac:dyDescent="0.2">
      <c r="A2939" s="13"/>
      <c r="C2939" s="14"/>
      <c r="F2939" s="10"/>
    </row>
    <row r="2940" spans="1:6" s="8" customFormat="1" ht="15" x14ac:dyDescent="0.2">
      <c r="A2940" s="13"/>
      <c r="C2940" s="14"/>
      <c r="F2940" s="10"/>
    </row>
    <row r="2941" spans="1:6" s="8" customFormat="1" ht="15" x14ac:dyDescent="0.2">
      <c r="A2941" s="13"/>
      <c r="C2941" s="14"/>
      <c r="F2941" s="10"/>
    </row>
    <row r="2942" spans="1:6" s="8" customFormat="1" ht="15" x14ac:dyDescent="0.2">
      <c r="A2942" s="13"/>
      <c r="C2942" s="14"/>
      <c r="F2942" s="10"/>
    </row>
    <row r="2943" spans="1:6" s="8" customFormat="1" ht="15" x14ac:dyDescent="0.2">
      <c r="A2943" s="13"/>
      <c r="C2943" s="14"/>
      <c r="F2943" s="10"/>
    </row>
    <row r="2944" spans="1:6" s="8" customFormat="1" ht="15" x14ac:dyDescent="0.2">
      <c r="A2944" s="13"/>
      <c r="C2944" s="14"/>
      <c r="F2944" s="10"/>
    </row>
    <row r="2945" spans="1:6" s="8" customFormat="1" ht="15" x14ac:dyDescent="0.2">
      <c r="A2945" s="13"/>
      <c r="C2945" s="14"/>
      <c r="F2945" s="10"/>
    </row>
    <row r="2946" spans="1:6" s="8" customFormat="1" ht="15" x14ac:dyDescent="0.2">
      <c r="A2946" s="13"/>
      <c r="C2946" s="14"/>
      <c r="F2946" s="10"/>
    </row>
    <row r="2947" spans="1:6" s="8" customFormat="1" ht="15" x14ac:dyDescent="0.2">
      <c r="A2947" s="13"/>
      <c r="C2947" s="14"/>
      <c r="F2947" s="10"/>
    </row>
    <row r="2948" spans="1:6" s="8" customFormat="1" ht="15" x14ac:dyDescent="0.2">
      <c r="A2948" s="13"/>
      <c r="C2948" s="14"/>
      <c r="F2948" s="10"/>
    </row>
    <row r="2949" spans="1:6" s="8" customFormat="1" ht="15" x14ac:dyDescent="0.2">
      <c r="A2949" s="13"/>
      <c r="C2949" s="14"/>
      <c r="F2949" s="10"/>
    </row>
    <row r="2950" spans="1:6" s="8" customFormat="1" ht="15" x14ac:dyDescent="0.2">
      <c r="A2950" s="13"/>
      <c r="C2950" s="14"/>
      <c r="F2950" s="10"/>
    </row>
    <row r="2951" spans="1:6" s="8" customFormat="1" ht="15" x14ac:dyDescent="0.2">
      <c r="A2951" s="13"/>
      <c r="C2951" s="14"/>
      <c r="F2951" s="10"/>
    </row>
    <row r="2952" spans="1:6" s="8" customFormat="1" ht="15" x14ac:dyDescent="0.2">
      <c r="A2952" s="13"/>
      <c r="C2952" s="14"/>
      <c r="F2952" s="10"/>
    </row>
    <row r="2953" spans="1:6" s="8" customFormat="1" ht="15" x14ac:dyDescent="0.2">
      <c r="A2953" s="13"/>
      <c r="C2953" s="14"/>
      <c r="F2953" s="10"/>
    </row>
    <row r="2954" spans="1:6" s="8" customFormat="1" ht="15" x14ac:dyDescent="0.2">
      <c r="A2954" s="13"/>
      <c r="C2954" s="14"/>
      <c r="F2954" s="10"/>
    </row>
    <row r="2955" spans="1:6" s="8" customFormat="1" ht="15" x14ac:dyDescent="0.2">
      <c r="A2955" s="13"/>
      <c r="C2955" s="14"/>
      <c r="F2955" s="10"/>
    </row>
    <row r="2956" spans="1:6" s="8" customFormat="1" ht="15" x14ac:dyDescent="0.2">
      <c r="A2956" s="13"/>
      <c r="C2956" s="14"/>
      <c r="F2956" s="10"/>
    </row>
    <row r="2957" spans="1:6" s="8" customFormat="1" ht="15" x14ac:dyDescent="0.2">
      <c r="A2957" s="13"/>
      <c r="C2957" s="14"/>
      <c r="F2957" s="10"/>
    </row>
    <row r="2958" spans="1:6" s="8" customFormat="1" ht="15" x14ac:dyDescent="0.2">
      <c r="A2958" s="13"/>
      <c r="C2958" s="14"/>
      <c r="F2958" s="10"/>
    </row>
    <row r="2959" spans="1:6" s="8" customFormat="1" ht="15" x14ac:dyDescent="0.2">
      <c r="A2959" s="13"/>
      <c r="C2959" s="14"/>
      <c r="F2959" s="10"/>
    </row>
    <row r="2960" spans="1:6" s="8" customFormat="1" ht="15" x14ac:dyDescent="0.2">
      <c r="A2960" s="13"/>
      <c r="C2960" s="14"/>
      <c r="F2960" s="10"/>
    </row>
    <row r="2961" spans="1:6" s="8" customFormat="1" ht="15" x14ac:dyDescent="0.2">
      <c r="A2961" s="13"/>
      <c r="C2961" s="14"/>
      <c r="F2961" s="10"/>
    </row>
    <row r="2962" spans="1:6" s="8" customFormat="1" ht="15" x14ac:dyDescent="0.2">
      <c r="A2962" s="13"/>
      <c r="C2962" s="14"/>
      <c r="F2962" s="10"/>
    </row>
    <row r="2963" spans="1:6" s="8" customFormat="1" ht="15" x14ac:dyDescent="0.2">
      <c r="A2963" s="13"/>
      <c r="C2963" s="14"/>
      <c r="F2963" s="10"/>
    </row>
    <row r="2964" spans="1:6" s="8" customFormat="1" ht="15" x14ac:dyDescent="0.2">
      <c r="A2964" s="13"/>
      <c r="C2964" s="14"/>
      <c r="F2964" s="10"/>
    </row>
    <row r="2965" spans="1:6" s="8" customFormat="1" ht="15" x14ac:dyDescent="0.2">
      <c r="A2965" s="13"/>
      <c r="C2965" s="14"/>
      <c r="F2965" s="10"/>
    </row>
    <row r="2966" spans="1:6" s="8" customFormat="1" ht="15" x14ac:dyDescent="0.2">
      <c r="A2966" s="13"/>
      <c r="C2966" s="14"/>
      <c r="F2966" s="10"/>
    </row>
    <row r="2967" spans="1:6" s="8" customFormat="1" ht="15" x14ac:dyDescent="0.2">
      <c r="A2967" s="13"/>
      <c r="C2967" s="14"/>
      <c r="F2967" s="10"/>
    </row>
    <row r="2968" spans="1:6" s="8" customFormat="1" ht="15" x14ac:dyDescent="0.2">
      <c r="A2968" s="13"/>
      <c r="C2968" s="14"/>
      <c r="F2968" s="10"/>
    </row>
    <row r="2969" spans="1:6" s="8" customFormat="1" ht="15" x14ac:dyDescent="0.2">
      <c r="A2969" s="13"/>
      <c r="C2969" s="14"/>
      <c r="F2969" s="10"/>
    </row>
    <row r="2970" spans="1:6" s="8" customFormat="1" ht="15" x14ac:dyDescent="0.2">
      <c r="A2970" s="13"/>
      <c r="C2970" s="14"/>
      <c r="F2970" s="10"/>
    </row>
    <row r="2971" spans="1:6" s="8" customFormat="1" ht="15" x14ac:dyDescent="0.2">
      <c r="A2971" s="13"/>
      <c r="C2971" s="14"/>
      <c r="F2971" s="10"/>
    </row>
    <row r="2972" spans="1:6" s="8" customFormat="1" ht="15" x14ac:dyDescent="0.2">
      <c r="A2972" s="13"/>
      <c r="C2972" s="14"/>
      <c r="F2972" s="10"/>
    </row>
    <row r="2973" spans="1:6" s="8" customFormat="1" ht="15" x14ac:dyDescent="0.2">
      <c r="A2973" s="13"/>
      <c r="C2973" s="14"/>
      <c r="F2973" s="10"/>
    </row>
    <row r="2974" spans="1:6" s="8" customFormat="1" ht="15" x14ac:dyDescent="0.2">
      <c r="A2974" s="13"/>
      <c r="C2974" s="14"/>
      <c r="F2974" s="10"/>
    </row>
    <row r="2975" spans="1:6" s="8" customFormat="1" ht="15" x14ac:dyDescent="0.2">
      <c r="A2975" s="13"/>
      <c r="C2975" s="14"/>
      <c r="F2975" s="10"/>
    </row>
    <row r="2976" spans="1:6" s="8" customFormat="1" ht="15" x14ac:dyDescent="0.2">
      <c r="A2976" s="13"/>
      <c r="C2976" s="14"/>
      <c r="F2976" s="10"/>
    </row>
    <row r="2977" spans="1:6" s="8" customFormat="1" ht="15" x14ac:dyDescent="0.2">
      <c r="A2977" s="13"/>
      <c r="C2977" s="14"/>
      <c r="F2977" s="10"/>
    </row>
    <row r="2978" spans="1:6" s="8" customFormat="1" ht="15" x14ac:dyDescent="0.2">
      <c r="A2978" s="13"/>
      <c r="C2978" s="14"/>
      <c r="F2978" s="10"/>
    </row>
    <row r="2979" spans="1:6" s="8" customFormat="1" ht="15" x14ac:dyDescent="0.2">
      <c r="A2979" s="13"/>
      <c r="C2979" s="14"/>
      <c r="F2979" s="10"/>
    </row>
    <row r="2980" spans="1:6" s="8" customFormat="1" ht="15" x14ac:dyDescent="0.2">
      <c r="A2980" s="13"/>
      <c r="C2980" s="14"/>
      <c r="F2980" s="10"/>
    </row>
    <row r="2981" spans="1:6" s="8" customFormat="1" ht="15" x14ac:dyDescent="0.2">
      <c r="A2981" s="13"/>
      <c r="C2981" s="14"/>
      <c r="F2981" s="10"/>
    </row>
    <row r="2982" spans="1:6" s="8" customFormat="1" ht="15" x14ac:dyDescent="0.2">
      <c r="A2982" s="13"/>
      <c r="C2982" s="14"/>
      <c r="F2982" s="10"/>
    </row>
    <row r="2983" spans="1:6" s="8" customFormat="1" ht="15" x14ac:dyDescent="0.2">
      <c r="A2983" s="13"/>
      <c r="C2983" s="14"/>
      <c r="F2983" s="10"/>
    </row>
    <row r="2984" spans="1:6" s="8" customFormat="1" ht="15" x14ac:dyDescent="0.2">
      <c r="A2984" s="13"/>
      <c r="C2984" s="14"/>
      <c r="F2984" s="10"/>
    </row>
    <row r="2985" spans="1:6" s="8" customFormat="1" ht="15" x14ac:dyDescent="0.2">
      <c r="A2985" s="13"/>
      <c r="C2985" s="14"/>
      <c r="F2985" s="10"/>
    </row>
    <row r="2986" spans="1:6" s="8" customFormat="1" ht="15" x14ac:dyDescent="0.2">
      <c r="A2986" s="13"/>
      <c r="C2986" s="14"/>
      <c r="F2986" s="10"/>
    </row>
    <row r="2987" spans="1:6" s="8" customFormat="1" ht="15" x14ac:dyDescent="0.2">
      <c r="A2987" s="13"/>
      <c r="C2987" s="14"/>
      <c r="F2987" s="10"/>
    </row>
    <row r="2988" spans="1:6" s="8" customFormat="1" ht="15" x14ac:dyDescent="0.2">
      <c r="A2988" s="13"/>
      <c r="C2988" s="14"/>
      <c r="F2988" s="10"/>
    </row>
    <row r="2989" spans="1:6" s="8" customFormat="1" ht="15" x14ac:dyDescent="0.2">
      <c r="A2989" s="13"/>
      <c r="C2989" s="14"/>
      <c r="F2989" s="10"/>
    </row>
    <row r="2990" spans="1:6" s="8" customFormat="1" ht="15" x14ac:dyDescent="0.2">
      <c r="A2990" s="13"/>
      <c r="C2990" s="14"/>
      <c r="F2990" s="10"/>
    </row>
    <row r="2991" spans="1:6" s="8" customFormat="1" ht="15" x14ac:dyDescent="0.2">
      <c r="A2991" s="13"/>
      <c r="C2991" s="14"/>
      <c r="F2991" s="10"/>
    </row>
    <row r="2992" spans="1:6" s="8" customFormat="1" ht="15" x14ac:dyDescent="0.2">
      <c r="A2992" s="13"/>
      <c r="C2992" s="14"/>
      <c r="F2992" s="10"/>
    </row>
    <row r="2993" spans="1:6" s="8" customFormat="1" ht="15" x14ac:dyDescent="0.2">
      <c r="A2993" s="13"/>
      <c r="C2993" s="14"/>
      <c r="F2993" s="10"/>
    </row>
    <row r="2994" spans="1:6" s="8" customFormat="1" ht="15" x14ac:dyDescent="0.2">
      <c r="A2994" s="13"/>
      <c r="C2994" s="14"/>
      <c r="F2994" s="10"/>
    </row>
    <row r="2995" spans="1:6" s="8" customFormat="1" ht="15" x14ac:dyDescent="0.2">
      <c r="A2995" s="13"/>
      <c r="C2995" s="14"/>
      <c r="F2995" s="10"/>
    </row>
    <row r="2996" spans="1:6" s="8" customFormat="1" ht="15" x14ac:dyDescent="0.2">
      <c r="A2996" s="13"/>
      <c r="C2996" s="14"/>
      <c r="F2996" s="10"/>
    </row>
    <row r="2997" spans="1:6" s="8" customFormat="1" ht="15" x14ac:dyDescent="0.2">
      <c r="A2997" s="13"/>
      <c r="C2997" s="14"/>
      <c r="F2997" s="10"/>
    </row>
    <row r="2998" spans="1:6" s="8" customFormat="1" ht="15" x14ac:dyDescent="0.2">
      <c r="A2998" s="13"/>
      <c r="C2998" s="14"/>
      <c r="F2998" s="10"/>
    </row>
    <row r="2999" spans="1:6" s="8" customFormat="1" ht="15" x14ac:dyDescent="0.2">
      <c r="A2999" s="13"/>
      <c r="C2999" s="14"/>
      <c r="F2999" s="10"/>
    </row>
    <row r="3000" spans="1:6" s="8" customFormat="1" ht="15" x14ac:dyDescent="0.2">
      <c r="A3000" s="13"/>
      <c r="C3000" s="14"/>
      <c r="F3000" s="10"/>
    </row>
    <row r="3001" spans="1:6" s="8" customFormat="1" ht="15" x14ac:dyDescent="0.2">
      <c r="A3001" s="13"/>
      <c r="C3001" s="14"/>
      <c r="F3001" s="10"/>
    </row>
    <row r="3002" spans="1:6" s="8" customFormat="1" ht="15" x14ac:dyDescent="0.2">
      <c r="A3002" s="13"/>
      <c r="C3002" s="14"/>
      <c r="F3002" s="10"/>
    </row>
    <row r="3003" spans="1:6" s="8" customFormat="1" ht="15" x14ac:dyDescent="0.2">
      <c r="A3003" s="13"/>
      <c r="C3003" s="14"/>
      <c r="F3003" s="10"/>
    </row>
    <row r="3004" spans="1:6" s="8" customFormat="1" ht="15" x14ac:dyDescent="0.2">
      <c r="A3004" s="13"/>
      <c r="C3004" s="14"/>
      <c r="F3004" s="10"/>
    </row>
    <row r="3005" spans="1:6" s="8" customFormat="1" ht="15" x14ac:dyDescent="0.2">
      <c r="A3005" s="13"/>
      <c r="C3005" s="14"/>
      <c r="F3005" s="10"/>
    </row>
    <row r="3006" spans="1:6" s="8" customFormat="1" ht="15" x14ac:dyDescent="0.2">
      <c r="A3006" s="13"/>
      <c r="C3006" s="14"/>
      <c r="F3006" s="10"/>
    </row>
    <row r="3007" spans="1:6" s="8" customFormat="1" ht="15" x14ac:dyDescent="0.2">
      <c r="A3007" s="13"/>
      <c r="C3007" s="14"/>
      <c r="F3007" s="10"/>
    </row>
    <row r="3008" spans="1:6" s="8" customFormat="1" ht="15" x14ac:dyDescent="0.2">
      <c r="A3008" s="13"/>
      <c r="C3008" s="14"/>
      <c r="F3008" s="10"/>
    </row>
    <row r="3009" spans="1:6" s="8" customFormat="1" ht="15" x14ac:dyDescent="0.2">
      <c r="A3009" s="13"/>
      <c r="C3009" s="14"/>
      <c r="F3009" s="10"/>
    </row>
    <row r="3010" spans="1:6" s="8" customFormat="1" ht="15" x14ac:dyDescent="0.2">
      <c r="A3010" s="13"/>
      <c r="C3010" s="14"/>
      <c r="F3010" s="10"/>
    </row>
    <row r="3011" spans="1:6" s="8" customFormat="1" ht="15" x14ac:dyDescent="0.2">
      <c r="A3011" s="13"/>
      <c r="C3011" s="14"/>
      <c r="F3011" s="10"/>
    </row>
    <row r="3012" spans="1:6" s="8" customFormat="1" ht="15" x14ac:dyDescent="0.2">
      <c r="A3012" s="13"/>
      <c r="C3012" s="14"/>
      <c r="F3012" s="10"/>
    </row>
    <row r="3013" spans="1:6" s="8" customFormat="1" ht="15" x14ac:dyDescent="0.2">
      <c r="A3013" s="13"/>
      <c r="C3013" s="14"/>
      <c r="F3013" s="10"/>
    </row>
    <row r="3014" spans="1:6" s="8" customFormat="1" ht="15" x14ac:dyDescent="0.2">
      <c r="A3014" s="13"/>
      <c r="C3014" s="14"/>
      <c r="F3014" s="10"/>
    </row>
    <row r="3015" spans="1:6" s="8" customFormat="1" ht="15" x14ac:dyDescent="0.2">
      <c r="A3015" s="13"/>
      <c r="C3015" s="14"/>
      <c r="F3015" s="10"/>
    </row>
    <row r="3016" spans="1:6" s="8" customFormat="1" ht="15" x14ac:dyDescent="0.2">
      <c r="A3016" s="13"/>
      <c r="C3016" s="14"/>
      <c r="F3016" s="10"/>
    </row>
    <row r="3017" spans="1:6" s="8" customFormat="1" ht="15" x14ac:dyDescent="0.2">
      <c r="A3017" s="13"/>
      <c r="C3017" s="14"/>
      <c r="F3017" s="10"/>
    </row>
    <row r="3018" spans="1:6" s="8" customFormat="1" ht="15" x14ac:dyDescent="0.2">
      <c r="A3018" s="13"/>
      <c r="C3018" s="14"/>
      <c r="F3018" s="10"/>
    </row>
    <row r="3019" spans="1:6" s="8" customFormat="1" ht="15" x14ac:dyDescent="0.2">
      <c r="A3019" s="13"/>
      <c r="C3019" s="14"/>
      <c r="F3019" s="10"/>
    </row>
    <row r="3020" spans="1:6" s="8" customFormat="1" ht="15" x14ac:dyDescent="0.2">
      <c r="A3020" s="13"/>
      <c r="C3020" s="14"/>
      <c r="F3020" s="10"/>
    </row>
    <row r="3021" spans="1:6" s="8" customFormat="1" ht="15" x14ac:dyDescent="0.2">
      <c r="A3021" s="13"/>
      <c r="C3021" s="14"/>
      <c r="F3021" s="10"/>
    </row>
    <row r="3022" spans="1:6" s="8" customFormat="1" ht="15" x14ac:dyDescent="0.2">
      <c r="A3022" s="13"/>
      <c r="C3022" s="14"/>
      <c r="F3022" s="10"/>
    </row>
    <row r="3023" spans="1:6" s="8" customFormat="1" ht="15" x14ac:dyDescent="0.2">
      <c r="A3023" s="13"/>
      <c r="C3023" s="14"/>
      <c r="F3023" s="10"/>
    </row>
    <row r="3024" spans="1:6" s="8" customFormat="1" ht="15" x14ac:dyDescent="0.2">
      <c r="A3024" s="13"/>
      <c r="C3024" s="14"/>
      <c r="F3024" s="10"/>
    </row>
    <row r="3025" spans="1:6" s="8" customFormat="1" ht="15" x14ac:dyDescent="0.2">
      <c r="A3025" s="13"/>
      <c r="C3025" s="14"/>
      <c r="F3025" s="10"/>
    </row>
    <row r="3026" spans="1:6" s="8" customFormat="1" ht="15" x14ac:dyDescent="0.2">
      <c r="A3026" s="13"/>
      <c r="C3026" s="14"/>
      <c r="F3026" s="10"/>
    </row>
    <row r="3027" spans="1:6" s="8" customFormat="1" ht="15" x14ac:dyDescent="0.2">
      <c r="A3027" s="13"/>
      <c r="C3027" s="14"/>
      <c r="F3027" s="10"/>
    </row>
    <row r="3028" spans="1:6" s="8" customFormat="1" ht="15" x14ac:dyDescent="0.2">
      <c r="A3028" s="13"/>
      <c r="C3028" s="14"/>
      <c r="F3028" s="10"/>
    </row>
    <row r="3029" spans="1:6" s="8" customFormat="1" ht="15" x14ac:dyDescent="0.2">
      <c r="A3029" s="13"/>
      <c r="C3029" s="14"/>
      <c r="F3029" s="10"/>
    </row>
    <row r="3030" spans="1:6" s="8" customFormat="1" ht="15" x14ac:dyDescent="0.2">
      <c r="A3030" s="13"/>
      <c r="C3030" s="14"/>
      <c r="F3030" s="10"/>
    </row>
    <row r="3031" spans="1:6" s="8" customFormat="1" ht="15" x14ac:dyDescent="0.2">
      <c r="A3031" s="13"/>
      <c r="C3031" s="14"/>
      <c r="F3031" s="10"/>
    </row>
    <row r="3032" spans="1:6" s="8" customFormat="1" ht="15" x14ac:dyDescent="0.2">
      <c r="A3032" s="13"/>
      <c r="C3032" s="14"/>
      <c r="F3032" s="10"/>
    </row>
    <row r="3033" spans="1:6" s="8" customFormat="1" ht="15" x14ac:dyDescent="0.2">
      <c r="A3033" s="13"/>
      <c r="C3033" s="14"/>
      <c r="F3033" s="10"/>
    </row>
    <row r="3034" spans="1:6" s="8" customFormat="1" ht="15" x14ac:dyDescent="0.2">
      <c r="A3034" s="13"/>
      <c r="C3034" s="14"/>
      <c r="F3034" s="10"/>
    </row>
    <row r="3035" spans="1:6" s="8" customFormat="1" ht="15" x14ac:dyDescent="0.2">
      <c r="A3035" s="13"/>
      <c r="C3035" s="14"/>
      <c r="F3035" s="10"/>
    </row>
    <row r="3036" spans="1:6" s="8" customFormat="1" ht="15" x14ac:dyDescent="0.2">
      <c r="A3036" s="13"/>
      <c r="C3036" s="14"/>
      <c r="F3036" s="10"/>
    </row>
    <row r="3037" spans="1:6" s="8" customFormat="1" ht="15" x14ac:dyDescent="0.2">
      <c r="A3037" s="13"/>
      <c r="C3037" s="14"/>
      <c r="F3037" s="10"/>
    </row>
    <row r="3038" spans="1:6" s="8" customFormat="1" ht="15" x14ac:dyDescent="0.2">
      <c r="A3038" s="13"/>
      <c r="C3038" s="14"/>
      <c r="F3038" s="10"/>
    </row>
    <row r="3039" spans="1:6" s="8" customFormat="1" ht="15" x14ac:dyDescent="0.2">
      <c r="A3039" s="13"/>
      <c r="C3039" s="14"/>
      <c r="F3039" s="10"/>
    </row>
    <row r="3040" spans="1:6" s="8" customFormat="1" ht="15" x14ac:dyDescent="0.2">
      <c r="A3040" s="13"/>
      <c r="C3040" s="14"/>
      <c r="F3040" s="10"/>
    </row>
    <row r="3041" spans="1:6" s="8" customFormat="1" ht="15" x14ac:dyDescent="0.2">
      <c r="A3041" s="13"/>
      <c r="C3041" s="14"/>
      <c r="F3041" s="10"/>
    </row>
    <row r="3042" spans="1:6" s="8" customFormat="1" ht="15" x14ac:dyDescent="0.2">
      <c r="A3042" s="13"/>
      <c r="C3042" s="14"/>
      <c r="F3042" s="10"/>
    </row>
    <row r="3043" spans="1:6" s="8" customFormat="1" ht="15" x14ac:dyDescent="0.2">
      <c r="A3043" s="13"/>
      <c r="C3043" s="14"/>
      <c r="F3043" s="10"/>
    </row>
    <row r="3044" spans="1:6" s="8" customFormat="1" ht="15" x14ac:dyDescent="0.2">
      <c r="A3044" s="13"/>
      <c r="C3044" s="14"/>
      <c r="F3044" s="10"/>
    </row>
    <row r="3045" spans="1:6" s="8" customFormat="1" ht="15" x14ac:dyDescent="0.2">
      <c r="A3045" s="13"/>
      <c r="C3045" s="14"/>
      <c r="F3045" s="10"/>
    </row>
    <row r="3046" spans="1:6" s="8" customFormat="1" ht="15" x14ac:dyDescent="0.2">
      <c r="A3046" s="13"/>
      <c r="C3046" s="14"/>
      <c r="F3046" s="10"/>
    </row>
    <row r="3047" spans="1:6" s="8" customFormat="1" ht="15" x14ac:dyDescent="0.2">
      <c r="A3047" s="13"/>
      <c r="C3047" s="14"/>
      <c r="F3047" s="10"/>
    </row>
    <row r="3048" spans="1:6" s="8" customFormat="1" ht="15" x14ac:dyDescent="0.2">
      <c r="A3048" s="13"/>
      <c r="C3048" s="14"/>
      <c r="F3048" s="10"/>
    </row>
    <row r="3049" spans="1:6" s="8" customFormat="1" ht="15" x14ac:dyDescent="0.2">
      <c r="A3049" s="13"/>
      <c r="C3049" s="14"/>
      <c r="F3049" s="10"/>
    </row>
    <row r="3050" spans="1:6" s="8" customFormat="1" ht="15" x14ac:dyDescent="0.2">
      <c r="A3050" s="13"/>
      <c r="C3050" s="14"/>
      <c r="F3050" s="10"/>
    </row>
    <row r="3051" spans="1:6" s="8" customFormat="1" ht="15" x14ac:dyDescent="0.2">
      <c r="A3051" s="13"/>
      <c r="C3051" s="14"/>
      <c r="F3051" s="10"/>
    </row>
    <row r="3052" spans="1:6" s="8" customFormat="1" ht="15" x14ac:dyDescent="0.2">
      <c r="A3052" s="13"/>
      <c r="C3052" s="14"/>
      <c r="F3052" s="10"/>
    </row>
    <row r="3053" spans="1:6" s="8" customFormat="1" ht="15" x14ac:dyDescent="0.2">
      <c r="A3053" s="13"/>
      <c r="C3053" s="14"/>
      <c r="F3053" s="10"/>
    </row>
    <row r="3054" spans="1:6" s="8" customFormat="1" ht="15" x14ac:dyDescent="0.2">
      <c r="A3054" s="13"/>
      <c r="C3054" s="14"/>
      <c r="F3054" s="10"/>
    </row>
    <row r="3055" spans="1:6" s="8" customFormat="1" ht="15" x14ac:dyDescent="0.2">
      <c r="A3055" s="13"/>
      <c r="C3055" s="14"/>
      <c r="F3055" s="10"/>
    </row>
    <row r="3056" spans="1:6" s="8" customFormat="1" ht="15" x14ac:dyDescent="0.2">
      <c r="A3056" s="13"/>
      <c r="C3056" s="14"/>
      <c r="F3056" s="10"/>
    </row>
    <row r="3057" spans="1:6" s="8" customFormat="1" ht="15" x14ac:dyDescent="0.2">
      <c r="A3057" s="13"/>
      <c r="C3057" s="14"/>
      <c r="F3057" s="10"/>
    </row>
    <row r="3058" spans="1:6" s="8" customFormat="1" ht="15" x14ac:dyDescent="0.2">
      <c r="A3058" s="13"/>
      <c r="C3058" s="14"/>
      <c r="F3058" s="10"/>
    </row>
    <row r="3059" spans="1:6" s="8" customFormat="1" ht="15" x14ac:dyDescent="0.2">
      <c r="A3059" s="13"/>
      <c r="C3059" s="14"/>
      <c r="F3059" s="10"/>
    </row>
    <row r="3060" spans="1:6" s="8" customFormat="1" ht="15" x14ac:dyDescent="0.2">
      <c r="A3060" s="13"/>
      <c r="C3060" s="14"/>
      <c r="F3060" s="10"/>
    </row>
    <row r="3061" spans="1:6" s="8" customFormat="1" ht="15" x14ac:dyDescent="0.2">
      <c r="A3061" s="13"/>
      <c r="C3061" s="14"/>
      <c r="F3061" s="10"/>
    </row>
    <row r="3062" spans="1:6" s="8" customFormat="1" ht="15" x14ac:dyDescent="0.2">
      <c r="A3062" s="13"/>
      <c r="C3062" s="14"/>
      <c r="F3062" s="10"/>
    </row>
    <row r="3063" spans="1:6" s="8" customFormat="1" ht="15" x14ac:dyDescent="0.2">
      <c r="A3063" s="13"/>
      <c r="C3063" s="14"/>
      <c r="F3063" s="10"/>
    </row>
    <row r="3064" spans="1:6" s="8" customFormat="1" ht="15" x14ac:dyDescent="0.2">
      <c r="A3064" s="13"/>
      <c r="C3064" s="14"/>
      <c r="F3064" s="10"/>
    </row>
    <row r="3065" spans="1:6" s="8" customFormat="1" ht="15" x14ac:dyDescent="0.2">
      <c r="A3065" s="13"/>
      <c r="C3065" s="14"/>
      <c r="F3065" s="10"/>
    </row>
    <row r="3066" spans="1:6" s="8" customFormat="1" ht="15" x14ac:dyDescent="0.2">
      <c r="A3066" s="13"/>
      <c r="C3066" s="14"/>
      <c r="F3066" s="10"/>
    </row>
    <row r="3067" spans="1:6" s="8" customFormat="1" ht="15" x14ac:dyDescent="0.2">
      <c r="A3067" s="13"/>
      <c r="C3067" s="14"/>
      <c r="F3067" s="10"/>
    </row>
    <row r="3068" spans="1:6" s="8" customFormat="1" ht="15" x14ac:dyDescent="0.2">
      <c r="A3068" s="13"/>
      <c r="C3068" s="14"/>
      <c r="F3068" s="10"/>
    </row>
    <row r="3069" spans="1:6" s="8" customFormat="1" ht="15" x14ac:dyDescent="0.2">
      <c r="A3069" s="13"/>
      <c r="C3069" s="14"/>
      <c r="F3069" s="10"/>
    </row>
    <row r="3070" spans="1:6" s="8" customFormat="1" ht="15" x14ac:dyDescent="0.2">
      <c r="A3070" s="13"/>
      <c r="C3070" s="14"/>
      <c r="F3070" s="10"/>
    </row>
    <row r="3071" spans="1:6" s="8" customFormat="1" ht="15" x14ac:dyDescent="0.2">
      <c r="A3071" s="13"/>
      <c r="C3071" s="14"/>
      <c r="F3071" s="10"/>
    </row>
    <row r="3072" spans="1:6" s="8" customFormat="1" ht="15" x14ac:dyDescent="0.2">
      <c r="A3072" s="13"/>
      <c r="C3072" s="14"/>
      <c r="F3072" s="10"/>
    </row>
    <row r="3073" spans="1:6" s="8" customFormat="1" ht="15" x14ac:dyDescent="0.2">
      <c r="A3073" s="13"/>
      <c r="C3073" s="14"/>
      <c r="F3073" s="10"/>
    </row>
    <row r="3074" spans="1:6" s="8" customFormat="1" ht="15" x14ac:dyDescent="0.2">
      <c r="A3074" s="13"/>
      <c r="C3074" s="14"/>
      <c r="F3074" s="10"/>
    </row>
    <row r="3075" spans="1:6" s="8" customFormat="1" ht="15" x14ac:dyDescent="0.2">
      <c r="A3075" s="13"/>
      <c r="C3075" s="14"/>
      <c r="F3075" s="10"/>
    </row>
    <row r="3076" spans="1:6" s="8" customFormat="1" ht="15" x14ac:dyDescent="0.2">
      <c r="A3076" s="13"/>
      <c r="C3076" s="14"/>
      <c r="F3076" s="10"/>
    </row>
    <row r="3077" spans="1:6" s="8" customFormat="1" ht="15" x14ac:dyDescent="0.2">
      <c r="A3077" s="13"/>
      <c r="C3077" s="14"/>
      <c r="F3077" s="10"/>
    </row>
    <row r="3078" spans="1:6" s="8" customFormat="1" ht="15" x14ac:dyDescent="0.2">
      <c r="A3078" s="13"/>
      <c r="C3078" s="14"/>
      <c r="F3078" s="10"/>
    </row>
    <row r="3079" spans="1:6" s="8" customFormat="1" ht="15" x14ac:dyDescent="0.2">
      <c r="A3079" s="13"/>
      <c r="C3079" s="14"/>
      <c r="F3079" s="10"/>
    </row>
    <row r="3080" spans="1:6" s="8" customFormat="1" ht="15" x14ac:dyDescent="0.2">
      <c r="A3080" s="13"/>
      <c r="C3080" s="14"/>
      <c r="F3080" s="10"/>
    </row>
    <row r="3081" spans="1:6" s="8" customFormat="1" ht="15" x14ac:dyDescent="0.2">
      <c r="A3081" s="13"/>
      <c r="C3081" s="14"/>
      <c r="F3081" s="10"/>
    </row>
    <row r="3082" spans="1:6" s="8" customFormat="1" ht="15" x14ac:dyDescent="0.2">
      <c r="A3082" s="13"/>
      <c r="C3082" s="14"/>
      <c r="F3082" s="10"/>
    </row>
    <row r="3083" spans="1:6" s="8" customFormat="1" ht="15" x14ac:dyDescent="0.2">
      <c r="A3083" s="13"/>
      <c r="C3083" s="14"/>
      <c r="F3083" s="10"/>
    </row>
    <row r="3084" spans="1:6" s="8" customFormat="1" ht="15" x14ac:dyDescent="0.2">
      <c r="A3084" s="13"/>
      <c r="C3084" s="14"/>
      <c r="F3084" s="10"/>
    </row>
    <row r="3085" spans="1:6" s="8" customFormat="1" ht="15" x14ac:dyDescent="0.2">
      <c r="A3085" s="13"/>
      <c r="C3085" s="14"/>
      <c r="F3085" s="10"/>
    </row>
    <row r="3086" spans="1:6" s="8" customFormat="1" ht="15" x14ac:dyDescent="0.2">
      <c r="A3086" s="13"/>
      <c r="C3086" s="14"/>
      <c r="F3086" s="10"/>
    </row>
    <row r="3087" spans="1:6" s="8" customFormat="1" ht="15" x14ac:dyDescent="0.2">
      <c r="A3087" s="13"/>
      <c r="C3087" s="14"/>
      <c r="F3087" s="10"/>
    </row>
    <row r="3088" spans="1:6" s="8" customFormat="1" ht="15" x14ac:dyDescent="0.2">
      <c r="A3088" s="13"/>
      <c r="C3088" s="14"/>
      <c r="F3088" s="10"/>
    </row>
    <row r="3089" spans="1:6" s="8" customFormat="1" ht="15" x14ac:dyDescent="0.2">
      <c r="A3089" s="13"/>
      <c r="C3089" s="14"/>
      <c r="F3089" s="10"/>
    </row>
    <row r="3090" spans="1:6" s="8" customFormat="1" ht="15" x14ac:dyDescent="0.2">
      <c r="A3090" s="13"/>
      <c r="C3090" s="14"/>
      <c r="F3090" s="10"/>
    </row>
    <row r="3091" spans="1:6" s="8" customFormat="1" ht="15" x14ac:dyDescent="0.2">
      <c r="A3091" s="13"/>
      <c r="C3091" s="14"/>
      <c r="F3091" s="10"/>
    </row>
    <row r="3092" spans="1:6" s="8" customFormat="1" ht="15" x14ac:dyDescent="0.2">
      <c r="A3092" s="13"/>
      <c r="C3092" s="14"/>
      <c r="F3092" s="10"/>
    </row>
    <row r="3093" spans="1:6" s="8" customFormat="1" ht="15" x14ac:dyDescent="0.2">
      <c r="A3093" s="13"/>
      <c r="C3093" s="14"/>
      <c r="F3093" s="10"/>
    </row>
    <row r="3094" spans="1:6" s="8" customFormat="1" ht="15" x14ac:dyDescent="0.2">
      <c r="A3094" s="13"/>
      <c r="C3094" s="14"/>
      <c r="F3094" s="10"/>
    </row>
    <row r="3095" spans="1:6" s="8" customFormat="1" ht="15" x14ac:dyDescent="0.2">
      <c r="A3095" s="13"/>
      <c r="C3095" s="14"/>
      <c r="F3095" s="10"/>
    </row>
    <row r="3096" spans="1:6" s="8" customFormat="1" ht="15" x14ac:dyDescent="0.2">
      <c r="A3096" s="13"/>
      <c r="C3096" s="14"/>
      <c r="F3096" s="10"/>
    </row>
    <row r="3097" spans="1:6" s="8" customFormat="1" ht="15" x14ac:dyDescent="0.2">
      <c r="A3097" s="13"/>
      <c r="C3097" s="14"/>
      <c r="F3097" s="10"/>
    </row>
    <row r="3098" spans="1:6" s="8" customFormat="1" ht="15" x14ac:dyDescent="0.2">
      <c r="A3098" s="13"/>
      <c r="C3098" s="14"/>
      <c r="F3098" s="10"/>
    </row>
    <row r="3099" spans="1:6" s="8" customFormat="1" ht="15" x14ac:dyDescent="0.2">
      <c r="A3099" s="13"/>
      <c r="C3099" s="14"/>
      <c r="F3099" s="10"/>
    </row>
    <row r="3100" spans="1:6" s="8" customFormat="1" ht="15" x14ac:dyDescent="0.2">
      <c r="A3100" s="13"/>
      <c r="C3100" s="14"/>
      <c r="F3100" s="10"/>
    </row>
    <row r="3101" spans="1:6" s="8" customFormat="1" ht="15" x14ac:dyDescent="0.2">
      <c r="A3101" s="13"/>
      <c r="C3101" s="14"/>
      <c r="F3101" s="10"/>
    </row>
    <row r="3102" spans="1:6" s="8" customFormat="1" ht="15" x14ac:dyDescent="0.2">
      <c r="A3102" s="13"/>
      <c r="C3102" s="14"/>
      <c r="F3102" s="10"/>
    </row>
    <row r="3103" spans="1:6" s="8" customFormat="1" ht="15" x14ac:dyDescent="0.2">
      <c r="A3103" s="13"/>
      <c r="C3103" s="14"/>
      <c r="F3103" s="10"/>
    </row>
    <row r="3104" spans="1:6" s="8" customFormat="1" ht="15" x14ac:dyDescent="0.2">
      <c r="A3104" s="13"/>
      <c r="C3104" s="14"/>
      <c r="F3104" s="10"/>
    </row>
    <row r="3105" spans="1:6" s="8" customFormat="1" ht="15" x14ac:dyDescent="0.2">
      <c r="A3105" s="13"/>
      <c r="C3105" s="14"/>
      <c r="F3105" s="10"/>
    </row>
    <row r="3106" spans="1:6" s="8" customFormat="1" ht="15" x14ac:dyDescent="0.2">
      <c r="A3106" s="13"/>
      <c r="C3106" s="14"/>
      <c r="F3106" s="10"/>
    </row>
    <row r="3107" spans="1:6" s="8" customFormat="1" ht="15" x14ac:dyDescent="0.2">
      <c r="A3107" s="13"/>
      <c r="C3107" s="14"/>
      <c r="F3107" s="10"/>
    </row>
    <row r="3108" spans="1:6" s="8" customFormat="1" ht="15" x14ac:dyDescent="0.2">
      <c r="A3108" s="13"/>
      <c r="C3108" s="14"/>
      <c r="F3108" s="10"/>
    </row>
    <row r="3109" spans="1:6" s="8" customFormat="1" ht="15" x14ac:dyDescent="0.2">
      <c r="A3109" s="13"/>
      <c r="C3109" s="14"/>
      <c r="F3109" s="10"/>
    </row>
    <row r="3110" spans="1:6" s="8" customFormat="1" ht="15" x14ac:dyDescent="0.2">
      <c r="A3110" s="13"/>
      <c r="C3110" s="14"/>
      <c r="F3110" s="10"/>
    </row>
    <row r="3111" spans="1:6" s="8" customFormat="1" ht="15" x14ac:dyDescent="0.2">
      <c r="A3111" s="13"/>
      <c r="C3111" s="14"/>
      <c r="F3111" s="10"/>
    </row>
    <row r="3112" spans="1:6" s="8" customFormat="1" ht="15" x14ac:dyDescent="0.2">
      <c r="A3112" s="13"/>
      <c r="C3112" s="14"/>
      <c r="F3112" s="10"/>
    </row>
    <row r="3113" spans="1:6" s="8" customFormat="1" ht="15" x14ac:dyDescent="0.2">
      <c r="A3113" s="13"/>
      <c r="C3113" s="14"/>
      <c r="F3113" s="10"/>
    </row>
    <row r="3114" spans="1:6" s="8" customFormat="1" ht="15" x14ac:dyDescent="0.2">
      <c r="A3114" s="13"/>
      <c r="C3114" s="14"/>
      <c r="F3114" s="10"/>
    </row>
    <row r="3115" spans="1:6" s="8" customFormat="1" ht="15" x14ac:dyDescent="0.2">
      <c r="A3115" s="13"/>
      <c r="C3115" s="14"/>
      <c r="F3115" s="10"/>
    </row>
    <row r="3116" spans="1:6" s="8" customFormat="1" ht="15" x14ac:dyDescent="0.2">
      <c r="A3116" s="13"/>
      <c r="C3116" s="14"/>
      <c r="F3116" s="10"/>
    </row>
    <row r="3117" spans="1:6" s="8" customFormat="1" ht="15" x14ac:dyDescent="0.2">
      <c r="A3117" s="13"/>
      <c r="C3117" s="14"/>
      <c r="F3117" s="10"/>
    </row>
    <row r="3118" spans="1:6" s="8" customFormat="1" ht="15" x14ac:dyDescent="0.2">
      <c r="A3118" s="13"/>
      <c r="C3118" s="14"/>
      <c r="F3118" s="10"/>
    </row>
    <row r="3119" spans="1:6" s="8" customFormat="1" ht="15" x14ac:dyDescent="0.2">
      <c r="A3119" s="13"/>
      <c r="C3119" s="14"/>
      <c r="F3119" s="10"/>
    </row>
    <row r="3120" spans="1:6" s="8" customFormat="1" ht="15" x14ac:dyDescent="0.2">
      <c r="A3120" s="13"/>
      <c r="C3120" s="14"/>
      <c r="F3120" s="10"/>
    </row>
    <row r="3121" spans="1:6" s="8" customFormat="1" ht="15" x14ac:dyDescent="0.2">
      <c r="A3121" s="13"/>
      <c r="C3121" s="14"/>
      <c r="F3121" s="10"/>
    </row>
    <row r="3122" spans="1:6" s="8" customFormat="1" ht="15" x14ac:dyDescent="0.2">
      <c r="A3122" s="13"/>
      <c r="C3122" s="14"/>
      <c r="F3122" s="10"/>
    </row>
    <row r="3123" spans="1:6" s="8" customFormat="1" ht="15" x14ac:dyDescent="0.2">
      <c r="A3123" s="13"/>
      <c r="C3123" s="14"/>
      <c r="F3123" s="10"/>
    </row>
    <row r="3124" spans="1:6" s="8" customFormat="1" ht="15" x14ac:dyDescent="0.2">
      <c r="A3124" s="13"/>
      <c r="C3124" s="14"/>
      <c r="F3124" s="10"/>
    </row>
    <row r="3125" spans="1:6" s="8" customFormat="1" ht="15" x14ac:dyDescent="0.2">
      <c r="A3125" s="13"/>
      <c r="C3125" s="14"/>
      <c r="F3125" s="10"/>
    </row>
    <row r="3126" spans="1:6" s="8" customFormat="1" ht="15" x14ac:dyDescent="0.2">
      <c r="A3126" s="13"/>
      <c r="C3126" s="14"/>
      <c r="F3126" s="10"/>
    </row>
    <row r="3127" spans="1:6" s="8" customFormat="1" ht="15" x14ac:dyDescent="0.2">
      <c r="A3127" s="13"/>
      <c r="C3127" s="14"/>
      <c r="F3127" s="10"/>
    </row>
    <row r="3128" spans="1:6" s="8" customFormat="1" ht="15" x14ac:dyDescent="0.2">
      <c r="A3128" s="13"/>
      <c r="C3128" s="14"/>
      <c r="F3128" s="10"/>
    </row>
    <row r="3129" spans="1:6" s="8" customFormat="1" ht="15" x14ac:dyDescent="0.2">
      <c r="A3129" s="13"/>
      <c r="C3129" s="14"/>
      <c r="F3129" s="10"/>
    </row>
    <row r="3130" spans="1:6" s="8" customFormat="1" ht="15" x14ac:dyDescent="0.2">
      <c r="A3130" s="13"/>
      <c r="C3130" s="14"/>
      <c r="F3130" s="10"/>
    </row>
    <row r="3131" spans="1:6" s="8" customFormat="1" ht="15" x14ac:dyDescent="0.2">
      <c r="A3131" s="13"/>
      <c r="C3131" s="14"/>
      <c r="F3131" s="10"/>
    </row>
    <row r="3132" spans="1:6" s="8" customFormat="1" ht="15" x14ac:dyDescent="0.2">
      <c r="A3132" s="13"/>
      <c r="C3132" s="14"/>
      <c r="F3132" s="10"/>
    </row>
    <row r="3133" spans="1:6" s="8" customFormat="1" ht="15" x14ac:dyDescent="0.2">
      <c r="A3133" s="13"/>
      <c r="C3133" s="14"/>
      <c r="F3133" s="10"/>
    </row>
    <row r="3134" spans="1:6" s="8" customFormat="1" ht="15" x14ac:dyDescent="0.2">
      <c r="A3134" s="13"/>
      <c r="C3134" s="14"/>
      <c r="F3134" s="10"/>
    </row>
    <row r="3135" spans="1:6" s="8" customFormat="1" ht="15" x14ac:dyDescent="0.2">
      <c r="A3135" s="13"/>
      <c r="C3135" s="14"/>
      <c r="F3135" s="10"/>
    </row>
    <row r="3136" spans="1:6" s="8" customFormat="1" ht="15" x14ac:dyDescent="0.2">
      <c r="A3136" s="13"/>
      <c r="C3136" s="14"/>
      <c r="F3136" s="10"/>
    </row>
    <row r="3137" spans="1:6" s="8" customFormat="1" ht="15" x14ac:dyDescent="0.2">
      <c r="A3137" s="13"/>
      <c r="C3137" s="14"/>
      <c r="F3137" s="10"/>
    </row>
    <row r="3138" spans="1:6" s="8" customFormat="1" ht="15" x14ac:dyDescent="0.2">
      <c r="A3138" s="13"/>
      <c r="C3138" s="14"/>
      <c r="F3138" s="10"/>
    </row>
    <row r="3139" spans="1:6" s="8" customFormat="1" ht="15" x14ac:dyDescent="0.2">
      <c r="A3139" s="13"/>
      <c r="C3139" s="14"/>
      <c r="F3139" s="10"/>
    </row>
    <row r="3140" spans="1:6" s="8" customFormat="1" ht="15" x14ac:dyDescent="0.2">
      <c r="A3140" s="13"/>
      <c r="C3140" s="14"/>
      <c r="F3140" s="10"/>
    </row>
    <row r="3141" spans="1:6" s="8" customFormat="1" ht="15" x14ac:dyDescent="0.2">
      <c r="A3141" s="13"/>
      <c r="C3141" s="14"/>
      <c r="F3141" s="10"/>
    </row>
    <row r="3142" spans="1:6" s="8" customFormat="1" ht="15" x14ac:dyDescent="0.2">
      <c r="A3142" s="13"/>
      <c r="C3142" s="14"/>
      <c r="F3142" s="10"/>
    </row>
    <row r="3143" spans="1:6" s="8" customFormat="1" ht="15" x14ac:dyDescent="0.2">
      <c r="A3143" s="13"/>
      <c r="C3143" s="14"/>
      <c r="F3143" s="10"/>
    </row>
    <row r="3144" spans="1:6" s="8" customFormat="1" ht="15" x14ac:dyDescent="0.2">
      <c r="A3144" s="13"/>
      <c r="C3144" s="14"/>
      <c r="F3144" s="10"/>
    </row>
    <row r="3145" spans="1:6" s="8" customFormat="1" ht="15" x14ac:dyDescent="0.2">
      <c r="A3145" s="13"/>
      <c r="C3145" s="14"/>
      <c r="F3145" s="10"/>
    </row>
    <row r="3146" spans="1:6" s="8" customFormat="1" ht="15" x14ac:dyDescent="0.2">
      <c r="A3146" s="13"/>
      <c r="C3146" s="14"/>
      <c r="F3146" s="10"/>
    </row>
    <row r="3147" spans="1:6" s="8" customFormat="1" ht="15" x14ac:dyDescent="0.2">
      <c r="A3147" s="13"/>
      <c r="C3147" s="14"/>
      <c r="F3147" s="10"/>
    </row>
    <row r="3148" spans="1:6" s="8" customFormat="1" ht="15" x14ac:dyDescent="0.2">
      <c r="A3148" s="13"/>
      <c r="C3148" s="14"/>
      <c r="F3148" s="10"/>
    </row>
    <row r="3149" spans="1:6" s="8" customFormat="1" ht="15" x14ac:dyDescent="0.2">
      <c r="A3149" s="13"/>
      <c r="C3149" s="14"/>
      <c r="F3149" s="10"/>
    </row>
    <row r="3150" spans="1:6" s="8" customFormat="1" ht="15" x14ac:dyDescent="0.2">
      <c r="A3150" s="13"/>
      <c r="C3150" s="14"/>
      <c r="F3150" s="10"/>
    </row>
    <row r="3151" spans="1:6" s="8" customFormat="1" ht="15" x14ac:dyDescent="0.2">
      <c r="A3151" s="13"/>
      <c r="C3151" s="14"/>
      <c r="F3151" s="10"/>
    </row>
    <row r="3152" spans="1:6" s="8" customFormat="1" ht="15" x14ac:dyDescent="0.2">
      <c r="A3152" s="13"/>
      <c r="C3152" s="14"/>
      <c r="F3152" s="10"/>
    </row>
    <row r="3153" spans="1:6" s="8" customFormat="1" ht="15" x14ac:dyDescent="0.2">
      <c r="A3153" s="13"/>
      <c r="C3153" s="14"/>
      <c r="F3153" s="10"/>
    </row>
    <row r="3154" spans="1:6" s="8" customFormat="1" ht="15" x14ac:dyDescent="0.2">
      <c r="A3154" s="13"/>
      <c r="C3154" s="14"/>
      <c r="F3154" s="10"/>
    </row>
    <row r="3155" spans="1:6" s="8" customFormat="1" ht="15" x14ac:dyDescent="0.2">
      <c r="A3155" s="13"/>
      <c r="C3155" s="14"/>
      <c r="F3155" s="10"/>
    </row>
    <row r="3156" spans="1:6" s="8" customFormat="1" ht="15" x14ac:dyDescent="0.2">
      <c r="A3156" s="13"/>
      <c r="C3156" s="14"/>
      <c r="F3156" s="10"/>
    </row>
    <row r="3157" spans="1:6" s="8" customFormat="1" ht="15" x14ac:dyDescent="0.2">
      <c r="A3157" s="13"/>
      <c r="C3157" s="14"/>
      <c r="F3157" s="10"/>
    </row>
    <row r="3158" spans="1:6" s="8" customFormat="1" ht="15" x14ac:dyDescent="0.2">
      <c r="A3158" s="13"/>
      <c r="C3158" s="14"/>
      <c r="F3158" s="10"/>
    </row>
    <row r="3159" spans="1:6" s="8" customFormat="1" ht="15" x14ac:dyDescent="0.2">
      <c r="A3159" s="13"/>
      <c r="C3159" s="14"/>
      <c r="F3159" s="10"/>
    </row>
    <row r="3160" spans="1:6" s="8" customFormat="1" ht="15" x14ac:dyDescent="0.2">
      <c r="A3160" s="13"/>
      <c r="C3160" s="14"/>
      <c r="F3160" s="10"/>
    </row>
    <row r="3161" spans="1:6" s="8" customFormat="1" ht="15" x14ac:dyDescent="0.2">
      <c r="A3161" s="13"/>
      <c r="C3161" s="14"/>
      <c r="F3161" s="10"/>
    </row>
    <row r="3162" spans="1:6" s="8" customFormat="1" ht="15" x14ac:dyDescent="0.2">
      <c r="A3162" s="13"/>
      <c r="C3162" s="14"/>
      <c r="F3162" s="10"/>
    </row>
    <row r="3163" spans="1:6" s="8" customFormat="1" ht="15" x14ac:dyDescent="0.2">
      <c r="A3163" s="13"/>
      <c r="C3163" s="14"/>
      <c r="F3163" s="10"/>
    </row>
    <row r="3164" spans="1:6" s="8" customFormat="1" ht="15" x14ac:dyDescent="0.2">
      <c r="A3164" s="13"/>
      <c r="C3164" s="14"/>
      <c r="F3164" s="10"/>
    </row>
    <row r="3165" spans="1:6" s="8" customFormat="1" ht="15" x14ac:dyDescent="0.2">
      <c r="A3165" s="13"/>
      <c r="C3165" s="14"/>
      <c r="F3165" s="10"/>
    </row>
    <row r="3166" spans="1:6" s="8" customFormat="1" ht="15" x14ac:dyDescent="0.2">
      <c r="A3166" s="13"/>
      <c r="C3166" s="14"/>
      <c r="F3166" s="10"/>
    </row>
    <row r="3167" spans="1:6" s="8" customFormat="1" ht="15" x14ac:dyDescent="0.2">
      <c r="A3167" s="13"/>
      <c r="C3167" s="14"/>
      <c r="F3167" s="10"/>
    </row>
    <row r="3168" spans="1:6" s="8" customFormat="1" ht="15" x14ac:dyDescent="0.2">
      <c r="A3168" s="13"/>
      <c r="C3168" s="14"/>
      <c r="F3168" s="10"/>
    </row>
    <row r="3169" spans="1:6" s="8" customFormat="1" ht="15" x14ac:dyDescent="0.2">
      <c r="A3169" s="13"/>
      <c r="C3169" s="14"/>
      <c r="F3169" s="10"/>
    </row>
    <row r="3170" spans="1:6" s="8" customFormat="1" ht="15" x14ac:dyDescent="0.2">
      <c r="A3170" s="13"/>
      <c r="C3170" s="14"/>
      <c r="F3170" s="10"/>
    </row>
    <row r="3171" spans="1:6" s="8" customFormat="1" ht="15" x14ac:dyDescent="0.2">
      <c r="A3171" s="13"/>
      <c r="C3171" s="14"/>
      <c r="F3171" s="10"/>
    </row>
    <row r="3172" spans="1:6" s="8" customFormat="1" ht="15" x14ac:dyDescent="0.2">
      <c r="A3172" s="13"/>
      <c r="C3172" s="14"/>
      <c r="F3172" s="10"/>
    </row>
    <row r="3173" spans="1:6" s="8" customFormat="1" ht="15" x14ac:dyDescent="0.2">
      <c r="A3173" s="13"/>
      <c r="C3173" s="14"/>
      <c r="F3173" s="10"/>
    </row>
    <row r="3174" spans="1:6" s="8" customFormat="1" ht="15" x14ac:dyDescent="0.2">
      <c r="A3174" s="13"/>
      <c r="C3174" s="14"/>
      <c r="F3174" s="10"/>
    </row>
    <row r="3175" spans="1:6" s="8" customFormat="1" ht="15" x14ac:dyDescent="0.2">
      <c r="A3175" s="13"/>
      <c r="C3175" s="14"/>
      <c r="F3175" s="10"/>
    </row>
    <row r="3176" spans="1:6" s="8" customFormat="1" ht="15" x14ac:dyDescent="0.2">
      <c r="A3176" s="13"/>
      <c r="C3176" s="14"/>
      <c r="F3176" s="10"/>
    </row>
    <row r="3177" spans="1:6" s="8" customFormat="1" ht="15" x14ac:dyDescent="0.2">
      <c r="A3177" s="13"/>
      <c r="C3177" s="14"/>
      <c r="F3177" s="10"/>
    </row>
    <row r="3178" spans="1:6" s="8" customFormat="1" ht="15" x14ac:dyDescent="0.2">
      <c r="A3178" s="13"/>
      <c r="C3178" s="14"/>
      <c r="F3178" s="10"/>
    </row>
    <row r="3179" spans="1:6" s="8" customFormat="1" ht="15" x14ac:dyDescent="0.2">
      <c r="A3179" s="13"/>
      <c r="C3179" s="14"/>
      <c r="F3179" s="10"/>
    </row>
    <row r="3180" spans="1:6" s="8" customFormat="1" ht="15" x14ac:dyDescent="0.2">
      <c r="A3180" s="13"/>
      <c r="C3180" s="14"/>
      <c r="F3180" s="10"/>
    </row>
    <row r="3181" spans="1:6" s="8" customFormat="1" ht="15" x14ac:dyDescent="0.2">
      <c r="A3181" s="13"/>
      <c r="C3181" s="14"/>
      <c r="F3181" s="10"/>
    </row>
    <row r="3182" spans="1:6" s="8" customFormat="1" ht="15" x14ac:dyDescent="0.2">
      <c r="A3182" s="13"/>
      <c r="C3182" s="14"/>
      <c r="F3182" s="10"/>
    </row>
    <row r="3183" spans="1:6" s="8" customFormat="1" ht="15" x14ac:dyDescent="0.2">
      <c r="A3183" s="13"/>
      <c r="C3183" s="14"/>
      <c r="F3183" s="10"/>
    </row>
    <row r="3184" spans="1:6" s="8" customFormat="1" ht="15" x14ac:dyDescent="0.2">
      <c r="A3184" s="13"/>
      <c r="C3184" s="14"/>
      <c r="F3184" s="10"/>
    </row>
    <row r="3185" spans="1:6" s="8" customFormat="1" ht="15" x14ac:dyDescent="0.2">
      <c r="A3185" s="13"/>
      <c r="C3185" s="14"/>
      <c r="F3185" s="10"/>
    </row>
    <row r="3186" spans="1:6" s="8" customFormat="1" ht="15" x14ac:dyDescent="0.2">
      <c r="A3186" s="13"/>
      <c r="C3186" s="14"/>
      <c r="F3186" s="10"/>
    </row>
    <row r="3187" spans="1:6" s="8" customFormat="1" ht="15" x14ac:dyDescent="0.2">
      <c r="A3187" s="13"/>
      <c r="C3187" s="14"/>
      <c r="F3187" s="10"/>
    </row>
    <row r="3188" spans="1:6" s="8" customFormat="1" ht="15" x14ac:dyDescent="0.2">
      <c r="A3188" s="13"/>
      <c r="C3188" s="14"/>
      <c r="F3188" s="10"/>
    </row>
    <row r="3189" spans="1:6" s="8" customFormat="1" ht="15" x14ac:dyDescent="0.2">
      <c r="A3189" s="13"/>
      <c r="C3189" s="14"/>
      <c r="F3189" s="10"/>
    </row>
    <row r="3190" spans="1:6" s="8" customFormat="1" ht="15" x14ac:dyDescent="0.2">
      <c r="A3190" s="13"/>
      <c r="C3190" s="14"/>
      <c r="F3190" s="10"/>
    </row>
    <row r="3191" spans="1:6" s="8" customFormat="1" ht="15" x14ac:dyDescent="0.2">
      <c r="A3191" s="13"/>
      <c r="C3191" s="14"/>
      <c r="F3191" s="10"/>
    </row>
    <row r="3192" spans="1:6" s="8" customFormat="1" ht="15" x14ac:dyDescent="0.2">
      <c r="A3192" s="13"/>
      <c r="C3192" s="14"/>
      <c r="F3192" s="10"/>
    </row>
    <row r="3193" spans="1:6" s="8" customFormat="1" ht="15" x14ac:dyDescent="0.2">
      <c r="A3193" s="13"/>
      <c r="C3193" s="14"/>
      <c r="F3193" s="10"/>
    </row>
    <row r="3194" spans="1:6" s="8" customFormat="1" ht="15" x14ac:dyDescent="0.2">
      <c r="A3194" s="13"/>
      <c r="C3194" s="14"/>
      <c r="F3194" s="10"/>
    </row>
    <row r="3195" spans="1:6" s="8" customFormat="1" ht="15" x14ac:dyDescent="0.2">
      <c r="A3195" s="13"/>
      <c r="C3195" s="14"/>
      <c r="F3195" s="10"/>
    </row>
    <row r="3196" spans="1:6" s="8" customFormat="1" ht="15" x14ac:dyDescent="0.2">
      <c r="A3196" s="13"/>
      <c r="C3196" s="14"/>
      <c r="F3196" s="10"/>
    </row>
    <row r="3197" spans="1:6" s="8" customFormat="1" ht="15" x14ac:dyDescent="0.2">
      <c r="A3197" s="13"/>
      <c r="C3197" s="14"/>
      <c r="F3197" s="10"/>
    </row>
    <row r="3198" spans="1:6" s="8" customFormat="1" ht="15" x14ac:dyDescent="0.2">
      <c r="A3198" s="13"/>
      <c r="C3198" s="14"/>
      <c r="F3198" s="10"/>
    </row>
    <row r="3199" spans="1:6" s="8" customFormat="1" ht="15" x14ac:dyDescent="0.2">
      <c r="A3199" s="13"/>
      <c r="C3199" s="14"/>
      <c r="F3199" s="10"/>
    </row>
    <row r="3200" spans="1:6" s="8" customFormat="1" ht="15" x14ac:dyDescent="0.2">
      <c r="A3200" s="13"/>
      <c r="C3200" s="14"/>
      <c r="F3200" s="10"/>
    </row>
    <row r="3201" spans="1:6" s="8" customFormat="1" ht="15" x14ac:dyDescent="0.2">
      <c r="A3201" s="13"/>
      <c r="C3201" s="14"/>
      <c r="F3201" s="10"/>
    </row>
    <row r="3202" spans="1:6" s="8" customFormat="1" ht="15" x14ac:dyDescent="0.2">
      <c r="A3202" s="13"/>
      <c r="C3202" s="14"/>
      <c r="F3202" s="10"/>
    </row>
    <row r="3203" spans="1:6" s="8" customFormat="1" ht="15" x14ac:dyDescent="0.2">
      <c r="A3203" s="13"/>
      <c r="C3203" s="14"/>
      <c r="F3203" s="10"/>
    </row>
    <row r="3204" spans="1:6" s="8" customFormat="1" ht="15" x14ac:dyDescent="0.2">
      <c r="A3204" s="13"/>
      <c r="C3204" s="14"/>
      <c r="F3204" s="10"/>
    </row>
    <row r="3205" spans="1:6" s="8" customFormat="1" ht="15" x14ac:dyDescent="0.2">
      <c r="A3205" s="13"/>
      <c r="C3205" s="14"/>
      <c r="F3205" s="10"/>
    </row>
    <row r="3206" spans="1:6" s="8" customFormat="1" ht="15" x14ac:dyDescent="0.2">
      <c r="A3206" s="13"/>
      <c r="C3206" s="14"/>
      <c r="F3206" s="10"/>
    </row>
    <row r="3207" spans="1:6" s="8" customFormat="1" ht="15" x14ac:dyDescent="0.2">
      <c r="A3207" s="13"/>
      <c r="C3207" s="14"/>
      <c r="F3207" s="10"/>
    </row>
    <row r="3208" spans="1:6" s="8" customFormat="1" ht="15" x14ac:dyDescent="0.2">
      <c r="A3208" s="13"/>
      <c r="C3208" s="14"/>
      <c r="F3208" s="10"/>
    </row>
    <row r="3209" spans="1:6" s="8" customFormat="1" ht="15" x14ac:dyDescent="0.2">
      <c r="A3209" s="13"/>
      <c r="C3209" s="14"/>
      <c r="F3209" s="10"/>
    </row>
    <row r="3210" spans="1:6" s="8" customFormat="1" ht="15" x14ac:dyDescent="0.2">
      <c r="A3210" s="13"/>
      <c r="C3210" s="14"/>
      <c r="F3210" s="10"/>
    </row>
    <row r="3211" spans="1:6" s="8" customFormat="1" ht="15" x14ac:dyDescent="0.2">
      <c r="A3211" s="13"/>
      <c r="C3211" s="14"/>
      <c r="F3211" s="10"/>
    </row>
    <row r="3212" spans="1:6" s="8" customFormat="1" ht="15" x14ac:dyDescent="0.2">
      <c r="A3212" s="13"/>
      <c r="C3212" s="14"/>
      <c r="F3212" s="10"/>
    </row>
    <row r="3213" spans="1:6" s="8" customFormat="1" ht="15" x14ac:dyDescent="0.2">
      <c r="A3213" s="13"/>
      <c r="C3213" s="14"/>
      <c r="F3213" s="10"/>
    </row>
    <row r="3214" spans="1:6" s="8" customFormat="1" ht="15" x14ac:dyDescent="0.2">
      <c r="A3214" s="13"/>
      <c r="C3214" s="14"/>
      <c r="F3214" s="10"/>
    </row>
    <row r="3215" spans="1:6" s="8" customFormat="1" ht="15" x14ac:dyDescent="0.2">
      <c r="A3215" s="13"/>
      <c r="C3215" s="14"/>
      <c r="F3215" s="10"/>
    </row>
    <row r="3216" spans="1:6" s="8" customFormat="1" ht="15" x14ac:dyDescent="0.2">
      <c r="A3216" s="13"/>
      <c r="C3216" s="14"/>
      <c r="F3216" s="10"/>
    </row>
    <row r="3217" spans="1:6" s="8" customFormat="1" ht="15" x14ac:dyDescent="0.2">
      <c r="A3217" s="13"/>
      <c r="C3217" s="14"/>
      <c r="F3217" s="10"/>
    </row>
    <row r="3218" spans="1:6" s="8" customFormat="1" ht="15" x14ac:dyDescent="0.2">
      <c r="A3218" s="13"/>
      <c r="C3218" s="14"/>
      <c r="F3218" s="10"/>
    </row>
    <row r="3219" spans="1:6" s="8" customFormat="1" ht="15" x14ac:dyDescent="0.2">
      <c r="A3219" s="13"/>
      <c r="C3219" s="14"/>
      <c r="F3219" s="10"/>
    </row>
    <row r="3220" spans="1:6" s="8" customFormat="1" ht="15" x14ac:dyDescent="0.2">
      <c r="A3220" s="13"/>
      <c r="C3220" s="14"/>
      <c r="F3220" s="10"/>
    </row>
    <row r="3221" spans="1:6" s="8" customFormat="1" ht="15" x14ac:dyDescent="0.2">
      <c r="A3221" s="13"/>
      <c r="C3221" s="14"/>
      <c r="F3221" s="10"/>
    </row>
    <row r="3222" spans="1:6" s="8" customFormat="1" ht="15" x14ac:dyDescent="0.2">
      <c r="A3222" s="13"/>
      <c r="C3222" s="14"/>
      <c r="F3222" s="10"/>
    </row>
    <row r="3223" spans="1:6" s="8" customFormat="1" ht="15" x14ac:dyDescent="0.2">
      <c r="A3223" s="13"/>
      <c r="C3223" s="14"/>
      <c r="F3223" s="10"/>
    </row>
    <row r="3224" spans="1:6" s="8" customFormat="1" ht="15" x14ac:dyDescent="0.2">
      <c r="A3224" s="13"/>
      <c r="C3224" s="14"/>
      <c r="F3224" s="10"/>
    </row>
    <row r="3225" spans="1:6" s="8" customFormat="1" ht="15" x14ac:dyDescent="0.2">
      <c r="A3225" s="13"/>
      <c r="C3225" s="14"/>
      <c r="F3225" s="10"/>
    </row>
    <row r="3226" spans="1:6" s="8" customFormat="1" ht="15" x14ac:dyDescent="0.2">
      <c r="A3226" s="13"/>
      <c r="C3226" s="14"/>
      <c r="F3226" s="10"/>
    </row>
    <row r="3227" spans="1:6" s="8" customFormat="1" ht="15" x14ac:dyDescent="0.2">
      <c r="A3227" s="13"/>
      <c r="C3227" s="14"/>
      <c r="F3227" s="10"/>
    </row>
    <row r="3228" spans="1:6" s="8" customFormat="1" ht="15" x14ac:dyDescent="0.2">
      <c r="A3228" s="13"/>
      <c r="C3228" s="14"/>
      <c r="F3228" s="10"/>
    </row>
    <row r="3229" spans="1:6" s="8" customFormat="1" ht="15" x14ac:dyDescent="0.2">
      <c r="A3229" s="13"/>
      <c r="C3229" s="14"/>
      <c r="F3229" s="10"/>
    </row>
    <row r="3230" spans="1:6" s="8" customFormat="1" ht="15" x14ac:dyDescent="0.2">
      <c r="A3230" s="13"/>
      <c r="C3230" s="14"/>
      <c r="F3230" s="10"/>
    </row>
    <row r="3231" spans="1:6" s="8" customFormat="1" ht="15" x14ac:dyDescent="0.2">
      <c r="A3231" s="13"/>
      <c r="C3231" s="14"/>
      <c r="F3231" s="10"/>
    </row>
    <row r="3232" spans="1:6" s="8" customFormat="1" ht="15" x14ac:dyDescent="0.2">
      <c r="A3232" s="13"/>
      <c r="C3232" s="14"/>
      <c r="F3232" s="10"/>
    </row>
    <row r="3233" spans="1:6" s="8" customFormat="1" ht="15" x14ac:dyDescent="0.2">
      <c r="A3233" s="13"/>
      <c r="C3233" s="14"/>
      <c r="F3233" s="10"/>
    </row>
    <row r="3234" spans="1:6" s="8" customFormat="1" ht="15" x14ac:dyDescent="0.2">
      <c r="A3234" s="13"/>
      <c r="C3234" s="14"/>
      <c r="F3234" s="10"/>
    </row>
    <row r="3235" spans="1:6" s="8" customFormat="1" ht="15" x14ac:dyDescent="0.2">
      <c r="A3235" s="13"/>
      <c r="C3235" s="14"/>
      <c r="F3235" s="10"/>
    </row>
    <row r="3236" spans="1:6" s="8" customFormat="1" ht="15" x14ac:dyDescent="0.2">
      <c r="A3236" s="13"/>
      <c r="C3236" s="14"/>
      <c r="F3236" s="10"/>
    </row>
    <row r="3237" spans="1:6" s="8" customFormat="1" ht="15" x14ac:dyDescent="0.2">
      <c r="A3237" s="13"/>
      <c r="C3237" s="14"/>
      <c r="F3237" s="10"/>
    </row>
    <row r="3238" spans="1:6" s="8" customFormat="1" ht="15" x14ac:dyDescent="0.2">
      <c r="A3238" s="13"/>
      <c r="C3238" s="14"/>
      <c r="F3238" s="10"/>
    </row>
    <row r="3239" spans="1:6" s="8" customFormat="1" ht="15" x14ac:dyDescent="0.2">
      <c r="A3239" s="13"/>
      <c r="C3239" s="14"/>
      <c r="F3239" s="10"/>
    </row>
    <row r="3240" spans="1:6" s="8" customFormat="1" ht="15" x14ac:dyDescent="0.2">
      <c r="A3240" s="13"/>
      <c r="C3240" s="14"/>
      <c r="F3240" s="10"/>
    </row>
    <row r="3241" spans="1:6" s="8" customFormat="1" ht="15" x14ac:dyDescent="0.2">
      <c r="A3241" s="13"/>
      <c r="C3241" s="14"/>
      <c r="F3241" s="10"/>
    </row>
    <row r="3242" spans="1:6" s="8" customFormat="1" ht="15" x14ac:dyDescent="0.2">
      <c r="A3242" s="13"/>
      <c r="C3242" s="14"/>
      <c r="F3242" s="10"/>
    </row>
    <row r="3243" spans="1:6" s="8" customFormat="1" ht="15" x14ac:dyDescent="0.2">
      <c r="A3243" s="13"/>
      <c r="C3243" s="14"/>
      <c r="F3243" s="10"/>
    </row>
    <row r="3244" spans="1:6" s="8" customFormat="1" ht="15" x14ac:dyDescent="0.2">
      <c r="A3244" s="13"/>
      <c r="C3244" s="14"/>
      <c r="F3244" s="10"/>
    </row>
    <row r="3245" spans="1:6" s="8" customFormat="1" ht="15" x14ac:dyDescent="0.2">
      <c r="A3245" s="13"/>
      <c r="C3245" s="14"/>
      <c r="F3245" s="10"/>
    </row>
    <row r="3246" spans="1:6" s="8" customFormat="1" ht="15" x14ac:dyDescent="0.2">
      <c r="A3246" s="13"/>
      <c r="C3246" s="14"/>
      <c r="F3246" s="10"/>
    </row>
    <row r="3247" spans="1:6" s="8" customFormat="1" ht="15" x14ac:dyDescent="0.2">
      <c r="A3247" s="13"/>
      <c r="C3247" s="14"/>
      <c r="F3247" s="10"/>
    </row>
    <row r="3248" spans="1:6" s="8" customFormat="1" ht="15" x14ac:dyDescent="0.2">
      <c r="A3248" s="13"/>
      <c r="C3248" s="14"/>
      <c r="F3248" s="10"/>
    </row>
    <row r="3249" spans="1:6" s="8" customFormat="1" ht="15" x14ac:dyDescent="0.2">
      <c r="A3249" s="13"/>
      <c r="C3249" s="14"/>
      <c r="F3249" s="10"/>
    </row>
    <row r="3250" spans="1:6" s="8" customFormat="1" ht="15" x14ac:dyDescent="0.2">
      <c r="A3250" s="13"/>
      <c r="C3250" s="14"/>
      <c r="F3250" s="10"/>
    </row>
    <row r="3251" spans="1:6" s="8" customFormat="1" ht="15" x14ac:dyDescent="0.2">
      <c r="A3251" s="13"/>
      <c r="C3251" s="14"/>
      <c r="F3251" s="10"/>
    </row>
    <row r="3252" spans="1:6" s="8" customFormat="1" ht="15" x14ac:dyDescent="0.2">
      <c r="A3252" s="13"/>
      <c r="C3252" s="14"/>
      <c r="F3252" s="10"/>
    </row>
    <row r="3253" spans="1:6" s="8" customFormat="1" ht="15" x14ac:dyDescent="0.2">
      <c r="A3253" s="13"/>
      <c r="C3253" s="14"/>
      <c r="F3253" s="10"/>
    </row>
    <row r="3254" spans="1:6" s="8" customFormat="1" ht="15" x14ac:dyDescent="0.2">
      <c r="A3254" s="13"/>
      <c r="C3254" s="14"/>
      <c r="F3254" s="10"/>
    </row>
    <row r="3255" spans="1:6" s="8" customFormat="1" ht="15" x14ac:dyDescent="0.2">
      <c r="A3255" s="13"/>
      <c r="C3255" s="14"/>
      <c r="F3255" s="10"/>
    </row>
    <row r="3256" spans="1:6" s="8" customFormat="1" ht="15" x14ac:dyDescent="0.2">
      <c r="A3256" s="13"/>
      <c r="C3256" s="14"/>
      <c r="F3256" s="10"/>
    </row>
    <row r="3257" spans="1:6" s="8" customFormat="1" ht="15" x14ac:dyDescent="0.2">
      <c r="A3257" s="13"/>
      <c r="C3257" s="14"/>
      <c r="F3257" s="10"/>
    </row>
    <row r="3258" spans="1:6" s="8" customFormat="1" ht="15" x14ac:dyDescent="0.2">
      <c r="A3258" s="13"/>
      <c r="C3258" s="14"/>
      <c r="F3258" s="10"/>
    </row>
    <row r="3259" spans="1:6" s="8" customFormat="1" ht="15" x14ac:dyDescent="0.2">
      <c r="A3259" s="13"/>
      <c r="C3259" s="14"/>
      <c r="F3259" s="10"/>
    </row>
    <row r="3260" spans="1:6" s="8" customFormat="1" ht="15" x14ac:dyDescent="0.2">
      <c r="A3260" s="13"/>
      <c r="C3260" s="14"/>
      <c r="F3260" s="10"/>
    </row>
    <row r="3261" spans="1:6" s="8" customFormat="1" ht="15" x14ac:dyDescent="0.2">
      <c r="A3261" s="13"/>
      <c r="C3261" s="14"/>
      <c r="F3261" s="10"/>
    </row>
    <row r="3262" spans="1:6" s="8" customFormat="1" ht="15" x14ac:dyDescent="0.2">
      <c r="A3262" s="13"/>
      <c r="C3262" s="14"/>
      <c r="F3262" s="10"/>
    </row>
    <row r="3263" spans="1:6" s="8" customFormat="1" ht="15" x14ac:dyDescent="0.2">
      <c r="A3263" s="13"/>
      <c r="C3263" s="14"/>
      <c r="F3263" s="10"/>
    </row>
    <row r="3264" spans="1:6" s="8" customFormat="1" ht="15" x14ac:dyDescent="0.2">
      <c r="A3264" s="13"/>
      <c r="C3264" s="14"/>
      <c r="F3264" s="10"/>
    </row>
    <row r="3265" spans="1:6" s="8" customFormat="1" ht="15" x14ac:dyDescent="0.2">
      <c r="A3265" s="13"/>
      <c r="C3265" s="14"/>
      <c r="F3265" s="10"/>
    </row>
    <row r="3266" spans="1:6" s="8" customFormat="1" ht="15" x14ac:dyDescent="0.2">
      <c r="A3266" s="13"/>
      <c r="C3266" s="14"/>
      <c r="F3266" s="10"/>
    </row>
    <row r="3267" spans="1:6" s="8" customFormat="1" ht="15" x14ac:dyDescent="0.2">
      <c r="A3267" s="13"/>
      <c r="C3267" s="14"/>
      <c r="F3267" s="10"/>
    </row>
    <row r="3268" spans="1:6" s="8" customFormat="1" ht="15" x14ac:dyDescent="0.2">
      <c r="A3268" s="13"/>
      <c r="C3268" s="14"/>
      <c r="F3268" s="10"/>
    </row>
    <row r="3269" spans="1:6" s="8" customFormat="1" ht="15" x14ac:dyDescent="0.2">
      <c r="A3269" s="13"/>
      <c r="C3269" s="14"/>
      <c r="F3269" s="10"/>
    </row>
    <row r="3270" spans="1:6" s="8" customFormat="1" ht="15" x14ac:dyDescent="0.2">
      <c r="A3270" s="13"/>
      <c r="C3270" s="14"/>
      <c r="F3270" s="10"/>
    </row>
    <row r="3271" spans="1:6" s="8" customFormat="1" ht="15" x14ac:dyDescent="0.2">
      <c r="A3271" s="13"/>
      <c r="C3271" s="14"/>
      <c r="F3271" s="10"/>
    </row>
    <row r="3272" spans="1:6" s="8" customFormat="1" ht="15" x14ac:dyDescent="0.2">
      <c r="A3272" s="13"/>
      <c r="C3272" s="14"/>
      <c r="F3272" s="10"/>
    </row>
    <row r="3273" spans="1:6" s="8" customFormat="1" ht="15" x14ac:dyDescent="0.2">
      <c r="A3273" s="13"/>
      <c r="C3273" s="14"/>
      <c r="F3273" s="10"/>
    </row>
    <row r="3274" spans="1:6" s="8" customFormat="1" ht="15" x14ac:dyDescent="0.2">
      <c r="A3274" s="13"/>
      <c r="C3274" s="14"/>
      <c r="F3274" s="10"/>
    </row>
    <row r="3275" spans="1:6" s="8" customFormat="1" ht="15" x14ac:dyDescent="0.2">
      <c r="A3275" s="13"/>
      <c r="C3275" s="14"/>
      <c r="F3275" s="10"/>
    </row>
    <row r="3276" spans="1:6" s="8" customFormat="1" ht="15" x14ac:dyDescent="0.2">
      <c r="A3276" s="13"/>
      <c r="C3276" s="14"/>
      <c r="F3276" s="10"/>
    </row>
    <row r="3277" spans="1:6" s="8" customFormat="1" ht="15" x14ac:dyDescent="0.2">
      <c r="A3277" s="13"/>
      <c r="C3277" s="14"/>
      <c r="F3277" s="10"/>
    </row>
    <row r="3278" spans="1:6" s="8" customFormat="1" ht="15" x14ac:dyDescent="0.2">
      <c r="A3278" s="13"/>
      <c r="C3278" s="14"/>
      <c r="F3278" s="10"/>
    </row>
    <row r="3279" spans="1:6" s="8" customFormat="1" ht="15" x14ac:dyDescent="0.2">
      <c r="A3279" s="13"/>
      <c r="C3279" s="14"/>
      <c r="F3279" s="10"/>
    </row>
    <row r="3280" spans="1:6" s="8" customFormat="1" ht="15" x14ac:dyDescent="0.2">
      <c r="A3280" s="13"/>
      <c r="C3280" s="14"/>
      <c r="F3280" s="10"/>
    </row>
    <row r="3281" spans="1:6" s="8" customFormat="1" ht="15" x14ac:dyDescent="0.2">
      <c r="A3281" s="13"/>
      <c r="C3281" s="14"/>
      <c r="F3281" s="10"/>
    </row>
    <row r="3282" spans="1:6" s="8" customFormat="1" ht="15" x14ac:dyDescent="0.2">
      <c r="A3282" s="13"/>
      <c r="C3282" s="14"/>
      <c r="F3282" s="10"/>
    </row>
    <row r="3283" spans="1:6" s="8" customFormat="1" ht="15" x14ac:dyDescent="0.2">
      <c r="A3283" s="13"/>
      <c r="C3283" s="14"/>
      <c r="F3283" s="10"/>
    </row>
    <row r="3284" spans="1:6" s="8" customFormat="1" ht="15" x14ac:dyDescent="0.2">
      <c r="A3284" s="13"/>
      <c r="C3284" s="14"/>
      <c r="F3284" s="10"/>
    </row>
    <row r="3285" spans="1:6" s="8" customFormat="1" ht="15" x14ac:dyDescent="0.2">
      <c r="A3285" s="13"/>
      <c r="C3285" s="14"/>
      <c r="F3285" s="10"/>
    </row>
    <row r="3286" spans="1:6" s="8" customFormat="1" ht="15" x14ac:dyDescent="0.2">
      <c r="A3286" s="13"/>
      <c r="C3286" s="14"/>
      <c r="F3286" s="10"/>
    </row>
    <row r="3287" spans="1:6" s="8" customFormat="1" ht="15" x14ac:dyDescent="0.2">
      <c r="A3287" s="13"/>
      <c r="C3287" s="14"/>
      <c r="F3287" s="10"/>
    </row>
    <row r="3288" spans="1:6" s="8" customFormat="1" ht="15" x14ac:dyDescent="0.2">
      <c r="A3288" s="13"/>
      <c r="C3288" s="14"/>
      <c r="F3288" s="10"/>
    </row>
    <row r="3289" spans="1:6" s="8" customFormat="1" ht="15" x14ac:dyDescent="0.2">
      <c r="A3289" s="13"/>
      <c r="C3289" s="14"/>
      <c r="F3289" s="10"/>
    </row>
    <row r="3290" spans="1:6" s="8" customFormat="1" ht="15" x14ac:dyDescent="0.2">
      <c r="A3290" s="13"/>
      <c r="C3290" s="14"/>
      <c r="F3290" s="10"/>
    </row>
    <row r="3291" spans="1:6" s="8" customFormat="1" ht="15" x14ac:dyDescent="0.2">
      <c r="A3291" s="13"/>
      <c r="C3291" s="14"/>
      <c r="F3291" s="10"/>
    </row>
    <row r="3292" spans="1:6" s="8" customFormat="1" ht="15" x14ac:dyDescent="0.2">
      <c r="A3292" s="13"/>
      <c r="C3292" s="14"/>
      <c r="F3292" s="10"/>
    </row>
    <row r="3293" spans="1:6" s="8" customFormat="1" ht="15" x14ac:dyDescent="0.2">
      <c r="A3293" s="13"/>
      <c r="C3293" s="14"/>
      <c r="F3293" s="10"/>
    </row>
    <row r="3294" spans="1:6" s="8" customFormat="1" ht="15" x14ac:dyDescent="0.2">
      <c r="A3294" s="13"/>
      <c r="C3294" s="14"/>
      <c r="F3294" s="10"/>
    </row>
    <row r="3295" spans="1:6" s="8" customFormat="1" ht="15" x14ac:dyDescent="0.2">
      <c r="A3295" s="13"/>
      <c r="C3295" s="14"/>
      <c r="F3295" s="10"/>
    </row>
    <row r="3296" spans="1:6" s="8" customFormat="1" ht="15" x14ac:dyDescent="0.2">
      <c r="A3296" s="13"/>
      <c r="C3296" s="14"/>
      <c r="F3296" s="10"/>
    </row>
    <row r="3297" spans="1:6" s="8" customFormat="1" ht="15" x14ac:dyDescent="0.2">
      <c r="A3297" s="13"/>
      <c r="C3297" s="14"/>
      <c r="F3297" s="10"/>
    </row>
    <row r="3298" spans="1:6" s="8" customFormat="1" ht="15" x14ac:dyDescent="0.2">
      <c r="A3298" s="13"/>
      <c r="C3298" s="14"/>
      <c r="F3298" s="10"/>
    </row>
    <row r="3299" spans="1:6" s="8" customFormat="1" ht="15" x14ac:dyDescent="0.2">
      <c r="A3299" s="13"/>
      <c r="C3299" s="14"/>
      <c r="F3299" s="10"/>
    </row>
    <row r="3300" spans="1:6" s="8" customFormat="1" ht="15" x14ac:dyDescent="0.2">
      <c r="A3300" s="13"/>
      <c r="C3300" s="14"/>
      <c r="F3300" s="10"/>
    </row>
    <row r="3301" spans="1:6" s="8" customFormat="1" ht="15" x14ac:dyDescent="0.2">
      <c r="A3301" s="13"/>
      <c r="C3301" s="14"/>
      <c r="F3301" s="10"/>
    </row>
    <row r="3302" spans="1:6" s="8" customFormat="1" ht="15" x14ac:dyDescent="0.2">
      <c r="A3302" s="13"/>
      <c r="C3302" s="14"/>
      <c r="F3302" s="10"/>
    </row>
    <row r="3303" spans="1:6" s="8" customFormat="1" ht="15" x14ac:dyDescent="0.2">
      <c r="A3303" s="13"/>
      <c r="C3303" s="14"/>
      <c r="F3303" s="10"/>
    </row>
    <row r="3304" spans="1:6" s="8" customFormat="1" ht="15" x14ac:dyDescent="0.2">
      <c r="A3304" s="13"/>
      <c r="C3304" s="14"/>
      <c r="F3304" s="10"/>
    </row>
    <row r="3305" spans="1:6" s="8" customFormat="1" ht="15" x14ac:dyDescent="0.2">
      <c r="A3305" s="13"/>
      <c r="C3305" s="14"/>
      <c r="F3305" s="10"/>
    </row>
    <row r="3306" spans="1:6" s="8" customFormat="1" ht="15" x14ac:dyDescent="0.2">
      <c r="A3306" s="13"/>
      <c r="C3306" s="14"/>
      <c r="F3306" s="10"/>
    </row>
    <row r="3307" spans="1:6" s="8" customFormat="1" ht="15" x14ac:dyDescent="0.2">
      <c r="A3307" s="13"/>
      <c r="C3307" s="14"/>
      <c r="F3307" s="10"/>
    </row>
    <row r="3308" spans="1:6" s="8" customFormat="1" ht="15" x14ac:dyDescent="0.2">
      <c r="A3308" s="13"/>
      <c r="C3308" s="14"/>
      <c r="F3308" s="10"/>
    </row>
    <row r="3309" spans="1:6" s="8" customFormat="1" ht="15" x14ac:dyDescent="0.2">
      <c r="A3309" s="13"/>
      <c r="C3309" s="14"/>
      <c r="F3309" s="10"/>
    </row>
    <row r="3310" spans="1:6" s="8" customFormat="1" ht="15" x14ac:dyDescent="0.2">
      <c r="A3310" s="13"/>
      <c r="C3310" s="14"/>
      <c r="F3310" s="10"/>
    </row>
    <row r="3311" spans="1:6" s="8" customFormat="1" ht="15" x14ac:dyDescent="0.2">
      <c r="A3311" s="13"/>
      <c r="C3311" s="14"/>
      <c r="F3311" s="10"/>
    </row>
    <row r="3312" spans="1:6" s="8" customFormat="1" ht="15" x14ac:dyDescent="0.2">
      <c r="A3312" s="13"/>
      <c r="C3312" s="14"/>
      <c r="F3312" s="10"/>
    </row>
    <row r="3313" spans="1:6" s="8" customFormat="1" ht="15" x14ac:dyDescent="0.2">
      <c r="A3313" s="13"/>
      <c r="C3313" s="14"/>
      <c r="F3313" s="10"/>
    </row>
    <row r="3314" spans="1:6" s="8" customFormat="1" ht="15" x14ac:dyDescent="0.2">
      <c r="A3314" s="13"/>
      <c r="C3314" s="14"/>
      <c r="F3314" s="10"/>
    </row>
    <row r="3315" spans="1:6" s="8" customFormat="1" ht="15" x14ac:dyDescent="0.2">
      <c r="A3315" s="13"/>
      <c r="C3315" s="14"/>
      <c r="F3315" s="10"/>
    </row>
    <row r="3316" spans="1:6" s="8" customFormat="1" ht="15" x14ac:dyDescent="0.2">
      <c r="A3316" s="13"/>
      <c r="C3316" s="14"/>
      <c r="F3316" s="10"/>
    </row>
    <row r="3317" spans="1:6" s="8" customFormat="1" ht="15" x14ac:dyDescent="0.2">
      <c r="A3317" s="13"/>
      <c r="C3317" s="14"/>
      <c r="F3317" s="10"/>
    </row>
    <row r="3318" spans="1:6" s="8" customFormat="1" ht="15" x14ac:dyDescent="0.2">
      <c r="A3318" s="13"/>
      <c r="C3318" s="14"/>
      <c r="F3318" s="10"/>
    </row>
    <row r="3319" spans="1:6" s="8" customFormat="1" ht="15" x14ac:dyDescent="0.2">
      <c r="A3319" s="13"/>
      <c r="C3319" s="14"/>
      <c r="F3319" s="10"/>
    </row>
    <row r="3320" spans="1:6" s="8" customFormat="1" ht="15" x14ac:dyDescent="0.2">
      <c r="A3320" s="13"/>
      <c r="C3320" s="14"/>
      <c r="F3320" s="10"/>
    </row>
    <row r="3321" spans="1:6" s="8" customFormat="1" ht="15" x14ac:dyDescent="0.2">
      <c r="A3321" s="13"/>
      <c r="C3321" s="14"/>
      <c r="F3321" s="10"/>
    </row>
    <row r="3322" spans="1:6" s="8" customFormat="1" ht="15" x14ac:dyDescent="0.2">
      <c r="A3322" s="13"/>
      <c r="C3322" s="14"/>
      <c r="F3322" s="10"/>
    </row>
    <row r="3323" spans="1:6" s="8" customFormat="1" ht="15" x14ac:dyDescent="0.2">
      <c r="A3323" s="13"/>
      <c r="C3323" s="14"/>
      <c r="F3323" s="10"/>
    </row>
    <row r="3324" spans="1:6" s="8" customFormat="1" ht="15" x14ac:dyDescent="0.2">
      <c r="A3324" s="13"/>
      <c r="C3324" s="14"/>
      <c r="F3324" s="10"/>
    </row>
    <row r="3325" spans="1:6" s="8" customFormat="1" ht="15" x14ac:dyDescent="0.2">
      <c r="A3325" s="13"/>
      <c r="C3325" s="14"/>
      <c r="F3325" s="10"/>
    </row>
    <row r="3326" spans="1:6" s="8" customFormat="1" ht="15" x14ac:dyDescent="0.2">
      <c r="A3326" s="13"/>
      <c r="C3326" s="14"/>
      <c r="F3326" s="10"/>
    </row>
    <row r="3327" spans="1:6" s="8" customFormat="1" ht="15" x14ac:dyDescent="0.2">
      <c r="A3327" s="13"/>
      <c r="C3327" s="14"/>
      <c r="F3327" s="10"/>
    </row>
    <row r="3328" spans="1:6" s="8" customFormat="1" ht="15" x14ac:dyDescent="0.2">
      <c r="A3328" s="13"/>
      <c r="C3328" s="14"/>
      <c r="F3328" s="10"/>
    </row>
    <row r="3329" spans="1:6" s="8" customFormat="1" ht="15" x14ac:dyDescent="0.2">
      <c r="A3329" s="13"/>
      <c r="C3329" s="14"/>
      <c r="F3329" s="10"/>
    </row>
    <row r="3330" spans="1:6" s="8" customFormat="1" ht="15" x14ac:dyDescent="0.2">
      <c r="A3330" s="13"/>
      <c r="C3330" s="14"/>
      <c r="F3330" s="10"/>
    </row>
    <row r="3331" spans="1:6" s="8" customFormat="1" ht="15" x14ac:dyDescent="0.2">
      <c r="A3331" s="13"/>
      <c r="C3331" s="14"/>
      <c r="F3331" s="10"/>
    </row>
    <row r="3332" spans="1:6" s="8" customFormat="1" ht="15" x14ac:dyDescent="0.2">
      <c r="A3332" s="13"/>
      <c r="C3332" s="14"/>
      <c r="F3332" s="10"/>
    </row>
    <row r="3333" spans="1:6" s="8" customFormat="1" ht="15" x14ac:dyDescent="0.2">
      <c r="A3333" s="13"/>
      <c r="C3333" s="14"/>
      <c r="F3333" s="10"/>
    </row>
    <row r="3334" spans="1:6" s="8" customFormat="1" ht="15" x14ac:dyDescent="0.2">
      <c r="A3334" s="13"/>
      <c r="C3334" s="14"/>
      <c r="F3334" s="10"/>
    </row>
    <row r="3335" spans="1:6" s="8" customFormat="1" ht="15" x14ac:dyDescent="0.2">
      <c r="A3335" s="13"/>
      <c r="C3335" s="14"/>
      <c r="F3335" s="10"/>
    </row>
    <row r="3336" spans="1:6" s="8" customFormat="1" ht="15" x14ac:dyDescent="0.2">
      <c r="A3336" s="13"/>
      <c r="C3336" s="14"/>
      <c r="F3336" s="10"/>
    </row>
    <row r="3337" spans="1:6" s="8" customFormat="1" ht="15" x14ac:dyDescent="0.2">
      <c r="A3337" s="13"/>
      <c r="C3337" s="14"/>
      <c r="F3337" s="10"/>
    </row>
    <row r="3338" spans="1:6" s="8" customFormat="1" ht="15" x14ac:dyDescent="0.2">
      <c r="A3338" s="13"/>
      <c r="C3338" s="14"/>
      <c r="F3338" s="10"/>
    </row>
    <row r="3339" spans="1:6" s="8" customFormat="1" ht="15" x14ac:dyDescent="0.2">
      <c r="A3339" s="13"/>
      <c r="C3339" s="14"/>
      <c r="F3339" s="10"/>
    </row>
    <row r="3340" spans="1:6" s="8" customFormat="1" ht="15" x14ac:dyDescent="0.2">
      <c r="A3340" s="13"/>
      <c r="C3340" s="14"/>
      <c r="F3340" s="10"/>
    </row>
    <row r="3341" spans="1:6" s="8" customFormat="1" ht="15" x14ac:dyDescent="0.2">
      <c r="A3341" s="13"/>
      <c r="C3341" s="14"/>
      <c r="F3341" s="10"/>
    </row>
    <row r="3342" spans="1:6" s="8" customFormat="1" ht="15" x14ac:dyDescent="0.2">
      <c r="A3342" s="13"/>
      <c r="C3342" s="14"/>
      <c r="F3342" s="10"/>
    </row>
    <row r="3343" spans="1:6" s="8" customFormat="1" ht="15" x14ac:dyDescent="0.2">
      <c r="A3343" s="13"/>
      <c r="C3343" s="14"/>
      <c r="F3343" s="10"/>
    </row>
    <row r="3344" spans="1:6" s="8" customFormat="1" ht="15" x14ac:dyDescent="0.2">
      <c r="A3344" s="13"/>
      <c r="C3344" s="14"/>
      <c r="F3344" s="10"/>
    </row>
    <row r="3345" spans="1:6" s="8" customFormat="1" ht="15" x14ac:dyDescent="0.2">
      <c r="A3345" s="13"/>
      <c r="C3345" s="14"/>
      <c r="F3345" s="10"/>
    </row>
    <row r="3346" spans="1:6" s="8" customFormat="1" ht="15" x14ac:dyDescent="0.2">
      <c r="A3346" s="13"/>
      <c r="C3346" s="14"/>
      <c r="F3346" s="10"/>
    </row>
    <row r="3347" spans="1:6" s="8" customFormat="1" ht="15" x14ac:dyDescent="0.2">
      <c r="A3347" s="13"/>
      <c r="C3347" s="14"/>
      <c r="F3347" s="10"/>
    </row>
    <row r="3348" spans="1:6" s="8" customFormat="1" ht="15" x14ac:dyDescent="0.2">
      <c r="A3348" s="13"/>
      <c r="C3348" s="14"/>
      <c r="F3348" s="10"/>
    </row>
    <row r="3349" spans="1:6" s="8" customFormat="1" ht="15" x14ac:dyDescent="0.2">
      <c r="A3349" s="13"/>
      <c r="C3349" s="14"/>
      <c r="F3349" s="10"/>
    </row>
    <row r="3350" spans="1:6" s="8" customFormat="1" ht="15" x14ac:dyDescent="0.2">
      <c r="A3350" s="13"/>
      <c r="C3350" s="14"/>
      <c r="F3350" s="10"/>
    </row>
    <row r="3351" spans="1:6" s="8" customFormat="1" ht="15" x14ac:dyDescent="0.2">
      <c r="A3351" s="13"/>
      <c r="C3351" s="14"/>
      <c r="F3351" s="10"/>
    </row>
    <row r="3352" spans="1:6" s="8" customFormat="1" ht="15" x14ac:dyDescent="0.2">
      <c r="A3352" s="13"/>
      <c r="C3352" s="14"/>
      <c r="F3352" s="10"/>
    </row>
    <row r="3353" spans="1:6" s="8" customFormat="1" ht="15" x14ac:dyDescent="0.2">
      <c r="A3353" s="13"/>
      <c r="C3353" s="14"/>
      <c r="F3353" s="10"/>
    </row>
    <row r="3354" spans="1:6" s="8" customFormat="1" ht="15" x14ac:dyDescent="0.2">
      <c r="A3354" s="13"/>
      <c r="C3354" s="14"/>
      <c r="F3354" s="10"/>
    </row>
    <row r="3355" spans="1:6" s="8" customFormat="1" ht="15" x14ac:dyDescent="0.2">
      <c r="A3355" s="13"/>
      <c r="C3355" s="14"/>
      <c r="F3355" s="10"/>
    </row>
    <row r="3356" spans="1:6" s="8" customFormat="1" ht="15" x14ac:dyDescent="0.2">
      <c r="A3356" s="13"/>
      <c r="C3356" s="14"/>
      <c r="F3356" s="10"/>
    </row>
    <row r="3357" spans="1:6" s="8" customFormat="1" ht="15" x14ac:dyDescent="0.2">
      <c r="A3357" s="13"/>
      <c r="C3357" s="14"/>
      <c r="F3357" s="10"/>
    </row>
    <row r="3358" spans="1:6" s="8" customFormat="1" ht="15" x14ac:dyDescent="0.2">
      <c r="A3358" s="13"/>
      <c r="C3358" s="14"/>
      <c r="F3358" s="10"/>
    </row>
    <row r="3359" spans="1:6" s="8" customFormat="1" ht="15" x14ac:dyDescent="0.2">
      <c r="A3359" s="13"/>
      <c r="C3359" s="14"/>
      <c r="F3359" s="10"/>
    </row>
    <row r="3360" spans="1:6" s="8" customFormat="1" ht="15" x14ac:dyDescent="0.2">
      <c r="A3360" s="13"/>
      <c r="C3360" s="14"/>
      <c r="F3360" s="10"/>
    </row>
    <row r="3361" spans="1:6" s="8" customFormat="1" ht="15" x14ac:dyDescent="0.2">
      <c r="A3361" s="13"/>
      <c r="C3361" s="14"/>
      <c r="F3361" s="10"/>
    </row>
    <row r="3362" spans="1:6" s="8" customFormat="1" ht="15" x14ac:dyDescent="0.2">
      <c r="A3362" s="13"/>
      <c r="C3362" s="14"/>
      <c r="F3362" s="10"/>
    </row>
    <row r="3363" spans="1:6" s="8" customFormat="1" ht="15" x14ac:dyDescent="0.2">
      <c r="A3363" s="13"/>
      <c r="C3363" s="14"/>
      <c r="F3363" s="10"/>
    </row>
    <row r="3364" spans="1:6" s="8" customFormat="1" ht="15" x14ac:dyDescent="0.2">
      <c r="A3364" s="13"/>
      <c r="C3364" s="14"/>
      <c r="F3364" s="10"/>
    </row>
    <row r="3365" spans="1:6" s="8" customFormat="1" ht="15" x14ac:dyDescent="0.2">
      <c r="A3365" s="13"/>
      <c r="C3365" s="14"/>
      <c r="F3365" s="10"/>
    </row>
    <row r="3366" spans="1:6" s="8" customFormat="1" ht="15" x14ac:dyDescent="0.2">
      <c r="A3366" s="13"/>
      <c r="C3366" s="14"/>
      <c r="F3366" s="10"/>
    </row>
    <row r="3367" spans="1:6" s="8" customFormat="1" ht="15" x14ac:dyDescent="0.2">
      <c r="A3367" s="13"/>
      <c r="C3367" s="14"/>
      <c r="F3367" s="10"/>
    </row>
    <row r="3368" spans="1:6" s="8" customFormat="1" ht="15" x14ac:dyDescent="0.2">
      <c r="A3368" s="13"/>
      <c r="C3368" s="14"/>
      <c r="F3368" s="10"/>
    </row>
    <row r="3369" spans="1:6" s="8" customFormat="1" ht="15" x14ac:dyDescent="0.2">
      <c r="A3369" s="13"/>
      <c r="C3369" s="14"/>
      <c r="F3369" s="10"/>
    </row>
    <row r="3370" spans="1:6" s="8" customFormat="1" ht="15" x14ac:dyDescent="0.2">
      <c r="A3370" s="13"/>
      <c r="C3370" s="14"/>
      <c r="F3370" s="10"/>
    </row>
    <row r="3371" spans="1:6" s="8" customFormat="1" ht="15" x14ac:dyDescent="0.2">
      <c r="A3371" s="13"/>
      <c r="C3371" s="14"/>
      <c r="F3371" s="10"/>
    </row>
    <row r="3372" spans="1:6" s="8" customFormat="1" ht="15" x14ac:dyDescent="0.2">
      <c r="A3372" s="13"/>
      <c r="C3372" s="14"/>
      <c r="F3372" s="10"/>
    </row>
    <row r="3373" spans="1:6" s="8" customFormat="1" ht="15" x14ac:dyDescent="0.2">
      <c r="A3373" s="13"/>
      <c r="C3373" s="14"/>
      <c r="F3373" s="10"/>
    </row>
    <row r="3374" spans="1:6" s="8" customFormat="1" ht="15" x14ac:dyDescent="0.2">
      <c r="A3374" s="13"/>
      <c r="C3374" s="14"/>
      <c r="F3374" s="10"/>
    </row>
    <row r="3375" spans="1:6" s="8" customFormat="1" ht="15" x14ac:dyDescent="0.2">
      <c r="A3375" s="13"/>
      <c r="C3375" s="14"/>
      <c r="F3375" s="10"/>
    </row>
    <row r="3376" spans="1:6" s="8" customFormat="1" ht="15" x14ac:dyDescent="0.2">
      <c r="A3376" s="13"/>
      <c r="C3376" s="14"/>
      <c r="F3376" s="10"/>
    </row>
    <row r="3377" spans="1:6" s="8" customFormat="1" ht="15" x14ac:dyDescent="0.2">
      <c r="A3377" s="13"/>
      <c r="C3377" s="14"/>
      <c r="F3377" s="10"/>
    </row>
    <row r="3378" spans="1:6" s="8" customFormat="1" ht="15" x14ac:dyDescent="0.2">
      <c r="A3378" s="13"/>
      <c r="C3378" s="14"/>
      <c r="F3378" s="10"/>
    </row>
    <row r="3379" spans="1:6" s="8" customFormat="1" ht="15" x14ac:dyDescent="0.2">
      <c r="A3379" s="13"/>
      <c r="C3379" s="14"/>
      <c r="F3379" s="10"/>
    </row>
    <row r="3380" spans="1:6" s="8" customFormat="1" ht="15" x14ac:dyDescent="0.2">
      <c r="A3380" s="13"/>
      <c r="C3380" s="14"/>
      <c r="F3380" s="10"/>
    </row>
    <row r="3381" spans="1:6" s="8" customFormat="1" ht="15" x14ac:dyDescent="0.2">
      <c r="A3381" s="13"/>
      <c r="C3381" s="14"/>
      <c r="F3381" s="10"/>
    </row>
    <row r="3382" spans="1:6" s="8" customFormat="1" ht="15" x14ac:dyDescent="0.2">
      <c r="A3382" s="13"/>
      <c r="C3382" s="14"/>
      <c r="F3382" s="10"/>
    </row>
    <row r="3383" spans="1:6" s="8" customFormat="1" ht="15" x14ac:dyDescent="0.2">
      <c r="A3383" s="13"/>
      <c r="C3383" s="14"/>
      <c r="F3383" s="10"/>
    </row>
    <row r="3384" spans="1:6" s="8" customFormat="1" ht="15" x14ac:dyDescent="0.2">
      <c r="A3384" s="13"/>
      <c r="C3384" s="14"/>
      <c r="F3384" s="10"/>
    </row>
    <row r="3385" spans="1:6" s="8" customFormat="1" ht="15" x14ac:dyDescent="0.2">
      <c r="A3385" s="13"/>
      <c r="C3385" s="14"/>
      <c r="F3385" s="10"/>
    </row>
    <row r="3386" spans="1:6" s="8" customFormat="1" ht="15" x14ac:dyDescent="0.2">
      <c r="A3386" s="13"/>
      <c r="C3386" s="14"/>
      <c r="F3386" s="10"/>
    </row>
    <row r="3387" spans="1:6" s="8" customFormat="1" ht="15" x14ac:dyDescent="0.2">
      <c r="A3387" s="13"/>
      <c r="C3387" s="14"/>
      <c r="F3387" s="10"/>
    </row>
    <row r="3388" spans="1:6" s="8" customFormat="1" ht="15" x14ac:dyDescent="0.2">
      <c r="A3388" s="13"/>
      <c r="C3388" s="14"/>
      <c r="F3388" s="10"/>
    </row>
    <row r="3389" spans="1:6" s="8" customFormat="1" ht="15" x14ac:dyDescent="0.2">
      <c r="A3389" s="13"/>
      <c r="C3389" s="14"/>
      <c r="F3389" s="10"/>
    </row>
    <row r="3390" spans="1:6" s="8" customFormat="1" ht="15" x14ac:dyDescent="0.2">
      <c r="A3390" s="13"/>
      <c r="C3390" s="14"/>
      <c r="F3390" s="10"/>
    </row>
    <row r="3391" spans="1:6" s="8" customFormat="1" ht="15" x14ac:dyDescent="0.2">
      <c r="A3391" s="13"/>
      <c r="C3391" s="14"/>
      <c r="F3391" s="10"/>
    </row>
    <row r="3392" spans="1:6" s="8" customFormat="1" ht="15" x14ac:dyDescent="0.2">
      <c r="A3392" s="13"/>
      <c r="C3392" s="14"/>
      <c r="F3392" s="10"/>
    </row>
    <row r="3393" spans="1:6" s="8" customFormat="1" ht="15" x14ac:dyDescent="0.2">
      <c r="A3393" s="13"/>
      <c r="C3393" s="14"/>
      <c r="F3393" s="10"/>
    </row>
    <row r="3394" spans="1:6" s="8" customFormat="1" ht="15" x14ac:dyDescent="0.2">
      <c r="A3394" s="13"/>
      <c r="C3394" s="14"/>
      <c r="F3394" s="10"/>
    </row>
    <row r="3395" spans="1:6" s="8" customFormat="1" ht="15" x14ac:dyDescent="0.2">
      <c r="A3395" s="13"/>
      <c r="C3395" s="14"/>
      <c r="F3395" s="10"/>
    </row>
    <row r="3396" spans="1:6" s="8" customFormat="1" ht="15" x14ac:dyDescent="0.2">
      <c r="A3396" s="13"/>
      <c r="C3396" s="14"/>
      <c r="F3396" s="10"/>
    </row>
    <row r="3397" spans="1:6" s="8" customFormat="1" ht="15" x14ac:dyDescent="0.2">
      <c r="A3397" s="13"/>
      <c r="C3397" s="14"/>
      <c r="F3397" s="10"/>
    </row>
    <row r="3398" spans="1:6" s="8" customFormat="1" ht="15" x14ac:dyDescent="0.2">
      <c r="A3398" s="13"/>
      <c r="C3398" s="14"/>
      <c r="F3398" s="10"/>
    </row>
    <row r="3399" spans="1:6" s="8" customFormat="1" ht="15" x14ac:dyDescent="0.2">
      <c r="A3399" s="13"/>
      <c r="C3399" s="14"/>
      <c r="F3399" s="10"/>
    </row>
    <row r="3400" spans="1:6" s="8" customFormat="1" ht="15" x14ac:dyDescent="0.2">
      <c r="A3400" s="13"/>
      <c r="C3400" s="14"/>
      <c r="F3400" s="10"/>
    </row>
    <row r="3401" spans="1:6" s="8" customFormat="1" ht="15" x14ac:dyDescent="0.2">
      <c r="A3401" s="13"/>
      <c r="C3401" s="14"/>
      <c r="F3401" s="10"/>
    </row>
    <row r="3402" spans="1:6" s="8" customFormat="1" ht="15" x14ac:dyDescent="0.2">
      <c r="A3402" s="13"/>
      <c r="C3402" s="14"/>
      <c r="F3402" s="10"/>
    </row>
    <row r="3403" spans="1:6" s="8" customFormat="1" ht="15" x14ac:dyDescent="0.2">
      <c r="A3403" s="13"/>
      <c r="C3403" s="14"/>
      <c r="F3403" s="10"/>
    </row>
    <row r="3404" spans="1:6" s="8" customFormat="1" ht="15" x14ac:dyDescent="0.2">
      <c r="A3404" s="13"/>
      <c r="C3404" s="14"/>
      <c r="F3404" s="10"/>
    </row>
    <row r="3405" spans="1:6" s="8" customFormat="1" ht="15" x14ac:dyDescent="0.2">
      <c r="A3405" s="13"/>
      <c r="C3405" s="14"/>
      <c r="F3405" s="10"/>
    </row>
    <row r="3406" spans="1:6" s="8" customFormat="1" ht="15" x14ac:dyDescent="0.2">
      <c r="A3406" s="13"/>
      <c r="C3406" s="14"/>
      <c r="F3406" s="10"/>
    </row>
    <row r="3407" spans="1:6" s="8" customFormat="1" ht="15" x14ac:dyDescent="0.2">
      <c r="A3407" s="13"/>
      <c r="C3407" s="14"/>
      <c r="F3407" s="10"/>
    </row>
    <row r="3408" spans="1:6" s="8" customFormat="1" ht="15" x14ac:dyDescent="0.2">
      <c r="A3408" s="13"/>
      <c r="C3408" s="14"/>
      <c r="F3408" s="10"/>
    </row>
    <row r="3409" spans="1:6" s="8" customFormat="1" ht="15" x14ac:dyDescent="0.2">
      <c r="A3409" s="13"/>
      <c r="C3409" s="14"/>
      <c r="F3409" s="10"/>
    </row>
    <row r="3410" spans="1:6" s="8" customFormat="1" ht="15" x14ac:dyDescent="0.2">
      <c r="A3410" s="13"/>
      <c r="C3410" s="14"/>
      <c r="F3410" s="10"/>
    </row>
    <row r="3411" spans="1:6" s="8" customFormat="1" ht="15" x14ac:dyDescent="0.2">
      <c r="A3411" s="13"/>
      <c r="C3411" s="14"/>
      <c r="F3411" s="10"/>
    </row>
    <row r="3412" spans="1:6" s="8" customFormat="1" ht="15" x14ac:dyDescent="0.2">
      <c r="A3412" s="13"/>
      <c r="C3412" s="14"/>
      <c r="F3412" s="10"/>
    </row>
    <row r="3413" spans="1:6" s="8" customFormat="1" ht="15" x14ac:dyDescent="0.2">
      <c r="A3413" s="13"/>
      <c r="C3413" s="14"/>
      <c r="F3413" s="10"/>
    </row>
    <row r="3414" spans="1:6" s="8" customFormat="1" ht="15" x14ac:dyDescent="0.2">
      <c r="A3414" s="13"/>
      <c r="C3414" s="14"/>
      <c r="F3414" s="10"/>
    </row>
    <row r="3415" spans="1:6" s="8" customFormat="1" ht="15" x14ac:dyDescent="0.2">
      <c r="A3415" s="13"/>
      <c r="C3415" s="14"/>
      <c r="F3415" s="10"/>
    </row>
    <row r="3416" spans="1:6" s="8" customFormat="1" ht="15" x14ac:dyDescent="0.2">
      <c r="A3416" s="13"/>
      <c r="C3416" s="14"/>
      <c r="F3416" s="10"/>
    </row>
    <row r="3417" spans="1:6" s="8" customFormat="1" ht="15" x14ac:dyDescent="0.2">
      <c r="A3417" s="13"/>
      <c r="C3417" s="14"/>
      <c r="F3417" s="10"/>
    </row>
    <row r="3418" spans="1:6" s="8" customFormat="1" ht="15" x14ac:dyDescent="0.2">
      <c r="A3418" s="13"/>
      <c r="C3418" s="14"/>
      <c r="F3418" s="10"/>
    </row>
    <row r="3419" spans="1:6" s="8" customFormat="1" ht="15" x14ac:dyDescent="0.2">
      <c r="A3419" s="13"/>
      <c r="C3419" s="14"/>
      <c r="F3419" s="10"/>
    </row>
    <row r="3420" spans="1:6" s="8" customFormat="1" ht="15" x14ac:dyDescent="0.2">
      <c r="A3420" s="13"/>
      <c r="C3420" s="14"/>
      <c r="F3420" s="10"/>
    </row>
    <row r="3421" spans="1:6" s="8" customFormat="1" ht="15" x14ac:dyDescent="0.2">
      <c r="A3421" s="13"/>
      <c r="C3421" s="14"/>
      <c r="F3421" s="10"/>
    </row>
    <row r="3422" spans="1:6" s="8" customFormat="1" ht="15" x14ac:dyDescent="0.2">
      <c r="A3422" s="13"/>
      <c r="C3422" s="14"/>
      <c r="F3422" s="10"/>
    </row>
    <row r="3423" spans="1:6" s="8" customFormat="1" ht="15" x14ac:dyDescent="0.2">
      <c r="A3423" s="13"/>
      <c r="C3423" s="14"/>
      <c r="F3423" s="10"/>
    </row>
    <row r="3424" spans="1:6" s="8" customFormat="1" ht="15" x14ac:dyDescent="0.2">
      <c r="A3424" s="13"/>
      <c r="C3424" s="14"/>
      <c r="F3424" s="10"/>
    </row>
    <row r="3425" spans="1:6" s="8" customFormat="1" ht="15" x14ac:dyDescent="0.2">
      <c r="A3425" s="13"/>
      <c r="C3425" s="14"/>
      <c r="F3425" s="10"/>
    </row>
    <row r="3426" spans="1:6" s="8" customFormat="1" ht="15" x14ac:dyDescent="0.2">
      <c r="A3426" s="13"/>
      <c r="C3426" s="14"/>
      <c r="F3426" s="10"/>
    </row>
    <row r="3427" spans="1:6" s="8" customFormat="1" ht="15" x14ac:dyDescent="0.2">
      <c r="A3427" s="13"/>
      <c r="C3427" s="14"/>
      <c r="F3427" s="10"/>
    </row>
    <row r="3428" spans="1:6" s="8" customFormat="1" ht="15" x14ac:dyDescent="0.2">
      <c r="A3428" s="13"/>
      <c r="C3428" s="14"/>
      <c r="F3428" s="10"/>
    </row>
    <row r="3429" spans="1:6" s="8" customFormat="1" ht="15" x14ac:dyDescent="0.2">
      <c r="A3429" s="13"/>
      <c r="C3429" s="14"/>
      <c r="F3429" s="10"/>
    </row>
    <row r="3430" spans="1:6" s="8" customFormat="1" ht="15" x14ac:dyDescent="0.2">
      <c r="A3430" s="13"/>
      <c r="C3430" s="14"/>
      <c r="F3430" s="10"/>
    </row>
    <row r="3431" spans="1:6" s="8" customFormat="1" ht="15" x14ac:dyDescent="0.2">
      <c r="A3431" s="13"/>
      <c r="C3431" s="14"/>
      <c r="F3431" s="10"/>
    </row>
    <row r="3432" spans="1:6" s="8" customFormat="1" ht="15" x14ac:dyDescent="0.2">
      <c r="A3432" s="13"/>
      <c r="C3432" s="14"/>
      <c r="F3432" s="10"/>
    </row>
    <row r="3433" spans="1:6" s="8" customFormat="1" ht="15" x14ac:dyDescent="0.2">
      <c r="A3433" s="13"/>
      <c r="C3433" s="14"/>
      <c r="F3433" s="10"/>
    </row>
    <row r="3434" spans="1:6" s="8" customFormat="1" ht="15" x14ac:dyDescent="0.2">
      <c r="A3434" s="13"/>
      <c r="C3434" s="14"/>
      <c r="F3434" s="10"/>
    </row>
    <row r="3435" spans="1:6" s="8" customFormat="1" ht="15" x14ac:dyDescent="0.2">
      <c r="A3435" s="13"/>
      <c r="C3435" s="14"/>
      <c r="F3435" s="10"/>
    </row>
    <row r="3436" spans="1:6" s="8" customFormat="1" ht="15" x14ac:dyDescent="0.2">
      <c r="A3436" s="13"/>
      <c r="C3436" s="14"/>
      <c r="F3436" s="10"/>
    </row>
    <row r="3437" spans="1:6" s="8" customFormat="1" ht="15" x14ac:dyDescent="0.2">
      <c r="A3437" s="13"/>
      <c r="C3437" s="14"/>
      <c r="F3437" s="10"/>
    </row>
    <row r="3438" spans="1:6" s="8" customFormat="1" ht="15" x14ac:dyDescent="0.2">
      <c r="A3438" s="13"/>
      <c r="C3438" s="14"/>
      <c r="F3438" s="10"/>
    </row>
    <row r="3439" spans="1:6" s="8" customFormat="1" ht="15" x14ac:dyDescent="0.2">
      <c r="A3439" s="13"/>
      <c r="C3439" s="14"/>
      <c r="F3439" s="10"/>
    </row>
    <row r="3440" spans="1:6" s="8" customFormat="1" ht="15" x14ac:dyDescent="0.2">
      <c r="A3440" s="13"/>
      <c r="C3440" s="14"/>
      <c r="F3440" s="10"/>
    </row>
    <row r="3441" spans="1:6" s="8" customFormat="1" ht="15" x14ac:dyDescent="0.2">
      <c r="A3441" s="13"/>
      <c r="C3441" s="14"/>
      <c r="F3441" s="10"/>
    </row>
    <row r="3442" spans="1:6" s="8" customFormat="1" ht="15" x14ac:dyDescent="0.2">
      <c r="A3442" s="13"/>
      <c r="C3442" s="14"/>
      <c r="F3442" s="10"/>
    </row>
    <row r="3443" spans="1:6" s="8" customFormat="1" ht="15" x14ac:dyDescent="0.2">
      <c r="A3443" s="13"/>
      <c r="C3443" s="14"/>
      <c r="F3443" s="10"/>
    </row>
    <row r="3444" spans="1:6" s="8" customFormat="1" ht="15" x14ac:dyDescent="0.2">
      <c r="A3444" s="13"/>
      <c r="C3444" s="14"/>
      <c r="F3444" s="10"/>
    </row>
    <row r="3445" spans="1:6" s="8" customFormat="1" ht="15" x14ac:dyDescent="0.2">
      <c r="A3445" s="13"/>
      <c r="C3445" s="14"/>
      <c r="F3445" s="10"/>
    </row>
    <row r="3446" spans="1:6" s="8" customFormat="1" ht="15" x14ac:dyDescent="0.2">
      <c r="A3446" s="13"/>
      <c r="C3446" s="14"/>
      <c r="F3446" s="10"/>
    </row>
    <row r="3447" spans="1:6" s="8" customFormat="1" ht="15" x14ac:dyDescent="0.2">
      <c r="A3447" s="13"/>
      <c r="C3447" s="14"/>
      <c r="F3447" s="10"/>
    </row>
    <row r="3448" spans="1:6" s="8" customFormat="1" ht="15" x14ac:dyDescent="0.2">
      <c r="A3448" s="13"/>
      <c r="C3448" s="14"/>
      <c r="F3448" s="10"/>
    </row>
    <row r="3449" spans="1:6" s="8" customFormat="1" ht="15" x14ac:dyDescent="0.2">
      <c r="A3449" s="13"/>
      <c r="C3449" s="14"/>
      <c r="F3449" s="10"/>
    </row>
    <row r="3450" spans="1:6" s="8" customFormat="1" ht="15" x14ac:dyDescent="0.2">
      <c r="A3450" s="13"/>
      <c r="C3450" s="14"/>
      <c r="F3450" s="10"/>
    </row>
    <row r="3451" spans="1:6" s="8" customFormat="1" ht="15" x14ac:dyDescent="0.2">
      <c r="A3451" s="13"/>
      <c r="C3451" s="14"/>
      <c r="F3451" s="10"/>
    </row>
    <row r="3452" spans="1:6" s="8" customFormat="1" ht="15" x14ac:dyDescent="0.2">
      <c r="A3452" s="13"/>
      <c r="C3452" s="14"/>
      <c r="F3452" s="10"/>
    </row>
    <row r="3453" spans="1:6" s="8" customFormat="1" ht="15" x14ac:dyDescent="0.2">
      <c r="A3453" s="13"/>
      <c r="C3453" s="14"/>
      <c r="F3453" s="10"/>
    </row>
    <row r="3454" spans="1:6" s="8" customFormat="1" ht="15" x14ac:dyDescent="0.2">
      <c r="A3454" s="13"/>
      <c r="C3454" s="14"/>
      <c r="F3454" s="10"/>
    </row>
    <row r="3455" spans="1:6" s="8" customFormat="1" ht="15" x14ac:dyDescent="0.2">
      <c r="A3455" s="13"/>
      <c r="C3455" s="14"/>
      <c r="F3455" s="10"/>
    </row>
    <row r="3456" spans="1:6" s="8" customFormat="1" ht="15" x14ac:dyDescent="0.2">
      <c r="A3456" s="13"/>
      <c r="C3456" s="14"/>
      <c r="F3456" s="10"/>
    </row>
    <row r="3457" spans="1:6" s="8" customFormat="1" ht="15" x14ac:dyDescent="0.2">
      <c r="A3457" s="13"/>
      <c r="C3457" s="14"/>
      <c r="F3457" s="10"/>
    </row>
    <row r="3458" spans="1:6" s="8" customFormat="1" ht="15" x14ac:dyDescent="0.2">
      <c r="A3458" s="13"/>
      <c r="C3458" s="14"/>
      <c r="F3458" s="10"/>
    </row>
    <row r="3459" spans="1:6" s="8" customFormat="1" ht="15" x14ac:dyDescent="0.2">
      <c r="A3459" s="13"/>
      <c r="C3459" s="14"/>
      <c r="F3459" s="10"/>
    </row>
    <row r="3460" spans="1:6" s="8" customFormat="1" ht="15" x14ac:dyDescent="0.2">
      <c r="A3460" s="13"/>
      <c r="C3460" s="14"/>
      <c r="F3460" s="10"/>
    </row>
    <row r="3461" spans="1:6" s="8" customFormat="1" ht="15" x14ac:dyDescent="0.2">
      <c r="A3461" s="13"/>
      <c r="C3461" s="14"/>
      <c r="F3461" s="10"/>
    </row>
    <row r="3462" spans="1:6" s="8" customFormat="1" ht="15" x14ac:dyDescent="0.2">
      <c r="A3462" s="13"/>
      <c r="C3462" s="14"/>
      <c r="F3462" s="10"/>
    </row>
    <row r="3463" spans="1:6" s="8" customFormat="1" ht="15" x14ac:dyDescent="0.2">
      <c r="A3463" s="13"/>
      <c r="C3463" s="14"/>
      <c r="F3463" s="10"/>
    </row>
    <row r="3464" spans="1:6" s="8" customFormat="1" ht="15" x14ac:dyDescent="0.2">
      <c r="A3464" s="13"/>
      <c r="C3464" s="14"/>
      <c r="F3464" s="10"/>
    </row>
    <row r="3465" spans="1:6" s="8" customFormat="1" ht="15" x14ac:dyDescent="0.2">
      <c r="A3465" s="13"/>
      <c r="C3465" s="14"/>
      <c r="F3465" s="10"/>
    </row>
    <row r="3466" spans="1:6" s="8" customFormat="1" ht="15" x14ac:dyDescent="0.2">
      <c r="A3466" s="13"/>
      <c r="C3466" s="14"/>
      <c r="F3466" s="10"/>
    </row>
    <row r="3467" spans="1:6" s="8" customFormat="1" ht="15" x14ac:dyDescent="0.2">
      <c r="A3467" s="13"/>
      <c r="C3467" s="14"/>
      <c r="F3467" s="10"/>
    </row>
    <row r="3468" spans="1:6" s="8" customFormat="1" ht="15" x14ac:dyDescent="0.2">
      <c r="A3468" s="13"/>
      <c r="C3468" s="14"/>
      <c r="F3468" s="10"/>
    </row>
    <row r="3469" spans="1:6" s="8" customFormat="1" ht="15" x14ac:dyDescent="0.2">
      <c r="A3469" s="13"/>
      <c r="C3469" s="14"/>
      <c r="F3469" s="10"/>
    </row>
    <row r="3470" spans="1:6" s="8" customFormat="1" ht="15" x14ac:dyDescent="0.2">
      <c r="A3470" s="13"/>
      <c r="C3470" s="14"/>
      <c r="F3470" s="10"/>
    </row>
    <row r="3471" spans="1:6" s="8" customFormat="1" ht="15" x14ac:dyDescent="0.2">
      <c r="A3471" s="13"/>
      <c r="C3471" s="14"/>
      <c r="F3471" s="10"/>
    </row>
    <row r="3472" spans="1:6" s="8" customFormat="1" ht="15" x14ac:dyDescent="0.2">
      <c r="A3472" s="13"/>
      <c r="C3472" s="14"/>
      <c r="F3472" s="10"/>
    </row>
    <row r="3473" spans="1:6" s="8" customFormat="1" ht="15" x14ac:dyDescent="0.2">
      <c r="A3473" s="13"/>
      <c r="C3473" s="14"/>
      <c r="F3473" s="10"/>
    </row>
    <row r="3474" spans="1:6" s="8" customFormat="1" ht="15" x14ac:dyDescent="0.2">
      <c r="A3474" s="13"/>
      <c r="C3474" s="14"/>
      <c r="F3474" s="10"/>
    </row>
    <row r="3475" spans="1:6" s="8" customFormat="1" ht="15" x14ac:dyDescent="0.2">
      <c r="A3475" s="13"/>
      <c r="C3475" s="14"/>
      <c r="F3475" s="10"/>
    </row>
    <row r="3476" spans="1:6" s="8" customFormat="1" ht="15" x14ac:dyDescent="0.2">
      <c r="A3476" s="13"/>
      <c r="C3476" s="14"/>
      <c r="F3476" s="10"/>
    </row>
    <row r="3477" spans="1:6" s="8" customFormat="1" ht="15" x14ac:dyDescent="0.2">
      <c r="A3477" s="13"/>
      <c r="C3477" s="14"/>
      <c r="F3477" s="10"/>
    </row>
    <row r="3478" spans="1:6" s="8" customFormat="1" ht="15" x14ac:dyDescent="0.2">
      <c r="A3478" s="13"/>
      <c r="C3478" s="14"/>
      <c r="F3478" s="10"/>
    </row>
    <row r="3479" spans="1:6" s="8" customFormat="1" ht="15" x14ac:dyDescent="0.2">
      <c r="A3479" s="13"/>
      <c r="C3479" s="14"/>
      <c r="F3479" s="10"/>
    </row>
    <row r="3480" spans="1:6" s="8" customFormat="1" ht="15" x14ac:dyDescent="0.2">
      <c r="A3480" s="13"/>
      <c r="C3480" s="14"/>
      <c r="F3480" s="10"/>
    </row>
    <row r="3481" spans="1:6" s="8" customFormat="1" ht="15" x14ac:dyDescent="0.2">
      <c r="A3481" s="13"/>
      <c r="C3481" s="14"/>
      <c r="F3481" s="10"/>
    </row>
    <row r="3482" spans="1:6" s="8" customFormat="1" ht="15" x14ac:dyDescent="0.2">
      <c r="A3482" s="13"/>
      <c r="C3482" s="14"/>
      <c r="F3482" s="10"/>
    </row>
    <row r="3483" spans="1:6" s="8" customFormat="1" ht="15" x14ac:dyDescent="0.2">
      <c r="A3483" s="13"/>
      <c r="C3483" s="14"/>
      <c r="F3483" s="10"/>
    </row>
    <row r="3484" spans="1:6" s="8" customFormat="1" ht="15" x14ac:dyDescent="0.2">
      <c r="A3484" s="13"/>
      <c r="C3484" s="14"/>
      <c r="F3484" s="10"/>
    </row>
    <row r="3485" spans="1:6" s="8" customFormat="1" ht="15" x14ac:dyDescent="0.2">
      <c r="A3485" s="13"/>
      <c r="C3485" s="14"/>
      <c r="F3485" s="10"/>
    </row>
    <row r="3486" spans="1:6" s="8" customFormat="1" ht="15" x14ac:dyDescent="0.2">
      <c r="A3486" s="13"/>
      <c r="C3486" s="14"/>
      <c r="F3486" s="10"/>
    </row>
    <row r="3487" spans="1:6" s="8" customFormat="1" ht="15" x14ac:dyDescent="0.2">
      <c r="A3487" s="13"/>
      <c r="C3487" s="14"/>
      <c r="F3487" s="10"/>
    </row>
    <row r="3488" spans="1:6" s="8" customFormat="1" ht="15" x14ac:dyDescent="0.2">
      <c r="A3488" s="13"/>
      <c r="C3488" s="14"/>
      <c r="F3488" s="10"/>
    </row>
    <row r="3489" spans="1:6" s="8" customFormat="1" ht="15" x14ac:dyDescent="0.2">
      <c r="A3489" s="13"/>
      <c r="C3489" s="14"/>
      <c r="F3489" s="10"/>
    </row>
    <row r="3490" spans="1:6" s="8" customFormat="1" ht="15" x14ac:dyDescent="0.2">
      <c r="A3490" s="13"/>
      <c r="C3490" s="14"/>
      <c r="F3490" s="10"/>
    </row>
    <row r="3491" spans="1:6" s="8" customFormat="1" ht="15" x14ac:dyDescent="0.2">
      <c r="A3491" s="13"/>
      <c r="C3491" s="14"/>
      <c r="F3491" s="10"/>
    </row>
    <row r="3492" spans="1:6" s="8" customFormat="1" ht="15" x14ac:dyDescent="0.2">
      <c r="A3492" s="13"/>
      <c r="C3492" s="14"/>
      <c r="F3492" s="10"/>
    </row>
    <row r="3493" spans="1:6" s="8" customFormat="1" ht="15" x14ac:dyDescent="0.2">
      <c r="A3493" s="13"/>
      <c r="C3493" s="14"/>
      <c r="F3493" s="10"/>
    </row>
    <row r="3494" spans="1:6" s="8" customFormat="1" ht="15" x14ac:dyDescent="0.2">
      <c r="A3494" s="13"/>
      <c r="C3494" s="14"/>
      <c r="F3494" s="10"/>
    </row>
    <row r="3495" spans="1:6" s="8" customFormat="1" ht="15" x14ac:dyDescent="0.2">
      <c r="A3495" s="13"/>
      <c r="C3495" s="14"/>
      <c r="F3495" s="10"/>
    </row>
    <row r="3496" spans="1:6" s="8" customFormat="1" ht="15" x14ac:dyDescent="0.2">
      <c r="A3496" s="13"/>
      <c r="C3496" s="14"/>
      <c r="F3496" s="10"/>
    </row>
    <row r="3497" spans="1:6" s="8" customFormat="1" ht="15" x14ac:dyDescent="0.2">
      <c r="A3497" s="13"/>
      <c r="C3497" s="14"/>
      <c r="F3497" s="10"/>
    </row>
    <row r="3498" spans="1:6" s="8" customFormat="1" ht="15" x14ac:dyDescent="0.2">
      <c r="A3498" s="13"/>
      <c r="C3498" s="14"/>
      <c r="F3498" s="10"/>
    </row>
    <row r="3499" spans="1:6" s="8" customFormat="1" ht="15" x14ac:dyDescent="0.2">
      <c r="A3499" s="13"/>
      <c r="C3499" s="14"/>
      <c r="F3499" s="10"/>
    </row>
    <row r="3500" spans="1:6" s="8" customFormat="1" ht="15" x14ac:dyDescent="0.2">
      <c r="A3500" s="13"/>
      <c r="C3500" s="14"/>
      <c r="F3500" s="10"/>
    </row>
    <row r="3501" spans="1:6" s="8" customFormat="1" ht="15" x14ac:dyDescent="0.2">
      <c r="A3501" s="13"/>
      <c r="C3501" s="14"/>
      <c r="F3501" s="10"/>
    </row>
    <row r="3502" spans="1:6" s="8" customFormat="1" ht="15" x14ac:dyDescent="0.2">
      <c r="A3502" s="13"/>
      <c r="C3502" s="14"/>
      <c r="F3502" s="10"/>
    </row>
    <row r="3503" spans="1:6" s="8" customFormat="1" ht="15" x14ac:dyDescent="0.2">
      <c r="A3503" s="13"/>
      <c r="C3503" s="14"/>
      <c r="F3503" s="10"/>
    </row>
    <row r="3504" spans="1:6" s="8" customFormat="1" ht="15" x14ac:dyDescent="0.2">
      <c r="A3504" s="13"/>
      <c r="C3504" s="14"/>
      <c r="F3504" s="10"/>
    </row>
    <row r="3505" spans="1:6" s="8" customFormat="1" ht="15" x14ac:dyDescent="0.2">
      <c r="A3505" s="13"/>
      <c r="C3505" s="14"/>
      <c r="F3505" s="10"/>
    </row>
    <row r="3506" spans="1:6" s="8" customFormat="1" ht="15" x14ac:dyDescent="0.2">
      <c r="A3506" s="13"/>
      <c r="C3506" s="14"/>
      <c r="F3506" s="10"/>
    </row>
    <row r="3507" spans="1:6" s="8" customFormat="1" ht="15" x14ac:dyDescent="0.2">
      <c r="A3507" s="13"/>
      <c r="C3507" s="14"/>
      <c r="F3507" s="10"/>
    </row>
    <row r="3508" spans="1:6" s="8" customFormat="1" ht="15" x14ac:dyDescent="0.2">
      <c r="A3508" s="13"/>
      <c r="C3508" s="14"/>
      <c r="F3508" s="10"/>
    </row>
    <row r="3509" spans="1:6" s="8" customFormat="1" ht="15" x14ac:dyDescent="0.2">
      <c r="A3509" s="13"/>
      <c r="C3509" s="14"/>
      <c r="F3509" s="10"/>
    </row>
    <row r="3510" spans="1:6" s="8" customFormat="1" ht="15" x14ac:dyDescent="0.2">
      <c r="A3510" s="13"/>
      <c r="C3510" s="14"/>
      <c r="F3510" s="10"/>
    </row>
    <row r="3511" spans="1:6" s="8" customFormat="1" ht="15" x14ac:dyDescent="0.2">
      <c r="A3511" s="13"/>
      <c r="C3511" s="14"/>
      <c r="F3511" s="10"/>
    </row>
    <row r="3512" spans="1:6" s="8" customFormat="1" ht="15" x14ac:dyDescent="0.2">
      <c r="A3512" s="13"/>
      <c r="C3512" s="14"/>
      <c r="F3512" s="10"/>
    </row>
    <row r="3513" spans="1:6" s="8" customFormat="1" ht="15" x14ac:dyDescent="0.2">
      <c r="A3513" s="13"/>
      <c r="C3513" s="14"/>
      <c r="F3513" s="10"/>
    </row>
    <row r="3514" spans="1:6" s="8" customFormat="1" ht="15" x14ac:dyDescent="0.2">
      <c r="A3514" s="13"/>
      <c r="C3514" s="14"/>
      <c r="F3514" s="10"/>
    </row>
    <row r="3515" spans="1:6" s="8" customFormat="1" ht="15" x14ac:dyDescent="0.2">
      <c r="A3515" s="13"/>
      <c r="C3515" s="14"/>
      <c r="F3515" s="10"/>
    </row>
    <row r="3516" spans="1:6" s="8" customFormat="1" ht="15" x14ac:dyDescent="0.2">
      <c r="A3516" s="13"/>
      <c r="C3516" s="14"/>
      <c r="F3516" s="10"/>
    </row>
    <row r="3517" spans="1:6" s="8" customFormat="1" ht="15" x14ac:dyDescent="0.2">
      <c r="A3517" s="13"/>
      <c r="C3517" s="14"/>
      <c r="F3517" s="10"/>
    </row>
    <row r="3518" spans="1:6" s="8" customFormat="1" ht="15" x14ac:dyDescent="0.2">
      <c r="A3518" s="13"/>
      <c r="C3518" s="14"/>
      <c r="F3518" s="10"/>
    </row>
    <row r="3519" spans="1:6" s="8" customFormat="1" ht="15" x14ac:dyDescent="0.2">
      <c r="A3519" s="13"/>
      <c r="C3519" s="14"/>
      <c r="F3519" s="10"/>
    </row>
    <row r="3520" spans="1:6" s="8" customFormat="1" ht="15" x14ac:dyDescent="0.2">
      <c r="A3520" s="13"/>
      <c r="C3520" s="14"/>
      <c r="F3520" s="10"/>
    </row>
    <row r="3521" spans="1:6" s="8" customFormat="1" ht="15" x14ac:dyDescent="0.2">
      <c r="A3521" s="13"/>
      <c r="C3521" s="14"/>
      <c r="F3521" s="10"/>
    </row>
    <row r="3522" spans="1:6" s="8" customFormat="1" ht="15" x14ac:dyDescent="0.2">
      <c r="A3522" s="13"/>
      <c r="C3522" s="14"/>
      <c r="F3522" s="10"/>
    </row>
    <row r="3523" spans="1:6" s="8" customFormat="1" ht="15" x14ac:dyDescent="0.2">
      <c r="A3523" s="13"/>
      <c r="C3523" s="14"/>
      <c r="F3523" s="10"/>
    </row>
    <row r="3524" spans="1:6" s="8" customFormat="1" ht="15" x14ac:dyDescent="0.2">
      <c r="A3524" s="13"/>
      <c r="C3524" s="14"/>
      <c r="F3524" s="10"/>
    </row>
    <row r="3525" spans="1:6" s="8" customFormat="1" ht="15" x14ac:dyDescent="0.2">
      <c r="A3525" s="13"/>
      <c r="C3525" s="14"/>
      <c r="F3525" s="10"/>
    </row>
    <row r="3526" spans="1:6" s="8" customFormat="1" ht="15" x14ac:dyDescent="0.2">
      <c r="A3526" s="13"/>
      <c r="C3526" s="14"/>
      <c r="F3526" s="10"/>
    </row>
    <row r="3527" spans="1:6" s="8" customFormat="1" ht="15" x14ac:dyDescent="0.2">
      <c r="A3527" s="13"/>
      <c r="C3527" s="14"/>
      <c r="F3527" s="10"/>
    </row>
    <row r="3528" spans="1:6" s="8" customFormat="1" ht="15" x14ac:dyDescent="0.2">
      <c r="A3528" s="13"/>
      <c r="C3528" s="14"/>
      <c r="F3528" s="10"/>
    </row>
    <row r="3529" spans="1:6" s="8" customFormat="1" ht="15" x14ac:dyDescent="0.2">
      <c r="A3529" s="13"/>
      <c r="C3529" s="14"/>
      <c r="F3529" s="10"/>
    </row>
    <row r="3530" spans="1:6" s="8" customFormat="1" ht="15" x14ac:dyDescent="0.2">
      <c r="A3530" s="13"/>
      <c r="C3530" s="14"/>
      <c r="F3530" s="10"/>
    </row>
    <row r="3531" spans="1:6" s="8" customFormat="1" ht="15" x14ac:dyDescent="0.2">
      <c r="A3531" s="13"/>
      <c r="C3531" s="14"/>
      <c r="F3531" s="10"/>
    </row>
    <row r="3532" spans="1:6" s="8" customFormat="1" ht="15" x14ac:dyDescent="0.2">
      <c r="A3532" s="13"/>
      <c r="C3532" s="14"/>
      <c r="F3532" s="10"/>
    </row>
    <row r="3533" spans="1:6" s="8" customFormat="1" ht="15" x14ac:dyDescent="0.2">
      <c r="A3533" s="13"/>
      <c r="C3533" s="14"/>
      <c r="F3533" s="10"/>
    </row>
    <row r="3534" spans="1:6" s="8" customFormat="1" ht="15" x14ac:dyDescent="0.2">
      <c r="A3534" s="13"/>
      <c r="C3534" s="14"/>
      <c r="F3534" s="10"/>
    </row>
    <row r="3535" spans="1:6" s="8" customFormat="1" ht="15" x14ac:dyDescent="0.2">
      <c r="A3535" s="13"/>
      <c r="C3535" s="14"/>
      <c r="F3535" s="10"/>
    </row>
    <row r="3536" spans="1:6" s="8" customFormat="1" ht="15" x14ac:dyDescent="0.2">
      <c r="A3536" s="13"/>
      <c r="C3536" s="14"/>
      <c r="F3536" s="10"/>
    </row>
    <row r="3537" spans="1:6" s="8" customFormat="1" ht="15" x14ac:dyDescent="0.2">
      <c r="A3537" s="13"/>
      <c r="C3537" s="14"/>
      <c r="F3537" s="10"/>
    </row>
    <row r="3538" spans="1:6" s="8" customFormat="1" ht="15" x14ac:dyDescent="0.2">
      <c r="A3538" s="13"/>
      <c r="C3538" s="14"/>
      <c r="F3538" s="10"/>
    </row>
    <row r="3539" spans="1:6" s="8" customFormat="1" ht="15" x14ac:dyDescent="0.2">
      <c r="A3539" s="13"/>
      <c r="C3539" s="14"/>
      <c r="F3539" s="10"/>
    </row>
    <row r="3540" spans="1:6" s="8" customFormat="1" ht="15" x14ac:dyDescent="0.2">
      <c r="A3540" s="13"/>
      <c r="C3540" s="14"/>
      <c r="F3540" s="10"/>
    </row>
    <row r="3541" spans="1:6" s="8" customFormat="1" ht="15" x14ac:dyDescent="0.2">
      <c r="A3541" s="13"/>
      <c r="C3541" s="14"/>
      <c r="F3541" s="10"/>
    </row>
    <row r="3542" spans="1:6" s="8" customFormat="1" ht="15" x14ac:dyDescent="0.2">
      <c r="A3542" s="13"/>
      <c r="C3542" s="14"/>
      <c r="F3542" s="10"/>
    </row>
    <row r="3543" spans="1:6" s="8" customFormat="1" ht="15" x14ac:dyDescent="0.2">
      <c r="A3543" s="13"/>
      <c r="C3543" s="14"/>
      <c r="F3543" s="10"/>
    </row>
    <row r="3544" spans="1:6" s="8" customFormat="1" ht="15" x14ac:dyDescent="0.2">
      <c r="A3544" s="13"/>
      <c r="C3544" s="14"/>
      <c r="F3544" s="10"/>
    </row>
    <row r="3545" spans="1:6" s="8" customFormat="1" ht="15" x14ac:dyDescent="0.2">
      <c r="A3545" s="13"/>
      <c r="C3545" s="14"/>
      <c r="F3545" s="10"/>
    </row>
    <row r="3546" spans="1:6" s="8" customFormat="1" ht="15" x14ac:dyDescent="0.2">
      <c r="A3546" s="13"/>
      <c r="C3546" s="14"/>
      <c r="F3546" s="10"/>
    </row>
    <row r="3547" spans="1:6" s="8" customFormat="1" ht="15" x14ac:dyDescent="0.2">
      <c r="A3547" s="13"/>
      <c r="C3547" s="14"/>
      <c r="F3547" s="10"/>
    </row>
    <row r="3548" spans="1:6" s="8" customFormat="1" ht="15" x14ac:dyDescent="0.2">
      <c r="A3548" s="13"/>
      <c r="C3548" s="14"/>
      <c r="F3548" s="10"/>
    </row>
    <row r="3549" spans="1:6" s="8" customFormat="1" ht="15" x14ac:dyDescent="0.2">
      <c r="A3549" s="13"/>
      <c r="C3549" s="14"/>
      <c r="F3549" s="10"/>
    </row>
    <row r="3550" spans="1:6" s="8" customFormat="1" ht="15" x14ac:dyDescent="0.2">
      <c r="A3550" s="13"/>
      <c r="C3550" s="14"/>
      <c r="F3550" s="10"/>
    </row>
    <row r="3551" spans="1:6" s="8" customFormat="1" ht="15" x14ac:dyDescent="0.2">
      <c r="A3551" s="13"/>
      <c r="C3551" s="14"/>
      <c r="F3551" s="10"/>
    </row>
    <row r="3552" spans="1:6" s="8" customFormat="1" ht="15" x14ac:dyDescent="0.2">
      <c r="A3552" s="13"/>
      <c r="C3552" s="14"/>
      <c r="F3552" s="10"/>
    </row>
    <row r="3553" spans="1:6" s="8" customFormat="1" ht="15" x14ac:dyDescent="0.2">
      <c r="A3553" s="13"/>
      <c r="C3553" s="14"/>
      <c r="F3553" s="10"/>
    </row>
    <row r="3554" spans="1:6" s="8" customFormat="1" ht="15" x14ac:dyDescent="0.2">
      <c r="A3554" s="13"/>
      <c r="C3554" s="14"/>
      <c r="F3554" s="10"/>
    </row>
    <row r="3555" spans="1:6" s="8" customFormat="1" ht="15" x14ac:dyDescent="0.2">
      <c r="A3555" s="13"/>
      <c r="C3555" s="14"/>
      <c r="F3555" s="10"/>
    </row>
    <row r="3556" spans="1:6" s="8" customFormat="1" ht="15" x14ac:dyDescent="0.2">
      <c r="A3556" s="13"/>
      <c r="C3556" s="14"/>
      <c r="F3556" s="10"/>
    </row>
    <row r="3557" spans="1:6" s="8" customFormat="1" ht="15" x14ac:dyDescent="0.2">
      <c r="A3557" s="13"/>
      <c r="C3557" s="14"/>
      <c r="F3557" s="10"/>
    </row>
    <row r="3558" spans="1:6" s="8" customFormat="1" ht="15" x14ac:dyDescent="0.2">
      <c r="A3558" s="13"/>
      <c r="C3558" s="14"/>
      <c r="F3558" s="10"/>
    </row>
    <row r="3559" spans="1:6" s="8" customFormat="1" ht="15" x14ac:dyDescent="0.2">
      <c r="A3559" s="13"/>
      <c r="C3559" s="14"/>
      <c r="F3559" s="10"/>
    </row>
    <row r="3560" spans="1:6" s="8" customFormat="1" ht="15" x14ac:dyDescent="0.2">
      <c r="A3560" s="13"/>
      <c r="C3560" s="14"/>
      <c r="F3560" s="10"/>
    </row>
    <row r="3561" spans="1:6" s="8" customFormat="1" ht="15" x14ac:dyDescent="0.2">
      <c r="A3561" s="13"/>
      <c r="C3561" s="14"/>
      <c r="F3561" s="10"/>
    </row>
    <row r="3562" spans="1:6" s="8" customFormat="1" ht="15" x14ac:dyDescent="0.2">
      <c r="A3562" s="13"/>
      <c r="C3562" s="14"/>
      <c r="F3562" s="10"/>
    </row>
    <row r="3563" spans="1:6" s="8" customFormat="1" ht="15" x14ac:dyDescent="0.2">
      <c r="A3563" s="13"/>
      <c r="C3563" s="14"/>
      <c r="F3563" s="10"/>
    </row>
    <row r="3564" spans="1:6" s="8" customFormat="1" ht="15" x14ac:dyDescent="0.2">
      <c r="A3564" s="13"/>
      <c r="C3564" s="14"/>
      <c r="F3564" s="10"/>
    </row>
    <row r="3565" spans="1:6" s="8" customFormat="1" ht="15" x14ac:dyDescent="0.2">
      <c r="A3565" s="13"/>
      <c r="C3565" s="14"/>
      <c r="F3565" s="10"/>
    </row>
    <row r="3566" spans="1:6" s="8" customFormat="1" ht="15" x14ac:dyDescent="0.2">
      <c r="A3566" s="13"/>
      <c r="C3566" s="14"/>
      <c r="F3566" s="10"/>
    </row>
    <row r="3567" spans="1:6" s="8" customFormat="1" ht="15" x14ac:dyDescent="0.2">
      <c r="A3567" s="13"/>
      <c r="C3567" s="14"/>
      <c r="F3567" s="10"/>
    </row>
    <row r="3568" spans="1:6" s="8" customFormat="1" ht="15" x14ac:dyDescent="0.2">
      <c r="A3568" s="13"/>
      <c r="C3568" s="14"/>
      <c r="F3568" s="10"/>
    </row>
    <row r="3569" spans="1:6" s="8" customFormat="1" ht="15" x14ac:dyDescent="0.2">
      <c r="A3569" s="13"/>
      <c r="C3569" s="14"/>
      <c r="F3569" s="10"/>
    </row>
    <row r="3570" spans="1:6" s="8" customFormat="1" ht="15" x14ac:dyDescent="0.2">
      <c r="A3570" s="13"/>
      <c r="C3570" s="14"/>
      <c r="F3570" s="10"/>
    </row>
    <row r="3571" spans="1:6" s="8" customFormat="1" ht="15" x14ac:dyDescent="0.2">
      <c r="A3571" s="13"/>
      <c r="C3571" s="14"/>
      <c r="F3571" s="10"/>
    </row>
    <row r="3572" spans="1:6" s="8" customFormat="1" ht="15" x14ac:dyDescent="0.2">
      <c r="A3572" s="13"/>
      <c r="C3572" s="14"/>
      <c r="F3572" s="10"/>
    </row>
    <row r="3573" spans="1:6" s="8" customFormat="1" ht="15" x14ac:dyDescent="0.2">
      <c r="A3573" s="13"/>
      <c r="C3573" s="14"/>
      <c r="F3573" s="10"/>
    </row>
    <row r="3574" spans="1:6" s="8" customFormat="1" ht="15" x14ac:dyDescent="0.2">
      <c r="A3574" s="13"/>
      <c r="C3574" s="14"/>
      <c r="F3574" s="10"/>
    </row>
    <row r="3575" spans="1:6" s="8" customFormat="1" ht="15" x14ac:dyDescent="0.2">
      <c r="A3575" s="13"/>
      <c r="C3575" s="14"/>
      <c r="F3575" s="10"/>
    </row>
    <row r="3576" spans="1:6" s="8" customFormat="1" ht="15" x14ac:dyDescent="0.2">
      <c r="A3576" s="13"/>
      <c r="C3576" s="14"/>
      <c r="F3576" s="10"/>
    </row>
    <row r="3577" spans="1:6" s="8" customFormat="1" ht="15" x14ac:dyDescent="0.2">
      <c r="A3577" s="13"/>
      <c r="C3577" s="14"/>
      <c r="F3577" s="10"/>
    </row>
    <row r="3578" spans="1:6" s="8" customFormat="1" ht="15" x14ac:dyDescent="0.2">
      <c r="A3578" s="13"/>
      <c r="C3578" s="14"/>
      <c r="F3578" s="10"/>
    </row>
    <row r="3579" spans="1:6" s="8" customFormat="1" ht="15" x14ac:dyDescent="0.2">
      <c r="A3579" s="13"/>
      <c r="C3579" s="14"/>
      <c r="F3579" s="10"/>
    </row>
    <row r="3580" spans="1:6" s="8" customFormat="1" ht="15" x14ac:dyDescent="0.2">
      <c r="A3580" s="13"/>
      <c r="C3580" s="14"/>
      <c r="F3580" s="10"/>
    </row>
    <row r="3581" spans="1:6" s="8" customFormat="1" ht="15" x14ac:dyDescent="0.2">
      <c r="A3581" s="13"/>
      <c r="C3581" s="14"/>
      <c r="F3581" s="10"/>
    </row>
    <row r="3582" spans="1:6" s="8" customFormat="1" ht="15" x14ac:dyDescent="0.2">
      <c r="A3582" s="13"/>
      <c r="C3582" s="14"/>
      <c r="F3582" s="10"/>
    </row>
    <row r="3583" spans="1:6" s="8" customFormat="1" ht="15" x14ac:dyDescent="0.2">
      <c r="A3583" s="13"/>
      <c r="C3583" s="14"/>
      <c r="F3583" s="10"/>
    </row>
    <row r="3584" spans="1:6" s="8" customFormat="1" ht="15" x14ac:dyDescent="0.2">
      <c r="A3584" s="13"/>
      <c r="C3584" s="14"/>
      <c r="F3584" s="10"/>
    </row>
    <row r="3585" spans="1:6" s="8" customFormat="1" ht="15" x14ac:dyDescent="0.2">
      <c r="A3585" s="13"/>
      <c r="C3585" s="14"/>
      <c r="F3585" s="10"/>
    </row>
    <row r="3586" spans="1:6" s="8" customFormat="1" ht="15" x14ac:dyDescent="0.2">
      <c r="A3586" s="13"/>
      <c r="C3586" s="14"/>
      <c r="F3586" s="10"/>
    </row>
    <row r="3587" spans="1:6" s="8" customFormat="1" ht="15" x14ac:dyDescent="0.2">
      <c r="A3587" s="13"/>
      <c r="C3587" s="14"/>
      <c r="F3587" s="10"/>
    </row>
    <row r="3588" spans="1:6" s="8" customFormat="1" ht="15" x14ac:dyDescent="0.2">
      <c r="A3588" s="13"/>
      <c r="C3588" s="14"/>
      <c r="F3588" s="10"/>
    </row>
    <row r="3589" spans="1:6" s="8" customFormat="1" ht="15" x14ac:dyDescent="0.2">
      <c r="A3589" s="13"/>
      <c r="C3589" s="14"/>
      <c r="F3589" s="10"/>
    </row>
    <row r="3590" spans="1:6" s="8" customFormat="1" ht="15" x14ac:dyDescent="0.2">
      <c r="A3590" s="13"/>
      <c r="C3590" s="14"/>
      <c r="F3590" s="10"/>
    </row>
    <row r="3591" spans="1:6" s="8" customFormat="1" ht="15" x14ac:dyDescent="0.2">
      <c r="A3591" s="13"/>
      <c r="C3591" s="14"/>
      <c r="F3591" s="10"/>
    </row>
    <row r="3592" spans="1:6" s="8" customFormat="1" ht="15" x14ac:dyDescent="0.2">
      <c r="A3592" s="13"/>
      <c r="C3592" s="14"/>
      <c r="F3592" s="10"/>
    </row>
    <row r="3593" spans="1:6" s="8" customFormat="1" ht="15" x14ac:dyDescent="0.2">
      <c r="A3593" s="13"/>
      <c r="C3593" s="14"/>
      <c r="F3593" s="10"/>
    </row>
    <row r="3594" spans="1:6" s="8" customFormat="1" ht="15" x14ac:dyDescent="0.2">
      <c r="A3594" s="13"/>
      <c r="C3594" s="14"/>
      <c r="F3594" s="10"/>
    </row>
    <row r="3595" spans="1:6" s="8" customFormat="1" ht="15" x14ac:dyDescent="0.2">
      <c r="A3595" s="13"/>
      <c r="C3595" s="14"/>
      <c r="F3595" s="10"/>
    </row>
    <row r="3596" spans="1:6" s="8" customFormat="1" ht="15" x14ac:dyDescent="0.2">
      <c r="A3596" s="13"/>
      <c r="C3596" s="14"/>
      <c r="F3596" s="10"/>
    </row>
    <row r="3597" spans="1:6" s="8" customFormat="1" ht="15" x14ac:dyDescent="0.2">
      <c r="A3597" s="13"/>
      <c r="C3597" s="14"/>
      <c r="F3597" s="10"/>
    </row>
    <row r="3598" spans="1:6" s="8" customFormat="1" ht="15" x14ac:dyDescent="0.2">
      <c r="A3598" s="13"/>
      <c r="C3598" s="14"/>
      <c r="F3598" s="10"/>
    </row>
    <row r="3599" spans="1:6" s="8" customFormat="1" ht="15" x14ac:dyDescent="0.2">
      <c r="A3599" s="13"/>
      <c r="C3599" s="14"/>
      <c r="F3599" s="10"/>
    </row>
    <row r="3600" spans="1:6" s="8" customFormat="1" ht="15" x14ac:dyDescent="0.2">
      <c r="A3600" s="13"/>
      <c r="C3600" s="14"/>
      <c r="F3600" s="10"/>
    </row>
    <row r="3601" spans="1:6" s="8" customFormat="1" ht="15" x14ac:dyDescent="0.2">
      <c r="A3601" s="13"/>
      <c r="C3601" s="14"/>
      <c r="F3601" s="10"/>
    </row>
    <row r="3602" spans="1:6" s="8" customFormat="1" ht="15" x14ac:dyDescent="0.2">
      <c r="A3602" s="13"/>
      <c r="C3602" s="14"/>
      <c r="F3602" s="10"/>
    </row>
    <row r="3603" spans="1:6" s="8" customFormat="1" ht="15" x14ac:dyDescent="0.2">
      <c r="A3603" s="13"/>
      <c r="C3603" s="14"/>
      <c r="F3603" s="10"/>
    </row>
    <row r="3604" spans="1:6" s="8" customFormat="1" ht="15" x14ac:dyDescent="0.2">
      <c r="A3604" s="13"/>
      <c r="C3604" s="14"/>
      <c r="F3604" s="10"/>
    </row>
    <row r="3605" spans="1:6" s="8" customFormat="1" ht="15" x14ac:dyDescent="0.2">
      <c r="A3605" s="13"/>
      <c r="C3605" s="14"/>
      <c r="F3605" s="10"/>
    </row>
    <row r="3606" spans="1:6" s="8" customFormat="1" ht="15" x14ac:dyDescent="0.2">
      <c r="A3606" s="13"/>
      <c r="C3606" s="14"/>
      <c r="F3606" s="10"/>
    </row>
    <row r="3607" spans="1:6" s="8" customFormat="1" ht="15" x14ac:dyDescent="0.2">
      <c r="A3607" s="13"/>
      <c r="C3607" s="14"/>
      <c r="F3607" s="10"/>
    </row>
    <row r="3608" spans="1:6" s="8" customFormat="1" ht="15" x14ac:dyDescent="0.2">
      <c r="A3608" s="13"/>
      <c r="C3608" s="14"/>
      <c r="F3608" s="10"/>
    </row>
    <row r="3609" spans="1:6" s="8" customFormat="1" ht="15" x14ac:dyDescent="0.2">
      <c r="A3609" s="13"/>
      <c r="C3609" s="14"/>
      <c r="F3609" s="10"/>
    </row>
    <row r="3610" spans="1:6" s="8" customFormat="1" ht="15" x14ac:dyDescent="0.2">
      <c r="A3610" s="13"/>
      <c r="C3610" s="14"/>
      <c r="F3610" s="10"/>
    </row>
    <row r="3611" spans="1:6" s="8" customFormat="1" ht="15" x14ac:dyDescent="0.2">
      <c r="A3611" s="13"/>
      <c r="C3611" s="14"/>
      <c r="F3611" s="10"/>
    </row>
    <row r="3612" spans="1:6" s="8" customFormat="1" ht="15" x14ac:dyDescent="0.2">
      <c r="A3612" s="13"/>
      <c r="C3612" s="14"/>
      <c r="F3612" s="10"/>
    </row>
    <row r="3613" spans="1:6" s="8" customFormat="1" ht="15" x14ac:dyDescent="0.2">
      <c r="A3613" s="13"/>
      <c r="C3613" s="14"/>
      <c r="F3613" s="10"/>
    </row>
    <row r="3614" spans="1:6" s="8" customFormat="1" ht="15" x14ac:dyDescent="0.2">
      <c r="A3614" s="13"/>
      <c r="C3614" s="14"/>
      <c r="F3614" s="10"/>
    </row>
    <row r="3615" spans="1:6" s="8" customFormat="1" ht="15" x14ac:dyDescent="0.2">
      <c r="A3615" s="13"/>
      <c r="C3615" s="14"/>
      <c r="F3615" s="10"/>
    </row>
    <row r="3616" spans="1:6" s="8" customFormat="1" ht="15" x14ac:dyDescent="0.2">
      <c r="A3616" s="13"/>
      <c r="C3616" s="14"/>
      <c r="F3616" s="10"/>
    </row>
    <row r="3617" spans="1:6" s="8" customFormat="1" ht="15" x14ac:dyDescent="0.2">
      <c r="A3617" s="13"/>
      <c r="C3617" s="14"/>
      <c r="F3617" s="10"/>
    </row>
    <row r="3618" spans="1:6" s="8" customFormat="1" ht="15" x14ac:dyDescent="0.2">
      <c r="A3618" s="13"/>
      <c r="C3618" s="14"/>
      <c r="F3618" s="10"/>
    </row>
    <row r="3619" spans="1:6" s="8" customFormat="1" ht="15" x14ac:dyDescent="0.2">
      <c r="A3619" s="13"/>
      <c r="C3619" s="14"/>
      <c r="F3619" s="10"/>
    </row>
    <row r="3620" spans="1:6" s="8" customFormat="1" ht="15" x14ac:dyDescent="0.2">
      <c r="A3620" s="13"/>
      <c r="C3620" s="14"/>
      <c r="F3620" s="10"/>
    </row>
    <row r="3621" spans="1:6" s="8" customFormat="1" ht="15" x14ac:dyDescent="0.2">
      <c r="A3621" s="13"/>
      <c r="C3621" s="14"/>
      <c r="F3621" s="10"/>
    </row>
    <row r="3622" spans="1:6" s="8" customFormat="1" ht="15" x14ac:dyDescent="0.2">
      <c r="A3622" s="13"/>
      <c r="C3622" s="14"/>
      <c r="F3622" s="10"/>
    </row>
    <row r="3623" spans="1:6" s="8" customFormat="1" ht="15" x14ac:dyDescent="0.2">
      <c r="A3623" s="13"/>
      <c r="C3623" s="14"/>
      <c r="F3623" s="10"/>
    </row>
    <row r="3624" spans="1:6" s="8" customFormat="1" ht="15" x14ac:dyDescent="0.2">
      <c r="A3624" s="13"/>
      <c r="C3624" s="14"/>
      <c r="F3624" s="10"/>
    </row>
    <row r="3625" spans="1:6" s="8" customFormat="1" ht="15" x14ac:dyDescent="0.2">
      <c r="A3625" s="13"/>
      <c r="C3625" s="14"/>
      <c r="F3625" s="10"/>
    </row>
    <row r="3626" spans="1:6" s="8" customFormat="1" ht="15" x14ac:dyDescent="0.2">
      <c r="A3626" s="13"/>
      <c r="C3626" s="14"/>
      <c r="F3626" s="10"/>
    </row>
    <row r="3627" spans="1:6" s="8" customFormat="1" ht="15" x14ac:dyDescent="0.2">
      <c r="A3627" s="13"/>
      <c r="C3627" s="14"/>
      <c r="F3627" s="10"/>
    </row>
    <row r="3628" spans="1:6" s="8" customFormat="1" ht="15" x14ac:dyDescent="0.2">
      <c r="A3628" s="13"/>
      <c r="C3628" s="14"/>
      <c r="F3628" s="10"/>
    </row>
    <row r="3629" spans="1:6" s="8" customFormat="1" ht="15" x14ac:dyDescent="0.2">
      <c r="A3629" s="13"/>
      <c r="C3629" s="14"/>
      <c r="F3629" s="10"/>
    </row>
    <row r="3630" spans="1:6" s="8" customFormat="1" ht="15" x14ac:dyDescent="0.2">
      <c r="A3630" s="13"/>
      <c r="C3630" s="14"/>
      <c r="F3630" s="10"/>
    </row>
    <row r="3631" spans="1:6" s="8" customFormat="1" ht="15" x14ac:dyDescent="0.2">
      <c r="A3631" s="13"/>
      <c r="C3631" s="14"/>
      <c r="F3631" s="10"/>
    </row>
    <row r="3632" spans="1:6" s="8" customFormat="1" ht="15" x14ac:dyDescent="0.2">
      <c r="A3632" s="13"/>
      <c r="C3632" s="14"/>
      <c r="F3632" s="10"/>
    </row>
    <row r="3633" spans="1:6" s="8" customFormat="1" ht="15" x14ac:dyDescent="0.2">
      <c r="A3633" s="13"/>
      <c r="C3633" s="14"/>
      <c r="F3633" s="10"/>
    </row>
    <row r="3634" spans="1:6" s="8" customFormat="1" ht="15" x14ac:dyDescent="0.2">
      <c r="A3634" s="13"/>
      <c r="C3634" s="14"/>
      <c r="F3634" s="10"/>
    </row>
    <row r="3635" spans="1:6" s="8" customFormat="1" ht="15" x14ac:dyDescent="0.2">
      <c r="A3635" s="13"/>
      <c r="C3635" s="14"/>
      <c r="F3635" s="10"/>
    </row>
    <row r="3636" spans="1:6" s="8" customFormat="1" ht="15" x14ac:dyDescent="0.2">
      <c r="A3636" s="13"/>
      <c r="C3636" s="14"/>
      <c r="F3636" s="10"/>
    </row>
    <row r="3637" spans="1:6" s="8" customFormat="1" ht="15" x14ac:dyDescent="0.2">
      <c r="A3637" s="13"/>
      <c r="C3637" s="14"/>
      <c r="F3637" s="10"/>
    </row>
    <row r="3638" spans="1:6" s="8" customFormat="1" ht="15" x14ac:dyDescent="0.2">
      <c r="A3638" s="13"/>
      <c r="C3638" s="14"/>
      <c r="F3638" s="10"/>
    </row>
    <row r="3639" spans="1:6" s="8" customFormat="1" ht="15" x14ac:dyDescent="0.2">
      <c r="A3639" s="13"/>
      <c r="C3639" s="14"/>
      <c r="F3639" s="10"/>
    </row>
    <row r="3640" spans="1:6" s="8" customFormat="1" ht="15" x14ac:dyDescent="0.2">
      <c r="A3640" s="13"/>
      <c r="C3640" s="14"/>
      <c r="F3640" s="10"/>
    </row>
    <row r="3641" spans="1:6" s="8" customFormat="1" ht="15" x14ac:dyDescent="0.2">
      <c r="A3641" s="13"/>
      <c r="C3641" s="14"/>
      <c r="F3641" s="10"/>
    </row>
    <row r="3642" spans="1:6" s="8" customFormat="1" ht="15" x14ac:dyDescent="0.2">
      <c r="A3642" s="13"/>
      <c r="C3642" s="14"/>
      <c r="F3642" s="10"/>
    </row>
    <row r="3643" spans="1:6" s="8" customFormat="1" ht="15" x14ac:dyDescent="0.2">
      <c r="A3643" s="13"/>
      <c r="C3643" s="14"/>
      <c r="F3643" s="10"/>
    </row>
    <row r="3644" spans="1:6" s="8" customFormat="1" ht="15" x14ac:dyDescent="0.2">
      <c r="A3644" s="13"/>
      <c r="C3644" s="14"/>
      <c r="F3644" s="10"/>
    </row>
    <row r="3645" spans="1:6" s="8" customFormat="1" ht="15" x14ac:dyDescent="0.2">
      <c r="A3645" s="13"/>
      <c r="C3645" s="14"/>
      <c r="F3645" s="10"/>
    </row>
    <row r="3646" spans="1:6" s="8" customFormat="1" ht="15" x14ac:dyDescent="0.2">
      <c r="A3646" s="13"/>
      <c r="C3646" s="14"/>
      <c r="F3646" s="10"/>
    </row>
    <row r="3647" spans="1:6" s="8" customFormat="1" ht="15" x14ac:dyDescent="0.2">
      <c r="A3647" s="13"/>
      <c r="C3647" s="14"/>
      <c r="F3647" s="10"/>
    </row>
    <row r="3648" spans="1:6" s="8" customFormat="1" ht="15" x14ac:dyDescent="0.2">
      <c r="A3648" s="13"/>
      <c r="C3648" s="14"/>
      <c r="F3648" s="10"/>
    </row>
    <row r="3649" spans="1:6" s="8" customFormat="1" ht="15" x14ac:dyDescent="0.2">
      <c r="A3649" s="13"/>
      <c r="C3649" s="14"/>
      <c r="F3649" s="10"/>
    </row>
    <row r="3650" spans="1:6" s="8" customFormat="1" ht="15" x14ac:dyDescent="0.2">
      <c r="A3650" s="13"/>
      <c r="C3650" s="14"/>
      <c r="F3650" s="10"/>
    </row>
    <row r="3651" spans="1:6" s="8" customFormat="1" ht="15" x14ac:dyDescent="0.2">
      <c r="A3651" s="13"/>
      <c r="C3651" s="14"/>
      <c r="F3651" s="10"/>
    </row>
    <row r="3652" spans="1:6" s="8" customFormat="1" ht="15" x14ac:dyDescent="0.2">
      <c r="A3652" s="13"/>
      <c r="C3652" s="14"/>
      <c r="F3652" s="10"/>
    </row>
    <row r="3653" spans="1:6" s="8" customFormat="1" ht="15" x14ac:dyDescent="0.2">
      <c r="A3653" s="13"/>
      <c r="C3653" s="14"/>
      <c r="F3653" s="10"/>
    </row>
    <row r="3654" spans="1:6" s="8" customFormat="1" ht="15" x14ac:dyDescent="0.2">
      <c r="A3654" s="13"/>
      <c r="C3654" s="14"/>
      <c r="F3654" s="10"/>
    </row>
    <row r="3655" spans="1:6" s="8" customFormat="1" ht="15" x14ac:dyDescent="0.2">
      <c r="A3655" s="13"/>
      <c r="C3655" s="14"/>
      <c r="F3655" s="10"/>
    </row>
    <row r="3656" spans="1:6" s="8" customFormat="1" ht="15" x14ac:dyDescent="0.2">
      <c r="A3656" s="13"/>
      <c r="C3656" s="14"/>
      <c r="F3656" s="10"/>
    </row>
    <row r="3657" spans="1:6" s="8" customFormat="1" ht="15" x14ac:dyDescent="0.2">
      <c r="A3657" s="13"/>
      <c r="C3657" s="14"/>
      <c r="F3657" s="10"/>
    </row>
    <row r="3658" spans="1:6" s="8" customFormat="1" ht="15" x14ac:dyDescent="0.2">
      <c r="A3658" s="13"/>
      <c r="C3658" s="14"/>
      <c r="F3658" s="10"/>
    </row>
    <row r="3659" spans="1:6" s="8" customFormat="1" ht="15" x14ac:dyDescent="0.2">
      <c r="A3659" s="13"/>
      <c r="C3659" s="14"/>
      <c r="F3659" s="10"/>
    </row>
    <row r="3660" spans="1:6" s="8" customFormat="1" ht="15" x14ac:dyDescent="0.2">
      <c r="A3660" s="13"/>
      <c r="C3660" s="14"/>
      <c r="F3660" s="10"/>
    </row>
    <row r="3661" spans="1:6" s="8" customFormat="1" ht="15" x14ac:dyDescent="0.2">
      <c r="A3661" s="13"/>
      <c r="C3661" s="14"/>
      <c r="F3661" s="10"/>
    </row>
    <row r="3662" spans="1:6" s="8" customFormat="1" ht="15" x14ac:dyDescent="0.2">
      <c r="A3662" s="13"/>
      <c r="C3662" s="14"/>
      <c r="F3662" s="10"/>
    </row>
    <row r="3663" spans="1:6" s="8" customFormat="1" ht="15" x14ac:dyDescent="0.2">
      <c r="A3663" s="13"/>
      <c r="C3663" s="14"/>
      <c r="F3663" s="10"/>
    </row>
    <row r="3664" spans="1:6" s="8" customFormat="1" ht="15" x14ac:dyDescent="0.2">
      <c r="A3664" s="13"/>
      <c r="C3664" s="14"/>
      <c r="F3664" s="10"/>
    </row>
    <row r="3665" spans="1:6" s="8" customFormat="1" ht="15" x14ac:dyDescent="0.2">
      <c r="A3665" s="13"/>
      <c r="C3665" s="14"/>
      <c r="F3665" s="10"/>
    </row>
    <row r="3666" spans="1:6" s="8" customFormat="1" ht="15" x14ac:dyDescent="0.2">
      <c r="A3666" s="13"/>
      <c r="C3666" s="14"/>
      <c r="F3666" s="10"/>
    </row>
    <row r="3667" spans="1:6" s="8" customFormat="1" ht="15" x14ac:dyDescent="0.2">
      <c r="A3667" s="13"/>
      <c r="C3667" s="14"/>
      <c r="F3667" s="10"/>
    </row>
    <row r="3668" spans="1:6" s="8" customFormat="1" ht="15" x14ac:dyDescent="0.2">
      <c r="A3668" s="13"/>
      <c r="C3668" s="14"/>
      <c r="F3668" s="10"/>
    </row>
    <row r="3669" spans="1:6" s="8" customFormat="1" ht="15" x14ac:dyDescent="0.2">
      <c r="A3669" s="13"/>
      <c r="C3669" s="14"/>
      <c r="F3669" s="10"/>
    </row>
    <row r="3670" spans="1:6" s="8" customFormat="1" ht="15" x14ac:dyDescent="0.2">
      <c r="A3670" s="13"/>
      <c r="C3670" s="14"/>
      <c r="F3670" s="10"/>
    </row>
    <row r="3671" spans="1:6" s="8" customFormat="1" ht="15" x14ac:dyDescent="0.2">
      <c r="A3671" s="13"/>
      <c r="C3671" s="14"/>
      <c r="F3671" s="10"/>
    </row>
    <row r="3672" spans="1:6" s="8" customFormat="1" ht="15" x14ac:dyDescent="0.2">
      <c r="A3672" s="13"/>
      <c r="C3672" s="14"/>
      <c r="F3672" s="10"/>
    </row>
    <row r="3673" spans="1:6" s="8" customFormat="1" ht="15" x14ac:dyDescent="0.2">
      <c r="A3673" s="13"/>
      <c r="C3673" s="14"/>
      <c r="F3673" s="10"/>
    </row>
    <row r="3674" spans="1:6" s="8" customFormat="1" ht="15" x14ac:dyDescent="0.2">
      <c r="A3674" s="13"/>
      <c r="C3674" s="14"/>
      <c r="F3674" s="10"/>
    </row>
    <row r="3675" spans="1:6" s="8" customFormat="1" ht="15" x14ac:dyDescent="0.2">
      <c r="A3675" s="13"/>
      <c r="C3675" s="14"/>
      <c r="F3675" s="10"/>
    </row>
    <row r="3676" spans="1:6" s="8" customFormat="1" ht="15" x14ac:dyDescent="0.2">
      <c r="A3676" s="13"/>
      <c r="C3676" s="14"/>
      <c r="F3676" s="10"/>
    </row>
    <row r="3677" spans="1:6" s="8" customFormat="1" ht="15" x14ac:dyDescent="0.2">
      <c r="A3677" s="13"/>
      <c r="C3677" s="14"/>
      <c r="F3677" s="10"/>
    </row>
    <row r="3678" spans="1:6" s="8" customFormat="1" ht="15" x14ac:dyDescent="0.2">
      <c r="A3678" s="13"/>
      <c r="C3678" s="14"/>
      <c r="F3678" s="10"/>
    </row>
    <row r="3679" spans="1:6" s="8" customFormat="1" ht="15" x14ac:dyDescent="0.2">
      <c r="A3679" s="13"/>
      <c r="C3679" s="14"/>
      <c r="F3679" s="10"/>
    </row>
    <row r="3680" spans="1:6" s="8" customFormat="1" ht="15" x14ac:dyDescent="0.2">
      <c r="A3680" s="13"/>
      <c r="C3680" s="14"/>
      <c r="F3680" s="10"/>
    </row>
    <row r="3681" spans="1:6" s="8" customFormat="1" ht="15" x14ac:dyDescent="0.2">
      <c r="A3681" s="13"/>
      <c r="C3681" s="14"/>
      <c r="F3681" s="10"/>
    </row>
    <row r="3682" spans="1:6" s="8" customFormat="1" ht="15" x14ac:dyDescent="0.2">
      <c r="A3682" s="13"/>
      <c r="C3682" s="14"/>
      <c r="F3682" s="10"/>
    </row>
    <row r="3683" spans="1:6" s="8" customFormat="1" ht="15" x14ac:dyDescent="0.2">
      <c r="A3683" s="13"/>
      <c r="C3683" s="14"/>
      <c r="F3683" s="10"/>
    </row>
    <row r="3684" spans="1:6" s="8" customFormat="1" ht="15" x14ac:dyDescent="0.2">
      <c r="A3684" s="13"/>
      <c r="C3684" s="14"/>
      <c r="F3684" s="10"/>
    </row>
    <row r="3685" spans="1:6" s="8" customFormat="1" ht="15" x14ac:dyDescent="0.2">
      <c r="A3685" s="13"/>
      <c r="C3685" s="14"/>
      <c r="F3685" s="10"/>
    </row>
    <row r="3686" spans="1:6" s="8" customFormat="1" ht="15" x14ac:dyDescent="0.2">
      <c r="A3686" s="13"/>
      <c r="C3686" s="14"/>
      <c r="F3686" s="10"/>
    </row>
    <row r="3687" spans="1:6" s="8" customFormat="1" ht="15" x14ac:dyDescent="0.2">
      <c r="A3687" s="13"/>
      <c r="C3687" s="14"/>
      <c r="F3687" s="10"/>
    </row>
    <row r="3688" spans="1:6" s="8" customFormat="1" ht="15" x14ac:dyDescent="0.2">
      <c r="A3688" s="13"/>
      <c r="C3688" s="14"/>
      <c r="F3688" s="10"/>
    </row>
    <row r="3689" spans="1:6" s="8" customFormat="1" ht="15" x14ac:dyDescent="0.2">
      <c r="A3689" s="13"/>
      <c r="C3689" s="14"/>
      <c r="F3689" s="10"/>
    </row>
    <row r="3690" spans="1:6" s="8" customFormat="1" ht="15" x14ac:dyDescent="0.2">
      <c r="A3690" s="13"/>
      <c r="C3690" s="14"/>
      <c r="F3690" s="10"/>
    </row>
    <row r="3691" spans="1:6" s="8" customFormat="1" ht="15" x14ac:dyDescent="0.2">
      <c r="A3691" s="13"/>
      <c r="C3691" s="14"/>
      <c r="F3691" s="10"/>
    </row>
    <row r="3692" spans="1:6" s="8" customFormat="1" ht="15" x14ac:dyDescent="0.2">
      <c r="A3692" s="13"/>
      <c r="C3692" s="14"/>
      <c r="F3692" s="10"/>
    </row>
    <row r="3693" spans="1:6" s="8" customFormat="1" ht="15" x14ac:dyDescent="0.2">
      <c r="A3693" s="13"/>
      <c r="C3693" s="14"/>
      <c r="F3693" s="10"/>
    </row>
    <row r="3694" spans="1:6" s="8" customFormat="1" ht="15" x14ac:dyDescent="0.2">
      <c r="A3694" s="13"/>
      <c r="C3694" s="14"/>
      <c r="F3694" s="10"/>
    </row>
    <row r="3695" spans="1:6" s="8" customFormat="1" ht="15" x14ac:dyDescent="0.2">
      <c r="A3695" s="13"/>
      <c r="C3695" s="14"/>
      <c r="F3695" s="10"/>
    </row>
    <row r="3696" spans="1:6" s="8" customFormat="1" ht="15" x14ac:dyDescent="0.2">
      <c r="A3696" s="13"/>
      <c r="C3696" s="14"/>
      <c r="F3696" s="10"/>
    </row>
    <row r="3697" spans="1:6" s="8" customFormat="1" ht="15" x14ac:dyDescent="0.2">
      <c r="A3697" s="13"/>
      <c r="C3697" s="14"/>
      <c r="F3697" s="10"/>
    </row>
    <row r="3698" spans="1:6" s="8" customFormat="1" ht="15" x14ac:dyDescent="0.2">
      <c r="A3698" s="13"/>
      <c r="C3698" s="14"/>
      <c r="F3698" s="10"/>
    </row>
    <row r="3699" spans="1:6" s="8" customFormat="1" ht="15" x14ac:dyDescent="0.2">
      <c r="A3699" s="13"/>
      <c r="C3699" s="14"/>
      <c r="F3699" s="10"/>
    </row>
    <row r="3700" spans="1:6" s="8" customFormat="1" ht="15" x14ac:dyDescent="0.2">
      <c r="A3700" s="13"/>
      <c r="C3700" s="14"/>
      <c r="F3700" s="10"/>
    </row>
    <row r="3701" spans="1:6" s="8" customFormat="1" ht="15" x14ac:dyDescent="0.2">
      <c r="A3701" s="13"/>
      <c r="C3701" s="14"/>
      <c r="F3701" s="10"/>
    </row>
    <row r="3702" spans="1:6" s="8" customFormat="1" ht="15" x14ac:dyDescent="0.2">
      <c r="A3702" s="13"/>
      <c r="C3702" s="14"/>
      <c r="F3702" s="10"/>
    </row>
    <row r="3703" spans="1:6" s="8" customFormat="1" ht="15" x14ac:dyDescent="0.2">
      <c r="A3703" s="13"/>
      <c r="C3703" s="14"/>
      <c r="F3703" s="10"/>
    </row>
    <row r="3704" spans="1:6" s="8" customFormat="1" ht="15" x14ac:dyDescent="0.2">
      <c r="A3704" s="13"/>
      <c r="C3704" s="14"/>
      <c r="F3704" s="10"/>
    </row>
    <row r="3705" spans="1:6" s="8" customFormat="1" ht="15" x14ac:dyDescent="0.2">
      <c r="A3705" s="13"/>
      <c r="C3705" s="14"/>
      <c r="F3705" s="10"/>
    </row>
    <row r="3706" spans="1:6" s="8" customFormat="1" ht="15" x14ac:dyDescent="0.2">
      <c r="A3706" s="13"/>
      <c r="C3706" s="14"/>
      <c r="F3706" s="10"/>
    </row>
    <row r="3707" spans="1:6" s="8" customFormat="1" ht="15" x14ac:dyDescent="0.2">
      <c r="A3707" s="13"/>
      <c r="C3707" s="14"/>
      <c r="F3707" s="10"/>
    </row>
    <row r="3708" spans="1:6" s="8" customFormat="1" ht="15" x14ac:dyDescent="0.2">
      <c r="A3708" s="13"/>
      <c r="C3708" s="14"/>
      <c r="F3708" s="10"/>
    </row>
    <row r="3709" spans="1:6" s="8" customFormat="1" ht="15" x14ac:dyDescent="0.2">
      <c r="A3709" s="13"/>
      <c r="C3709" s="14"/>
      <c r="F3709" s="10"/>
    </row>
    <row r="3710" spans="1:6" s="8" customFormat="1" ht="15" x14ac:dyDescent="0.2">
      <c r="A3710" s="13"/>
      <c r="C3710" s="14"/>
      <c r="F3710" s="10"/>
    </row>
    <row r="3711" spans="1:6" s="8" customFormat="1" ht="15" x14ac:dyDescent="0.2">
      <c r="A3711" s="13"/>
      <c r="C3711" s="14"/>
      <c r="F3711" s="10"/>
    </row>
    <row r="3712" spans="1:6" s="8" customFormat="1" ht="15" x14ac:dyDescent="0.2">
      <c r="A3712" s="13"/>
      <c r="C3712" s="14"/>
      <c r="F3712" s="10"/>
    </row>
    <row r="3713" spans="1:6" s="8" customFormat="1" ht="15" x14ac:dyDescent="0.2">
      <c r="A3713" s="13"/>
      <c r="C3713" s="14"/>
      <c r="F3713" s="10"/>
    </row>
    <row r="3714" spans="1:6" s="8" customFormat="1" ht="15" x14ac:dyDescent="0.2">
      <c r="A3714" s="13"/>
      <c r="C3714" s="14"/>
      <c r="F3714" s="10"/>
    </row>
    <row r="3715" spans="1:6" s="8" customFormat="1" ht="15" x14ac:dyDescent="0.2">
      <c r="A3715" s="13"/>
      <c r="C3715" s="14"/>
      <c r="F3715" s="10"/>
    </row>
    <row r="3716" spans="1:6" s="8" customFormat="1" ht="15" x14ac:dyDescent="0.2">
      <c r="A3716" s="13"/>
      <c r="C3716" s="14"/>
      <c r="F3716" s="10"/>
    </row>
    <row r="3717" spans="1:6" s="8" customFormat="1" ht="15" x14ac:dyDescent="0.2">
      <c r="A3717" s="13"/>
      <c r="C3717" s="14"/>
      <c r="F3717" s="10"/>
    </row>
    <row r="3718" spans="1:6" s="8" customFormat="1" ht="15" x14ac:dyDescent="0.2">
      <c r="A3718" s="13"/>
      <c r="C3718" s="14"/>
      <c r="F3718" s="10"/>
    </row>
    <row r="3719" spans="1:6" s="8" customFormat="1" ht="15" x14ac:dyDescent="0.2">
      <c r="A3719" s="13"/>
      <c r="C3719" s="14"/>
      <c r="F3719" s="10"/>
    </row>
    <row r="3720" spans="1:6" s="8" customFormat="1" ht="15" x14ac:dyDescent="0.2">
      <c r="A3720" s="13"/>
      <c r="C3720" s="14"/>
      <c r="F3720" s="10"/>
    </row>
    <row r="3721" spans="1:6" s="8" customFormat="1" ht="15" x14ac:dyDescent="0.2">
      <c r="A3721" s="13"/>
      <c r="C3721" s="14"/>
      <c r="F3721" s="10"/>
    </row>
    <row r="3722" spans="1:6" s="8" customFormat="1" ht="15" x14ac:dyDescent="0.2">
      <c r="A3722" s="13"/>
      <c r="C3722" s="14"/>
      <c r="F3722" s="10"/>
    </row>
    <row r="3723" spans="1:6" s="8" customFormat="1" ht="15" x14ac:dyDescent="0.2">
      <c r="A3723" s="13"/>
      <c r="C3723" s="14"/>
      <c r="F3723" s="10"/>
    </row>
    <row r="3724" spans="1:6" s="8" customFormat="1" ht="15" x14ac:dyDescent="0.2">
      <c r="A3724" s="13"/>
      <c r="C3724" s="14"/>
      <c r="F3724" s="10"/>
    </row>
    <row r="3725" spans="1:6" s="8" customFormat="1" ht="15" x14ac:dyDescent="0.2">
      <c r="A3725" s="13"/>
      <c r="C3725" s="14"/>
      <c r="F3725" s="10"/>
    </row>
    <row r="3726" spans="1:6" s="8" customFormat="1" ht="15" x14ac:dyDescent="0.2">
      <c r="A3726" s="13"/>
      <c r="C3726" s="14"/>
      <c r="F3726" s="10"/>
    </row>
    <row r="3727" spans="1:6" s="8" customFormat="1" ht="15" x14ac:dyDescent="0.2">
      <c r="A3727" s="13"/>
      <c r="C3727" s="14"/>
      <c r="F3727" s="10"/>
    </row>
    <row r="3728" spans="1:6" s="8" customFormat="1" ht="15" x14ac:dyDescent="0.2">
      <c r="A3728" s="13"/>
      <c r="C3728" s="14"/>
      <c r="F3728" s="10"/>
    </row>
    <row r="3729" spans="1:6" s="8" customFormat="1" ht="15" x14ac:dyDescent="0.2">
      <c r="A3729" s="13"/>
      <c r="C3729" s="14"/>
      <c r="F3729" s="10"/>
    </row>
    <row r="3730" spans="1:6" s="8" customFormat="1" ht="15" x14ac:dyDescent="0.2">
      <c r="A3730" s="13"/>
      <c r="C3730" s="14"/>
      <c r="F3730" s="10"/>
    </row>
    <row r="3731" spans="1:6" s="8" customFormat="1" ht="15" x14ac:dyDescent="0.2">
      <c r="A3731" s="13"/>
      <c r="C3731" s="14"/>
      <c r="F3731" s="10"/>
    </row>
    <row r="3732" spans="1:6" s="8" customFormat="1" ht="15" x14ac:dyDescent="0.2">
      <c r="A3732" s="13"/>
      <c r="C3732" s="14"/>
      <c r="F3732" s="10"/>
    </row>
    <row r="3733" spans="1:6" s="8" customFormat="1" ht="15" x14ac:dyDescent="0.2">
      <c r="A3733" s="13"/>
      <c r="C3733" s="14"/>
      <c r="F3733" s="10"/>
    </row>
    <row r="3734" spans="1:6" s="8" customFormat="1" ht="15" x14ac:dyDescent="0.2">
      <c r="A3734" s="13"/>
      <c r="C3734" s="14"/>
      <c r="F3734" s="10"/>
    </row>
    <row r="3735" spans="1:6" s="8" customFormat="1" ht="15" x14ac:dyDescent="0.2">
      <c r="A3735" s="13"/>
      <c r="C3735" s="14"/>
      <c r="F3735" s="10"/>
    </row>
    <row r="3736" spans="1:6" s="8" customFormat="1" ht="15" x14ac:dyDescent="0.2">
      <c r="A3736" s="13"/>
      <c r="C3736" s="14"/>
      <c r="F3736" s="10"/>
    </row>
    <row r="3737" spans="1:6" s="8" customFormat="1" ht="15" x14ac:dyDescent="0.2">
      <c r="A3737" s="13"/>
      <c r="C3737" s="14"/>
      <c r="F3737" s="10"/>
    </row>
    <row r="3738" spans="1:6" s="8" customFormat="1" ht="15" x14ac:dyDescent="0.2">
      <c r="A3738" s="13"/>
      <c r="C3738" s="14"/>
      <c r="F3738" s="10"/>
    </row>
    <row r="3739" spans="1:6" s="8" customFormat="1" ht="15" x14ac:dyDescent="0.2">
      <c r="A3739" s="13"/>
      <c r="C3739" s="14"/>
      <c r="F3739" s="10"/>
    </row>
    <row r="3740" spans="1:6" s="8" customFormat="1" ht="15" x14ac:dyDescent="0.2">
      <c r="A3740" s="13"/>
      <c r="C3740" s="14"/>
      <c r="F3740" s="10"/>
    </row>
    <row r="3741" spans="1:6" s="8" customFormat="1" ht="15" x14ac:dyDescent="0.2">
      <c r="A3741" s="13"/>
      <c r="C3741" s="14"/>
      <c r="F3741" s="10"/>
    </row>
    <row r="3742" spans="1:6" s="8" customFormat="1" ht="15" x14ac:dyDescent="0.2">
      <c r="A3742" s="13"/>
      <c r="C3742" s="14"/>
      <c r="F3742" s="10"/>
    </row>
    <row r="3743" spans="1:6" s="8" customFormat="1" ht="15" x14ac:dyDescent="0.2">
      <c r="A3743" s="13"/>
      <c r="C3743" s="14"/>
      <c r="F3743" s="10"/>
    </row>
    <row r="3744" spans="1:6" s="8" customFormat="1" ht="15" x14ac:dyDescent="0.2">
      <c r="A3744" s="13"/>
      <c r="C3744" s="14"/>
      <c r="F3744" s="10"/>
    </row>
    <row r="3745" spans="1:6" s="8" customFormat="1" ht="15" x14ac:dyDescent="0.2">
      <c r="A3745" s="13"/>
      <c r="C3745" s="14"/>
      <c r="F3745" s="10"/>
    </row>
    <row r="3746" spans="1:6" s="8" customFormat="1" ht="15" x14ac:dyDescent="0.2">
      <c r="A3746" s="13"/>
      <c r="C3746" s="14"/>
      <c r="F3746" s="10"/>
    </row>
    <row r="3747" spans="1:6" s="8" customFormat="1" ht="15" x14ac:dyDescent="0.2">
      <c r="A3747" s="13"/>
      <c r="C3747" s="14"/>
      <c r="F3747" s="10"/>
    </row>
    <row r="3748" spans="1:6" s="8" customFormat="1" ht="15" x14ac:dyDescent="0.2">
      <c r="A3748" s="13"/>
      <c r="C3748" s="14"/>
      <c r="F3748" s="10"/>
    </row>
    <row r="3749" spans="1:6" s="8" customFormat="1" ht="15" x14ac:dyDescent="0.2">
      <c r="A3749" s="13"/>
      <c r="C3749" s="14"/>
      <c r="F3749" s="10"/>
    </row>
    <row r="3750" spans="1:6" s="8" customFormat="1" ht="15" x14ac:dyDescent="0.2">
      <c r="A3750" s="13"/>
      <c r="C3750" s="14"/>
      <c r="F3750" s="10"/>
    </row>
    <row r="3751" spans="1:6" s="8" customFormat="1" ht="15" x14ac:dyDescent="0.2">
      <c r="A3751" s="13"/>
      <c r="C3751" s="14"/>
      <c r="F3751" s="10"/>
    </row>
    <row r="3752" spans="1:6" s="8" customFormat="1" ht="15" x14ac:dyDescent="0.2">
      <c r="A3752" s="13"/>
      <c r="C3752" s="14"/>
      <c r="F3752" s="10"/>
    </row>
    <row r="3753" spans="1:6" s="8" customFormat="1" ht="15" x14ac:dyDescent="0.2">
      <c r="A3753" s="13"/>
      <c r="C3753" s="14"/>
      <c r="F3753" s="10"/>
    </row>
    <row r="3754" spans="1:6" s="8" customFormat="1" ht="15" x14ac:dyDescent="0.2">
      <c r="A3754" s="13"/>
      <c r="C3754" s="14"/>
      <c r="F3754" s="10"/>
    </row>
    <row r="3755" spans="1:6" s="8" customFormat="1" ht="15" x14ac:dyDescent="0.2">
      <c r="A3755" s="13"/>
      <c r="C3755" s="14"/>
      <c r="F3755" s="10"/>
    </row>
    <row r="3756" spans="1:6" s="8" customFormat="1" ht="15" x14ac:dyDescent="0.2">
      <c r="A3756" s="13"/>
      <c r="C3756" s="14"/>
      <c r="F3756" s="10"/>
    </row>
    <row r="3757" spans="1:6" s="8" customFormat="1" ht="15" x14ac:dyDescent="0.2">
      <c r="A3757" s="13"/>
      <c r="C3757" s="14"/>
      <c r="F3757" s="10"/>
    </row>
    <row r="3758" spans="1:6" s="8" customFormat="1" ht="15" x14ac:dyDescent="0.2">
      <c r="A3758" s="13"/>
      <c r="C3758" s="14"/>
      <c r="F3758" s="10"/>
    </row>
    <row r="3759" spans="1:6" s="8" customFormat="1" ht="15" x14ac:dyDescent="0.2">
      <c r="A3759" s="13"/>
      <c r="C3759" s="14"/>
      <c r="F3759" s="10"/>
    </row>
    <row r="3760" spans="1:6" s="8" customFormat="1" ht="15" x14ac:dyDescent="0.2">
      <c r="A3760" s="13"/>
      <c r="C3760" s="14"/>
      <c r="F3760" s="10"/>
    </row>
    <row r="3761" spans="1:6" s="8" customFormat="1" ht="15" x14ac:dyDescent="0.2">
      <c r="A3761" s="13"/>
      <c r="C3761" s="14"/>
      <c r="F3761" s="10"/>
    </row>
    <row r="3762" spans="1:6" s="8" customFormat="1" ht="15" x14ac:dyDescent="0.2">
      <c r="A3762" s="13"/>
      <c r="C3762" s="14"/>
      <c r="F3762" s="10"/>
    </row>
    <row r="3763" spans="1:6" s="8" customFormat="1" ht="15" x14ac:dyDescent="0.2">
      <c r="A3763" s="13"/>
      <c r="C3763" s="14"/>
      <c r="F3763" s="10"/>
    </row>
    <row r="3764" spans="1:6" s="8" customFormat="1" ht="15" x14ac:dyDescent="0.2">
      <c r="A3764" s="13"/>
      <c r="C3764" s="14"/>
      <c r="F3764" s="10"/>
    </row>
    <row r="3765" spans="1:6" s="8" customFormat="1" ht="15" x14ac:dyDescent="0.2">
      <c r="A3765" s="13"/>
      <c r="C3765" s="14"/>
      <c r="F3765" s="10"/>
    </row>
    <row r="3766" spans="1:6" s="8" customFormat="1" ht="15" x14ac:dyDescent="0.2">
      <c r="A3766" s="13"/>
      <c r="C3766" s="14"/>
      <c r="F3766" s="10"/>
    </row>
    <row r="3767" spans="1:6" s="8" customFormat="1" ht="15" x14ac:dyDescent="0.2">
      <c r="A3767" s="13"/>
      <c r="C3767" s="14"/>
      <c r="F3767" s="10"/>
    </row>
    <row r="3768" spans="1:6" s="8" customFormat="1" ht="15" x14ac:dyDescent="0.2">
      <c r="A3768" s="13"/>
      <c r="C3768" s="14"/>
      <c r="F3768" s="10"/>
    </row>
    <row r="3769" spans="1:6" s="8" customFormat="1" ht="15" x14ac:dyDescent="0.2">
      <c r="A3769" s="13"/>
      <c r="C3769" s="14"/>
      <c r="F3769" s="10"/>
    </row>
    <row r="3770" spans="1:6" s="8" customFormat="1" ht="15" x14ac:dyDescent="0.2">
      <c r="A3770" s="13"/>
      <c r="C3770" s="14"/>
      <c r="F3770" s="10"/>
    </row>
    <row r="3771" spans="1:6" s="8" customFormat="1" ht="15" x14ac:dyDescent="0.2">
      <c r="A3771" s="13"/>
      <c r="C3771" s="14"/>
      <c r="F3771" s="10"/>
    </row>
    <row r="3772" spans="1:6" s="8" customFormat="1" ht="15" x14ac:dyDescent="0.2">
      <c r="A3772" s="13"/>
      <c r="C3772" s="14"/>
      <c r="F3772" s="10"/>
    </row>
    <row r="3773" spans="1:6" s="8" customFormat="1" ht="15" x14ac:dyDescent="0.2">
      <c r="A3773" s="13"/>
      <c r="C3773" s="14"/>
      <c r="F3773" s="10"/>
    </row>
    <row r="3774" spans="1:6" s="8" customFormat="1" ht="15" x14ac:dyDescent="0.2">
      <c r="A3774" s="13"/>
      <c r="C3774" s="14"/>
      <c r="F3774" s="10"/>
    </row>
    <row r="3775" spans="1:6" s="8" customFormat="1" ht="15" x14ac:dyDescent="0.2">
      <c r="A3775" s="13"/>
      <c r="C3775" s="14"/>
      <c r="F3775" s="10"/>
    </row>
    <row r="3776" spans="1:6" s="8" customFormat="1" ht="15" x14ac:dyDescent="0.2">
      <c r="A3776" s="13"/>
      <c r="C3776" s="14"/>
      <c r="F3776" s="10"/>
    </row>
    <row r="3777" spans="1:6" s="8" customFormat="1" ht="15" x14ac:dyDescent="0.2">
      <c r="A3777" s="13"/>
      <c r="C3777" s="14"/>
      <c r="F3777" s="10"/>
    </row>
    <row r="3778" spans="1:6" s="8" customFormat="1" ht="15" x14ac:dyDescent="0.2">
      <c r="A3778" s="13"/>
      <c r="C3778" s="14"/>
      <c r="F3778" s="10"/>
    </row>
    <row r="3779" spans="1:6" s="8" customFormat="1" ht="15" x14ac:dyDescent="0.2">
      <c r="A3779" s="13"/>
      <c r="C3779" s="14"/>
      <c r="F3779" s="10"/>
    </row>
    <row r="3780" spans="1:6" s="8" customFormat="1" ht="15" x14ac:dyDescent="0.2">
      <c r="A3780" s="13"/>
      <c r="C3780" s="14"/>
      <c r="F3780" s="10"/>
    </row>
    <row r="3781" spans="1:6" s="8" customFormat="1" ht="15" x14ac:dyDescent="0.2">
      <c r="A3781" s="13"/>
      <c r="C3781" s="14"/>
      <c r="F3781" s="10"/>
    </row>
    <row r="3782" spans="1:6" s="8" customFormat="1" ht="15" x14ac:dyDescent="0.2">
      <c r="A3782" s="13"/>
      <c r="C3782" s="14"/>
      <c r="F3782" s="10"/>
    </row>
    <row r="3783" spans="1:6" s="8" customFormat="1" ht="15" x14ac:dyDescent="0.2">
      <c r="A3783" s="13"/>
      <c r="C3783" s="14"/>
      <c r="F3783" s="10"/>
    </row>
    <row r="3784" spans="1:6" s="8" customFormat="1" ht="15" x14ac:dyDescent="0.2">
      <c r="A3784" s="13"/>
      <c r="C3784" s="14"/>
      <c r="F3784" s="10"/>
    </row>
    <row r="3785" spans="1:6" s="8" customFormat="1" ht="15" x14ac:dyDescent="0.2">
      <c r="A3785" s="13"/>
      <c r="C3785" s="14"/>
      <c r="F3785" s="10"/>
    </row>
    <row r="3786" spans="1:6" s="8" customFormat="1" ht="15" x14ac:dyDescent="0.2">
      <c r="A3786" s="13"/>
      <c r="C3786" s="14"/>
      <c r="F3786" s="10"/>
    </row>
    <row r="3787" spans="1:6" s="8" customFormat="1" ht="15" x14ac:dyDescent="0.2">
      <c r="A3787" s="13"/>
      <c r="C3787" s="14"/>
      <c r="F3787" s="10"/>
    </row>
    <row r="3788" spans="1:6" s="8" customFormat="1" ht="15" x14ac:dyDescent="0.2">
      <c r="A3788" s="13"/>
      <c r="C3788" s="14"/>
      <c r="F3788" s="10"/>
    </row>
    <row r="3789" spans="1:6" s="8" customFormat="1" ht="15" x14ac:dyDescent="0.2">
      <c r="A3789" s="13"/>
      <c r="C3789" s="14"/>
      <c r="F3789" s="10"/>
    </row>
    <row r="3790" spans="1:6" s="8" customFormat="1" ht="15" x14ac:dyDescent="0.2">
      <c r="A3790" s="13"/>
      <c r="C3790" s="14"/>
      <c r="F3790" s="10"/>
    </row>
    <row r="3791" spans="1:6" s="8" customFormat="1" ht="15" x14ac:dyDescent="0.2">
      <c r="A3791" s="13"/>
      <c r="C3791" s="14"/>
      <c r="F3791" s="10"/>
    </row>
    <row r="3792" spans="1:6" s="8" customFormat="1" ht="15" x14ac:dyDescent="0.2">
      <c r="A3792" s="13"/>
      <c r="C3792" s="14"/>
      <c r="F3792" s="10"/>
    </row>
    <row r="3793" spans="1:6" s="8" customFormat="1" ht="15" x14ac:dyDescent="0.2">
      <c r="A3793" s="13"/>
      <c r="C3793" s="14"/>
      <c r="F3793" s="10"/>
    </row>
    <row r="3794" spans="1:6" s="8" customFormat="1" ht="15" x14ac:dyDescent="0.2">
      <c r="A3794" s="13"/>
      <c r="C3794" s="14"/>
      <c r="F3794" s="10"/>
    </row>
    <row r="3795" spans="1:6" s="8" customFormat="1" ht="15" x14ac:dyDescent="0.2">
      <c r="A3795" s="13"/>
      <c r="C3795" s="14"/>
      <c r="F3795" s="10"/>
    </row>
    <row r="3796" spans="1:6" s="8" customFormat="1" ht="15" x14ac:dyDescent="0.2">
      <c r="A3796" s="13"/>
      <c r="C3796" s="14"/>
      <c r="F3796" s="10"/>
    </row>
    <row r="3797" spans="1:6" s="8" customFormat="1" ht="15" x14ac:dyDescent="0.2">
      <c r="A3797" s="13"/>
      <c r="C3797" s="14"/>
      <c r="F3797" s="10"/>
    </row>
    <row r="3798" spans="1:6" s="8" customFormat="1" ht="15" x14ac:dyDescent="0.2">
      <c r="A3798" s="13"/>
      <c r="C3798" s="14"/>
      <c r="F3798" s="10"/>
    </row>
    <row r="3799" spans="1:6" s="8" customFormat="1" ht="15" x14ac:dyDescent="0.2">
      <c r="A3799" s="13"/>
      <c r="C3799" s="14"/>
      <c r="F3799" s="10"/>
    </row>
    <row r="3800" spans="1:6" s="8" customFormat="1" ht="15" x14ac:dyDescent="0.2">
      <c r="A3800" s="13"/>
      <c r="C3800" s="14"/>
      <c r="F3800" s="10"/>
    </row>
    <row r="3801" spans="1:6" s="8" customFormat="1" ht="15" x14ac:dyDescent="0.2">
      <c r="A3801" s="13"/>
      <c r="C3801" s="14"/>
      <c r="F3801" s="10"/>
    </row>
    <row r="3802" spans="1:6" s="8" customFormat="1" ht="15" x14ac:dyDescent="0.2">
      <c r="A3802" s="13"/>
      <c r="C3802" s="14"/>
      <c r="F3802" s="10"/>
    </row>
    <row r="3803" spans="1:6" s="8" customFormat="1" ht="15" x14ac:dyDescent="0.2">
      <c r="A3803" s="13"/>
      <c r="C3803" s="14"/>
      <c r="F3803" s="10"/>
    </row>
    <row r="3804" spans="1:6" s="8" customFormat="1" ht="15" x14ac:dyDescent="0.2">
      <c r="A3804" s="13"/>
      <c r="C3804" s="14"/>
      <c r="F3804" s="10"/>
    </row>
    <row r="3805" spans="1:6" s="8" customFormat="1" ht="15" x14ac:dyDescent="0.2">
      <c r="A3805" s="13"/>
      <c r="C3805" s="14"/>
      <c r="F3805" s="10"/>
    </row>
    <row r="3806" spans="1:6" s="8" customFormat="1" ht="15" x14ac:dyDescent="0.2">
      <c r="A3806" s="13"/>
      <c r="C3806" s="14"/>
      <c r="F3806" s="10"/>
    </row>
    <row r="3807" spans="1:6" s="8" customFormat="1" ht="15" x14ac:dyDescent="0.2">
      <c r="A3807" s="13"/>
      <c r="C3807" s="14"/>
      <c r="F3807" s="10"/>
    </row>
    <row r="3808" spans="1:6" s="8" customFormat="1" ht="15" x14ac:dyDescent="0.2">
      <c r="A3808" s="13"/>
      <c r="C3808" s="14"/>
      <c r="F3808" s="10"/>
    </row>
    <row r="3809" spans="1:6" s="8" customFormat="1" ht="15" x14ac:dyDescent="0.2">
      <c r="A3809" s="13"/>
      <c r="C3809" s="14"/>
      <c r="F3809" s="10"/>
    </row>
    <row r="3810" spans="1:6" s="8" customFormat="1" ht="15" x14ac:dyDescent="0.2">
      <c r="A3810" s="13"/>
      <c r="C3810" s="14"/>
      <c r="F3810" s="10"/>
    </row>
    <row r="3811" spans="1:6" s="8" customFormat="1" ht="15" x14ac:dyDescent="0.2">
      <c r="A3811" s="13"/>
      <c r="C3811" s="14"/>
      <c r="F3811" s="10"/>
    </row>
    <row r="3812" spans="1:6" s="8" customFormat="1" ht="15" x14ac:dyDescent="0.2">
      <c r="A3812" s="13"/>
      <c r="C3812" s="14"/>
      <c r="F3812" s="10"/>
    </row>
    <row r="3813" spans="1:6" s="8" customFormat="1" ht="15" x14ac:dyDescent="0.2">
      <c r="A3813" s="13"/>
      <c r="C3813" s="14"/>
      <c r="F3813" s="10"/>
    </row>
    <row r="3814" spans="1:6" s="8" customFormat="1" ht="15" x14ac:dyDescent="0.2">
      <c r="A3814" s="13"/>
      <c r="C3814" s="14"/>
      <c r="F3814" s="10"/>
    </row>
    <row r="3815" spans="1:6" s="8" customFormat="1" ht="15" x14ac:dyDescent="0.2">
      <c r="A3815" s="13"/>
      <c r="C3815" s="14"/>
      <c r="F3815" s="10"/>
    </row>
    <row r="3816" spans="1:6" s="8" customFormat="1" ht="15" x14ac:dyDescent="0.2">
      <c r="A3816" s="13"/>
      <c r="C3816" s="14"/>
      <c r="F3816" s="10"/>
    </row>
    <row r="3817" spans="1:6" s="8" customFormat="1" ht="15" x14ac:dyDescent="0.2">
      <c r="A3817" s="13"/>
      <c r="C3817" s="14"/>
      <c r="F3817" s="10"/>
    </row>
    <row r="3818" spans="1:6" s="8" customFormat="1" ht="15" x14ac:dyDescent="0.2">
      <c r="A3818" s="13"/>
      <c r="C3818" s="14"/>
      <c r="F3818" s="10"/>
    </row>
    <row r="3819" spans="1:6" s="8" customFormat="1" ht="15" x14ac:dyDescent="0.2">
      <c r="A3819" s="13"/>
      <c r="C3819" s="14"/>
      <c r="F3819" s="10"/>
    </row>
    <row r="3820" spans="1:6" s="8" customFormat="1" ht="15" x14ac:dyDescent="0.2">
      <c r="A3820" s="13"/>
      <c r="C3820" s="14"/>
      <c r="F3820" s="10"/>
    </row>
    <row r="3821" spans="1:6" s="8" customFormat="1" ht="15" x14ac:dyDescent="0.2">
      <c r="A3821" s="13"/>
      <c r="C3821" s="14"/>
      <c r="F3821" s="10"/>
    </row>
    <row r="3822" spans="1:6" s="8" customFormat="1" ht="15" x14ac:dyDescent="0.2">
      <c r="A3822" s="13"/>
      <c r="C3822" s="14"/>
      <c r="F3822" s="10"/>
    </row>
    <row r="3823" spans="1:6" s="8" customFormat="1" ht="15" x14ac:dyDescent="0.2">
      <c r="A3823" s="13"/>
      <c r="C3823" s="14"/>
      <c r="F3823" s="10"/>
    </row>
    <row r="3824" spans="1:6" s="8" customFormat="1" ht="15" x14ac:dyDescent="0.2">
      <c r="A3824" s="13"/>
      <c r="C3824" s="14"/>
      <c r="F3824" s="10"/>
    </row>
    <row r="3825" spans="1:6" s="8" customFormat="1" ht="15" x14ac:dyDescent="0.2">
      <c r="A3825" s="13"/>
      <c r="C3825" s="14"/>
      <c r="F3825" s="10"/>
    </row>
    <row r="3826" spans="1:6" s="8" customFormat="1" ht="15" x14ac:dyDescent="0.2">
      <c r="A3826" s="13"/>
      <c r="C3826" s="14"/>
      <c r="F3826" s="10"/>
    </row>
    <row r="3827" spans="1:6" s="8" customFormat="1" ht="15" x14ac:dyDescent="0.2">
      <c r="A3827" s="13"/>
      <c r="C3827" s="14"/>
      <c r="F3827" s="10"/>
    </row>
    <row r="3828" spans="1:6" s="8" customFormat="1" ht="15" x14ac:dyDescent="0.2">
      <c r="A3828" s="13"/>
      <c r="C3828" s="14"/>
      <c r="F3828" s="10"/>
    </row>
    <row r="3829" spans="1:6" s="8" customFormat="1" ht="15" x14ac:dyDescent="0.2">
      <c r="A3829" s="13"/>
      <c r="C3829" s="14"/>
      <c r="F3829" s="10"/>
    </row>
    <row r="3830" spans="1:6" s="8" customFormat="1" ht="15" x14ac:dyDescent="0.2">
      <c r="A3830" s="13"/>
      <c r="C3830" s="14"/>
      <c r="F3830" s="10"/>
    </row>
    <row r="3831" spans="1:6" s="8" customFormat="1" ht="15" x14ac:dyDescent="0.2">
      <c r="A3831" s="13"/>
      <c r="C3831" s="14"/>
      <c r="F3831" s="10"/>
    </row>
    <row r="3832" spans="1:6" s="8" customFormat="1" ht="15" x14ac:dyDescent="0.2">
      <c r="A3832" s="13"/>
      <c r="C3832" s="14"/>
      <c r="F3832" s="10"/>
    </row>
    <row r="3833" spans="1:6" s="8" customFormat="1" ht="15" x14ac:dyDescent="0.2">
      <c r="A3833" s="13"/>
      <c r="C3833" s="14"/>
      <c r="F3833" s="10"/>
    </row>
    <row r="3834" spans="1:6" s="8" customFormat="1" ht="15" x14ac:dyDescent="0.2">
      <c r="A3834" s="13"/>
      <c r="C3834" s="14"/>
      <c r="F3834" s="10"/>
    </row>
    <row r="3835" spans="1:6" s="8" customFormat="1" ht="15" x14ac:dyDescent="0.2">
      <c r="A3835" s="13"/>
      <c r="C3835" s="14"/>
      <c r="F3835" s="10"/>
    </row>
    <row r="3836" spans="1:6" s="8" customFormat="1" ht="15" x14ac:dyDescent="0.2">
      <c r="A3836" s="13"/>
      <c r="C3836" s="14"/>
      <c r="F3836" s="10"/>
    </row>
    <row r="3837" spans="1:6" s="8" customFormat="1" ht="15" x14ac:dyDescent="0.2">
      <c r="A3837" s="13"/>
      <c r="C3837" s="14"/>
      <c r="F3837" s="10"/>
    </row>
    <row r="3838" spans="1:6" s="8" customFormat="1" ht="15" x14ac:dyDescent="0.2">
      <c r="A3838" s="13"/>
      <c r="C3838" s="14"/>
      <c r="F3838" s="10"/>
    </row>
    <row r="3839" spans="1:6" s="8" customFormat="1" ht="15" x14ac:dyDescent="0.2">
      <c r="A3839" s="13"/>
      <c r="C3839" s="14"/>
      <c r="F3839" s="10"/>
    </row>
    <row r="3840" spans="1:6" s="8" customFormat="1" ht="15" x14ac:dyDescent="0.2">
      <c r="A3840" s="13"/>
      <c r="C3840" s="14"/>
      <c r="F3840" s="10"/>
    </row>
    <row r="3841" spans="1:6" s="8" customFormat="1" ht="15" x14ac:dyDescent="0.2">
      <c r="A3841" s="13"/>
      <c r="C3841" s="14"/>
      <c r="F3841" s="10"/>
    </row>
    <row r="3842" spans="1:6" s="8" customFormat="1" ht="15" x14ac:dyDescent="0.2">
      <c r="A3842" s="13"/>
      <c r="C3842" s="14"/>
      <c r="F3842" s="10"/>
    </row>
    <row r="3843" spans="1:6" s="8" customFormat="1" ht="15" x14ac:dyDescent="0.2">
      <c r="A3843" s="13"/>
      <c r="C3843" s="14"/>
      <c r="F3843" s="10"/>
    </row>
    <row r="3844" spans="1:6" s="8" customFormat="1" ht="15" x14ac:dyDescent="0.2">
      <c r="A3844" s="13"/>
      <c r="C3844" s="14"/>
      <c r="F3844" s="10"/>
    </row>
    <row r="3845" spans="1:6" s="8" customFormat="1" ht="15" x14ac:dyDescent="0.2">
      <c r="A3845" s="13"/>
      <c r="C3845" s="14"/>
      <c r="F3845" s="10"/>
    </row>
    <row r="3846" spans="1:6" s="8" customFormat="1" ht="15" x14ac:dyDescent="0.2">
      <c r="A3846" s="13"/>
      <c r="C3846" s="14"/>
      <c r="F3846" s="10"/>
    </row>
    <row r="3847" spans="1:6" s="8" customFormat="1" ht="15" x14ac:dyDescent="0.2">
      <c r="A3847" s="13"/>
      <c r="C3847" s="14"/>
      <c r="F3847" s="10"/>
    </row>
    <row r="3848" spans="1:6" s="8" customFormat="1" ht="15" x14ac:dyDescent="0.2">
      <c r="A3848" s="13"/>
      <c r="C3848" s="14"/>
      <c r="F3848" s="10"/>
    </row>
    <row r="3849" spans="1:6" s="8" customFormat="1" ht="15" x14ac:dyDescent="0.2">
      <c r="A3849" s="13"/>
      <c r="C3849" s="14"/>
      <c r="F3849" s="10"/>
    </row>
    <row r="3850" spans="1:6" s="8" customFormat="1" ht="15" x14ac:dyDescent="0.2">
      <c r="A3850" s="13"/>
      <c r="C3850" s="14"/>
      <c r="F3850" s="10"/>
    </row>
    <row r="3851" spans="1:6" s="8" customFormat="1" ht="15" x14ac:dyDescent="0.2">
      <c r="A3851" s="13"/>
      <c r="C3851" s="14"/>
      <c r="F3851" s="10"/>
    </row>
    <row r="3852" spans="1:6" s="8" customFormat="1" ht="15" x14ac:dyDescent="0.2">
      <c r="A3852" s="13"/>
      <c r="C3852" s="14"/>
      <c r="F3852" s="10"/>
    </row>
    <row r="3853" spans="1:6" s="8" customFormat="1" ht="15" x14ac:dyDescent="0.2">
      <c r="A3853" s="13"/>
      <c r="C3853" s="14"/>
      <c r="F3853" s="10"/>
    </row>
    <row r="3854" spans="1:6" s="8" customFormat="1" ht="15" x14ac:dyDescent="0.2">
      <c r="A3854" s="13"/>
      <c r="C3854" s="14"/>
      <c r="F3854" s="10"/>
    </row>
    <row r="3855" spans="1:6" s="8" customFormat="1" ht="15" x14ac:dyDescent="0.2">
      <c r="A3855" s="13"/>
      <c r="C3855" s="14"/>
      <c r="F3855" s="10"/>
    </row>
    <row r="3856" spans="1:6" s="8" customFormat="1" ht="15" x14ac:dyDescent="0.2">
      <c r="A3856" s="13"/>
      <c r="C3856" s="14"/>
      <c r="F3856" s="10"/>
    </row>
    <row r="3857" spans="1:6" s="8" customFormat="1" ht="15" x14ac:dyDescent="0.2">
      <c r="A3857" s="13"/>
      <c r="C3857" s="14"/>
      <c r="F3857" s="10"/>
    </row>
    <row r="3858" spans="1:6" s="8" customFormat="1" ht="15" x14ac:dyDescent="0.2">
      <c r="A3858" s="13"/>
      <c r="C3858" s="14"/>
      <c r="F3858" s="10"/>
    </row>
    <row r="3859" spans="1:6" s="8" customFormat="1" ht="15" x14ac:dyDescent="0.2">
      <c r="A3859" s="13"/>
      <c r="C3859" s="14"/>
      <c r="F3859" s="10"/>
    </row>
    <row r="3860" spans="1:6" s="8" customFormat="1" ht="15" x14ac:dyDescent="0.2">
      <c r="A3860" s="13"/>
      <c r="C3860" s="14"/>
      <c r="F3860" s="10"/>
    </row>
    <row r="3861" spans="1:6" s="8" customFormat="1" ht="15" x14ac:dyDescent="0.2">
      <c r="A3861" s="13"/>
      <c r="C3861" s="14"/>
      <c r="F3861" s="10"/>
    </row>
    <row r="3862" spans="1:6" s="8" customFormat="1" ht="15" x14ac:dyDescent="0.2">
      <c r="A3862" s="13"/>
      <c r="C3862" s="14"/>
      <c r="F3862" s="10"/>
    </row>
    <row r="3863" spans="1:6" s="8" customFormat="1" ht="15" x14ac:dyDescent="0.2">
      <c r="A3863" s="13"/>
      <c r="C3863" s="14"/>
      <c r="F3863" s="10"/>
    </row>
    <row r="3864" spans="1:6" s="8" customFormat="1" ht="15" x14ac:dyDescent="0.2">
      <c r="A3864" s="13"/>
      <c r="C3864" s="14"/>
      <c r="F3864" s="10"/>
    </row>
    <row r="3865" spans="1:6" s="8" customFormat="1" ht="15" x14ac:dyDescent="0.2">
      <c r="A3865" s="13"/>
      <c r="C3865" s="14"/>
      <c r="F3865" s="10"/>
    </row>
    <row r="3866" spans="1:6" s="8" customFormat="1" ht="15" x14ac:dyDescent="0.2">
      <c r="A3866" s="13"/>
      <c r="C3866" s="14"/>
      <c r="F3866" s="10"/>
    </row>
    <row r="3867" spans="1:6" s="8" customFormat="1" ht="15" x14ac:dyDescent="0.2">
      <c r="A3867" s="13"/>
      <c r="C3867" s="14"/>
      <c r="F3867" s="10"/>
    </row>
    <row r="3868" spans="1:6" s="8" customFormat="1" ht="15" x14ac:dyDescent="0.2">
      <c r="A3868" s="13"/>
      <c r="C3868" s="14"/>
      <c r="F3868" s="10"/>
    </row>
    <row r="3869" spans="1:6" s="8" customFormat="1" ht="15" x14ac:dyDescent="0.2">
      <c r="A3869" s="13"/>
      <c r="C3869" s="14"/>
      <c r="F3869" s="10"/>
    </row>
    <row r="3870" spans="1:6" s="8" customFormat="1" ht="15" x14ac:dyDescent="0.2">
      <c r="A3870" s="13"/>
      <c r="C3870" s="14"/>
      <c r="F3870" s="10"/>
    </row>
    <row r="3871" spans="1:6" s="8" customFormat="1" ht="15" x14ac:dyDescent="0.2">
      <c r="A3871" s="13"/>
      <c r="C3871" s="14"/>
      <c r="F3871" s="10"/>
    </row>
    <row r="3872" spans="1:6" s="8" customFormat="1" ht="15" x14ac:dyDescent="0.2">
      <c r="A3872" s="13"/>
      <c r="C3872" s="14"/>
      <c r="F3872" s="10"/>
    </row>
    <row r="3873" spans="1:6" s="8" customFormat="1" ht="15" x14ac:dyDescent="0.2">
      <c r="A3873" s="13"/>
      <c r="C3873" s="14"/>
      <c r="F3873" s="10"/>
    </row>
    <row r="3874" spans="1:6" s="8" customFormat="1" ht="15" x14ac:dyDescent="0.2">
      <c r="A3874" s="13"/>
      <c r="C3874" s="14"/>
      <c r="F3874" s="10"/>
    </row>
    <row r="3875" spans="1:6" s="8" customFormat="1" ht="15" x14ac:dyDescent="0.2">
      <c r="A3875" s="13"/>
      <c r="C3875" s="14"/>
      <c r="F3875" s="10"/>
    </row>
    <row r="3876" spans="1:6" s="8" customFormat="1" ht="15" x14ac:dyDescent="0.2">
      <c r="A3876" s="13"/>
      <c r="C3876" s="14"/>
      <c r="F3876" s="10"/>
    </row>
    <row r="3877" spans="1:6" s="8" customFormat="1" ht="15" x14ac:dyDescent="0.2">
      <c r="A3877" s="13"/>
      <c r="C3877" s="14"/>
      <c r="F3877" s="10"/>
    </row>
    <row r="3878" spans="1:6" s="8" customFormat="1" ht="15" x14ac:dyDescent="0.2">
      <c r="A3878" s="13"/>
      <c r="C3878" s="14"/>
      <c r="F3878" s="10"/>
    </row>
    <row r="3879" spans="1:6" s="8" customFormat="1" ht="15" x14ac:dyDescent="0.2">
      <c r="A3879" s="13"/>
      <c r="C3879" s="14"/>
      <c r="F3879" s="10"/>
    </row>
    <row r="3880" spans="1:6" s="8" customFormat="1" ht="15" x14ac:dyDescent="0.2">
      <c r="A3880" s="13"/>
      <c r="C3880" s="14"/>
      <c r="F3880" s="10"/>
    </row>
    <row r="3881" spans="1:6" s="8" customFormat="1" ht="15" x14ac:dyDescent="0.2">
      <c r="A3881" s="13"/>
      <c r="C3881" s="14"/>
      <c r="F3881" s="10"/>
    </row>
    <row r="3882" spans="1:6" s="8" customFormat="1" ht="15" x14ac:dyDescent="0.2">
      <c r="A3882" s="13"/>
      <c r="C3882" s="14"/>
      <c r="F3882" s="10"/>
    </row>
    <row r="3883" spans="1:6" s="8" customFormat="1" ht="15" x14ac:dyDescent="0.2">
      <c r="A3883" s="13"/>
      <c r="C3883" s="14"/>
      <c r="F3883" s="10"/>
    </row>
    <row r="3884" spans="1:6" s="8" customFormat="1" ht="15" x14ac:dyDescent="0.2">
      <c r="A3884" s="13"/>
      <c r="C3884" s="14"/>
      <c r="F3884" s="10"/>
    </row>
    <row r="3885" spans="1:6" s="8" customFormat="1" ht="15" x14ac:dyDescent="0.2">
      <c r="A3885" s="13"/>
      <c r="C3885" s="14"/>
      <c r="F3885" s="10"/>
    </row>
    <row r="3886" spans="1:6" s="8" customFormat="1" ht="15" x14ac:dyDescent="0.2">
      <c r="A3886" s="13"/>
      <c r="C3886" s="14"/>
      <c r="F3886" s="10"/>
    </row>
    <row r="3887" spans="1:6" s="8" customFormat="1" ht="15" x14ac:dyDescent="0.2">
      <c r="A3887" s="13"/>
      <c r="C3887" s="14"/>
      <c r="F3887" s="10"/>
    </row>
    <row r="3888" spans="1:6" s="8" customFormat="1" ht="15" x14ac:dyDescent="0.2">
      <c r="A3888" s="13"/>
      <c r="C3888" s="14"/>
      <c r="F3888" s="10"/>
    </row>
    <row r="3889" spans="1:6" s="8" customFormat="1" ht="15" x14ac:dyDescent="0.2">
      <c r="A3889" s="13"/>
      <c r="C3889" s="14"/>
      <c r="F3889" s="10"/>
    </row>
    <row r="3890" spans="1:6" s="8" customFormat="1" ht="15" x14ac:dyDescent="0.2">
      <c r="A3890" s="13"/>
      <c r="C3890" s="14"/>
      <c r="F3890" s="10"/>
    </row>
    <row r="3891" spans="1:6" s="8" customFormat="1" ht="15" x14ac:dyDescent="0.2">
      <c r="A3891" s="13"/>
      <c r="C3891" s="14"/>
      <c r="F3891" s="10"/>
    </row>
    <row r="3892" spans="1:6" s="8" customFormat="1" ht="15" x14ac:dyDescent="0.2">
      <c r="A3892" s="13"/>
      <c r="C3892" s="14"/>
      <c r="F3892" s="10"/>
    </row>
    <row r="3893" spans="1:6" s="8" customFormat="1" ht="15" x14ac:dyDescent="0.2">
      <c r="A3893" s="13"/>
      <c r="C3893" s="14"/>
      <c r="F3893" s="10"/>
    </row>
    <row r="3894" spans="1:6" s="8" customFormat="1" ht="15" x14ac:dyDescent="0.2">
      <c r="A3894" s="13"/>
      <c r="C3894" s="14"/>
      <c r="F3894" s="10"/>
    </row>
    <row r="3895" spans="1:6" s="8" customFormat="1" ht="15" x14ac:dyDescent="0.2">
      <c r="A3895" s="13"/>
      <c r="C3895" s="14"/>
      <c r="F3895" s="10"/>
    </row>
    <row r="3896" spans="1:6" s="8" customFormat="1" ht="15" x14ac:dyDescent="0.2">
      <c r="A3896" s="13"/>
      <c r="C3896" s="14"/>
      <c r="F3896" s="10"/>
    </row>
    <row r="3897" spans="1:6" s="8" customFormat="1" ht="15" x14ac:dyDescent="0.2">
      <c r="A3897" s="13"/>
      <c r="C3897" s="14"/>
      <c r="F3897" s="10"/>
    </row>
    <row r="3898" spans="1:6" s="8" customFormat="1" ht="15" x14ac:dyDescent="0.2">
      <c r="A3898" s="13"/>
      <c r="C3898" s="14"/>
      <c r="F3898" s="10"/>
    </row>
    <row r="3899" spans="1:6" s="8" customFormat="1" ht="15" x14ac:dyDescent="0.2">
      <c r="A3899" s="13"/>
      <c r="C3899" s="14"/>
      <c r="F3899" s="10"/>
    </row>
    <row r="3900" spans="1:6" s="8" customFormat="1" ht="15" x14ac:dyDescent="0.2">
      <c r="A3900" s="13"/>
      <c r="C3900" s="14"/>
      <c r="F3900" s="10"/>
    </row>
    <row r="3901" spans="1:6" s="8" customFormat="1" ht="15" x14ac:dyDescent="0.2">
      <c r="A3901" s="13"/>
      <c r="C3901" s="14"/>
      <c r="F3901" s="10"/>
    </row>
    <row r="3902" spans="1:6" s="8" customFormat="1" ht="15" x14ac:dyDescent="0.2">
      <c r="A3902" s="13"/>
      <c r="C3902" s="14"/>
      <c r="F3902" s="10"/>
    </row>
    <row r="3903" spans="1:6" s="8" customFormat="1" ht="15" x14ac:dyDescent="0.2">
      <c r="A3903" s="13"/>
      <c r="C3903" s="14"/>
      <c r="F3903" s="10"/>
    </row>
    <row r="3904" spans="1:6" s="8" customFormat="1" ht="15" x14ac:dyDescent="0.2">
      <c r="A3904" s="13"/>
      <c r="C3904" s="14"/>
      <c r="F3904" s="10"/>
    </row>
    <row r="3905" spans="1:6" s="8" customFormat="1" ht="15" x14ac:dyDescent="0.2">
      <c r="A3905" s="13"/>
      <c r="C3905" s="14"/>
      <c r="F3905" s="10"/>
    </row>
    <row r="3906" spans="1:6" s="8" customFormat="1" ht="15" x14ac:dyDescent="0.2">
      <c r="A3906" s="13"/>
      <c r="C3906" s="14"/>
      <c r="F3906" s="10"/>
    </row>
    <row r="3907" spans="1:6" s="8" customFormat="1" ht="15" x14ac:dyDescent="0.2">
      <c r="A3907" s="13"/>
      <c r="C3907" s="14"/>
      <c r="F3907" s="10"/>
    </row>
    <row r="3908" spans="1:6" s="8" customFormat="1" ht="15" x14ac:dyDescent="0.2">
      <c r="A3908" s="13"/>
      <c r="C3908" s="14"/>
      <c r="F3908" s="10"/>
    </row>
    <row r="3909" spans="1:6" s="8" customFormat="1" ht="15" x14ac:dyDescent="0.2">
      <c r="A3909" s="13"/>
      <c r="C3909" s="14"/>
      <c r="F3909" s="10"/>
    </row>
    <row r="3910" spans="1:6" s="8" customFormat="1" ht="15" x14ac:dyDescent="0.2">
      <c r="A3910" s="13"/>
      <c r="C3910" s="14"/>
      <c r="F3910" s="10"/>
    </row>
    <row r="3911" spans="1:6" s="8" customFormat="1" ht="15" x14ac:dyDescent="0.2">
      <c r="A3911" s="13"/>
      <c r="C3911" s="14"/>
      <c r="F3911" s="10"/>
    </row>
    <row r="3912" spans="1:6" s="8" customFormat="1" ht="15" x14ac:dyDescent="0.2">
      <c r="A3912" s="13"/>
      <c r="C3912" s="14"/>
      <c r="F3912" s="10"/>
    </row>
    <row r="3913" spans="1:6" s="8" customFormat="1" ht="15" x14ac:dyDescent="0.2">
      <c r="A3913" s="13"/>
      <c r="C3913" s="14"/>
      <c r="F3913" s="10"/>
    </row>
    <row r="3914" spans="1:6" s="8" customFormat="1" ht="15" x14ac:dyDescent="0.2">
      <c r="A3914" s="13"/>
      <c r="C3914" s="14"/>
      <c r="F3914" s="10"/>
    </row>
    <row r="3915" spans="1:6" s="8" customFormat="1" ht="15" x14ac:dyDescent="0.2">
      <c r="A3915" s="13"/>
      <c r="C3915" s="14"/>
      <c r="F3915" s="10"/>
    </row>
    <row r="3916" spans="1:6" s="8" customFormat="1" ht="15" x14ac:dyDescent="0.2">
      <c r="A3916" s="13"/>
      <c r="C3916" s="14"/>
      <c r="F3916" s="10"/>
    </row>
    <row r="3917" spans="1:6" s="8" customFormat="1" ht="15" x14ac:dyDescent="0.2">
      <c r="A3917" s="13"/>
      <c r="C3917" s="14"/>
      <c r="F3917" s="10"/>
    </row>
    <row r="3918" spans="1:6" s="8" customFormat="1" ht="15" x14ac:dyDescent="0.2">
      <c r="A3918" s="13"/>
      <c r="C3918" s="14"/>
      <c r="F3918" s="10"/>
    </row>
    <row r="3919" spans="1:6" s="8" customFormat="1" ht="15" x14ac:dyDescent="0.2">
      <c r="A3919" s="13"/>
      <c r="C3919" s="14"/>
      <c r="F3919" s="10"/>
    </row>
    <row r="3920" spans="1:6" s="8" customFormat="1" ht="15" x14ac:dyDescent="0.2">
      <c r="A3920" s="13"/>
      <c r="C3920" s="14"/>
      <c r="F3920" s="10"/>
    </row>
    <row r="3921" spans="1:6" s="8" customFormat="1" ht="15" x14ac:dyDescent="0.2">
      <c r="A3921" s="13"/>
      <c r="C3921" s="14"/>
      <c r="F3921" s="10"/>
    </row>
    <row r="3922" spans="1:6" s="8" customFormat="1" ht="15" x14ac:dyDescent="0.2">
      <c r="A3922" s="13"/>
      <c r="C3922" s="14"/>
      <c r="F3922" s="10"/>
    </row>
    <row r="3923" spans="1:6" s="8" customFormat="1" ht="15" x14ac:dyDescent="0.2">
      <c r="A3923" s="13"/>
      <c r="C3923" s="14"/>
      <c r="F3923" s="10"/>
    </row>
    <row r="3924" spans="1:6" s="8" customFormat="1" ht="15" x14ac:dyDescent="0.2">
      <c r="A3924" s="13"/>
      <c r="C3924" s="14"/>
      <c r="F3924" s="10"/>
    </row>
    <row r="3925" spans="1:6" s="8" customFormat="1" ht="15" x14ac:dyDescent="0.2">
      <c r="A3925" s="13"/>
      <c r="C3925" s="14"/>
      <c r="F3925" s="10"/>
    </row>
    <row r="3926" spans="1:6" s="8" customFormat="1" ht="15" x14ac:dyDescent="0.2">
      <c r="A3926" s="13"/>
      <c r="C3926" s="14"/>
      <c r="F3926" s="10"/>
    </row>
    <row r="3927" spans="1:6" s="8" customFormat="1" ht="15" x14ac:dyDescent="0.2">
      <c r="A3927" s="13"/>
      <c r="C3927" s="14"/>
      <c r="F3927" s="10"/>
    </row>
    <row r="3928" spans="1:6" s="8" customFormat="1" ht="15" x14ac:dyDescent="0.2">
      <c r="A3928" s="13"/>
      <c r="C3928" s="14"/>
      <c r="F3928" s="10"/>
    </row>
    <row r="3929" spans="1:6" s="8" customFormat="1" ht="15" x14ac:dyDescent="0.2">
      <c r="A3929" s="13"/>
      <c r="C3929" s="14"/>
      <c r="F3929" s="10"/>
    </row>
    <row r="3930" spans="1:6" s="8" customFormat="1" ht="15" x14ac:dyDescent="0.2">
      <c r="A3930" s="13"/>
      <c r="C3930" s="14"/>
      <c r="F3930" s="10"/>
    </row>
    <row r="3931" spans="1:6" s="8" customFormat="1" ht="15" x14ac:dyDescent="0.2">
      <c r="A3931" s="13"/>
      <c r="C3931" s="14"/>
      <c r="F3931" s="10"/>
    </row>
    <row r="3932" spans="1:6" s="8" customFormat="1" ht="15" x14ac:dyDescent="0.2">
      <c r="A3932" s="13"/>
      <c r="C3932" s="14"/>
      <c r="F3932" s="10"/>
    </row>
    <row r="3933" spans="1:6" s="8" customFormat="1" ht="15" x14ac:dyDescent="0.2">
      <c r="A3933" s="13"/>
      <c r="C3933" s="14"/>
      <c r="F3933" s="10"/>
    </row>
    <row r="3934" spans="1:6" s="8" customFormat="1" ht="15" x14ac:dyDescent="0.2">
      <c r="A3934" s="13"/>
      <c r="C3934" s="14"/>
      <c r="F3934" s="10"/>
    </row>
    <row r="3935" spans="1:6" s="8" customFormat="1" ht="15" x14ac:dyDescent="0.2">
      <c r="A3935" s="13"/>
      <c r="C3935" s="14"/>
      <c r="F3935" s="10"/>
    </row>
    <row r="3936" spans="1:6" s="8" customFormat="1" ht="15" x14ac:dyDescent="0.2">
      <c r="A3936" s="13"/>
      <c r="C3936" s="14"/>
      <c r="F3936" s="10"/>
    </row>
    <row r="3937" spans="1:6" s="8" customFormat="1" ht="15" x14ac:dyDescent="0.2">
      <c r="A3937" s="13"/>
      <c r="C3937" s="14"/>
      <c r="F3937" s="10"/>
    </row>
    <row r="3938" spans="1:6" s="8" customFormat="1" ht="15" x14ac:dyDescent="0.2">
      <c r="A3938" s="13"/>
      <c r="C3938" s="14"/>
      <c r="F3938" s="10"/>
    </row>
    <row r="3939" spans="1:6" s="8" customFormat="1" ht="15" x14ac:dyDescent="0.2">
      <c r="A3939" s="13"/>
      <c r="C3939" s="14"/>
      <c r="F3939" s="10"/>
    </row>
    <row r="3940" spans="1:6" s="8" customFormat="1" ht="15" x14ac:dyDescent="0.2">
      <c r="A3940" s="13"/>
      <c r="C3940" s="14"/>
      <c r="F3940" s="10"/>
    </row>
    <row r="3941" spans="1:6" s="8" customFormat="1" ht="15" x14ac:dyDescent="0.2">
      <c r="A3941" s="13"/>
      <c r="C3941" s="14"/>
      <c r="F3941" s="10"/>
    </row>
    <row r="3942" spans="1:6" s="8" customFormat="1" ht="15" x14ac:dyDescent="0.2">
      <c r="A3942" s="13"/>
      <c r="C3942" s="14"/>
      <c r="F3942" s="10"/>
    </row>
    <row r="3943" spans="1:6" s="8" customFormat="1" ht="15" x14ac:dyDescent="0.2">
      <c r="A3943" s="13"/>
      <c r="C3943" s="14"/>
      <c r="F3943" s="10"/>
    </row>
    <row r="3944" spans="1:6" s="8" customFormat="1" ht="15" x14ac:dyDescent="0.2">
      <c r="A3944" s="13"/>
      <c r="C3944" s="14"/>
      <c r="F3944" s="10"/>
    </row>
    <row r="3945" spans="1:6" s="8" customFormat="1" ht="15" x14ac:dyDescent="0.2">
      <c r="A3945" s="13"/>
      <c r="C3945" s="14"/>
      <c r="F3945" s="10"/>
    </row>
    <row r="3946" spans="1:6" s="8" customFormat="1" ht="15" x14ac:dyDescent="0.2">
      <c r="A3946" s="13"/>
      <c r="C3946" s="14"/>
      <c r="F3946" s="10"/>
    </row>
    <row r="3947" spans="1:6" s="8" customFormat="1" ht="15" x14ac:dyDescent="0.2">
      <c r="A3947" s="13"/>
      <c r="C3947" s="14"/>
      <c r="F3947" s="10"/>
    </row>
    <row r="3948" spans="1:6" s="8" customFormat="1" ht="15" x14ac:dyDescent="0.2">
      <c r="A3948" s="13"/>
      <c r="C3948" s="14"/>
      <c r="F3948" s="10"/>
    </row>
    <row r="3949" spans="1:6" s="8" customFormat="1" ht="15" x14ac:dyDescent="0.2">
      <c r="A3949" s="13"/>
      <c r="C3949" s="14"/>
      <c r="F3949" s="10"/>
    </row>
    <row r="3950" spans="1:6" s="8" customFormat="1" ht="15" x14ac:dyDescent="0.2">
      <c r="A3950" s="13"/>
      <c r="C3950" s="14"/>
      <c r="F3950" s="10"/>
    </row>
    <row r="3951" spans="1:6" s="8" customFormat="1" ht="15" x14ac:dyDescent="0.2">
      <c r="A3951" s="13"/>
      <c r="C3951" s="14"/>
      <c r="F3951" s="10"/>
    </row>
    <row r="3952" spans="1:6" s="8" customFormat="1" ht="15" x14ac:dyDescent="0.2">
      <c r="A3952" s="13"/>
      <c r="C3952" s="14"/>
      <c r="F3952" s="10"/>
    </row>
    <row r="3953" spans="1:6" s="8" customFormat="1" ht="15" x14ac:dyDescent="0.2">
      <c r="A3953" s="13"/>
      <c r="C3953" s="14"/>
      <c r="F3953" s="10"/>
    </row>
    <row r="3954" spans="1:6" s="8" customFormat="1" ht="15" x14ac:dyDescent="0.2">
      <c r="A3954" s="13"/>
      <c r="C3954" s="14"/>
      <c r="F3954" s="10"/>
    </row>
    <row r="3955" spans="1:6" s="8" customFormat="1" ht="15" x14ac:dyDescent="0.2">
      <c r="A3955" s="13"/>
      <c r="C3955" s="14"/>
      <c r="F3955" s="10"/>
    </row>
    <row r="3956" spans="1:6" s="8" customFormat="1" ht="15" x14ac:dyDescent="0.2">
      <c r="A3956" s="13"/>
      <c r="C3956" s="14"/>
      <c r="F3956" s="10"/>
    </row>
    <row r="3957" spans="1:6" s="8" customFormat="1" ht="15" x14ac:dyDescent="0.2">
      <c r="A3957" s="13"/>
      <c r="C3957" s="14"/>
      <c r="F3957" s="10"/>
    </row>
    <row r="3958" spans="1:6" s="8" customFormat="1" ht="15" x14ac:dyDescent="0.2">
      <c r="A3958" s="13"/>
      <c r="C3958" s="14"/>
      <c r="F3958" s="10"/>
    </row>
    <row r="3959" spans="1:6" s="8" customFormat="1" ht="15" x14ac:dyDescent="0.2">
      <c r="A3959" s="13"/>
      <c r="C3959" s="14"/>
      <c r="F3959" s="10"/>
    </row>
    <row r="3960" spans="1:6" s="8" customFormat="1" ht="15" x14ac:dyDescent="0.2">
      <c r="A3960" s="13"/>
      <c r="C3960" s="14"/>
      <c r="F3960" s="10"/>
    </row>
    <row r="3961" spans="1:6" s="8" customFormat="1" ht="15" x14ac:dyDescent="0.2">
      <c r="A3961" s="13"/>
      <c r="C3961" s="14"/>
      <c r="F3961" s="10"/>
    </row>
    <row r="3962" spans="1:6" s="8" customFormat="1" ht="15" x14ac:dyDescent="0.2">
      <c r="A3962" s="13"/>
      <c r="C3962" s="14"/>
      <c r="F3962" s="10"/>
    </row>
    <row r="3963" spans="1:6" s="8" customFormat="1" ht="15" x14ac:dyDescent="0.2">
      <c r="A3963" s="13"/>
      <c r="C3963" s="14"/>
      <c r="F3963" s="10"/>
    </row>
    <row r="3964" spans="1:6" s="8" customFormat="1" ht="15" x14ac:dyDescent="0.2">
      <c r="A3964" s="13"/>
      <c r="C3964" s="14"/>
      <c r="F3964" s="10"/>
    </row>
    <row r="3965" spans="1:6" s="8" customFormat="1" ht="15" x14ac:dyDescent="0.2">
      <c r="A3965" s="13"/>
      <c r="C3965" s="14"/>
      <c r="F3965" s="10"/>
    </row>
    <row r="3966" spans="1:6" s="8" customFormat="1" ht="15" x14ac:dyDescent="0.2">
      <c r="A3966" s="13"/>
      <c r="C3966" s="14"/>
      <c r="F3966" s="10"/>
    </row>
    <row r="3967" spans="1:6" s="8" customFormat="1" ht="15" x14ac:dyDescent="0.2">
      <c r="A3967" s="13"/>
      <c r="C3967" s="14"/>
      <c r="F3967" s="10"/>
    </row>
    <row r="3968" spans="1:6" s="8" customFormat="1" ht="15" x14ac:dyDescent="0.2">
      <c r="A3968" s="13"/>
      <c r="C3968" s="14"/>
      <c r="F3968" s="10"/>
    </row>
    <row r="3969" spans="1:6" s="8" customFormat="1" ht="15" x14ac:dyDescent="0.2">
      <c r="A3969" s="13"/>
      <c r="C3969" s="14"/>
      <c r="F3969" s="10"/>
    </row>
    <row r="3970" spans="1:6" s="8" customFormat="1" ht="15" x14ac:dyDescent="0.2">
      <c r="A3970" s="13"/>
      <c r="C3970" s="14"/>
      <c r="F3970" s="10"/>
    </row>
    <row r="3971" spans="1:6" s="8" customFormat="1" ht="15" x14ac:dyDescent="0.2">
      <c r="A3971" s="13"/>
      <c r="C3971" s="14"/>
      <c r="F3971" s="10"/>
    </row>
    <row r="3972" spans="1:6" s="8" customFormat="1" ht="15" x14ac:dyDescent="0.2">
      <c r="A3972" s="13"/>
      <c r="C3972" s="14"/>
      <c r="F3972" s="10"/>
    </row>
    <row r="3973" spans="1:6" s="8" customFormat="1" ht="15" x14ac:dyDescent="0.2">
      <c r="A3973" s="13"/>
      <c r="C3973" s="14"/>
      <c r="F3973" s="10"/>
    </row>
    <row r="3974" spans="1:6" s="8" customFormat="1" ht="15" x14ac:dyDescent="0.2">
      <c r="A3974" s="13"/>
      <c r="C3974" s="14"/>
      <c r="F3974" s="10"/>
    </row>
    <row r="3975" spans="1:6" s="8" customFormat="1" ht="15" x14ac:dyDescent="0.2">
      <c r="A3975" s="13"/>
      <c r="C3975" s="14"/>
      <c r="F3975" s="10"/>
    </row>
    <row r="3976" spans="1:6" s="8" customFormat="1" ht="15" x14ac:dyDescent="0.2">
      <c r="A3976" s="13"/>
      <c r="C3976" s="14"/>
      <c r="F3976" s="10"/>
    </row>
    <row r="3977" spans="1:6" s="8" customFormat="1" ht="15" x14ac:dyDescent="0.2">
      <c r="A3977" s="13"/>
      <c r="C3977" s="14"/>
      <c r="F3977" s="10"/>
    </row>
    <row r="3978" spans="1:6" s="8" customFormat="1" ht="15" x14ac:dyDescent="0.2">
      <c r="A3978" s="13"/>
      <c r="C3978" s="14"/>
      <c r="F3978" s="10"/>
    </row>
    <row r="3979" spans="1:6" s="8" customFormat="1" ht="15" x14ac:dyDescent="0.2">
      <c r="A3979" s="13"/>
      <c r="C3979" s="14"/>
      <c r="F3979" s="10"/>
    </row>
    <row r="3980" spans="1:6" s="8" customFormat="1" ht="15" x14ac:dyDescent="0.2">
      <c r="A3980" s="13"/>
      <c r="C3980" s="14"/>
      <c r="F3980" s="10"/>
    </row>
    <row r="3981" spans="1:6" s="8" customFormat="1" ht="15" x14ac:dyDescent="0.2">
      <c r="A3981" s="13"/>
      <c r="C3981" s="14"/>
      <c r="F3981" s="10"/>
    </row>
    <row r="3982" spans="1:6" s="8" customFormat="1" ht="15" x14ac:dyDescent="0.2">
      <c r="A3982" s="13"/>
      <c r="C3982" s="14"/>
      <c r="F3982" s="10"/>
    </row>
    <row r="3983" spans="1:6" s="8" customFormat="1" ht="15" x14ac:dyDescent="0.2">
      <c r="A3983" s="13"/>
      <c r="C3983" s="14"/>
      <c r="F3983" s="10"/>
    </row>
    <row r="3984" spans="1:6" s="8" customFormat="1" ht="15" x14ac:dyDescent="0.2">
      <c r="A3984" s="13"/>
      <c r="C3984" s="14"/>
      <c r="F3984" s="10"/>
    </row>
    <row r="3985" spans="1:6" s="8" customFormat="1" ht="15" x14ac:dyDescent="0.2">
      <c r="A3985" s="13"/>
      <c r="C3985" s="14"/>
      <c r="F3985" s="10"/>
    </row>
    <row r="3986" spans="1:6" s="8" customFormat="1" ht="15" x14ac:dyDescent="0.2">
      <c r="A3986" s="13"/>
      <c r="C3986" s="14"/>
      <c r="F3986" s="10"/>
    </row>
    <row r="3987" spans="1:6" s="8" customFormat="1" ht="15" x14ac:dyDescent="0.2">
      <c r="A3987" s="13"/>
      <c r="C3987" s="14"/>
      <c r="F3987" s="10"/>
    </row>
    <row r="3988" spans="1:6" s="8" customFormat="1" ht="15" x14ac:dyDescent="0.2">
      <c r="A3988" s="13"/>
      <c r="C3988" s="14"/>
      <c r="F3988" s="10"/>
    </row>
    <row r="3989" spans="1:6" s="8" customFormat="1" ht="15" x14ac:dyDescent="0.2">
      <c r="A3989" s="13"/>
      <c r="C3989" s="14"/>
      <c r="F3989" s="10"/>
    </row>
    <row r="3990" spans="1:6" s="8" customFormat="1" ht="15" x14ac:dyDescent="0.2">
      <c r="A3990" s="13"/>
      <c r="C3990" s="14"/>
      <c r="F3990" s="10"/>
    </row>
    <row r="3991" spans="1:6" s="8" customFormat="1" ht="15" x14ac:dyDescent="0.2">
      <c r="A3991" s="13"/>
      <c r="C3991" s="14"/>
      <c r="F3991" s="10"/>
    </row>
    <row r="3992" spans="1:6" s="8" customFormat="1" ht="15" x14ac:dyDescent="0.2">
      <c r="A3992" s="13"/>
      <c r="C3992" s="14"/>
      <c r="F3992" s="10"/>
    </row>
    <row r="3993" spans="1:6" s="8" customFormat="1" ht="15" x14ac:dyDescent="0.2">
      <c r="A3993" s="13"/>
      <c r="C3993" s="14"/>
      <c r="F3993" s="10"/>
    </row>
    <row r="3994" spans="1:6" s="8" customFormat="1" ht="15" x14ac:dyDescent="0.2">
      <c r="A3994" s="13"/>
      <c r="C3994" s="14"/>
      <c r="F3994" s="10"/>
    </row>
    <row r="3995" spans="1:6" s="8" customFormat="1" ht="15" x14ac:dyDescent="0.2">
      <c r="A3995" s="13"/>
      <c r="C3995" s="14"/>
      <c r="F3995" s="10"/>
    </row>
    <row r="3996" spans="1:6" s="8" customFormat="1" ht="15" x14ac:dyDescent="0.2">
      <c r="A3996" s="13"/>
      <c r="C3996" s="14"/>
      <c r="F3996" s="10"/>
    </row>
    <row r="3997" spans="1:6" s="8" customFormat="1" ht="15" x14ac:dyDescent="0.2">
      <c r="A3997" s="13"/>
      <c r="C3997" s="14"/>
      <c r="F3997" s="10"/>
    </row>
    <row r="3998" spans="1:6" s="8" customFormat="1" ht="15" x14ac:dyDescent="0.2">
      <c r="A3998" s="13"/>
      <c r="C3998" s="14"/>
      <c r="F3998" s="10"/>
    </row>
    <row r="3999" spans="1:6" s="8" customFormat="1" ht="15" x14ac:dyDescent="0.2">
      <c r="A3999" s="13"/>
      <c r="C3999" s="14"/>
      <c r="F3999" s="10"/>
    </row>
    <row r="4000" spans="1:6" s="8" customFormat="1" ht="15" x14ac:dyDescent="0.2">
      <c r="A4000" s="13"/>
      <c r="C4000" s="14"/>
      <c r="F4000" s="10"/>
    </row>
    <row r="4001" spans="1:6" s="8" customFormat="1" ht="15" x14ac:dyDescent="0.2">
      <c r="A4001" s="13"/>
      <c r="C4001" s="14"/>
      <c r="F4001" s="10"/>
    </row>
    <row r="4002" spans="1:6" s="8" customFormat="1" ht="15" x14ac:dyDescent="0.2">
      <c r="A4002" s="13"/>
      <c r="C4002" s="14"/>
      <c r="F4002" s="10"/>
    </row>
    <row r="4003" spans="1:6" s="8" customFormat="1" ht="15" x14ac:dyDescent="0.2">
      <c r="A4003" s="13"/>
      <c r="C4003" s="14"/>
      <c r="F4003" s="10"/>
    </row>
    <row r="4004" spans="1:6" s="8" customFormat="1" ht="15" x14ac:dyDescent="0.2">
      <c r="A4004" s="13"/>
      <c r="C4004" s="14"/>
      <c r="F4004" s="10"/>
    </row>
    <row r="4005" spans="1:6" s="8" customFormat="1" ht="15" x14ac:dyDescent="0.2">
      <c r="A4005" s="13"/>
      <c r="C4005" s="14"/>
      <c r="F4005" s="10"/>
    </row>
    <row r="4006" spans="1:6" s="8" customFormat="1" ht="15" x14ac:dyDescent="0.2">
      <c r="A4006" s="13"/>
      <c r="C4006" s="14"/>
      <c r="F4006" s="10"/>
    </row>
    <row r="4007" spans="1:6" s="8" customFormat="1" ht="15" x14ac:dyDescent="0.2">
      <c r="A4007" s="13"/>
      <c r="C4007" s="14"/>
      <c r="F4007" s="10"/>
    </row>
    <row r="4008" spans="1:6" s="8" customFormat="1" ht="15" x14ac:dyDescent="0.2">
      <c r="A4008" s="13"/>
      <c r="C4008" s="14"/>
      <c r="F4008" s="10"/>
    </row>
    <row r="4009" spans="1:6" s="8" customFormat="1" ht="15" x14ac:dyDescent="0.2">
      <c r="A4009" s="13"/>
      <c r="C4009" s="14"/>
      <c r="F4009" s="10"/>
    </row>
    <row r="4010" spans="1:6" s="8" customFormat="1" ht="15" x14ac:dyDescent="0.2">
      <c r="A4010" s="13"/>
      <c r="C4010" s="14"/>
      <c r="F4010" s="10"/>
    </row>
    <row r="4011" spans="1:6" s="8" customFormat="1" ht="15" x14ac:dyDescent="0.2">
      <c r="A4011" s="13"/>
      <c r="C4011" s="14"/>
      <c r="F4011" s="10"/>
    </row>
    <row r="4012" spans="1:6" s="8" customFormat="1" ht="15" x14ac:dyDescent="0.2">
      <c r="A4012" s="13"/>
      <c r="C4012" s="14"/>
      <c r="F4012" s="10"/>
    </row>
    <row r="4013" spans="1:6" s="8" customFormat="1" ht="15" x14ac:dyDescent="0.2">
      <c r="A4013" s="13"/>
      <c r="C4013" s="14"/>
      <c r="F4013" s="10"/>
    </row>
    <row r="4014" spans="1:6" s="8" customFormat="1" ht="15" x14ac:dyDescent="0.2">
      <c r="A4014" s="13"/>
      <c r="C4014" s="14"/>
      <c r="F4014" s="10"/>
    </row>
    <row r="4015" spans="1:6" s="8" customFormat="1" ht="15" x14ac:dyDescent="0.2">
      <c r="A4015" s="13"/>
      <c r="C4015" s="14"/>
      <c r="F4015" s="10"/>
    </row>
    <row r="4016" spans="1:6" s="8" customFormat="1" ht="15" x14ac:dyDescent="0.2">
      <c r="A4016" s="13"/>
      <c r="C4016" s="14"/>
      <c r="F4016" s="10"/>
    </row>
    <row r="4017" spans="1:6" s="8" customFormat="1" ht="15" x14ac:dyDescent="0.2">
      <c r="A4017" s="13"/>
      <c r="C4017" s="14"/>
      <c r="F4017" s="10"/>
    </row>
    <row r="4018" spans="1:6" s="8" customFormat="1" ht="15" x14ac:dyDescent="0.2">
      <c r="A4018" s="13"/>
      <c r="C4018" s="14"/>
      <c r="F4018" s="10"/>
    </row>
    <row r="4019" spans="1:6" s="8" customFormat="1" ht="15" x14ac:dyDescent="0.2">
      <c r="A4019" s="13"/>
      <c r="C4019" s="14"/>
      <c r="F4019" s="10"/>
    </row>
    <row r="4020" spans="1:6" s="8" customFormat="1" ht="15" x14ac:dyDescent="0.2">
      <c r="A4020" s="13"/>
      <c r="C4020" s="14"/>
      <c r="F4020" s="10"/>
    </row>
    <row r="4021" spans="1:6" s="8" customFormat="1" ht="15" x14ac:dyDescent="0.2">
      <c r="A4021" s="13"/>
      <c r="C4021" s="14"/>
      <c r="F4021" s="10"/>
    </row>
    <row r="4022" spans="1:6" s="8" customFormat="1" ht="15" x14ac:dyDescent="0.2">
      <c r="A4022" s="13"/>
      <c r="C4022" s="14"/>
      <c r="F4022" s="10"/>
    </row>
    <row r="4023" spans="1:6" s="8" customFormat="1" ht="15" x14ac:dyDescent="0.2">
      <c r="A4023" s="13"/>
      <c r="C4023" s="14"/>
      <c r="F4023" s="10"/>
    </row>
    <row r="4024" spans="1:6" s="8" customFormat="1" ht="15" x14ac:dyDescent="0.2">
      <c r="A4024" s="13"/>
      <c r="C4024" s="14"/>
      <c r="F4024" s="10"/>
    </row>
    <row r="4025" spans="1:6" s="8" customFormat="1" ht="15" x14ac:dyDescent="0.2">
      <c r="A4025" s="13"/>
      <c r="C4025" s="14"/>
      <c r="F4025" s="10"/>
    </row>
    <row r="4026" spans="1:6" s="8" customFormat="1" ht="15" x14ac:dyDescent="0.2">
      <c r="A4026" s="13"/>
      <c r="C4026" s="14"/>
      <c r="F4026" s="10"/>
    </row>
    <row r="4027" spans="1:6" s="8" customFormat="1" ht="15" x14ac:dyDescent="0.2">
      <c r="A4027" s="13"/>
      <c r="C4027" s="14"/>
      <c r="F4027" s="10"/>
    </row>
    <row r="4028" spans="1:6" s="8" customFormat="1" ht="15" x14ac:dyDescent="0.2">
      <c r="A4028" s="13"/>
      <c r="C4028" s="14"/>
      <c r="F4028" s="10"/>
    </row>
    <row r="4029" spans="1:6" s="8" customFormat="1" ht="15" x14ac:dyDescent="0.2">
      <c r="A4029" s="13"/>
      <c r="C4029" s="14"/>
      <c r="F4029" s="10"/>
    </row>
    <row r="4030" spans="1:6" s="8" customFormat="1" ht="15" x14ac:dyDescent="0.2">
      <c r="A4030" s="13"/>
      <c r="C4030" s="14"/>
      <c r="F4030" s="10"/>
    </row>
    <row r="4031" spans="1:6" s="8" customFormat="1" ht="15" x14ac:dyDescent="0.2">
      <c r="A4031" s="13"/>
      <c r="C4031" s="14"/>
      <c r="F4031" s="10"/>
    </row>
    <row r="4032" spans="1:6" s="8" customFormat="1" ht="15" x14ac:dyDescent="0.2">
      <c r="A4032" s="13"/>
      <c r="C4032" s="14"/>
      <c r="F4032" s="10"/>
    </row>
    <row r="4033" spans="1:6" s="8" customFormat="1" ht="15" x14ac:dyDescent="0.2">
      <c r="A4033" s="13"/>
      <c r="C4033" s="14"/>
      <c r="F4033" s="10"/>
    </row>
    <row r="4034" spans="1:6" s="8" customFormat="1" ht="15" x14ac:dyDescent="0.2">
      <c r="A4034" s="13"/>
      <c r="C4034" s="14"/>
      <c r="F4034" s="10"/>
    </row>
    <row r="4035" spans="1:6" s="8" customFormat="1" ht="15" x14ac:dyDescent="0.2">
      <c r="A4035" s="13"/>
      <c r="C4035" s="14"/>
      <c r="F4035" s="10"/>
    </row>
    <row r="4036" spans="1:6" s="8" customFormat="1" ht="15" x14ac:dyDescent="0.2">
      <c r="A4036" s="13"/>
      <c r="C4036" s="14"/>
      <c r="F4036" s="10"/>
    </row>
    <row r="4037" spans="1:6" s="8" customFormat="1" ht="15" x14ac:dyDescent="0.2">
      <c r="A4037" s="13"/>
      <c r="C4037" s="14"/>
      <c r="F4037" s="10"/>
    </row>
    <row r="4038" spans="1:6" s="8" customFormat="1" ht="15" x14ac:dyDescent="0.2">
      <c r="A4038" s="13"/>
      <c r="C4038" s="14"/>
      <c r="F4038" s="10"/>
    </row>
    <row r="4039" spans="1:6" s="8" customFormat="1" ht="15" x14ac:dyDescent="0.2">
      <c r="A4039" s="13"/>
      <c r="C4039" s="14"/>
      <c r="F4039" s="10"/>
    </row>
    <row r="4040" spans="1:6" s="8" customFormat="1" ht="15" x14ac:dyDescent="0.2">
      <c r="A4040" s="13"/>
      <c r="C4040" s="14"/>
      <c r="F4040" s="10"/>
    </row>
    <row r="4041" spans="1:6" s="8" customFormat="1" ht="15" x14ac:dyDescent="0.2">
      <c r="A4041" s="13"/>
      <c r="C4041" s="14"/>
      <c r="F4041" s="10"/>
    </row>
    <row r="4042" spans="1:6" s="8" customFormat="1" ht="15" x14ac:dyDescent="0.2">
      <c r="A4042" s="13"/>
      <c r="C4042" s="14"/>
      <c r="F4042" s="10"/>
    </row>
    <row r="4043" spans="1:6" s="8" customFormat="1" ht="15" x14ac:dyDescent="0.2">
      <c r="A4043" s="13"/>
      <c r="C4043" s="14"/>
      <c r="F4043" s="10"/>
    </row>
    <row r="4044" spans="1:6" s="8" customFormat="1" ht="15" x14ac:dyDescent="0.2">
      <c r="A4044" s="13"/>
      <c r="C4044" s="14"/>
      <c r="F4044" s="10"/>
    </row>
    <row r="4045" spans="1:6" s="8" customFormat="1" ht="15" x14ac:dyDescent="0.2">
      <c r="A4045" s="13"/>
      <c r="C4045" s="14"/>
      <c r="F4045" s="10"/>
    </row>
    <row r="4046" spans="1:6" s="8" customFormat="1" ht="15" x14ac:dyDescent="0.2">
      <c r="A4046" s="13"/>
      <c r="C4046" s="14"/>
      <c r="F4046" s="10"/>
    </row>
    <row r="4047" spans="1:6" s="8" customFormat="1" ht="15" x14ac:dyDescent="0.2">
      <c r="A4047" s="13"/>
      <c r="C4047" s="14"/>
      <c r="F4047" s="10"/>
    </row>
    <row r="4048" spans="1:6" s="8" customFormat="1" ht="15" x14ac:dyDescent="0.2">
      <c r="A4048" s="13"/>
      <c r="C4048" s="14"/>
      <c r="F4048" s="10"/>
    </row>
    <row r="4049" spans="1:6" s="8" customFormat="1" ht="15" x14ac:dyDescent="0.2">
      <c r="A4049" s="13"/>
      <c r="C4049" s="14"/>
      <c r="F4049" s="10"/>
    </row>
    <row r="4050" spans="1:6" s="8" customFormat="1" ht="15" x14ac:dyDescent="0.2">
      <c r="A4050" s="13"/>
      <c r="C4050" s="14"/>
      <c r="F4050" s="10"/>
    </row>
    <row r="4051" spans="1:6" s="8" customFormat="1" ht="15" x14ac:dyDescent="0.2">
      <c r="A4051" s="13"/>
      <c r="C4051" s="14"/>
      <c r="F4051" s="10"/>
    </row>
    <row r="4052" spans="1:6" s="8" customFormat="1" ht="15" x14ac:dyDescent="0.2">
      <c r="A4052" s="13"/>
      <c r="C4052" s="14"/>
      <c r="F4052" s="10"/>
    </row>
    <row r="4053" spans="1:6" s="8" customFormat="1" ht="15" x14ac:dyDescent="0.2">
      <c r="A4053" s="13"/>
      <c r="C4053" s="14"/>
      <c r="F4053" s="10"/>
    </row>
    <row r="4054" spans="1:6" s="8" customFormat="1" ht="15" x14ac:dyDescent="0.2">
      <c r="A4054" s="13"/>
      <c r="C4054" s="14"/>
      <c r="F4054" s="10"/>
    </row>
    <row r="4055" spans="1:6" s="8" customFormat="1" ht="15" x14ac:dyDescent="0.2">
      <c r="A4055" s="13"/>
      <c r="C4055" s="14"/>
      <c r="F4055" s="10"/>
    </row>
    <row r="4056" spans="1:6" s="8" customFormat="1" ht="15" x14ac:dyDescent="0.2">
      <c r="A4056" s="13"/>
      <c r="C4056" s="14"/>
      <c r="F4056" s="10"/>
    </row>
    <row r="4057" spans="1:6" s="8" customFormat="1" ht="15" x14ac:dyDescent="0.2">
      <c r="A4057" s="13"/>
      <c r="C4057" s="14"/>
      <c r="F4057" s="10"/>
    </row>
    <row r="4058" spans="1:6" s="8" customFormat="1" ht="15" x14ac:dyDescent="0.2">
      <c r="A4058" s="13"/>
      <c r="C4058" s="14"/>
      <c r="F4058" s="10"/>
    </row>
    <row r="4059" spans="1:6" s="8" customFormat="1" ht="15" x14ac:dyDescent="0.2">
      <c r="A4059" s="13"/>
      <c r="C4059" s="14"/>
      <c r="F4059" s="10"/>
    </row>
    <row r="4060" spans="1:6" s="8" customFormat="1" ht="15" x14ac:dyDescent="0.2">
      <c r="A4060" s="13"/>
      <c r="C4060" s="14"/>
      <c r="F4060" s="10"/>
    </row>
    <row r="4061" spans="1:6" s="8" customFormat="1" ht="15" x14ac:dyDescent="0.2">
      <c r="A4061" s="13"/>
      <c r="C4061" s="14"/>
      <c r="F4061" s="10"/>
    </row>
    <row r="4062" spans="1:6" s="8" customFormat="1" ht="15" x14ac:dyDescent="0.2">
      <c r="A4062" s="13"/>
      <c r="C4062" s="14"/>
      <c r="F4062" s="10"/>
    </row>
    <row r="4063" spans="1:6" s="8" customFormat="1" ht="15" x14ac:dyDescent="0.2">
      <c r="A4063" s="13"/>
      <c r="C4063" s="14"/>
      <c r="F4063" s="10"/>
    </row>
    <row r="4064" spans="1:6" s="8" customFormat="1" ht="15" x14ac:dyDescent="0.2">
      <c r="A4064" s="13"/>
      <c r="C4064" s="14"/>
      <c r="F4064" s="10"/>
    </row>
    <row r="4065" spans="1:6" s="8" customFormat="1" ht="15" x14ac:dyDescent="0.2">
      <c r="A4065" s="13"/>
      <c r="C4065" s="14"/>
      <c r="F4065" s="10"/>
    </row>
    <row r="4066" spans="1:6" s="8" customFormat="1" ht="15" x14ac:dyDescent="0.2">
      <c r="A4066" s="13"/>
      <c r="C4066" s="14"/>
      <c r="F4066" s="10"/>
    </row>
    <row r="4067" spans="1:6" s="8" customFormat="1" ht="15" x14ac:dyDescent="0.2">
      <c r="A4067" s="13"/>
      <c r="C4067" s="14"/>
      <c r="F4067" s="10"/>
    </row>
    <row r="4068" spans="1:6" s="8" customFormat="1" ht="15" x14ac:dyDescent="0.2">
      <c r="A4068" s="13"/>
      <c r="C4068" s="14"/>
      <c r="F4068" s="10"/>
    </row>
    <row r="4069" spans="1:6" s="8" customFormat="1" ht="15" x14ac:dyDescent="0.2">
      <c r="A4069" s="13"/>
      <c r="C4069" s="14"/>
      <c r="F4069" s="10"/>
    </row>
    <row r="4070" spans="1:6" s="8" customFormat="1" ht="15" x14ac:dyDescent="0.2">
      <c r="A4070" s="13"/>
      <c r="C4070" s="14"/>
      <c r="F4070" s="10"/>
    </row>
    <row r="4071" spans="1:6" s="8" customFormat="1" ht="15" x14ac:dyDescent="0.2">
      <c r="A4071" s="13"/>
      <c r="C4071" s="14"/>
      <c r="F4071" s="10"/>
    </row>
    <row r="4072" spans="1:6" s="8" customFormat="1" ht="15" x14ac:dyDescent="0.2">
      <c r="A4072" s="13"/>
      <c r="C4072" s="14"/>
      <c r="F4072" s="10"/>
    </row>
    <row r="4073" spans="1:6" s="8" customFormat="1" ht="15" x14ac:dyDescent="0.2">
      <c r="A4073" s="13"/>
      <c r="C4073" s="14"/>
      <c r="F4073" s="10"/>
    </row>
    <row r="4074" spans="1:6" s="8" customFormat="1" ht="15" x14ac:dyDescent="0.2">
      <c r="A4074" s="13"/>
      <c r="C4074" s="14"/>
      <c r="F4074" s="10"/>
    </row>
    <row r="4075" spans="1:6" s="8" customFormat="1" ht="15" x14ac:dyDescent="0.2">
      <c r="A4075" s="13"/>
      <c r="C4075" s="14"/>
      <c r="F4075" s="10"/>
    </row>
    <row r="4076" spans="1:6" s="8" customFormat="1" ht="15" x14ac:dyDescent="0.2">
      <c r="A4076" s="13"/>
      <c r="C4076" s="14"/>
      <c r="F4076" s="10"/>
    </row>
    <row r="4077" spans="1:6" s="8" customFormat="1" ht="15" x14ac:dyDescent="0.2">
      <c r="A4077" s="13"/>
      <c r="C4077" s="14"/>
      <c r="F4077" s="10"/>
    </row>
    <row r="4078" spans="1:6" s="8" customFormat="1" ht="15" x14ac:dyDescent="0.2">
      <c r="A4078" s="13"/>
      <c r="C4078" s="14"/>
      <c r="F4078" s="10"/>
    </row>
    <row r="4079" spans="1:6" s="8" customFormat="1" ht="15" x14ac:dyDescent="0.2">
      <c r="A4079" s="13"/>
      <c r="C4079" s="14"/>
      <c r="F4079" s="10"/>
    </row>
    <row r="4080" spans="1:6" s="8" customFormat="1" ht="15" x14ac:dyDescent="0.2">
      <c r="A4080" s="13"/>
      <c r="C4080" s="14"/>
      <c r="F4080" s="10"/>
    </row>
    <row r="4081" spans="1:6" s="8" customFormat="1" ht="15" x14ac:dyDescent="0.2">
      <c r="A4081" s="13"/>
      <c r="C4081" s="14"/>
      <c r="F4081" s="10"/>
    </row>
    <row r="4082" spans="1:6" s="8" customFormat="1" ht="15" x14ac:dyDescent="0.2">
      <c r="A4082" s="13"/>
      <c r="C4082" s="14"/>
      <c r="F4082" s="10"/>
    </row>
    <row r="4083" spans="1:6" s="8" customFormat="1" ht="15" x14ac:dyDescent="0.2">
      <c r="A4083" s="13"/>
      <c r="C4083" s="14"/>
      <c r="F4083" s="10"/>
    </row>
    <row r="4084" spans="1:6" s="8" customFormat="1" ht="15" x14ac:dyDescent="0.2">
      <c r="A4084" s="13"/>
      <c r="C4084" s="14"/>
      <c r="F4084" s="10"/>
    </row>
    <row r="4085" spans="1:6" s="8" customFormat="1" ht="15" x14ac:dyDescent="0.2">
      <c r="A4085" s="13"/>
      <c r="C4085" s="14"/>
      <c r="F4085" s="10"/>
    </row>
    <row r="4086" spans="1:6" s="8" customFormat="1" ht="15" x14ac:dyDescent="0.2">
      <c r="A4086" s="13"/>
      <c r="C4086" s="14"/>
      <c r="F4086" s="10"/>
    </row>
    <row r="4087" spans="1:6" s="8" customFormat="1" ht="15" x14ac:dyDescent="0.2">
      <c r="A4087" s="13"/>
      <c r="C4087" s="14"/>
      <c r="F4087" s="10"/>
    </row>
    <row r="4088" spans="1:6" s="8" customFormat="1" ht="15" x14ac:dyDescent="0.2">
      <c r="A4088" s="13"/>
      <c r="C4088" s="14"/>
      <c r="F4088" s="10"/>
    </row>
    <row r="4089" spans="1:6" s="8" customFormat="1" ht="15" x14ac:dyDescent="0.2">
      <c r="A4089" s="13"/>
      <c r="C4089" s="14"/>
      <c r="F4089" s="10"/>
    </row>
    <row r="4090" spans="1:6" s="8" customFormat="1" ht="15" x14ac:dyDescent="0.2">
      <c r="A4090" s="13"/>
      <c r="C4090" s="14"/>
      <c r="F4090" s="10"/>
    </row>
    <row r="4091" spans="1:6" s="8" customFormat="1" ht="15" x14ac:dyDescent="0.2">
      <c r="A4091" s="13"/>
      <c r="C4091" s="14"/>
      <c r="F4091" s="10"/>
    </row>
    <row r="4092" spans="1:6" s="8" customFormat="1" ht="15" x14ac:dyDescent="0.2">
      <c r="A4092" s="13"/>
      <c r="C4092" s="14"/>
      <c r="F4092" s="10"/>
    </row>
    <row r="4093" spans="1:6" s="8" customFormat="1" ht="15" x14ac:dyDescent="0.2">
      <c r="A4093" s="13"/>
      <c r="C4093" s="14"/>
      <c r="F4093" s="10"/>
    </row>
    <row r="4094" spans="1:6" s="8" customFormat="1" ht="15" x14ac:dyDescent="0.2">
      <c r="A4094" s="13"/>
      <c r="C4094" s="14"/>
      <c r="F4094" s="10"/>
    </row>
    <row r="4095" spans="1:6" s="8" customFormat="1" ht="15" x14ac:dyDescent="0.2">
      <c r="A4095" s="13"/>
      <c r="C4095" s="14"/>
      <c r="F4095" s="10"/>
    </row>
    <row r="4096" spans="1:6" s="8" customFormat="1" ht="15" x14ac:dyDescent="0.2">
      <c r="A4096" s="13"/>
      <c r="C4096" s="14"/>
      <c r="F4096" s="10"/>
    </row>
    <row r="4097" spans="1:6" s="8" customFormat="1" ht="15" x14ac:dyDescent="0.2">
      <c r="A4097" s="13"/>
      <c r="C4097" s="14"/>
      <c r="F4097" s="10"/>
    </row>
    <row r="4098" spans="1:6" s="8" customFormat="1" ht="15" x14ac:dyDescent="0.2">
      <c r="A4098" s="13"/>
      <c r="C4098" s="14"/>
      <c r="F4098" s="10"/>
    </row>
    <row r="4099" spans="1:6" s="8" customFormat="1" ht="15" x14ac:dyDescent="0.2">
      <c r="A4099" s="13"/>
      <c r="C4099" s="14"/>
      <c r="F4099" s="10"/>
    </row>
    <row r="4100" spans="1:6" s="8" customFormat="1" ht="15" x14ac:dyDescent="0.2">
      <c r="A4100" s="13"/>
      <c r="C4100" s="14"/>
      <c r="F4100" s="10"/>
    </row>
    <row r="4101" spans="1:6" s="8" customFormat="1" ht="15" x14ac:dyDescent="0.2">
      <c r="A4101" s="13"/>
      <c r="C4101" s="14"/>
      <c r="F4101" s="10"/>
    </row>
    <row r="4102" spans="1:6" s="8" customFormat="1" ht="15" x14ac:dyDescent="0.2">
      <c r="A4102" s="13"/>
      <c r="C4102" s="14"/>
      <c r="F4102" s="10"/>
    </row>
    <row r="4103" spans="1:6" s="8" customFormat="1" ht="15" x14ac:dyDescent="0.2">
      <c r="A4103" s="13"/>
      <c r="C4103" s="14"/>
      <c r="F4103" s="10"/>
    </row>
    <row r="4104" spans="1:6" s="8" customFormat="1" ht="15" x14ac:dyDescent="0.2">
      <c r="A4104" s="13"/>
      <c r="C4104" s="14"/>
      <c r="F4104" s="10"/>
    </row>
    <row r="4105" spans="1:6" s="8" customFormat="1" ht="15" x14ac:dyDescent="0.2">
      <c r="A4105" s="13"/>
      <c r="C4105" s="14"/>
      <c r="F4105" s="10"/>
    </row>
    <row r="4106" spans="1:6" s="8" customFormat="1" ht="15" x14ac:dyDescent="0.2">
      <c r="A4106" s="13"/>
      <c r="C4106" s="14"/>
      <c r="F4106" s="10"/>
    </row>
    <row r="4107" spans="1:6" s="8" customFormat="1" ht="15" x14ac:dyDescent="0.2">
      <c r="A4107" s="13"/>
      <c r="C4107" s="14"/>
      <c r="F4107" s="10"/>
    </row>
    <row r="4108" spans="1:6" s="8" customFormat="1" ht="15" x14ac:dyDescent="0.2">
      <c r="A4108" s="13"/>
      <c r="C4108" s="14"/>
      <c r="F4108" s="10"/>
    </row>
    <row r="4109" spans="1:6" s="8" customFormat="1" ht="15" x14ac:dyDescent="0.2">
      <c r="A4109" s="13"/>
      <c r="C4109" s="14"/>
      <c r="F4109" s="10"/>
    </row>
    <row r="4110" spans="1:6" s="8" customFormat="1" ht="15" x14ac:dyDescent="0.2">
      <c r="A4110" s="13"/>
      <c r="C4110" s="14"/>
      <c r="F4110" s="10"/>
    </row>
    <row r="4111" spans="1:6" s="8" customFormat="1" ht="15" x14ac:dyDescent="0.2">
      <c r="A4111" s="13"/>
      <c r="C4111" s="14"/>
      <c r="F4111" s="10"/>
    </row>
    <row r="4112" spans="1:6" s="8" customFormat="1" ht="15" x14ac:dyDescent="0.2">
      <c r="A4112" s="13"/>
      <c r="C4112" s="14"/>
      <c r="F4112" s="10"/>
    </row>
    <row r="4113" spans="1:6" s="8" customFormat="1" ht="15" x14ac:dyDescent="0.2">
      <c r="A4113" s="13"/>
      <c r="C4113" s="14"/>
      <c r="F4113" s="10"/>
    </row>
    <row r="4114" spans="1:6" s="8" customFormat="1" ht="15" x14ac:dyDescent="0.2">
      <c r="A4114" s="13"/>
      <c r="C4114" s="14"/>
      <c r="F4114" s="10"/>
    </row>
    <row r="4115" spans="1:6" s="8" customFormat="1" ht="15" x14ac:dyDescent="0.2">
      <c r="A4115" s="13"/>
      <c r="C4115" s="14"/>
      <c r="F4115" s="10"/>
    </row>
    <row r="4116" spans="1:6" s="8" customFormat="1" ht="15" x14ac:dyDescent="0.2">
      <c r="A4116" s="13"/>
      <c r="C4116" s="14"/>
      <c r="F4116" s="10"/>
    </row>
    <row r="4117" spans="1:6" s="8" customFormat="1" ht="15" x14ac:dyDescent="0.2">
      <c r="A4117" s="13"/>
      <c r="C4117" s="14"/>
      <c r="F4117" s="10"/>
    </row>
    <row r="4118" spans="1:6" s="8" customFormat="1" ht="15" x14ac:dyDescent="0.2">
      <c r="A4118" s="13"/>
      <c r="C4118" s="14"/>
      <c r="F4118" s="10"/>
    </row>
    <row r="4119" spans="1:6" s="8" customFormat="1" ht="15" x14ac:dyDescent="0.2">
      <c r="A4119" s="13"/>
      <c r="C4119" s="14"/>
      <c r="F4119" s="10"/>
    </row>
    <row r="4120" spans="1:6" s="8" customFormat="1" ht="15" x14ac:dyDescent="0.2">
      <c r="A4120" s="13"/>
      <c r="C4120" s="14"/>
      <c r="F4120" s="10"/>
    </row>
    <row r="4121" spans="1:6" s="8" customFormat="1" ht="15" x14ac:dyDescent="0.2">
      <c r="A4121" s="13"/>
      <c r="C4121" s="14"/>
      <c r="F4121" s="10"/>
    </row>
    <row r="4122" spans="1:6" s="8" customFormat="1" ht="15" x14ac:dyDescent="0.2">
      <c r="A4122" s="13"/>
      <c r="C4122" s="14"/>
      <c r="F4122" s="10"/>
    </row>
    <row r="4123" spans="1:6" s="8" customFormat="1" ht="15" x14ac:dyDescent="0.2">
      <c r="A4123" s="13"/>
      <c r="C4123" s="14"/>
      <c r="F4123" s="10"/>
    </row>
    <row r="4124" spans="1:6" s="8" customFormat="1" ht="15" x14ac:dyDescent="0.2">
      <c r="A4124" s="13"/>
      <c r="C4124" s="14"/>
      <c r="F4124" s="10"/>
    </row>
    <row r="4125" spans="1:6" s="8" customFormat="1" ht="15" x14ac:dyDescent="0.2">
      <c r="A4125" s="13"/>
      <c r="C4125" s="14"/>
      <c r="F4125" s="10"/>
    </row>
    <row r="4126" spans="1:6" s="8" customFormat="1" ht="15" x14ac:dyDescent="0.2">
      <c r="A4126" s="13"/>
      <c r="C4126" s="14"/>
      <c r="F4126" s="10"/>
    </row>
    <row r="4127" spans="1:6" s="8" customFormat="1" ht="15" x14ac:dyDescent="0.2">
      <c r="A4127" s="13"/>
      <c r="C4127" s="14"/>
      <c r="F4127" s="10"/>
    </row>
    <row r="4128" spans="1:6" s="8" customFormat="1" ht="15" x14ac:dyDescent="0.2">
      <c r="A4128" s="13"/>
      <c r="C4128" s="14"/>
      <c r="F4128" s="10"/>
    </row>
    <row r="4129" spans="1:6" s="8" customFormat="1" ht="15" x14ac:dyDescent="0.2">
      <c r="A4129" s="13"/>
      <c r="C4129" s="14"/>
      <c r="F4129" s="10"/>
    </row>
    <row r="4130" spans="1:6" s="8" customFormat="1" ht="15" x14ac:dyDescent="0.2">
      <c r="A4130" s="13"/>
      <c r="C4130" s="14"/>
      <c r="F4130" s="10"/>
    </row>
    <row r="4131" spans="1:6" s="8" customFormat="1" ht="15" x14ac:dyDescent="0.2">
      <c r="A4131" s="13"/>
      <c r="C4131" s="14"/>
      <c r="F4131" s="10"/>
    </row>
    <row r="4132" spans="1:6" s="8" customFormat="1" ht="15" x14ac:dyDescent="0.2">
      <c r="A4132" s="13"/>
      <c r="C4132" s="14"/>
      <c r="F4132" s="10"/>
    </row>
    <row r="4133" spans="1:6" s="8" customFormat="1" ht="15" x14ac:dyDescent="0.2">
      <c r="A4133" s="13"/>
      <c r="C4133" s="14"/>
      <c r="F4133" s="10"/>
    </row>
    <row r="4134" spans="1:6" s="8" customFormat="1" ht="15" x14ac:dyDescent="0.2">
      <c r="A4134" s="13"/>
      <c r="C4134" s="14"/>
      <c r="F4134" s="10"/>
    </row>
    <row r="4135" spans="1:6" s="8" customFormat="1" ht="15" x14ac:dyDescent="0.2">
      <c r="A4135" s="13"/>
      <c r="C4135" s="14"/>
      <c r="F4135" s="10"/>
    </row>
    <row r="4136" spans="1:6" s="8" customFormat="1" ht="15" x14ac:dyDescent="0.2">
      <c r="A4136" s="13"/>
      <c r="C4136" s="14"/>
      <c r="F4136" s="10"/>
    </row>
    <row r="4137" spans="1:6" s="8" customFormat="1" ht="15" x14ac:dyDescent="0.2">
      <c r="A4137" s="13"/>
      <c r="C4137" s="14"/>
      <c r="F4137" s="10"/>
    </row>
    <row r="4138" spans="1:6" s="8" customFormat="1" ht="15" x14ac:dyDescent="0.2">
      <c r="A4138" s="13"/>
      <c r="C4138" s="14"/>
      <c r="F4138" s="10"/>
    </row>
    <row r="4139" spans="1:6" s="8" customFormat="1" ht="15" x14ac:dyDescent="0.2">
      <c r="A4139" s="13"/>
      <c r="C4139" s="14"/>
      <c r="F4139" s="10"/>
    </row>
    <row r="4140" spans="1:6" s="8" customFormat="1" ht="15" x14ac:dyDescent="0.2">
      <c r="A4140" s="13"/>
      <c r="C4140" s="14"/>
      <c r="F4140" s="10"/>
    </row>
    <row r="4141" spans="1:6" s="8" customFormat="1" ht="15" x14ac:dyDescent="0.2">
      <c r="A4141" s="13"/>
      <c r="C4141" s="14"/>
      <c r="F4141" s="10"/>
    </row>
    <row r="4142" spans="1:6" s="8" customFormat="1" ht="15" x14ac:dyDescent="0.2">
      <c r="A4142" s="13"/>
      <c r="C4142" s="14"/>
      <c r="F4142" s="10"/>
    </row>
    <row r="4143" spans="1:6" s="8" customFormat="1" ht="15" x14ac:dyDescent="0.2">
      <c r="A4143" s="13"/>
      <c r="C4143" s="14"/>
      <c r="F4143" s="10"/>
    </row>
    <row r="4144" spans="1:6" s="8" customFormat="1" ht="15" x14ac:dyDescent="0.2">
      <c r="A4144" s="13"/>
      <c r="C4144" s="14"/>
      <c r="F4144" s="10"/>
    </row>
    <row r="4145" spans="1:6" s="8" customFormat="1" ht="15" x14ac:dyDescent="0.2">
      <c r="A4145" s="13"/>
      <c r="C4145" s="14"/>
      <c r="F4145" s="10"/>
    </row>
    <row r="4146" spans="1:6" s="8" customFormat="1" ht="15" x14ac:dyDescent="0.2">
      <c r="A4146" s="13"/>
      <c r="C4146" s="14"/>
      <c r="F4146" s="10"/>
    </row>
    <row r="4147" spans="1:6" s="8" customFormat="1" ht="15" x14ac:dyDescent="0.2">
      <c r="A4147" s="13"/>
      <c r="C4147" s="14"/>
      <c r="F4147" s="10"/>
    </row>
    <row r="4148" spans="1:6" s="8" customFormat="1" ht="15" x14ac:dyDescent="0.2">
      <c r="A4148" s="13"/>
      <c r="C4148" s="14"/>
      <c r="F4148" s="10"/>
    </row>
    <row r="4149" spans="1:6" s="8" customFormat="1" ht="15" x14ac:dyDescent="0.2">
      <c r="A4149" s="13"/>
      <c r="C4149" s="14"/>
      <c r="F4149" s="10"/>
    </row>
    <row r="4150" spans="1:6" s="8" customFormat="1" ht="15" x14ac:dyDescent="0.2">
      <c r="A4150" s="13"/>
      <c r="C4150" s="14"/>
      <c r="F4150" s="10"/>
    </row>
    <row r="4151" spans="1:6" s="8" customFormat="1" ht="15" x14ac:dyDescent="0.2">
      <c r="A4151" s="13"/>
      <c r="C4151" s="14"/>
      <c r="F4151" s="10"/>
    </row>
    <row r="4152" spans="1:6" s="8" customFormat="1" ht="15" x14ac:dyDescent="0.2">
      <c r="A4152" s="13"/>
      <c r="C4152" s="14"/>
      <c r="F4152" s="10"/>
    </row>
    <row r="4153" spans="1:6" s="8" customFormat="1" ht="15" x14ac:dyDescent="0.2">
      <c r="A4153" s="13"/>
      <c r="C4153" s="14"/>
      <c r="F4153" s="10"/>
    </row>
    <row r="4154" spans="1:6" s="8" customFormat="1" ht="15" x14ac:dyDescent="0.2">
      <c r="A4154" s="13"/>
      <c r="C4154" s="14"/>
      <c r="F4154" s="10"/>
    </row>
    <row r="4155" spans="1:6" s="8" customFormat="1" ht="15" x14ac:dyDescent="0.2">
      <c r="A4155" s="13"/>
      <c r="C4155" s="14"/>
      <c r="F4155" s="10"/>
    </row>
    <row r="4156" spans="1:6" s="8" customFormat="1" ht="15" x14ac:dyDescent="0.2">
      <c r="A4156" s="13"/>
      <c r="C4156" s="14"/>
      <c r="F4156" s="10"/>
    </row>
    <row r="4157" spans="1:6" s="8" customFormat="1" ht="15" x14ac:dyDescent="0.2">
      <c r="A4157" s="13"/>
      <c r="C4157" s="14"/>
      <c r="F4157" s="10"/>
    </row>
    <row r="4158" spans="1:6" s="8" customFormat="1" ht="15" x14ac:dyDescent="0.2">
      <c r="A4158" s="13"/>
      <c r="C4158" s="14"/>
      <c r="F4158" s="10"/>
    </row>
    <row r="4159" spans="1:6" s="8" customFormat="1" ht="15" x14ac:dyDescent="0.2">
      <c r="A4159" s="13"/>
      <c r="C4159" s="14"/>
      <c r="F4159" s="10"/>
    </row>
    <row r="4160" spans="1:6" s="8" customFormat="1" ht="15" x14ac:dyDescent="0.2">
      <c r="A4160" s="13"/>
      <c r="C4160" s="14"/>
      <c r="F4160" s="10"/>
    </row>
    <row r="4161" spans="1:6" s="8" customFormat="1" ht="15" x14ac:dyDescent="0.2">
      <c r="A4161" s="13"/>
      <c r="C4161" s="14"/>
      <c r="F4161" s="10"/>
    </row>
    <row r="4162" spans="1:6" s="8" customFormat="1" ht="15" x14ac:dyDescent="0.2">
      <c r="A4162" s="13"/>
      <c r="C4162" s="14"/>
      <c r="F4162" s="10"/>
    </row>
    <row r="4163" spans="1:6" s="8" customFormat="1" ht="15" x14ac:dyDescent="0.2">
      <c r="A4163" s="13"/>
      <c r="C4163" s="14"/>
      <c r="F4163" s="10"/>
    </row>
    <row r="4164" spans="1:6" s="8" customFormat="1" ht="15" x14ac:dyDescent="0.2">
      <c r="A4164" s="13"/>
      <c r="C4164" s="14"/>
      <c r="F4164" s="10"/>
    </row>
    <row r="4165" spans="1:6" s="8" customFormat="1" ht="15" x14ac:dyDescent="0.2">
      <c r="A4165" s="13"/>
      <c r="C4165" s="14"/>
      <c r="F4165" s="10"/>
    </row>
    <row r="4166" spans="1:6" s="8" customFormat="1" ht="15" x14ac:dyDescent="0.2">
      <c r="A4166" s="13"/>
      <c r="C4166" s="14"/>
      <c r="F4166" s="10"/>
    </row>
    <row r="4167" spans="1:6" s="8" customFormat="1" ht="15" x14ac:dyDescent="0.2">
      <c r="A4167" s="13"/>
      <c r="C4167" s="14"/>
      <c r="F4167" s="10"/>
    </row>
    <row r="4168" spans="1:6" s="8" customFormat="1" ht="15" x14ac:dyDescent="0.2">
      <c r="A4168" s="13"/>
      <c r="C4168" s="14"/>
      <c r="F4168" s="10"/>
    </row>
    <row r="4169" spans="1:6" s="8" customFormat="1" ht="15" x14ac:dyDescent="0.2">
      <c r="A4169" s="13"/>
      <c r="C4169" s="14"/>
      <c r="F4169" s="10"/>
    </row>
    <row r="4170" spans="1:6" s="8" customFormat="1" ht="15" x14ac:dyDescent="0.2">
      <c r="A4170" s="13"/>
      <c r="C4170" s="14"/>
      <c r="F4170" s="10"/>
    </row>
    <row r="4171" spans="1:6" s="8" customFormat="1" ht="15" x14ac:dyDescent="0.2">
      <c r="A4171" s="13"/>
      <c r="C4171" s="14"/>
      <c r="F4171" s="10"/>
    </row>
    <row r="4172" spans="1:6" s="8" customFormat="1" ht="15" x14ac:dyDescent="0.2">
      <c r="A4172" s="13"/>
      <c r="C4172" s="14"/>
      <c r="F4172" s="10"/>
    </row>
    <row r="4173" spans="1:6" s="8" customFormat="1" ht="15" x14ac:dyDescent="0.2">
      <c r="A4173" s="13"/>
      <c r="C4173" s="14"/>
      <c r="F4173" s="10"/>
    </row>
    <row r="4174" spans="1:6" s="8" customFormat="1" ht="15" x14ac:dyDescent="0.2">
      <c r="A4174" s="13"/>
      <c r="C4174" s="14"/>
      <c r="F4174" s="10"/>
    </row>
    <row r="4175" spans="1:6" s="8" customFormat="1" ht="15" x14ac:dyDescent="0.2">
      <c r="A4175" s="13"/>
      <c r="C4175" s="14"/>
      <c r="F4175" s="10"/>
    </row>
    <row r="4176" spans="1:6" s="8" customFormat="1" ht="15" x14ac:dyDescent="0.2">
      <c r="A4176" s="13"/>
      <c r="C4176" s="14"/>
      <c r="F4176" s="10"/>
    </row>
    <row r="4177" spans="1:6" s="8" customFormat="1" ht="15" x14ac:dyDescent="0.2">
      <c r="A4177" s="13"/>
      <c r="C4177" s="14"/>
      <c r="F4177" s="10"/>
    </row>
    <row r="4178" spans="1:6" s="8" customFormat="1" ht="15" x14ac:dyDescent="0.2">
      <c r="A4178" s="13"/>
      <c r="C4178" s="14"/>
      <c r="F4178" s="10"/>
    </row>
    <row r="4179" spans="1:6" s="8" customFormat="1" ht="15" x14ac:dyDescent="0.2">
      <c r="A4179" s="13"/>
      <c r="C4179" s="14"/>
      <c r="F4179" s="10"/>
    </row>
    <row r="4180" spans="1:6" s="8" customFormat="1" ht="15" x14ac:dyDescent="0.2">
      <c r="A4180" s="13"/>
      <c r="C4180" s="14"/>
      <c r="F4180" s="10"/>
    </row>
    <row r="4181" spans="1:6" s="8" customFormat="1" ht="15" x14ac:dyDescent="0.2">
      <c r="A4181" s="13"/>
      <c r="C4181" s="14"/>
      <c r="F4181" s="10"/>
    </row>
    <row r="4182" spans="1:6" s="8" customFormat="1" ht="15" x14ac:dyDescent="0.2">
      <c r="A4182" s="13"/>
      <c r="C4182" s="14"/>
      <c r="F4182" s="10"/>
    </row>
    <row r="4183" spans="1:6" s="8" customFormat="1" ht="15" x14ac:dyDescent="0.2">
      <c r="A4183" s="13"/>
      <c r="C4183" s="14"/>
      <c r="F4183" s="10"/>
    </row>
    <row r="4184" spans="1:6" s="8" customFormat="1" ht="15" x14ac:dyDescent="0.2">
      <c r="A4184" s="13"/>
      <c r="C4184" s="14"/>
      <c r="F4184" s="10"/>
    </row>
    <row r="4185" spans="1:6" s="8" customFormat="1" ht="15" x14ac:dyDescent="0.2">
      <c r="A4185" s="13"/>
      <c r="C4185" s="14"/>
      <c r="F4185" s="10"/>
    </row>
    <row r="4186" spans="1:6" s="8" customFormat="1" ht="15" x14ac:dyDescent="0.2">
      <c r="A4186" s="13"/>
      <c r="C4186" s="14"/>
      <c r="F4186" s="10"/>
    </row>
    <row r="4187" spans="1:6" s="8" customFormat="1" ht="15" x14ac:dyDescent="0.2">
      <c r="A4187" s="13"/>
      <c r="C4187" s="14"/>
      <c r="F4187" s="10"/>
    </row>
    <row r="4188" spans="1:6" s="8" customFormat="1" ht="15" x14ac:dyDescent="0.2">
      <c r="A4188" s="13"/>
      <c r="C4188" s="14"/>
      <c r="F4188" s="10"/>
    </row>
    <row r="4189" spans="1:6" s="8" customFormat="1" ht="15" x14ac:dyDescent="0.2">
      <c r="A4189" s="13"/>
      <c r="C4189" s="14"/>
      <c r="F4189" s="10"/>
    </row>
    <row r="4190" spans="1:6" s="8" customFormat="1" ht="15" x14ac:dyDescent="0.2">
      <c r="A4190" s="13"/>
      <c r="C4190" s="14"/>
      <c r="F4190" s="10"/>
    </row>
    <row r="4191" spans="1:6" s="8" customFormat="1" ht="15" x14ac:dyDescent="0.2">
      <c r="A4191" s="13"/>
      <c r="C4191" s="14"/>
      <c r="F4191" s="10"/>
    </row>
    <row r="4192" spans="1:6" s="8" customFormat="1" ht="15" x14ac:dyDescent="0.2">
      <c r="A4192" s="13"/>
      <c r="C4192" s="14"/>
      <c r="F4192" s="10"/>
    </row>
    <row r="4193" spans="1:6" s="8" customFormat="1" ht="15" x14ac:dyDescent="0.2">
      <c r="A4193" s="13"/>
      <c r="C4193" s="14"/>
      <c r="F4193" s="10"/>
    </row>
    <row r="4194" spans="1:6" s="8" customFormat="1" ht="15" x14ac:dyDescent="0.2">
      <c r="A4194" s="13"/>
      <c r="C4194" s="14"/>
      <c r="F4194" s="10"/>
    </row>
    <row r="4195" spans="1:6" s="8" customFormat="1" ht="15" x14ac:dyDescent="0.2">
      <c r="A4195" s="13"/>
      <c r="C4195" s="14"/>
      <c r="F4195" s="10"/>
    </row>
    <row r="4196" spans="1:6" s="8" customFormat="1" ht="15" x14ac:dyDescent="0.2">
      <c r="A4196" s="13"/>
      <c r="C4196" s="14"/>
      <c r="F4196" s="10"/>
    </row>
    <row r="4197" spans="1:6" s="8" customFormat="1" ht="15" x14ac:dyDescent="0.2">
      <c r="A4197" s="13"/>
      <c r="C4197" s="14"/>
      <c r="F4197" s="10"/>
    </row>
    <row r="4198" spans="1:6" s="8" customFormat="1" ht="15" x14ac:dyDescent="0.2">
      <c r="A4198" s="13"/>
      <c r="C4198" s="14"/>
      <c r="F4198" s="10"/>
    </row>
    <row r="4199" spans="1:6" s="8" customFormat="1" ht="15" x14ac:dyDescent="0.2">
      <c r="A4199" s="13"/>
      <c r="C4199" s="14"/>
      <c r="F4199" s="10"/>
    </row>
    <row r="4200" spans="1:6" s="8" customFormat="1" ht="15" x14ac:dyDescent="0.2">
      <c r="A4200" s="13"/>
      <c r="C4200" s="14"/>
      <c r="F4200" s="10"/>
    </row>
    <row r="4201" spans="1:6" s="8" customFormat="1" ht="15" x14ac:dyDescent="0.2">
      <c r="A4201" s="13"/>
      <c r="C4201" s="14"/>
      <c r="F4201" s="10"/>
    </row>
    <row r="4202" spans="1:6" s="8" customFormat="1" ht="15" x14ac:dyDescent="0.2">
      <c r="A4202" s="13"/>
      <c r="C4202" s="14"/>
      <c r="F4202" s="10"/>
    </row>
    <row r="4203" spans="1:6" s="8" customFormat="1" ht="15" x14ac:dyDescent="0.2">
      <c r="A4203" s="13"/>
      <c r="C4203" s="14"/>
      <c r="F4203" s="10"/>
    </row>
    <row r="4204" spans="1:6" s="8" customFormat="1" ht="15" x14ac:dyDescent="0.2">
      <c r="A4204" s="13"/>
      <c r="C4204" s="14"/>
      <c r="F4204" s="10"/>
    </row>
    <row r="4205" spans="1:6" s="8" customFormat="1" ht="15" x14ac:dyDescent="0.2">
      <c r="A4205" s="13"/>
      <c r="C4205" s="14"/>
      <c r="F4205" s="10"/>
    </row>
    <row r="4206" spans="1:6" s="8" customFormat="1" ht="15" x14ac:dyDescent="0.2">
      <c r="A4206" s="13"/>
      <c r="C4206" s="14"/>
      <c r="F4206" s="10"/>
    </row>
    <row r="4207" spans="1:6" s="8" customFormat="1" ht="15" x14ac:dyDescent="0.2">
      <c r="A4207" s="13"/>
      <c r="C4207" s="14"/>
      <c r="F4207" s="10"/>
    </row>
    <row r="4208" spans="1:6" s="8" customFormat="1" ht="15" x14ac:dyDescent="0.2">
      <c r="A4208" s="13"/>
      <c r="C4208" s="14"/>
      <c r="F4208" s="10"/>
    </row>
    <row r="4209" spans="1:6" s="8" customFormat="1" ht="15" x14ac:dyDescent="0.2">
      <c r="A4209" s="13"/>
      <c r="C4209" s="14"/>
      <c r="F4209" s="10"/>
    </row>
    <row r="4210" spans="1:6" s="8" customFormat="1" ht="15" x14ac:dyDescent="0.2">
      <c r="A4210" s="13"/>
      <c r="C4210" s="14"/>
      <c r="F4210" s="10"/>
    </row>
    <row r="4211" spans="1:6" s="8" customFormat="1" ht="15" x14ac:dyDescent="0.2">
      <c r="A4211" s="13"/>
      <c r="C4211" s="14"/>
      <c r="F4211" s="10"/>
    </row>
    <row r="4212" spans="1:6" s="8" customFormat="1" ht="15" x14ac:dyDescent="0.2">
      <c r="A4212" s="13"/>
      <c r="C4212" s="14"/>
      <c r="F4212" s="10"/>
    </row>
    <row r="4213" spans="1:6" s="8" customFormat="1" ht="15" x14ac:dyDescent="0.2">
      <c r="A4213" s="13"/>
      <c r="C4213" s="14"/>
      <c r="F4213" s="10"/>
    </row>
    <row r="4214" spans="1:6" s="8" customFormat="1" ht="15" x14ac:dyDescent="0.2">
      <c r="A4214" s="13"/>
      <c r="C4214" s="14"/>
      <c r="F4214" s="10"/>
    </row>
    <row r="4215" spans="1:6" s="8" customFormat="1" ht="15" x14ac:dyDescent="0.2">
      <c r="A4215" s="13"/>
      <c r="C4215" s="14"/>
      <c r="F4215" s="10"/>
    </row>
    <row r="4216" spans="1:6" s="8" customFormat="1" ht="15" x14ac:dyDescent="0.2">
      <c r="A4216" s="13"/>
      <c r="C4216" s="14"/>
      <c r="F4216" s="10"/>
    </row>
    <row r="4217" spans="1:6" s="8" customFormat="1" ht="15" x14ac:dyDescent="0.2">
      <c r="A4217" s="13"/>
      <c r="C4217" s="14"/>
      <c r="F4217" s="10"/>
    </row>
    <row r="4218" spans="1:6" s="8" customFormat="1" ht="15" x14ac:dyDescent="0.2">
      <c r="A4218" s="13"/>
      <c r="C4218" s="14"/>
      <c r="F4218" s="10"/>
    </row>
    <row r="4219" spans="1:6" s="8" customFormat="1" ht="15" x14ac:dyDescent="0.2">
      <c r="A4219" s="13"/>
      <c r="C4219" s="14"/>
      <c r="F4219" s="10"/>
    </row>
    <row r="4220" spans="1:6" s="8" customFormat="1" ht="15" x14ac:dyDescent="0.2">
      <c r="A4220" s="13"/>
      <c r="C4220" s="14"/>
      <c r="F4220" s="10"/>
    </row>
    <row r="4221" spans="1:6" s="8" customFormat="1" ht="15" x14ac:dyDescent="0.2">
      <c r="A4221" s="13"/>
      <c r="C4221" s="14"/>
      <c r="F4221" s="10"/>
    </row>
    <row r="4222" spans="1:6" s="8" customFormat="1" ht="15" x14ac:dyDescent="0.2">
      <c r="A4222" s="13"/>
      <c r="C4222" s="14"/>
      <c r="F4222" s="10"/>
    </row>
    <row r="4223" spans="1:6" s="8" customFormat="1" ht="15" x14ac:dyDescent="0.2">
      <c r="A4223" s="13"/>
      <c r="C4223" s="14"/>
      <c r="F4223" s="10"/>
    </row>
    <row r="4224" spans="1:6" s="8" customFormat="1" ht="15" x14ac:dyDescent="0.2">
      <c r="A4224" s="13"/>
      <c r="C4224" s="14"/>
      <c r="F4224" s="10"/>
    </row>
    <row r="4225" spans="1:6" s="8" customFormat="1" ht="15" x14ac:dyDescent="0.2">
      <c r="A4225" s="13"/>
      <c r="C4225" s="14"/>
      <c r="F4225" s="10"/>
    </row>
    <row r="4226" spans="1:6" s="8" customFormat="1" ht="15" x14ac:dyDescent="0.2">
      <c r="A4226" s="13"/>
      <c r="C4226" s="14"/>
      <c r="F4226" s="10"/>
    </row>
    <row r="4227" spans="1:6" s="8" customFormat="1" ht="15" x14ac:dyDescent="0.2">
      <c r="A4227" s="13"/>
      <c r="C4227" s="14"/>
      <c r="F4227" s="10"/>
    </row>
    <row r="4228" spans="1:6" s="8" customFormat="1" ht="15" x14ac:dyDescent="0.2">
      <c r="A4228" s="13"/>
      <c r="C4228" s="14"/>
      <c r="F4228" s="10"/>
    </row>
    <row r="4229" spans="1:6" s="8" customFormat="1" ht="15" x14ac:dyDescent="0.2">
      <c r="A4229" s="13"/>
      <c r="C4229" s="14"/>
      <c r="F4229" s="10"/>
    </row>
    <row r="4230" spans="1:6" s="8" customFormat="1" ht="15" x14ac:dyDescent="0.2">
      <c r="A4230" s="13"/>
      <c r="C4230" s="14"/>
      <c r="F4230" s="10"/>
    </row>
    <row r="4231" spans="1:6" s="8" customFormat="1" ht="15" x14ac:dyDescent="0.2">
      <c r="A4231" s="13"/>
      <c r="C4231" s="14"/>
      <c r="F4231" s="10"/>
    </row>
    <row r="4232" spans="1:6" s="8" customFormat="1" ht="15" x14ac:dyDescent="0.2">
      <c r="A4232" s="13"/>
      <c r="C4232" s="14"/>
      <c r="F4232" s="10"/>
    </row>
    <row r="4233" spans="1:6" s="8" customFormat="1" ht="15" x14ac:dyDescent="0.2">
      <c r="A4233" s="13"/>
      <c r="C4233" s="14"/>
      <c r="F4233" s="10"/>
    </row>
    <row r="4234" spans="1:6" s="8" customFormat="1" ht="15" x14ac:dyDescent="0.2">
      <c r="A4234" s="13"/>
      <c r="C4234" s="14"/>
      <c r="F4234" s="10"/>
    </row>
    <row r="4235" spans="1:6" s="8" customFormat="1" ht="15" x14ac:dyDescent="0.2">
      <c r="A4235" s="13"/>
      <c r="C4235" s="14"/>
      <c r="F4235" s="10"/>
    </row>
    <row r="4236" spans="1:6" s="8" customFormat="1" ht="15" x14ac:dyDescent="0.2">
      <c r="A4236" s="13"/>
      <c r="C4236" s="14"/>
      <c r="F4236" s="10"/>
    </row>
    <row r="4237" spans="1:6" s="8" customFormat="1" ht="15" x14ac:dyDescent="0.2">
      <c r="A4237" s="13"/>
      <c r="C4237" s="14"/>
      <c r="F4237" s="10"/>
    </row>
    <row r="4238" spans="1:6" s="8" customFormat="1" ht="15" x14ac:dyDescent="0.2">
      <c r="A4238" s="13"/>
      <c r="C4238" s="14"/>
      <c r="F4238" s="10"/>
    </row>
    <row r="4239" spans="1:6" s="8" customFormat="1" ht="15" x14ac:dyDescent="0.2">
      <c r="A4239" s="13"/>
      <c r="C4239" s="14"/>
      <c r="F4239" s="10"/>
    </row>
    <row r="4240" spans="1:6" s="8" customFormat="1" ht="15" x14ac:dyDescent="0.2">
      <c r="A4240" s="13"/>
      <c r="C4240" s="14"/>
      <c r="F4240" s="10"/>
    </row>
    <row r="4241" spans="1:6" s="8" customFormat="1" ht="15" x14ac:dyDescent="0.2">
      <c r="A4241" s="13"/>
      <c r="C4241" s="14"/>
      <c r="F4241" s="10"/>
    </row>
    <row r="4242" spans="1:6" s="8" customFormat="1" ht="15" x14ac:dyDescent="0.2">
      <c r="A4242" s="13"/>
      <c r="C4242" s="14"/>
      <c r="F4242" s="10"/>
    </row>
    <row r="4243" spans="1:6" s="8" customFormat="1" ht="15" x14ac:dyDescent="0.2">
      <c r="A4243" s="13"/>
      <c r="C4243" s="14"/>
      <c r="F4243" s="10"/>
    </row>
    <row r="4244" spans="1:6" s="8" customFormat="1" ht="15" x14ac:dyDescent="0.2">
      <c r="A4244" s="13"/>
      <c r="C4244" s="14"/>
      <c r="F4244" s="10"/>
    </row>
    <row r="4245" spans="1:6" s="8" customFormat="1" ht="15" x14ac:dyDescent="0.2">
      <c r="A4245" s="13"/>
      <c r="C4245" s="14"/>
      <c r="F4245" s="10"/>
    </row>
    <row r="4246" spans="1:6" s="8" customFormat="1" ht="15" x14ac:dyDescent="0.2">
      <c r="A4246" s="13"/>
      <c r="C4246" s="14"/>
      <c r="F4246" s="10"/>
    </row>
    <row r="4247" spans="1:6" s="8" customFormat="1" ht="15" x14ac:dyDescent="0.2">
      <c r="A4247" s="13"/>
      <c r="C4247" s="14"/>
      <c r="F4247" s="10"/>
    </row>
    <row r="4248" spans="1:6" s="8" customFormat="1" ht="15" x14ac:dyDescent="0.2">
      <c r="A4248" s="13"/>
      <c r="C4248" s="14"/>
      <c r="F4248" s="10"/>
    </row>
    <row r="4249" spans="1:6" s="8" customFormat="1" ht="15" x14ac:dyDescent="0.2">
      <c r="A4249" s="13"/>
      <c r="C4249" s="14"/>
      <c r="F4249" s="10"/>
    </row>
    <row r="4250" spans="1:6" s="8" customFormat="1" ht="15" x14ac:dyDescent="0.2">
      <c r="A4250" s="13"/>
      <c r="C4250" s="14"/>
      <c r="F4250" s="10"/>
    </row>
    <row r="4251" spans="1:6" s="8" customFormat="1" ht="15" x14ac:dyDescent="0.2">
      <c r="A4251" s="13"/>
      <c r="C4251" s="14"/>
      <c r="F4251" s="10"/>
    </row>
    <row r="4252" spans="1:6" s="8" customFormat="1" ht="15" x14ac:dyDescent="0.2">
      <c r="A4252" s="13"/>
      <c r="C4252" s="14"/>
      <c r="F4252" s="10"/>
    </row>
    <row r="4253" spans="1:6" s="8" customFormat="1" ht="15" x14ac:dyDescent="0.2">
      <c r="A4253" s="13"/>
      <c r="C4253" s="14"/>
      <c r="F4253" s="10"/>
    </row>
    <row r="4254" spans="1:6" s="8" customFormat="1" ht="15" x14ac:dyDescent="0.2">
      <c r="A4254" s="13"/>
      <c r="C4254" s="14"/>
      <c r="F4254" s="10"/>
    </row>
    <row r="4255" spans="1:6" s="8" customFormat="1" ht="15" x14ac:dyDescent="0.2">
      <c r="A4255" s="13"/>
      <c r="C4255" s="14"/>
      <c r="F4255" s="10"/>
    </row>
    <row r="4256" spans="1:6" s="8" customFormat="1" ht="15" x14ac:dyDescent="0.2">
      <c r="A4256" s="13"/>
      <c r="C4256" s="14"/>
      <c r="F4256" s="10"/>
    </row>
    <row r="4257" spans="1:6" s="8" customFormat="1" ht="15" x14ac:dyDescent="0.2">
      <c r="A4257" s="13"/>
      <c r="C4257" s="14"/>
      <c r="F4257" s="10"/>
    </row>
    <row r="4258" spans="1:6" s="8" customFormat="1" ht="15" x14ac:dyDescent="0.2">
      <c r="A4258" s="13"/>
      <c r="C4258" s="14"/>
      <c r="F4258" s="10"/>
    </row>
    <row r="4259" spans="1:6" s="8" customFormat="1" ht="15" x14ac:dyDescent="0.2">
      <c r="A4259" s="13"/>
      <c r="C4259" s="14"/>
      <c r="F4259" s="10"/>
    </row>
    <row r="4260" spans="1:6" s="8" customFormat="1" ht="15" x14ac:dyDescent="0.2">
      <c r="A4260" s="13"/>
      <c r="C4260" s="14"/>
      <c r="F4260" s="10"/>
    </row>
    <row r="4261" spans="1:6" s="8" customFormat="1" ht="15" x14ac:dyDescent="0.2">
      <c r="A4261" s="13"/>
      <c r="C4261" s="14"/>
      <c r="F4261" s="10"/>
    </row>
    <row r="4262" spans="1:6" s="8" customFormat="1" ht="15" x14ac:dyDescent="0.2">
      <c r="A4262" s="13"/>
      <c r="C4262" s="14"/>
      <c r="F4262" s="10"/>
    </row>
    <row r="4263" spans="1:6" s="8" customFormat="1" ht="15" x14ac:dyDescent="0.2">
      <c r="A4263" s="13"/>
      <c r="C4263" s="14"/>
      <c r="F4263" s="10"/>
    </row>
    <row r="4264" spans="1:6" s="8" customFormat="1" ht="15" x14ac:dyDescent="0.2">
      <c r="A4264" s="13"/>
      <c r="C4264" s="14"/>
      <c r="F4264" s="10"/>
    </row>
    <row r="4265" spans="1:6" s="8" customFormat="1" ht="15" x14ac:dyDescent="0.2">
      <c r="A4265" s="13"/>
      <c r="C4265" s="14"/>
      <c r="F4265" s="10"/>
    </row>
    <row r="4266" spans="1:6" s="8" customFormat="1" ht="15" x14ac:dyDescent="0.2">
      <c r="A4266" s="13"/>
      <c r="C4266" s="14"/>
      <c r="F4266" s="10"/>
    </row>
    <row r="4267" spans="1:6" s="8" customFormat="1" ht="15" x14ac:dyDescent="0.2">
      <c r="A4267" s="13"/>
      <c r="C4267" s="14"/>
      <c r="F4267" s="10"/>
    </row>
    <row r="4268" spans="1:6" s="8" customFormat="1" ht="15" x14ac:dyDescent="0.2">
      <c r="A4268" s="13"/>
      <c r="C4268" s="14"/>
      <c r="F4268" s="10"/>
    </row>
    <row r="4269" spans="1:6" s="8" customFormat="1" ht="15" x14ac:dyDescent="0.2">
      <c r="A4269" s="13"/>
      <c r="C4269" s="14"/>
      <c r="F4269" s="10"/>
    </row>
    <row r="4270" spans="1:6" s="8" customFormat="1" ht="15" x14ac:dyDescent="0.2">
      <c r="A4270" s="13"/>
      <c r="C4270" s="14"/>
      <c r="F4270" s="10"/>
    </row>
    <row r="4271" spans="1:6" s="8" customFormat="1" ht="15" x14ac:dyDescent="0.2">
      <c r="A4271" s="13"/>
      <c r="C4271" s="14"/>
      <c r="F4271" s="10"/>
    </row>
    <row r="4272" spans="1:6" s="8" customFormat="1" ht="15" x14ac:dyDescent="0.2">
      <c r="A4272" s="13"/>
      <c r="C4272" s="14"/>
      <c r="F4272" s="10"/>
    </row>
    <row r="4273" spans="1:6" s="8" customFormat="1" ht="15" x14ac:dyDescent="0.2">
      <c r="A4273" s="13"/>
      <c r="C4273" s="14"/>
      <c r="F4273" s="10"/>
    </row>
    <row r="4274" spans="1:6" s="8" customFormat="1" ht="15" x14ac:dyDescent="0.2">
      <c r="A4274" s="13"/>
      <c r="C4274" s="14"/>
      <c r="F4274" s="10"/>
    </row>
    <row r="4275" spans="1:6" s="8" customFormat="1" ht="15" x14ac:dyDescent="0.2">
      <c r="A4275" s="13"/>
      <c r="C4275" s="14"/>
      <c r="F4275" s="10"/>
    </row>
    <row r="4276" spans="1:6" s="8" customFormat="1" ht="15" x14ac:dyDescent="0.2">
      <c r="A4276" s="13"/>
      <c r="C4276" s="14"/>
      <c r="F4276" s="10"/>
    </row>
    <row r="4277" spans="1:6" s="8" customFormat="1" ht="15" x14ac:dyDescent="0.2">
      <c r="A4277" s="13"/>
      <c r="C4277" s="14"/>
      <c r="F4277" s="10"/>
    </row>
    <row r="4278" spans="1:6" s="8" customFormat="1" ht="15" x14ac:dyDescent="0.2">
      <c r="A4278" s="13"/>
      <c r="C4278" s="14"/>
      <c r="F4278" s="10"/>
    </row>
    <row r="4279" spans="1:6" s="8" customFormat="1" ht="15" x14ac:dyDescent="0.2">
      <c r="A4279" s="13"/>
      <c r="C4279" s="14"/>
      <c r="F4279" s="10"/>
    </row>
    <row r="4280" spans="1:6" s="8" customFormat="1" ht="15" x14ac:dyDescent="0.2">
      <c r="A4280" s="13"/>
      <c r="C4280" s="14"/>
      <c r="F4280" s="10"/>
    </row>
    <row r="4281" spans="1:6" s="8" customFormat="1" ht="15" x14ac:dyDescent="0.2">
      <c r="A4281" s="13"/>
      <c r="C4281" s="14"/>
      <c r="F4281" s="10"/>
    </row>
    <row r="4282" spans="1:6" s="8" customFormat="1" ht="15" x14ac:dyDescent="0.2">
      <c r="A4282" s="13"/>
      <c r="C4282" s="14"/>
      <c r="F4282" s="10"/>
    </row>
    <row r="4283" spans="1:6" s="8" customFormat="1" ht="15" x14ac:dyDescent="0.2">
      <c r="A4283" s="13"/>
      <c r="C4283" s="14"/>
      <c r="F4283" s="10"/>
    </row>
    <row r="4284" spans="1:6" s="8" customFormat="1" ht="15" x14ac:dyDescent="0.2">
      <c r="A4284" s="13"/>
      <c r="C4284" s="14"/>
      <c r="F4284" s="10"/>
    </row>
    <row r="4285" spans="1:6" s="8" customFormat="1" ht="15" x14ac:dyDescent="0.2">
      <c r="A4285" s="13"/>
      <c r="C4285" s="14"/>
      <c r="F4285" s="10"/>
    </row>
    <row r="4286" spans="1:6" s="8" customFormat="1" ht="15" x14ac:dyDescent="0.2">
      <c r="A4286" s="13"/>
      <c r="C4286" s="14"/>
      <c r="F4286" s="10"/>
    </row>
    <row r="4287" spans="1:6" s="8" customFormat="1" ht="15" x14ac:dyDescent="0.2">
      <c r="A4287" s="13"/>
      <c r="C4287" s="14"/>
      <c r="F4287" s="10"/>
    </row>
    <row r="4288" spans="1:6" s="8" customFormat="1" ht="15" x14ac:dyDescent="0.2">
      <c r="A4288" s="13"/>
      <c r="C4288" s="14"/>
      <c r="F4288" s="10"/>
    </row>
    <row r="4289" spans="1:6" s="8" customFormat="1" ht="15" x14ac:dyDescent="0.2">
      <c r="A4289" s="13"/>
      <c r="C4289" s="14"/>
      <c r="F4289" s="10"/>
    </row>
    <row r="4290" spans="1:6" s="8" customFormat="1" ht="15" x14ac:dyDescent="0.2">
      <c r="A4290" s="13"/>
      <c r="C4290" s="14"/>
      <c r="F4290" s="10"/>
    </row>
    <row r="4291" spans="1:6" s="8" customFormat="1" ht="15" x14ac:dyDescent="0.2">
      <c r="A4291" s="13"/>
      <c r="C4291" s="14"/>
      <c r="F4291" s="10"/>
    </row>
    <row r="4292" spans="1:6" s="8" customFormat="1" ht="15" x14ac:dyDescent="0.2">
      <c r="A4292" s="13"/>
      <c r="C4292" s="14"/>
      <c r="F4292" s="10"/>
    </row>
    <row r="4293" spans="1:6" s="8" customFormat="1" ht="15" x14ac:dyDescent="0.2">
      <c r="A4293" s="13"/>
      <c r="C4293" s="14"/>
      <c r="F4293" s="10"/>
    </row>
    <row r="4294" spans="1:6" s="8" customFormat="1" ht="15" x14ac:dyDescent="0.2">
      <c r="A4294" s="13"/>
      <c r="C4294" s="14"/>
      <c r="F4294" s="10"/>
    </row>
    <row r="4295" spans="1:6" s="8" customFormat="1" ht="15" x14ac:dyDescent="0.2">
      <c r="A4295" s="13"/>
      <c r="C4295" s="14"/>
      <c r="F4295" s="10"/>
    </row>
    <row r="4296" spans="1:6" s="8" customFormat="1" ht="15" x14ac:dyDescent="0.2">
      <c r="A4296" s="13"/>
      <c r="C4296" s="14"/>
      <c r="F4296" s="10"/>
    </row>
    <row r="4297" spans="1:6" s="8" customFormat="1" ht="15" x14ac:dyDescent="0.2">
      <c r="A4297" s="13"/>
      <c r="C4297" s="14"/>
      <c r="F4297" s="10"/>
    </row>
    <row r="4298" spans="1:6" s="8" customFormat="1" ht="15" x14ac:dyDescent="0.2">
      <c r="A4298" s="13"/>
      <c r="C4298" s="14"/>
      <c r="F4298" s="10"/>
    </row>
    <row r="4299" spans="1:6" s="8" customFormat="1" ht="15" x14ac:dyDescent="0.2">
      <c r="A4299" s="13"/>
      <c r="C4299" s="14"/>
      <c r="F4299" s="10"/>
    </row>
    <row r="4300" spans="1:6" s="8" customFormat="1" ht="15" x14ac:dyDescent="0.2">
      <c r="A4300" s="13"/>
      <c r="C4300" s="14"/>
      <c r="F4300" s="10"/>
    </row>
    <row r="4301" spans="1:6" s="8" customFormat="1" ht="15" x14ac:dyDescent="0.2">
      <c r="A4301" s="13"/>
      <c r="C4301" s="14"/>
      <c r="F4301" s="10"/>
    </row>
    <row r="4302" spans="1:6" s="8" customFormat="1" ht="15" x14ac:dyDescent="0.2">
      <c r="A4302" s="13"/>
      <c r="C4302" s="14"/>
      <c r="F4302" s="10"/>
    </row>
    <row r="4303" spans="1:6" s="8" customFormat="1" ht="15" x14ac:dyDescent="0.2">
      <c r="A4303" s="13"/>
      <c r="C4303" s="14"/>
      <c r="F4303" s="10"/>
    </row>
    <row r="4304" spans="1:6" s="8" customFormat="1" ht="15" x14ac:dyDescent="0.2">
      <c r="A4304" s="13"/>
      <c r="C4304" s="14"/>
      <c r="F4304" s="10"/>
    </row>
    <row r="4305" spans="1:6" s="8" customFormat="1" ht="15" x14ac:dyDescent="0.2">
      <c r="A4305" s="13"/>
      <c r="C4305" s="14"/>
      <c r="F4305" s="10"/>
    </row>
    <row r="4306" spans="1:6" s="8" customFormat="1" ht="15" x14ac:dyDescent="0.2">
      <c r="A4306" s="13"/>
      <c r="C4306" s="14"/>
      <c r="F4306" s="10"/>
    </row>
    <row r="4307" spans="1:6" s="8" customFormat="1" ht="15" x14ac:dyDescent="0.2">
      <c r="A4307" s="13"/>
      <c r="C4307" s="14"/>
      <c r="F4307" s="10"/>
    </row>
    <row r="4308" spans="1:6" s="8" customFormat="1" ht="15" x14ac:dyDescent="0.2">
      <c r="A4308" s="13"/>
      <c r="C4308" s="14"/>
      <c r="F4308" s="10"/>
    </row>
    <row r="4309" spans="1:6" s="8" customFormat="1" ht="15" x14ac:dyDescent="0.2">
      <c r="A4309" s="13"/>
      <c r="C4309" s="14"/>
      <c r="F4309" s="10"/>
    </row>
    <row r="4310" spans="1:6" s="8" customFormat="1" ht="15" x14ac:dyDescent="0.2">
      <c r="A4310" s="13"/>
      <c r="C4310" s="14"/>
      <c r="F4310" s="10"/>
    </row>
    <row r="4311" spans="1:6" s="8" customFormat="1" ht="15" x14ac:dyDescent="0.2">
      <c r="A4311" s="13"/>
      <c r="C4311" s="14"/>
      <c r="F4311" s="10"/>
    </row>
    <row r="4312" spans="1:6" s="8" customFormat="1" ht="15" x14ac:dyDescent="0.2">
      <c r="A4312" s="13"/>
      <c r="C4312" s="14"/>
      <c r="F4312" s="10"/>
    </row>
    <row r="4313" spans="1:6" s="8" customFormat="1" ht="15" x14ac:dyDescent="0.2">
      <c r="A4313" s="13"/>
      <c r="C4313" s="14"/>
      <c r="F4313" s="10"/>
    </row>
    <row r="4314" spans="1:6" s="8" customFormat="1" ht="15" x14ac:dyDescent="0.2">
      <c r="A4314" s="13"/>
      <c r="C4314" s="14"/>
      <c r="F4314" s="10"/>
    </row>
    <row r="4315" spans="1:6" s="8" customFormat="1" ht="15" x14ac:dyDescent="0.2">
      <c r="A4315" s="13"/>
      <c r="C4315" s="14"/>
      <c r="F4315" s="10"/>
    </row>
    <row r="4316" spans="1:6" s="8" customFormat="1" ht="15" x14ac:dyDescent="0.2">
      <c r="A4316" s="13"/>
      <c r="C4316" s="14"/>
      <c r="F4316" s="10"/>
    </row>
    <row r="4317" spans="1:6" s="8" customFormat="1" ht="15" x14ac:dyDescent="0.2">
      <c r="A4317" s="13"/>
      <c r="C4317" s="14"/>
      <c r="F4317" s="10"/>
    </row>
    <row r="4318" spans="1:6" s="8" customFormat="1" ht="15" x14ac:dyDescent="0.2">
      <c r="A4318" s="13"/>
      <c r="C4318" s="14"/>
      <c r="F4318" s="10"/>
    </row>
    <row r="4319" spans="1:6" s="8" customFormat="1" ht="15" x14ac:dyDescent="0.2">
      <c r="A4319" s="13"/>
      <c r="C4319" s="14"/>
      <c r="F4319" s="10"/>
    </row>
    <row r="4320" spans="1:6" s="8" customFormat="1" ht="15" x14ac:dyDescent="0.2">
      <c r="A4320" s="13"/>
      <c r="C4320" s="14"/>
      <c r="F4320" s="10"/>
    </row>
    <row r="4321" spans="1:6" s="8" customFormat="1" ht="15" x14ac:dyDescent="0.2">
      <c r="A4321" s="13"/>
      <c r="C4321" s="14"/>
      <c r="F4321" s="10"/>
    </row>
    <row r="4322" spans="1:6" s="8" customFormat="1" ht="15" x14ac:dyDescent="0.2">
      <c r="A4322" s="13"/>
      <c r="C4322" s="14"/>
      <c r="F4322" s="10"/>
    </row>
    <row r="4323" spans="1:6" s="8" customFormat="1" ht="15" x14ac:dyDescent="0.2">
      <c r="A4323" s="13"/>
      <c r="C4323" s="14"/>
      <c r="F4323" s="10"/>
    </row>
    <row r="4324" spans="1:6" s="8" customFormat="1" ht="15" x14ac:dyDescent="0.2">
      <c r="A4324" s="13"/>
      <c r="C4324" s="14"/>
      <c r="F4324" s="10"/>
    </row>
    <row r="4325" spans="1:6" s="8" customFormat="1" ht="15" x14ac:dyDescent="0.2">
      <c r="A4325" s="13"/>
      <c r="C4325" s="14"/>
      <c r="F4325" s="10"/>
    </row>
    <row r="4326" spans="1:6" s="8" customFormat="1" ht="15" x14ac:dyDescent="0.2">
      <c r="A4326" s="13"/>
      <c r="C4326" s="14"/>
      <c r="F4326" s="10"/>
    </row>
    <row r="4327" spans="1:6" s="8" customFormat="1" ht="15" x14ac:dyDescent="0.2">
      <c r="A4327" s="13"/>
      <c r="C4327" s="14"/>
      <c r="F4327" s="10"/>
    </row>
    <row r="4328" spans="1:6" s="8" customFormat="1" ht="15" x14ac:dyDescent="0.2">
      <c r="A4328" s="13"/>
      <c r="C4328" s="14"/>
      <c r="F4328" s="10"/>
    </row>
    <row r="4329" spans="1:6" s="8" customFormat="1" ht="15" x14ac:dyDescent="0.2">
      <c r="A4329" s="13"/>
      <c r="C4329" s="14"/>
      <c r="F4329" s="10"/>
    </row>
    <row r="4330" spans="1:6" s="8" customFormat="1" ht="15" x14ac:dyDescent="0.2">
      <c r="A4330" s="13"/>
      <c r="C4330" s="14"/>
      <c r="F4330" s="10"/>
    </row>
    <row r="4331" spans="1:6" s="8" customFormat="1" ht="15" x14ac:dyDescent="0.2">
      <c r="A4331" s="13"/>
      <c r="C4331" s="14"/>
      <c r="F4331" s="10"/>
    </row>
    <row r="4332" spans="1:6" s="8" customFormat="1" ht="15" x14ac:dyDescent="0.2">
      <c r="A4332" s="13"/>
      <c r="C4332" s="14"/>
      <c r="F4332" s="10"/>
    </row>
    <row r="4333" spans="1:6" s="8" customFormat="1" ht="15" x14ac:dyDescent="0.2">
      <c r="A4333" s="13"/>
      <c r="C4333" s="14"/>
      <c r="F4333" s="10"/>
    </row>
    <row r="4334" spans="1:6" s="8" customFormat="1" ht="15" x14ac:dyDescent="0.2">
      <c r="A4334" s="13"/>
      <c r="C4334" s="14"/>
      <c r="F4334" s="10"/>
    </row>
    <row r="4335" spans="1:6" s="8" customFormat="1" ht="15" x14ac:dyDescent="0.2">
      <c r="A4335" s="13"/>
      <c r="C4335" s="14"/>
      <c r="F4335" s="10"/>
    </row>
    <row r="4336" spans="1:6" s="8" customFormat="1" ht="15" x14ac:dyDescent="0.2">
      <c r="A4336" s="13"/>
      <c r="C4336" s="14"/>
      <c r="F4336" s="10"/>
    </row>
    <row r="4337" spans="1:6" s="8" customFormat="1" ht="15" x14ac:dyDescent="0.2">
      <c r="A4337" s="13"/>
      <c r="C4337" s="14"/>
      <c r="F4337" s="10"/>
    </row>
    <row r="4338" spans="1:6" s="8" customFormat="1" ht="15" x14ac:dyDescent="0.2">
      <c r="A4338" s="13"/>
      <c r="C4338" s="14"/>
      <c r="F4338" s="10"/>
    </row>
    <row r="4339" spans="1:6" s="8" customFormat="1" ht="15" x14ac:dyDescent="0.2">
      <c r="A4339" s="13"/>
      <c r="C4339" s="14"/>
      <c r="F4339" s="10"/>
    </row>
    <row r="4340" spans="1:6" s="8" customFormat="1" ht="15" x14ac:dyDescent="0.2">
      <c r="A4340" s="13"/>
      <c r="C4340" s="14"/>
      <c r="F4340" s="10"/>
    </row>
    <row r="4341" spans="1:6" s="8" customFormat="1" ht="15" x14ac:dyDescent="0.2">
      <c r="A4341" s="13"/>
      <c r="C4341" s="14"/>
      <c r="F4341" s="10"/>
    </row>
    <row r="4342" spans="1:6" s="8" customFormat="1" ht="15" x14ac:dyDescent="0.2">
      <c r="A4342" s="13"/>
      <c r="C4342" s="14"/>
      <c r="F4342" s="10"/>
    </row>
    <row r="4343" spans="1:6" s="8" customFormat="1" ht="15" x14ac:dyDescent="0.2">
      <c r="A4343" s="13"/>
      <c r="C4343" s="14"/>
      <c r="F4343" s="10"/>
    </row>
    <row r="4344" spans="1:6" s="8" customFormat="1" ht="15" x14ac:dyDescent="0.2">
      <c r="A4344" s="13"/>
      <c r="C4344" s="14"/>
      <c r="F4344" s="10"/>
    </row>
    <row r="4345" spans="1:6" s="8" customFormat="1" ht="15" x14ac:dyDescent="0.2">
      <c r="A4345" s="13"/>
      <c r="C4345" s="14"/>
      <c r="F4345" s="10"/>
    </row>
    <row r="4346" spans="1:6" s="8" customFormat="1" ht="15" x14ac:dyDescent="0.2">
      <c r="A4346" s="13"/>
      <c r="C4346" s="14"/>
      <c r="F4346" s="10"/>
    </row>
    <row r="4347" spans="1:6" s="8" customFormat="1" ht="15" x14ac:dyDescent="0.2">
      <c r="A4347" s="13"/>
      <c r="C4347" s="14"/>
      <c r="F4347" s="10"/>
    </row>
    <row r="4348" spans="1:6" s="8" customFormat="1" ht="15" x14ac:dyDescent="0.2">
      <c r="A4348" s="13"/>
      <c r="C4348" s="14"/>
      <c r="F4348" s="10"/>
    </row>
    <row r="4349" spans="1:6" s="8" customFormat="1" ht="15" x14ac:dyDescent="0.2">
      <c r="A4349" s="13"/>
      <c r="C4349" s="14"/>
      <c r="F4349" s="10"/>
    </row>
    <row r="4350" spans="1:6" s="8" customFormat="1" ht="15" x14ac:dyDescent="0.2">
      <c r="A4350" s="13"/>
      <c r="C4350" s="14"/>
      <c r="F4350" s="10"/>
    </row>
    <row r="4351" spans="1:6" s="8" customFormat="1" ht="15" x14ac:dyDescent="0.2">
      <c r="A4351" s="13"/>
      <c r="C4351" s="14"/>
      <c r="F4351" s="10"/>
    </row>
    <row r="4352" spans="1:6" s="8" customFormat="1" ht="15" x14ac:dyDescent="0.2">
      <c r="A4352" s="13"/>
      <c r="C4352" s="14"/>
      <c r="F4352" s="10"/>
    </row>
    <row r="4353" spans="1:6" s="8" customFormat="1" ht="15" x14ac:dyDescent="0.2">
      <c r="A4353" s="13"/>
      <c r="C4353" s="14"/>
      <c r="F4353" s="10"/>
    </row>
    <row r="4354" spans="1:6" s="8" customFormat="1" ht="15" x14ac:dyDescent="0.2">
      <c r="A4354" s="13"/>
      <c r="C4354" s="14"/>
      <c r="F4354" s="10"/>
    </row>
    <row r="4355" spans="1:6" s="8" customFormat="1" ht="15" x14ac:dyDescent="0.2">
      <c r="A4355" s="13"/>
      <c r="C4355" s="14"/>
      <c r="F4355" s="10"/>
    </row>
    <row r="4356" spans="1:6" s="8" customFormat="1" ht="15" x14ac:dyDescent="0.2">
      <c r="A4356" s="13"/>
      <c r="C4356" s="14"/>
      <c r="F4356" s="10"/>
    </row>
    <row r="4357" spans="1:6" s="8" customFormat="1" ht="15" x14ac:dyDescent="0.2">
      <c r="A4357" s="13"/>
      <c r="C4357" s="14"/>
      <c r="F4357" s="10"/>
    </row>
    <row r="4358" spans="1:6" s="8" customFormat="1" ht="15" x14ac:dyDescent="0.2">
      <c r="A4358" s="13"/>
      <c r="C4358" s="14"/>
      <c r="F4358" s="10"/>
    </row>
    <row r="4359" spans="1:6" s="8" customFormat="1" ht="15" x14ac:dyDescent="0.2">
      <c r="A4359" s="13"/>
      <c r="C4359" s="14"/>
      <c r="F4359" s="10"/>
    </row>
    <row r="4360" spans="1:6" s="8" customFormat="1" ht="15" x14ac:dyDescent="0.2">
      <c r="A4360" s="13"/>
      <c r="C4360" s="14"/>
      <c r="F4360" s="10"/>
    </row>
    <row r="4361" spans="1:6" s="8" customFormat="1" ht="15" x14ac:dyDescent="0.2">
      <c r="A4361" s="13"/>
      <c r="C4361" s="14"/>
      <c r="F4361" s="10"/>
    </row>
    <row r="4362" spans="1:6" s="8" customFormat="1" ht="15" x14ac:dyDescent="0.2">
      <c r="A4362" s="13"/>
      <c r="C4362" s="14"/>
      <c r="F4362" s="10"/>
    </row>
    <row r="4363" spans="1:6" s="8" customFormat="1" ht="15" x14ac:dyDescent="0.2">
      <c r="A4363" s="13"/>
      <c r="C4363" s="14"/>
      <c r="F4363" s="10"/>
    </row>
    <row r="4364" spans="1:6" s="8" customFormat="1" ht="15" x14ac:dyDescent="0.2">
      <c r="A4364" s="13"/>
      <c r="C4364" s="14"/>
      <c r="F4364" s="10"/>
    </row>
    <row r="4365" spans="1:6" s="8" customFormat="1" ht="15" x14ac:dyDescent="0.2">
      <c r="A4365" s="13"/>
      <c r="C4365" s="14"/>
      <c r="F4365" s="10"/>
    </row>
    <row r="4366" spans="1:6" s="8" customFormat="1" ht="15" x14ac:dyDescent="0.2">
      <c r="A4366" s="13"/>
      <c r="C4366" s="14"/>
      <c r="F4366" s="10"/>
    </row>
    <row r="4367" spans="1:6" s="8" customFormat="1" ht="15" x14ac:dyDescent="0.2">
      <c r="A4367" s="13"/>
      <c r="C4367" s="14"/>
      <c r="F4367" s="10"/>
    </row>
    <row r="4368" spans="1:6" s="8" customFormat="1" ht="15" x14ac:dyDescent="0.2">
      <c r="A4368" s="13"/>
      <c r="C4368" s="14"/>
      <c r="F4368" s="10"/>
    </row>
    <row r="4369" spans="1:6" s="8" customFormat="1" ht="15" x14ac:dyDescent="0.2">
      <c r="A4369" s="13"/>
      <c r="C4369" s="14"/>
      <c r="F4369" s="10"/>
    </row>
    <row r="4370" spans="1:6" s="8" customFormat="1" ht="15" x14ac:dyDescent="0.2">
      <c r="A4370" s="13"/>
      <c r="C4370" s="14"/>
      <c r="F4370" s="10"/>
    </row>
    <row r="4371" spans="1:6" s="8" customFormat="1" ht="15" x14ac:dyDescent="0.2">
      <c r="A4371" s="13"/>
      <c r="C4371" s="14"/>
      <c r="F4371" s="10"/>
    </row>
    <row r="4372" spans="1:6" s="8" customFormat="1" ht="15" x14ac:dyDescent="0.2">
      <c r="A4372" s="13"/>
      <c r="C4372" s="14"/>
      <c r="F4372" s="10"/>
    </row>
    <row r="4373" spans="1:6" s="8" customFormat="1" ht="15" x14ac:dyDescent="0.2">
      <c r="A4373" s="13"/>
      <c r="C4373" s="14"/>
      <c r="F4373" s="10"/>
    </row>
    <row r="4374" spans="1:6" s="8" customFormat="1" ht="15" x14ac:dyDescent="0.2">
      <c r="A4374" s="13"/>
      <c r="C4374" s="14"/>
      <c r="F4374" s="10"/>
    </row>
    <row r="4375" spans="1:6" s="8" customFormat="1" ht="15" x14ac:dyDescent="0.2">
      <c r="A4375" s="13"/>
      <c r="C4375" s="14"/>
      <c r="F4375" s="10"/>
    </row>
    <row r="4376" spans="1:6" s="8" customFormat="1" ht="15" x14ac:dyDescent="0.2">
      <c r="A4376" s="13"/>
      <c r="C4376" s="14"/>
      <c r="F4376" s="10"/>
    </row>
    <row r="4377" spans="1:6" s="8" customFormat="1" ht="15" x14ac:dyDescent="0.2">
      <c r="A4377" s="13"/>
      <c r="C4377" s="14"/>
      <c r="F4377" s="10"/>
    </row>
    <row r="4378" spans="1:6" s="8" customFormat="1" ht="15" x14ac:dyDescent="0.2">
      <c r="A4378" s="13"/>
      <c r="C4378" s="14"/>
      <c r="F4378" s="10"/>
    </row>
    <row r="4379" spans="1:6" s="8" customFormat="1" ht="15" x14ac:dyDescent="0.2">
      <c r="A4379" s="13"/>
      <c r="C4379" s="14"/>
      <c r="F4379" s="10"/>
    </row>
    <row r="4380" spans="1:6" s="8" customFormat="1" ht="15" x14ac:dyDescent="0.2">
      <c r="A4380" s="13"/>
      <c r="C4380" s="14"/>
      <c r="F4380" s="10"/>
    </row>
    <row r="4381" spans="1:6" s="8" customFormat="1" ht="15" x14ac:dyDescent="0.2">
      <c r="A4381" s="13"/>
      <c r="C4381" s="14"/>
      <c r="F4381" s="10"/>
    </row>
    <row r="4382" spans="1:6" s="8" customFormat="1" ht="15" x14ac:dyDescent="0.2">
      <c r="A4382" s="13"/>
      <c r="C4382" s="14"/>
      <c r="F4382" s="10"/>
    </row>
    <row r="4383" spans="1:6" s="8" customFormat="1" ht="15" x14ac:dyDescent="0.2">
      <c r="A4383" s="13"/>
      <c r="C4383" s="14"/>
      <c r="F4383" s="10"/>
    </row>
    <row r="4384" spans="1:6" s="8" customFormat="1" ht="15" x14ac:dyDescent="0.2">
      <c r="A4384" s="13"/>
      <c r="C4384" s="14"/>
      <c r="F4384" s="10"/>
    </row>
    <row r="4385" spans="1:6" s="8" customFormat="1" ht="15" x14ac:dyDescent="0.2">
      <c r="A4385" s="13"/>
      <c r="C4385" s="14"/>
      <c r="F4385" s="10"/>
    </row>
    <row r="4386" spans="1:6" s="8" customFormat="1" ht="15" x14ac:dyDescent="0.2">
      <c r="A4386" s="13"/>
      <c r="C4386" s="14"/>
      <c r="F4386" s="10"/>
    </row>
    <row r="4387" spans="1:6" s="8" customFormat="1" ht="15" x14ac:dyDescent="0.2">
      <c r="A4387" s="13"/>
      <c r="C4387" s="14"/>
      <c r="F4387" s="10"/>
    </row>
    <row r="4388" spans="1:6" s="8" customFormat="1" ht="15" x14ac:dyDescent="0.2">
      <c r="A4388" s="13"/>
      <c r="C4388" s="14"/>
      <c r="F4388" s="10"/>
    </row>
    <row r="4389" spans="1:6" s="8" customFormat="1" ht="15" x14ac:dyDescent="0.2">
      <c r="A4389" s="13"/>
      <c r="C4389" s="14"/>
      <c r="F4389" s="10"/>
    </row>
    <row r="4390" spans="1:6" s="8" customFormat="1" ht="15" x14ac:dyDescent="0.2">
      <c r="A4390" s="13"/>
      <c r="C4390" s="14"/>
      <c r="F4390" s="10"/>
    </row>
    <row r="4391" spans="1:6" s="8" customFormat="1" ht="15" x14ac:dyDescent="0.2">
      <c r="A4391" s="13"/>
      <c r="C4391" s="14"/>
      <c r="F4391" s="10"/>
    </row>
    <row r="4392" spans="1:6" s="8" customFormat="1" ht="15" x14ac:dyDescent="0.2">
      <c r="A4392" s="13"/>
      <c r="C4392" s="14"/>
      <c r="F4392" s="10"/>
    </row>
    <row r="4393" spans="1:6" s="8" customFormat="1" ht="15" x14ac:dyDescent="0.2">
      <c r="A4393" s="13"/>
      <c r="C4393" s="14"/>
      <c r="F4393" s="10"/>
    </row>
    <row r="4394" spans="1:6" s="8" customFormat="1" ht="15" x14ac:dyDescent="0.2">
      <c r="A4394" s="13"/>
      <c r="C4394" s="14"/>
      <c r="F4394" s="10"/>
    </row>
    <row r="4395" spans="1:6" s="8" customFormat="1" ht="15" x14ac:dyDescent="0.2">
      <c r="A4395" s="13"/>
      <c r="C4395" s="14"/>
      <c r="F4395" s="10"/>
    </row>
    <row r="4396" spans="1:6" s="8" customFormat="1" ht="15" x14ac:dyDescent="0.2">
      <c r="A4396" s="13"/>
      <c r="C4396" s="14"/>
      <c r="F4396" s="10"/>
    </row>
    <row r="4397" spans="1:6" s="8" customFormat="1" ht="15" x14ac:dyDescent="0.2">
      <c r="A4397" s="13"/>
      <c r="C4397" s="14"/>
      <c r="F4397" s="10"/>
    </row>
    <row r="4398" spans="1:6" s="8" customFormat="1" ht="15" x14ac:dyDescent="0.2">
      <c r="A4398" s="13"/>
      <c r="C4398" s="14"/>
      <c r="F4398" s="10"/>
    </row>
    <row r="4399" spans="1:6" s="8" customFormat="1" ht="15" x14ac:dyDescent="0.2">
      <c r="A4399" s="13"/>
      <c r="C4399" s="14"/>
      <c r="F4399" s="10"/>
    </row>
    <row r="4400" spans="1:6" s="8" customFormat="1" ht="15" x14ac:dyDescent="0.2">
      <c r="A4400" s="13"/>
      <c r="C4400" s="14"/>
      <c r="F4400" s="10"/>
    </row>
    <row r="4401" spans="1:6" s="8" customFormat="1" ht="15" x14ac:dyDescent="0.2">
      <c r="A4401" s="13"/>
      <c r="C4401" s="14"/>
      <c r="F4401" s="10"/>
    </row>
    <row r="4402" spans="1:6" s="8" customFormat="1" ht="15" x14ac:dyDescent="0.2">
      <c r="A4402" s="13"/>
      <c r="C4402" s="14"/>
      <c r="F4402" s="10"/>
    </row>
    <row r="4403" spans="1:6" s="8" customFormat="1" ht="15" x14ac:dyDescent="0.2">
      <c r="A4403" s="13"/>
      <c r="C4403" s="14"/>
      <c r="F4403" s="10"/>
    </row>
    <row r="4404" spans="1:6" s="8" customFormat="1" ht="15" x14ac:dyDescent="0.2">
      <c r="A4404" s="13"/>
      <c r="C4404" s="14"/>
      <c r="F4404" s="10"/>
    </row>
    <row r="4405" spans="1:6" s="8" customFormat="1" ht="15" x14ac:dyDescent="0.2">
      <c r="A4405" s="13"/>
      <c r="C4405" s="14"/>
      <c r="F4405" s="10"/>
    </row>
    <row r="4406" spans="1:6" s="8" customFormat="1" ht="15" x14ac:dyDescent="0.2">
      <c r="A4406" s="13"/>
      <c r="C4406" s="14"/>
      <c r="F4406" s="10"/>
    </row>
    <row r="4407" spans="1:6" s="8" customFormat="1" ht="15" x14ac:dyDescent="0.2">
      <c r="A4407" s="13"/>
      <c r="C4407" s="14"/>
      <c r="F4407" s="10"/>
    </row>
    <row r="4408" spans="1:6" s="8" customFormat="1" ht="15" x14ac:dyDescent="0.2">
      <c r="A4408" s="13"/>
      <c r="C4408" s="14"/>
      <c r="F4408" s="10"/>
    </row>
    <row r="4409" spans="1:6" s="8" customFormat="1" ht="15" x14ac:dyDescent="0.2">
      <c r="A4409" s="13"/>
      <c r="C4409" s="14"/>
      <c r="F4409" s="10"/>
    </row>
    <row r="4410" spans="1:6" s="8" customFormat="1" ht="15" x14ac:dyDescent="0.2">
      <c r="A4410" s="13"/>
      <c r="C4410" s="14"/>
      <c r="F4410" s="10"/>
    </row>
    <row r="4411" spans="1:6" s="8" customFormat="1" ht="15" x14ac:dyDescent="0.2">
      <c r="A4411" s="13"/>
      <c r="C4411" s="14"/>
      <c r="F4411" s="10"/>
    </row>
    <row r="4412" spans="1:6" s="8" customFormat="1" ht="15" x14ac:dyDescent="0.2">
      <c r="A4412" s="13"/>
      <c r="C4412" s="14"/>
      <c r="F4412" s="10"/>
    </row>
    <row r="4413" spans="1:6" s="8" customFormat="1" ht="15" x14ac:dyDescent="0.2">
      <c r="A4413" s="13"/>
      <c r="C4413" s="14"/>
      <c r="F4413" s="10"/>
    </row>
    <row r="4414" spans="1:6" s="8" customFormat="1" ht="15" x14ac:dyDescent="0.2">
      <c r="A4414" s="13"/>
      <c r="C4414" s="14"/>
      <c r="F4414" s="10"/>
    </row>
    <row r="4415" spans="1:6" s="8" customFormat="1" ht="15" x14ac:dyDescent="0.2">
      <c r="A4415" s="13"/>
      <c r="C4415" s="14"/>
      <c r="F4415" s="10"/>
    </row>
    <row r="4416" spans="1:6" s="8" customFormat="1" ht="15" x14ac:dyDescent="0.2">
      <c r="A4416" s="13"/>
      <c r="C4416" s="14"/>
      <c r="F4416" s="10"/>
    </row>
    <row r="4417" spans="1:6" s="8" customFormat="1" ht="15" x14ac:dyDescent="0.2">
      <c r="A4417" s="13"/>
      <c r="C4417" s="14"/>
      <c r="F4417" s="10"/>
    </row>
    <row r="4418" spans="1:6" s="8" customFormat="1" ht="15" x14ac:dyDescent="0.2">
      <c r="A4418" s="13"/>
      <c r="C4418" s="14"/>
      <c r="F4418" s="10"/>
    </row>
    <row r="4419" spans="1:6" s="8" customFormat="1" ht="15" x14ac:dyDescent="0.2">
      <c r="A4419" s="13"/>
      <c r="C4419" s="14"/>
      <c r="F4419" s="10"/>
    </row>
    <row r="4420" spans="1:6" s="8" customFormat="1" ht="15" x14ac:dyDescent="0.2">
      <c r="A4420" s="13"/>
      <c r="C4420" s="14"/>
      <c r="F4420" s="10"/>
    </row>
    <row r="4421" spans="1:6" s="8" customFormat="1" ht="15" x14ac:dyDescent="0.2">
      <c r="A4421" s="13"/>
      <c r="C4421" s="14"/>
      <c r="F4421" s="10"/>
    </row>
    <row r="4422" spans="1:6" s="8" customFormat="1" ht="15" x14ac:dyDescent="0.2">
      <c r="A4422" s="13"/>
      <c r="C4422" s="14"/>
      <c r="F4422" s="10"/>
    </row>
    <row r="4423" spans="1:6" s="8" customFormat="1" ht="15" x14ac:dyDescent="0.2">
      <c r="A4423" s="13"/>
      <c r="C4423" s="14"/>
      <c r="F4423" s="10"/>
    </row>
    <row r="4424" spans="1:6" s="8" customFormat="1" ht="15" x14ac:dyDescent="0.2">
      <c r="A4424" s="13"/>
      <c r="C4424" s="14"/>
      <c r="F4424" s="10"/>
    </row>
    <row r="4425" spans="1:6" s="8" customFormat="1" ht="15" x14ac:dyDescent="0.2">
      <c r="A4425" s="13"/>
      <c r="C4425" s="14"/>
      <c r="F4425" s="10"/>
    </row>
    <row r="4426" spans="1:6" s="8" customFormat="1" ht="15" x14ac:dyDescent="0.2">
      <c r="A4426" s="13"/>
      <c r="C4426" s="14"/>
      <c r="F4426" s="10"/>
    </row>
    <row r="4427" spans="1:6" s="8" customFormat="1" ht="15" x14ac:dyDescent="0.2">
      <c r="A4427" s="13"/>
      <c r="C4427" s="14"/>
      <c r="F4427" s="10"/>
    </row>
    <row r="4428" spans="1:6" s="8" customFormat="1" ht="15" x14ac:dyDescent="0.2">
      <c r="A4428" s="13"/>
      <c r="C4428" s="14"/>
      <c r="F4428" s="10"/>
    </row>
    <row r="4429" spans="1:6" s="8" customFormat="1" ht="15" x14ac:dyDescent="0.2">
      <c r="A4429" s="13"/>
      <c r="C4429" s="14"/>
      <c r="F4429" s="10"/>
    </row>
    <row r="4430" spans="1:6" s="8" customFormat="1" ht="15" x14ac:dyDescent="0.2">
      <c r="A4430" s="13"/>
      <c r="C4430" s="14"/>
      <c r="F4430" s="10"/>
    </row>
    <row r="4431" spans="1:6" s="8" customFormat="1" ht="15" x14ac:dyDescent="0.2">
      <c r="A4431" s="13"/>
      <c r="C4431" s="14"/>
      <c r="F4431" s="10"/>
    </row>
    <row r="4432" spans="1:6" s="8" customFormat="1" ht="15" x14ac:dyDescent="0.2">
      <c r="A4432" s="13"/>
      <c r="C4432" s="14"/>
      <c r="F4432" s="10"/>
    </row>
    <row r="4433" spans="1:6" s="8" customFormat="1" ht="15" x14ac:dyDescent="0.2">
      <c r="A4433" s="13"/>
      <c r="C4433" s="14"/>
      <c r="F4433" s="10"/>
    </row>
    <row r="4434" spans="1:6" s="8" customFormat="1" ht="15" x14ac:dyDescent="0.2">
      <c r="A4434" s="13"/>
      <c r="C4434" s="14"/>
      <c r="F4434" s="10"/>
    </row>
    <row r="4435" spans="1:6" s="8" customFormat="1" ht="15" x14ac:dyDescent="0.2">
      <c r="A4435" s="13"/>
      <c r="C4435" s="14"/>
      <c r="F4435" s="10"/>
    </row>
    <row r="4436" spans="1:6" s="8" customFormat="1" ht="15" x14ac:dyDescent="0.2">
      <c r="A4436" s="13"/>
      <c r="C4436" s="14"/>
      <c r="F4436" s="10"/>
    </row>
    <row r="4437" spans="1:6" s="8" customFormat="1" ht="15" x14ac:dyDescent="0.2">
      <c r="A4437" s="13"/>
      <c r="C4437" s="14"/>
      <c r="F4437" s="10"/>
    </row>
    <row r="4438" spans="1:6" s="8" customFormat="1" ht="15" x14ac:dyDescent="0.2">
      <c r="A4438" s="13"/>
      <c r="C4438" s="14"/>
      <c r="F4438" s="10"/>
    </row>
    <row r="4439" spans="1:6" s="8" customFormat="1" ht="15" x14ac:dyDescent="0.2">
      <c r="A4439" s="13"/>
      <c r="C4439" s="14"/>
      <c r="F4439" s="10"/>
    </row>
    <row r="4440" spans="1:6" s="8" customFormat="1" ht="15" x14ac:dyDescent="0.2">
      <c r="A4440" s="13"/>
      <c r="C4440" s="14"/>
      <c r="F4440" s="10"/>
    </row>
    <row r="4441" spans="1:6" s="8" customFormat="1" ht="15" x14ac:dyDescent="0.2">
      <c r="A4441" s="13"/>
      <c r="C4441" s="14"/>
      <c r="F4441" s="10"/>
    </row>
    <row r="4442" spans="1:6" s="8" customFormat="1" ht="15" x14ac:dyDescent="0.2">
      <c r="A4442" s="13"/>
      <c r="C4442" s="14"/>
      <c r="F4442" s="10"/>
    </row>
    <row r="4443" spans="1:6" s="8" customFormat="1" ht="15" x14ac:dyDescent="0.2">
      <c r="A4443" s="13"/>
      <c r="C4443" s="14"/>
      <c r="F4443" s="10"/>
    </row>
    <row r="4444" spans="1:6" s="8" customFormat="1" ht="15" x14ac:dyDescent="0.2">
      <c r="A4444" s="13"/>
      <c r="C4444" s="14"/>
      <c r="F4444" s="10"/>
    </row>
    <row r="4445" spans="1:6" s="8" customFormat="1" ht="15" x14ac:dyDescent="0.2">
      <c r="A4445" s="13"/>
      <c r="C4445" s="14"/>
      <c r="F4445" s="10"/>
    </row>
    <row r="4446" spans="1:6" s="8" customFormat="1" ht="15" x14ac:dyDescent="0.2">
      <c r="A4446" s="13"/>
      <c r="C4446" s="14"/>
      <c r="F4446" s="10"/>
    </row>
    <row r="4447" spans="1:6" s="8" customFormat="1" ht="15" x14ac:dyDescent="0.2">
      <c r="A4447" s="13"/>
      <c r="C4447" s="14"/>
      <c r="F4447" s="10"/>
    </row>
    <row r="4448" spans="1:6" s="8" customFormat="1" ht="15" x14ac:dyDescent="0.2">
      <c r="A4448" s="13"/>
      <c r="C4448" s="14"/>
      <c r="F4448" s="10"/>
    </row>
    <row r="4449" spans="1:6" s="8" customFormat="1" ht="15" x14ac:dyDescent="0.2">
      <c r="A4449" s="13"/>
      <c r="C4449" s="14"/>
      <c r="F4449" s="10"/>
    </row>
    <row r="4450" spans="1:6" s="8" customFormat="1" ht="15" x14ac:dyDescent="0.2">
      <c r="A4450" s="13"/>
      <c r="C4450" s="14"/>
      <c r="F4450" s="10"/>
    </row>
    <row r="4451" spans="1:6" s="8" customFormat="1" ht="15" x14ac:dyDescent="0.2">
      <c r="A4451" s="13"/>
      <c r="C4451" s="14"/>
      <c r="F4451" s="10"/>
    </row>
    <row r="4452" spans="1:6" s="8" customFormat="1" ht="15" x14ac:dyDescent="0.2">
      <c r="A4452" s="13"/>
      <c r="C4452" s="14"/>
      <c r="F4452" s="10"/>
    </row>
    <row r="4453" spans="1:6" s="8" customFormat="1" ht="15" x14ac:dyDescent="0.2">
      <c r="A4453" s="13"/>
      <c r="C4453" s="14"/>
      <c r="F4453" s="10"/>
    </row>
    <row r="4454" spans="1:6" s="8" customFormat="1" ht="15" x14ac:dyDescent="0.2">
      <c r="A4454" s="13"/>
      <c r="C4454" s="14"/>
      <c r="F4454" s="10"/>
    </row>
    <row r="4455" spans="1:6" s="8" customFormat="1" ht="15" x14ac:dyDescent="0.2">
      <c r="A4455" s="13"/>
      <c r="C4455" s="14"/>
      <c r="F4455" s="10"/>
    </row>
    <row r="4456" spans="1:6" s="8" customFormat="1" ht="15" x14ac:dyDescent="0.2">
      <c r="A4456" s="13"/>
      <c r="C4456" s="14"/>
      <c r="F4456" s="10"/>
    </row>
    <row r="4457" spans="1:6" s="8" customFormat="1" ht="15" x14ac:dyDescent="0.2">
      <c r="A4457" s="13"/>
      <c r="C4457" s="14"/>
      <c r="F4457" s="10"/>
    </row>
    <row r="4458" spans="1:6" s="8" customFormat="1" ht="15" x14ac:dyDescent="0.2">
      <c r="A4458" s="13"/>
      <c r="C4458" s="14"/>
      <c r="F4458" s="10"/>
    </row>
    <row r="4459" spans="1:6" s="8" customFormat="1" ht="15" x14ac:dyDescent="0.2">
      <c r="A4459" s="13"/>
      <c r="C4459" s="14"/>
      <c r="F4459" s="10"/>
    </row>
    <row r="4460" spans="1:6" s="8" customFormat="1" ht="15" x14ac:dyDescent="0.2">
      <c r="A4460" s="13"/>
      <c r="C4460" s="14"/>
      <c r="F4460" s="10"/>
    </row>
    <row r="4461" spans="1:6" s="8" customFormat="1" ht="15" x14ac:dyDescent="0.2">
      <c r="A4461" s="13"/>
      <c r="C4461" s="14"/>
      <c r="F4461" s="10"/>
    </row>
    <row r="4462" spans="1:6" s="8" customFormat="1" ht="15" x14ac:dyDescent="0.2">
      <c r="A4462" s="13"/>
      <c r="C4462" s="14"/>
      <c r="F4462" s="10"/>
    </row>
    <row r="4463" spans="1:6" s="8" customFormat="1" ht="15" x14ac:dyDescent="0.2">
      <c r="A4463" s="13"/>
      <c r="C4463" s="14"/>
      <c r="F4463" s="10"/>
    </row>
    <row r="4464" spans="1:6" s="8" customFormat="1" ht="15" x14ac:dyDescent="0.2">
      <c r="A4464" s="13"/>
      <c r="C4464" s="14"/>
      <c r="F4464" s="10"/>
    </row>
    <row r="4465" spans="1:6" s="8" customFormat="1" ht="15" x14ac:dyDescent="0.2">
      <c r="A4465" s="13"/>
      <c r="C4465" s="14"/>
      <c r="F4465" s="10"/>
    </row>
    <row r="4466" spans="1:6" s="8" customFormat="1" ht="15" x14ac:dyDescent="0.2">
      <c r="A4466" s="13"/>
      <c r="C4466" s="14"/>
      <c r="F4466" s="10"/>
    </row>
    <row r="4467" spans="1:6" s="8" customFormat="1" ht="15" x14ac:dyDescent="0.2">
      <c r="A4467" s="13"/>
      <c r="C4467" s="14"/>
      <c r="F4467" s="10"/>
    </row>
    <row r="4468" spans="1:6" s="8" customFormat="1" ht="15" x14ac:dyDescent="0.2">
      <c r="A4468" s="13"/>
      <c r="C4468" s="14"/>
      <c r="F4468" s="10"/>
    </row>
    <row r="4469" spans="1:6" s="8" customFormat="1" ht="15" x14ac:dyDescent="0.2">
      <c r="A4469" s="13"/>
      <c r="C4469" s="14"/>
      <c r="F4469" s="10"/>
    </row>
    <row r="4470" spans="1:6" s="8" customFormat="1" ht="15" x14ac:dyDescent="0.2">
      <c r="A4470" s="13"/>
      <c r="C4470" s="14"/>
      <c r="F4470" s="10"/>
    </row>
    <row r="4471" spans="1:6" s="8" customFormat="1" ht="15" x14ac:dyDescent="0.2">
      <c r="A4471" s="13"/>
      <c r="C4471" s="14"/>
      <c r="F4471" s="10"/>
    </row>
    <row r="4472" spans="1:6" s="8" customFormat="1" ht="15" x14ac:dyDescent="0.2">
      <c r="A4472" s="13"/>
      <c r="C4472" s="14"/>
      <c r="F4472" s="10"/>
    </row>
    <row r="4473" spans="1:6" s="8" customFormat="1" ht="15" x14ac:dyDescent="0.2">
      <c r="A4473" s="13"/>
      <c r="C4473" s="14"/>
      <c r="F4473" s="10"/>
    </row>
    <row r="4474" spans="1:6" s="8" customFormat="1" ht="15" x14ac:dyDescent="0.2">
      <c r="A4474" s="13"/>
      <c r="C4474" s="14"/>
      <c r="F4474" s="10"/>
    </row>
    <row r="4475" spans="1:6" s="8" customFormat="1" ht="15" x14ac:dyDescent="0.2">
      <c r="A4475" s="13"/>
      <c r="C4475" s="14"/>
      <c r="F4475" s="10"/>
    </row>
    <row r="4476" spans="1:6" s="8" customFormat="1" ht="15" x14ac:dyDescent="0.2">
      <c r="A4476" s="13"/>
      <c r="C4476" s="14"/>
      <c r="F4476" s="10"/>
    </row>
    <row r="4477" spans="1:6" s="8" customFormat="1" ht="15" x14ac:dyDescent="0.2">
      <c r="A4477" s="13"/>
      <c r="C4477" s="14"/>
      <c r="F4477" s="10"/>
    </row>
    <row r="4478" spans="1:6" s="8" customFormat="1" ht="15" x14ac:dyDescent="0.2">
      <c r="A4478" s="13"/>
      <c r="C4478" s="14"/>
      <c r="F4478" s="10"/>
    </row>
    <row r="4479" spans="1:6" s="8" customFormat="1" ht="15" x14ac:dyDescent="0.2">
      <c r="A4479" s="13"/>
      <c r="C4479" s="14"/>
      <c r="F4479" s="10"/>
    </row>
    <row r="4480" spans="1:6" s="8" customFormat="1" ht="15" x14ac:dyDescent="0.2">
      <c r="A4480" s="13"/>
      <c r="C4480" s="14"/>
      <c r="F4480" s="10"/>
    </row>
    <row r="4481" spans="1:6" s="8" customFormat="1" ht="15" x14ac:dyDescent="0.2">
      <c r="A4481" s="13"/>
      <c r="C4481" s="14"/>
      <c r="F4481" s="10"/>
    </row>
    <row r="4482" spans="1:6" s="8" customFormat="1" ht="15" x14ac:dyDescent="0.2">
      <c r="A4482" s="13"/>
      <c r="C4482" s="14"/>
      <c r="F4482" s="10"/>
    </row>
    <row r="4483" spans="1:6" s="8" customFormat="1" ht="15" x14ac:dyDescent="0.2">
      <c r="A4483" s="13"/>
      <c r="C4483" s="14"/>
      <c r="F4483" s="10"/>
    </row>
    <row r="4484" spans="1:6" s="8" customFormat="1" ht="15" x14ac:dyDescent="0.2">
      <c r="A4484" s="13"/>
      <c r="C4484" s="14"/>
      <c r="F4484" s="10"/>
    </row>
    <row r="4485" spans="1:6" s="8" customFormat="1" ht="15" x14ac:dyDescent="0.2">
      <c r="A4485" s="13"/>
      <c r="C4485" s="14"/>
      <c r="F4485" s="10"/>
    </row>
    <row r="4486" spans="1:6" s="8" customFormat="1" ht="15" x14ac:dyDescent="0.2">
      <c r="A4486" s="13"/>
      <c r="C4486" s="14"/>
      <c r="F4486" s="10"/>
    </row>
    <row r="4487" spans="1:6" s="8" customFormat="1" ht="15" x14ac:dyDescent="0.2">
      <c r="A4487" s="13"/>
      <c r="C4487" s="14"/>
      <c r="F4487" s="10"/>
    </row>
    <row r="4488" spans="1:6" s="8" customFormat="1" ht="15" x14ac:dyDescent="0.2">
      <c r="A4488" s="13"/>
      <c r="C4488" s="14"/>
      <c r="F4488" s="10"/>
    </row>
    <row r="4489" spans="1:6" s="8" customFormat="1" ht="15" x14ac:dyDescent="0.2">
      <c r="A4489" s="13"/>
      <c r="C4489" s="14"/>
      <c r="F4489" s="10"/>
    </row>
    <row r="4490" spans="1:6" s="8" customFormat="1" ht="15" x14ac:dyDescent="0.2">
      <c r="A4490" s="13"/>
      <c r="C4490" s="14"/>
      <c r="F4490" s="10"/>
    </row>
    <row r="4491" spans="1:6" s="8" customFormat="1" ht="15" x14ac:dyDescent="0.2">
      <c r="A4491" s="13"/>
      <c r="C4491" s="14"/>
      <c r="F4491" s="10"/>
    </row>
    <row r="4492" spans="1:6" s="8" customFormat="1" ht="15" x14ac:dyDescent="0.2">
      <c r="A4492" s="13"/>
      <c r="C4492" s="14"/>
      <c r="F4492" s="10"/>
    </row>
    <row r="4493" spans="1:6" s="8" customFormat="1" ht="15" x14ac:dyDescent="0.2">
      <c r="A4493" s="13"/>
      <c r="C4493" s="14"/>
      <c r="F4493" s="10"/>
    </row>
    <row r="4494" spans="1:6" s="8" customFormat="1" ht="15" x14ac:dyDescent="0.2">
      <c r="A4494" s="13"/>
      <c r="C4494" s="14"/>
      <c r="F4494" s="10"/>
    </row>
    <row r="4495" spans="1:6" s="8" customFormat="1" ht="15" x14ac:dyDescent="0.2">
      <c r="A4495" s="13"/>
      <c r="C4495" s="14"/>
      <c r="F4495" s="10"/>
    </row>
    <row r="4496" spans="1:6" s="8" customFormat="1" ht="15" x14ac:dyDescent="0.2">
      <c r="A4496" s="13"/>
      <c r="C4496" s="14"/>
      <c r="F4496" s="10"/>
    </row>
    <row r="4497" spans="1:6" s="8" customFormat="1" ht="15" x14ac:dyDescent="0.2">
      <c r="A4497" s="13"/>
      <c r="C4497" s="14"/>
      <c r="F4497" s="10"/>
    </row>
    <row r="4498" spans="1:6" s="8" customFormat="1" ht="15" x14ac:dyDescent="0.2">
      <c r="A4498" s="13"/>
      <c r="C4498" s="14"/>
      <c r="F4498" s="10"/>
    </row>
    <row r="4499" spans="1:6" s="8" customFormat="1" ht="15" x14ac:dyDescent="0.2">
      <c r="A4499" s="13"/>
      <c r="C4499" s="14"/>
      <c r="F4499" s="10"/>
    </row>
    <row r="4500" spans="1:6" s="8" customFormat="1" ht="15" x14ac:dyDescent="0.2">
      <c r="A4500" s="13"/>
      <c r="C4500" s="14"/>
      <c r="F4500" s="10"/>
    </row>
    <row r="4501" spans="1:6" s="8" customFormat="1" ht="15" x14ac:dyDescent="0.2">
      <c r="A4501" s="13"/>
      <c r="C4501" s="14"/>
      <c r="F4501" s="10"/>
    </row>
    <row r="4502" spans="1:6" s="8" customFormat="1" ht="15" x14ac:dyDescent="0.2">
      <c r="A4502" s="13"/>
      <c r="C4502" s="14"/>
      <c r="F4502" s="10"/>
    </row>
    <row r="4503" spans="1:6" s="8" customFormat="1" ht="15" x14ac:dyDescent="0.2">
      <c r="A4503" s="13"/>
      <c r="C4503" s="14"/>
      <c r="F4503" s="10"/>
    </row>
    <row r="4504" spans="1:6" s="8" customFormat="1" ht="15" x14ac:dyDescent="0.2">
      <c r="A4504" s="13"/>
      <c r="C4504" s="14"/>
      <c r="F4504" s="10"/>
    </row>
    <row r="4505" spans="1:6" s="8" customFormat="1" ht="15" x14ac:dyDescent="0.2">
      <c r="A4505" s="13"/>
      <c r="C4505" s="14"/>
      <c r="F4505" s="10"/>
    </row>
    <row r="4506" spans="1:6" s="8" customFormat="1" ht="15" x14ac:dyDescent="0.2">
      <c r="A4506" s="13"/>
      <c r="C4506" s="14"/>
      <c r="F4506" s="10"/>
    </row>
    <row r="4507" spans="1:6" s="8" customFormat="1" ht="15" x14ac:dyDescent="0.2">
      <c r="A4507" s="13"/>
      <c r="C4507" s="14"/>
      <c r="F4507" s="10"/>
    </row>
    <row r="4508" spans="1:6" s="8" customFormat="1" ht="15" x14ac:dyDescent="0.2">
      <c r="A4508" s="13"/>
      <c r="C4508" s="14"/>
      <c r="F4508" s="10"/>
    </row>
    <row r="4509" spans="1:6" s="8" customFormat="1" ht="15" x14ac:dyDescent="0.2">
      <c r="A4509" s="13"/>
      <c r="C4509" s="14"/>
      <c r="F4509" s="10"/>
    </row>
    <row r="4510" spans="1:6" s="8" customFormat="1" ht="15" x14ac:dyDescent="0.2">
      <c r="A4510" s="13"/>
      <c r="C4510" s="14"/>
      <c r="F4510" s="10"/>
    </row>
    <row r="4511" spans="1:6" s="8" customFormat="1" ht="15" x14ac:dyDescent="0.2">
      <c r="A4511" s="13"/>
      <c r="C4511" s="14"/>
      <c r="F4511" s="10"/>
    </row>
    <row r="4512" spans="1:6" s="8" customFormat="1" ht="15" x14ac:dyDescent="0.2">
      <c r="A4512" s="13"/>
      <c r="C4512" s="14"/>
      <c r="F4512" s="10"/>
    </row>
    <row r="4513" spans="1:6" s="8" customFormat="1" ht="15" x14ac:dyDescent="0.2">
      <c r="A4513" s="13"/>
      <c r="C4513" s="14"/>
      <c r="F4513" s="10"/>
    </row>
    <row r="4514" spans="1:6" s="8" customFormat="1" ht="15" x14ac:dyDescent="0.2">
      <c r="A4514" s="13"/>
      <c r="C4514" s="14"/>
      <c r="F4514" s="10"/>
    </row>
    <row r="4515" spans="1:6" s="8" customFormat="1" ht="15" x14ac:dyDescent="0.2">
      <c r="A4515" s="13"/>
      <c r="C4515" s="14"/>
      <c r="F4515" s="10"/>
    </row>
    <row r="4516" spans="1:6" s="8" customFormat="1" ht="15" x14ac:dyDescent="0.2">
      <c r="A4516" s="13"/>
      <c r="C4516" s="14"/>
      <c r="F4516" s="10"/>
    </row>
    <row r="4517" spans="1:6" s="8" customFormat="1" ht="15" x14ac:dyDescent="0.2">
      <c r="A4517" s="13"/>
      <c r="C4517" s="14"/>
      <c r="F4517" s="10"/>
    </row>
    <row r="4518" spans="1:6" s="8" customFormat="1" ht="15" x14ac:dyDescent="0.2">
      <c r="A4518" s="13"/>
      <c r="C4518" s="14"/>
      <c r="F4518" s="10"/>
    </row>
    <row r="4519" spans="1:6" s="8" customFormat="1" ht="15" x14ac:dyDescent="0.2">
      <c r="A4519" s="13"/>
      <c r="C4519" s="14"/>
      <c r="F4519" s="10"/>
    </row>
    <row r="4520" spans="1:6" s="8" customFormat="1" ht="15" x14ac:dyDescent="0.2">
      <c r="A4520" s="13"/>
      <c r="C4520" s="14"/>
      <c r="F4520" s="10"/>
    </row>
    <row r="4521" spans="1:6" s="8" customFormat="1" ht="15" x14ac:dyDescent="0.2">
      <c r="A4521" s="13"/>
      <c r="C4521" s="14"/>
      <c r="F4521" s="10"/>
    </row>
    <row r="4522" spans="1:6" s="8" customFormat="1" ht="15" x14ac:dyDescent="0.2">
      <c r="A4522" s="13"/>
      <c r="C4522" s="14"/>
      <c r="F4522" s="10"/>
    </row>
    <row r="4523" spans="1:6" s="8" customFormat="1" ht="15" x14ac:dyDescent="0.2">
      <c r="A4523" s="13"/>
      <c r="C4523" s="14"/>
      <c r="F4523" s="10"/>
    </row>
    <row r="4524" spans="1:6" s="8" customFormat="1" ht="15" x14ac:dyDescent="0.2">
      <c r="A4524" s="13"/>
      <c r="C4524" s="14"/>
      <c r="F4524" s="10"/>
    </row>
    <row r="4525" spans="1:6" s="8" customFormat="1" ht="15" x14ac:dyDescent="0.2">
      <c r="A4525" s="13"/>
      <c r="C4525" s="14"/>
      <c r="F4525" s="10"/>
    </row>
    <row r="4526" spans="1:6" s="8" customFormat="1" ht="15" x14ac:dyDescent="0.2">
      <c r="A4526" s="13"/>
      <c r="C4526" s="14"/>
      <c r="F4526" s="10"/>
    </row>
    <row r="4527" spans="1:6" s="8" customFormat="1" ht="15" x14ac:dyDescent="0.2">
      <c r="A4527" s="13"/>
      <c r="C4527" s="14"/>
      <c r="F4527" s="10"/>
    </row>
    <row r="4528" spans="1:6" s="8" customFormat="1" ht="15" x14ac:dyDescent="0.2">
      <c r="A4528" s="13"/>
      <c r="C4528" s="14"/>
      <c r="F4528" s="10"/>
    </row>
    <row r="4529" spans="1:6" s="8" customFormat="1" ht="15" x14ac:dyDescent="0.2">
      <c r="A4529" s="13"/>
      <c r="C4529" s="14"/>
      <c r="F4529" s="10"/>
    </row>
    <row r="4530" spans="1:6" s="8" customFormat="1" ht="15" x14ac:dyDescent="0.2">
      <c r="A4530" s="13"/>
      <c r="C4530" s="14"/>
      <c r="F4530" s="10"/>
    </row>
    <row r="4531" spans="1:6" s="8" customFormat="1" ht="15" x14ac:dyDescent="0.2">
      <c r="A4531" s="13"/>
      <c r="C4531" s="14"/>
      <c r="F4531" s="10"/>
    </row>
    <row r="4532" spans="1:6" s="8" customFormat="1" ht="15" x14ac:dyDescent="0.2">
      <c r="A4532" s="13"/>
      <c r="C4532" s="14"/>
      <c r="F4532" s="10"/>
    </row>
    <row r="4533" spans="1:6" s="8" customFormat="1" ht="15" x14ac:dyDescent="0.2">
      <c r="A4533" s="13"/>
      <c r="C4533" s="14"/>
      <c r="F4533" s="10"/>
    </row>
    <row r="4534" spans="1:6" s="8" customFormat="1" ht="15" x14ac:dyDescent="0.2">
      <c r="A4534" s="13"/>
      <c r="C4534" s="14"/>
      <c r="F4534" s="10"/>
    </row>
    <row r="4535" spans="1:6" s="8" customFormat="1" ht="15" x14ac:dyDescent="0.2">
      <c r="A4535" s="13"/>
      <c r="C4535" s="14"/>
      <c r="F4535" s="10"/>
    </row>
    <row r="4536" spans="1:6" s="8" customFormat="1" ht="15" x14ac:dyDescent="0.2">
      <c r="A4536" s="13"/>
      <c r="C4536" s="14"/>
      <c r="F4536" s="10"/>
    </row>
    <row r="4537" spans="1:6" s="8" customFormat="1" ht="15" x14ac:dyDescent="0.2">
      <c r="A4537" s="13"/>
      <c r="C4537" s="14"/>
      <c r="F4537" s="10"/>
    </row>
    <row r="4538" spans="1:6" s="8" customFormat="1" ht="15" x14ac:dyDescent="0.2">
      <c r="A4538" s="13"/>
      <c r="C4538" s="14"/>
      <c r="F4538" s="10"/>
    </row>
    <row r="4539" spans="1:6" s="8" customFormat="1" ht="15" x14ac:dyDescent="0.2">
      <c r="A4539" s="13"/>
      <c r="C4539" s="14"/>
      <c r="F4539" s="10"/>
    </row>
    <row r="4540" spans="1:6" s="8" customFormat="1" ht="15" x14ac:dyDescent="0.2">
      <c r="A4540" s="13"/>
      <c r="C4540" s="14"/>
      <c r="F4540" s="10"/>
    </row>
    <row r="4541" spans="1:6" s="8" customFormat="1" ht="15" x14ac:dyDescent="0.2">
      <c r="A4541" s="13"/>
      <c r="C4541" s="14"/>
      <c r="F4541" s="10"/>
    </row>
    <row r="4542" spans="1:6" s="8" customFormat="1" ht="15" x14ac:dyDescent="0.2">
      <c r="A4542" s="13"/>
      <c r="C4542" s="14"/>
      <c r="F4542" s="10"/>
    </row>
    <row r="4543" spans="1:6" s="8" customFormat="1" ht="15" x14ac:dyDescent="0.2">
      <c r="A4543" s="13"/>
      <c r="C4543" s="14"/>
      <c r="F4543" s="10"/>
    </row>
    <row r="4544" spans="1:6" s="8" customFormat="1" ht="15" x14ac:dyDescent="0.2">
      <c r="A4544" s="13"/>
      <c r="C4544" s="14"/>
      <c r="F4544" s="10"/>
    </row>
    <row r="4545" spans="1:6" s="8" customFormat="1" ht="15" x14ac:dyDescent="0.2">
      <c r="A4545" s="13"/>
      <c r="C4545" s="14"/>
      <c r="F4545" s="10"/>
    </row>
    <row r="4546" spans="1:6" s="8" customFormat="1" ht="15" x14ac:dyDescent="0.2">
      <c r="A4546" s="13"/>
      <c r="C4546" s="14"/>
      <c r="F4546" s="10"/>
    </row>
    <row r="4547" spans="1:6" s="8" customFormat="1" ht="15" x14ac:dyDescent="0.2">
      <c r="A4547" s="13"/>
      <c r="C4547" s="14"/>
      <c r="F4547" s="10"/>
    </row>
    <row r="4548" spans="1:6" s="8" customFormat="1" ht="15" x14ac:dyDescent="0.2">
      <c r="A4548" s="13"/>
      <c r="C4548" s="14"/>
      <c r="F4548" s="10"/>
    </row>
    <row r="4549" spans="1:6" s="8" customFormat="1" ht="15" x14ac:dyDescent="0.2">
      <c r="A4549" s="13"/>
      <c r="C4549" s="14"/>
      <c r="F4549" s="10"/>
    </row>
    <row r="4550" spans="1:6" s="8" customFormat="1" ht="15" x14ac:dyDescent="0.2">
      <c r="A4550" s="13"/>
      <c r="C4550" s="14"/>
      <c r="F4550" s="10"/>
    </row>
    <row r="4551" spans="1:6" s="8" customFormat="1" ht="15" x14ac:dyDescent="0.2">
      <c r="A4551" s="13"/>
      <c r="C4551" s="14"/>
      <c r="F4551" s="10"/>
    </row>
    <row r="4552" spans="1:6" s="8" customFormat="1" ht="15" x14ac:dyDescent="0.2">
      <c r="A4552" s="13"/>
      <c r="C4552" s="14"/>
      <c r="F4552" s="10"/>
    </row>
    <row r="4553" spans="1:6" s="8" customFormat="1" ht="15" x14ac:dyDescent="0.2">
      <c r="A4553" s="13"/>
      <c r="C4553" s="14"/>
      <c r="F4553" s="10"/>
    </row>
    <row r="4554" spans="1:6" s="8" customFormat="1" ht="15" x14ac:dyDescent="0.2">
      <c r="A4554" s="13"/>
      <c r="C4554" s="14"/>
      <c r="F4554" s="10"/>
    </row>
    <row r="4555" spans="1:6" s="8" customFormat="1" ht="15" x14ac:dyDescent="0.2">
      <c r="A4555" s="13"/>
      <c r="C4555" s="14"/>
      <c r="F4555" s="10"/>
    </row>
    <row r="4556" spans="1:6" s="8" customFormat="1" ht="15" x14ac:dyDescent="0.2">
      <c r="A4556" s="13"/>
      <c r="C4556" s="14"/>
      <c r="F4556" s="10"/>
    </row>
    <row r="4557" spans="1:6" s="8" customFormat="1" ht="15" x14ac:dyDescent="0.2">
      <c r="A4557" s="13"/>
      <c r="C4557" s="14"/>
      <c r="F4557" s="10"/>
    </row>
    <row r="4558" spans="1:6" s="8" customFormat="1" ht="15" x14ac:dyDescent="0.2">
      <c r="A4558" s="13"/>
      <c r="C4558" s="14"/>
      <c r="F4558" s="10"/>
    </row>
    <row r="4559" spans="1:6" s="8" customFormat="1" ht="15" x14ac:dyDescent="0.2">
      <c r="A4559" s="13"/>
      <c r="C4559" s="14"/>
      <c r="F4559" s="10"/>
    </row>
    <row r="4560" spans="1:6" s="8" customFormat="1" ht="15" x14ac:dyDescent="0.2">
      <c r="A4560" s="13"/>
      <c r="C4560" s="14"/>
      <c r="F4560" s="10"/>
    </row>
    <row r="4561" spans="1:6" s="8" customFormat="1" ht="15" x14ac:dyDescent="0.2">
      <c r="A4561" s="13"/>
      <c r="C4561" s="14"/>
      <c r="F4561" s="10"/>
    </row>
    <row r="4562" spans="1:6" s="8" customFormat="1" ht="15" x14ac:dyDescent="0.2">
      <c r="A4562" s="13"/>
      <c r="C4562" s="14"/>
      <c r="F4562" s="10"/>
    </row>
    <row r="4563" spans="1:6" s="8" customFormat="1" ht="15" x14ac:dyDescent="0.2">
      <c r="A4563" s="13"/>
      <c r="C4563" s="14"/>
      <c r="F4563" s="10"/>
    </row>
    <row r="4564" spans="1:6" s="8" customFormat="1" ht="15" x14ac:dyDescent="0.2">
      <c r="A4564" s="13"/>
      <c r="C4564" s="14"/>
      <c r="F4564" s="10"/>
    </row>
    <row r="4565" spans="1:6" s="8" customFormat="1" ht="15" x14ac:dyDescent="0.2">
      <c r="A4565" s="13"/>
      <c r="C4565" s="14"/>
      <c r="F4565" s="10"/>
    </row>
    <row r="4566" spans="1:6" s="8" customFormat="1" ht="15" x14ac:dyDescent="0.2">
      <c r="A4566" s="13"/>
      <c r="C4566" s="14"/>
      <c r="F4566" s="10"/>
    </row>
    <row r="4567" spans="1:6" s="8" customFormat="1" ht="15" x14ac:dyDescent="0.2">
      <c r="A4567" s="13"/>
      <c r="C4567" s="14"/>
      <c r="F4567" s="10"/>
    </row>
    <row r="4568" spans="1:6" s="8" customFormat="1" ht="15" x14ac:dyDescent="0.2">
      <c r="A4568" s="13"/>
      <c r="C4568" s="14"/>
      <c r="F4568" s="10"/>
    </row>
    <row r="4569" spans="1:6" s="8" customFormat="1" ht="15" x14ac:dyDescent="0.2">
      <c r="A4569" s="13"/>
      <c r="C4569" s="14"/>
      <c r="F4569" s="10"/>
    </row>
    <row r="4570" spans="1:6" s="8" customFormat="1" ht="15" x14ac:dyDescent="0.2">
      <c r="A4570" s="13"/>
      <c r="C4570" s="14"/>
      <c r="F4570" s="10"/>
    </row>
    <row r="4571" spans="1:6" s="8" customFormat="1" ht="15" x14ac:dyDescent="0.2">
      <c r="A4571" s="13"/>
      <c r="C4571" s="14"/>
      <c r="F4571" s="10"/>
    </row>
    <row r="4572" spans="1:6" s="8" customFormat="1" ht="15" x14ac:dyDescent="0.2">
      <c r="A4572" s="13"/>
      <c r="C4572" s="14"/>
      <c r="F4572" s="10"/>
    </row>
    <row r="4573" spans="1:6" s="8" customFormat="1" ht="15" x14ac:dyDescent="0.2">
      <c r="A4573" s="13"/>
      <c r="C4573" s="14"/>
      <c r="F4573" s="10"/>
    </row>
    <row r="4574" spans="1:6" s="8" customFormat="1" ht="15" x14ac:dyDescent="0.2">
      <c r="A4574" s="13"/>
      <c r="C4574" s="14"/>
      <c r="F4574" s="10"/>
    </row>
    <row r="4575" spans="1:6" s="8" customFormat="1" ht="15" x14ac:dyDescent="0.2">
      <c r="A4575" s="13"/>
      <c r="C4575" s="14"/>
      <c r="F4575" s="10"/>
    </row>
    <row r="4576" spans="1:6" s="8" customFormat="1" ht="15" x14ac:dyDescent="0.2">
      <c r="A4576" s="13"/>
      <c r="C4576" s="14"/>
      <c r="F4576" s="10"/>
    </row>
    <row r="4577" spans="1:6" s="8" customFormat="1" ht="15" x14ac:dyDescent="0.2">
      <c r="A4577" s="13"/>
      <c r="C4577" s="14"/>
      <c r="F4577" s="10"/>
    </row>
    <row r="4578" spans="1:6" s="8" customFormat="1" ht="15" x14ac:dyDescent="0.2">
      <c r="A4578" s="13"/>
      <c r="C4578" s="14"/>
      <c r="F4578" s="10"/>
    </row>
    <row r="4579" spans="1:6" s="8" customFormat="1" ht="15" x14ac:dyDescent="0.2">
      <c r="A4579" s="13"/>
      <c r="C4579" s="14"/>
      <c r="F4579" s="10"/>
    </row>
    <row r="4580" spans="1:6" s="8" customFormat="1" ht="15" x14ac:dyDescent="0.2">
      <c r="A4580" s="13"/>
      <c r="C4580" s="14"/>
      <c r="F4580" s="10"/>
    </row>
    <row r="4581" spans="1:6" s="8" customFormat="1" ht="15" x14ac:dyDescent="0.2">
      <c r="A4581" s="13"/>
      <c r="C4581" s="14"/>
      <c r="F4581" s="10"/>
    </row>
    <row r="4582" spans="1:6" s="8" customFormat="1" ht="15" x14ac:dyDescent="0.2">
      <c r="A4582" s="13"/>
      <c r="C4582" s="14"/>
      <c r="F4582" s="10"/>
    </row>
    <row r="4583" spans="1:6" s="8" customFormat="1" ht="15" x14ac:dyDescent="0.2">
      <c r="A4583" s="13"/>
      <c r="C4583" s="14"/>
      <c r="F4583" s="10"/>
    </row>
    <row r="4584" spans="1:6" s="8" customFormat="1" ht="15" x14ac:dyDescent="0.2">
      <c r="A4584" s="13"/>
      <c r="C4584" s="14"/>
      <c r="F4584" s="10"/>
    </row>
    <row r="4585" spans="1:6" s="8" customFormat="1" ht="15" x14ac:dyDescent="0.2">
      <c r="A4585" s="13"/>
      <c r="C4585" s="14"/>
      <c r="F4585" s="10"/>
    </row>
    <row r="4586" spans="1:6" s="8" customFormat="1" ht="15" x14ac:dyDescent="0.2">
      <c r="A4586" s="13"/>
      <c r="C4586" s="14"/>
      <c r="F4586" s="10"/>
    </row>
    <row r="4587" spans="1:6" s="8" customFormat="1" ht="15" x14ac:dyDescent="0.2">
      <c r="A4587" s="13"/>
      <c r="C4587" s="14"/>
      <c r="F4587" s="10"/>
    </row>
    <row r="4588" spans="1:6" s="8" customFormat="1" ht="15" x14ac:dyDescent="0.2">
      <c r="A4588" s="13"/>
      <c r="C4588" s="14"/>
      <c r="F4588" s="10"/>
    </row>
    <row r="4589" spans="1:6" s="8" customFormat="1" ht="15" x14ac:dyDescent="0.2">
      <c r="A4589" s="13"/>
      <c r="C4589" s="14"/>
      <c r="F4589" s="10"/>
    </row>
    <row r="4590" spans="1:6" s="8" customFormat="1" ht="15" x14ac:dyDescent="0.2">
      <c r="A4590" s="13"/>
      <c r="C4590" s="14"/>
      <c r="F4590" s="10"/>
    </row>
    <row r="4591" spans="1:6" s="8" customFormat="1" ht="15" x14ac:dyDescent="0.2">
      <c r="A4591" s="13"/>
      <c r="C4591" s="14"/>
      <c r="F4591" s="10"/>
    </row>
    <row r="4592" spans="1:6" s="8" customFormat="1" ht="15" x14ac:dyDescent="0.2">
      <c r="A4592" s="13"/>
      <c r="C4592" s="14"/>
      <c r="F4592" s="10"/>
    </row>
    <row r="4593" spans="1:6" s="8" customFormat="1" ht="15" x14ac:dyDescent="0.2">
      <c r="A4593" s="13"/>
      <c r="C4593" s="14"/>
      <c r="F4593" s="10"/>
    </row>
    <row r="4594" spans="1:6" s="8" customFormat="1" ht="15" x14ac:dyDescent="0.2">
      <c r="A4594" s="13"/>
      <c r="C4594" s="14"/>
      <c r="F4594" s="10"/>
    </row>
    <row r="4595" spans="1:6" s="8" customFormat="1" ht="15" x14ac:dyDescent="0.2">
      <c r="A4595" s="13"/>
      <c r="C4595" s="14"/>
      <c r="F4595" s="10"/>
    </row>
    <row r="4596" spans="1:6" s="8" customFormat="1" ht="15" x14ac:dyDescent="0.2">
      <c r="A4596" s="13"/>
      <c r="C4596" s="14"/>
      <c r="F4596" s="10"/>
    </row>
    <row r="4597" spans="1:6" s="8" customFormat="1" ht="15" x14ac:dyDescent="0.2">
      <c r="A4597" s="13"/>
      <c r="C4597" s="14"/>
      <c r="F4597" s="10"/>
    </row>
    <row r="4598" spans="1:6" s="8" customFormat="1" ht="15" x14ac:dyDescent="0.2">
      <c r="A4598" s="13"/>
      <c r="C4598" s="14"/>
      <c r="F4598" s="10"/>
    </row>
    <row r="4599" spans="1:6" s="8" customFormat="1" ht="15" x14ac:dyDescent="0.2">
      <c r="A4599" s="13"/>
      <c r="C4599" s="14"/>
      <c r="F4599" s="10"/>
    </row>
    <row r="4600" spans="1:6" s="8" customFormat="1" ht="15" x14ac:dyDescent="0.2">
      <c r="A4600" s="13"/>
      <c r="C4600" s="14"/>
      <c r="F4600" s="10"/>
    </row>
    <row r="4601" spans="1:6" s="8" customFormat="1" ht="15" x14ac:dyDescent="0.2">
      <c r="A4601" s="13"/>
      <c r="C4601" s="14"/>
      <c r="F4601" s="10"/>
    </row>
    <row r="4602" spans="1:6" s="8" customFormat="1" ht="15" x14ac:dyDescent="0.2">
      <c r="A4602" s="13"/>
      <c r="C4602" s="14"/>
      <c r="F4602" s="10"/>
    </row>
    <row r="4603" spans="1:6" s="8" customFormat="1" ht="15" x14ac:dyDescent="0.2">
      <c r="A4603" s="13"/>
      <c r="C4603" s="14"/>
      <c r="F4603" s="10"/>
    </row>
    <row r="4604" spans="1:6" s="8" customFormat="1" ht="15" x14ac:dyDescent="0.2">
      <c r="A4604" s="13"/>
      <c r="C4604" s="14"/>
      <c r="F4604" s="10"/>
    </row>
    <row r="4605" spans="1:6" s="8" customFormat="1" ht="15" x14ac:dyDescent="0.2">
      <c r="A4605" s="13"/>
      <c r="C4605" s="14"/>
      <c r="F4605" s="10"/>
    </row>
    <row r="4606" spans="1:6" s="8" customFormat="1" ht="15" x14ac:dyDescent="0.2">
      <c r="A4606" s="13"/>
      <c r="C4606" s="14"/>
      <c r="F4606" s="10"/>
    </row>
    <row r="4607" spans="1:6" s="8" customFormat="1" ht="15" x14ac:dyDescent="0.2">
      <c r="A4607" s="13"/>
      <c r="C4607" s="14"/>
      <c r="F4607" s="10"/>
    </row>
    <row r="4608" spans="1:6" s="8" customFormat="1" ht="15" x14ac:dyDescent="0.2">
      <c r="A4608" s="13"/>
      <c r="C4608" s="14"/>
      <c r="F4608" s="10"/>
    </row>
    <row r="4609" spans="1:6" s="8" customFormat="1" ht="15" x14ac:dyDescent="0.2">
      <c r="A4609" s="13"/>
      <c r="C4609" s="14"/>
      <c r="F4609" s="10"/>
    </row>
    <row r="4610" spans="1:6" s="8" customFormat="1" ht="15" x14ac:dyDescent="0.2">
      <c r="A4610" s="13"/>
      <c r="C4610" s="14"/>
      <c r="F4610" s="10"/>
    </row>
    <row r="4611" spans="1:6" s="8" customFormat="1" ht="15" x14ac:dyDescent="0.2">
      <c r="A4611" s="13"/>
      <c r="C4611" s="14"/>
      <c r="F4611" s="10"/>
    </row>
    <row r="4612" spans="1:6" s="8" customFormat="1" ht="15" x14ac:dyDescent="0.2">
      <c r="A4612" s="13"/>
      <c r="C4612" s="14"/>
      <c r="F4612" s="10"/>
    </row>
    <row r="4613" spans="1:6" s="8" customFormat="1" ht="15" x14ac:dyDescent="0.2">
      <c r="A4613" s="13"/>
      <c r="C4613" s="14"/>
      <c r="F4613" s="10"/>
    </row>
    <row r="4614" spans="1:6" s="8" customFormat="1" ht="15" x14ac:dyDescent="0.2">
      <c r="A4614" s="13"/>
      <c r="C4614" s="14"/>
      <c r="F4614" s="10"/>
    </row>
    <row r="4615" spans="1:6" s="8" customFormat="1" ht="15" x14ac:dyDescent="0.2">
      <c r="A4615" s="13"/>
      <c r="C4615" s="14"/>
      <c r="F4615" s="10"/>
    </row>
    <row r="4616" spans="1:6" s="8" customFormat="1" ht="15" x14ac:dyDescent="0.2">
      <c r="A4616" s="13"/>
      <c r="C4616" s="14"/>
      <c r="F4616" s="10"/>
    </row>
    <row r="4617" spans="1:6" s="8" customFormat="1" ht="15" x14ac:dyDescent="0.2">
      <c r="A4617" s="13"/>
      <c r="C4617" s="14"/>
      <c r="F4617" s="10"/>
    </row>
    <row r="4618" spans="1:6" s="8" customFormat="1" ht="15" x14ac:dyDescent="0.2">
      <c r="A4618" s="13"/>
      <c r="C4618" s="14"/>
      <c r="F4618" s="10"/>
    </row>
    <row r="4619" spans="1:6" s="8" customFormat="1" ht="15" x14ac:dyDescent="0.2">
      <c r="A4619" s="13"/>
      <c r="C4619" s="14"/>
      <c r="F4619" s="10"/>
    </row>
    <row r="4620" spans="1:6" s="8" customFormat="1" ht="15" x14ac:dyDescent="0.2">
      <c r="A4620" s="13"/>
      <c r="C4620" s="14"/>
      <c r="F4620" s="10"/>
    </row>
    <row r="4621" spans="1:6" s="8" customFormat="1" ht="15" x14ac:dyDescent="0.2">
      <c r="A4621" s="13"/>
      <c r="C4621" s="14"/>
      <c r="F4621" s="10"/>
    </row>
    <row r="4622" spans="1:6" s="8" customFormat="1" ht="15" x14ac:dyDescent="0.2">
      <c r="A4622" s="13"/>
      <c r="C4622" s="14"/>
      <c r="F4622" s="10"/>
    </row>
    <row r="4623" spans="1:6" s="8" customFormat="1" ht="15" x14ac:dyDescent="0.2">
      <c r="A4623" s="13"/>
      <c r="C4623" s="14"/>
      <c r="F4623" s="10"/>
    </row>
    <row r="4624" spans="1:6" s="8" customFormat="1" ht="15" x14ac:dyDescent="0.2">
      <c r="A4624" s="13"/>
      <c r="C4624" s="14"/>
      <c r="F4624" s="10"/>
    </row>
    <row r="4625" spans="1:6" s="8" customFormat="1" ht="15" x14ac:dyDescent="0.2">
      <c r="A4625" s="13"/>
      <c r="C4625" s="14"/>
      <c r="F4625" s="10"/>
    </row>
    <row r="4626" spans="1:6" s="8" customFormat="1" ht="15" x14ac:dyDescent="0.2">
      <c r="A4626" s="13"/>
      <c r="C4626" s="14"/>
      <c r="F4626" s="10"/>
    </row>
    <row r="4627" spans="1:6" s="8" customFormat="1" ht="15" x14ac:dyDescent="0.2">
      <c r="A4627" s="13"/>
      <c r="C4627" s="14"/>
      <c r="F4627" s="10"/>
    </row>
    <row r="4628" spans="1:6" s="8" customFormat="1" ht="15" x14ac:dyDescent="0.2">
      <c r="A4628" s="13"/>
      <c r="C4628" s="14"/>
      <c r="F4628" s="10"/>
    </row>
    <row r="4629" spans="1:6" s="8" customFormat="1" ht="15" x14ac:dyDescent="0.2">
      <c r="A4629" s="13"/>
      <c r="C4629" s="14"/>
      <c r="F4629" s="10"/>
    </row>
    <row r="4630" spans="1:6" s="8" customFormat="1" ht="15" x14ac:dyDescent="0.2">
      <c r="A4630" s="13"/>
      <c r="C4630" s="14"/>
      <c r="F4630" s="10"/>
    </row>
    <row r="4631" spans="1:6" s="8" customFormat="1" ht="15" x14ac:dyDescent="0.2">
      <c r="A4631" s="13"/>
      <c r="C4631" s="14"/>
      <c r="F4631" s="10"/>
    </row>
    <row r="4632" spans="1:6" s="8" customFormat="1" ht="15" x14ac:dyDescent="0.2">
      <c r="A4632" s="13"/>
      <c r="C4632" s="14"/>
      <c r="F4632" s="10"/>
    </row>
    <row r="4633" spans="1:6" s="8" customFormat="1" ht="15" x14ac:dyDescent="0.2">
      <c r="A4633" s="13"/>
      <c r="C4633" s="14"/>
      <c r="F4633" s="10"/>
    </row>
    <row r="4634" spans="1:6" s="8" customFormat="1" ht="15" x14ac:dyDescent="0.2">
      <c r="A4634" s="13"/>
      <c r="C4634" s="14"/>
      <c r="F4634" s="10"/>
    </row>
    <row r="4635" spans="1:6" s="8" customFormat="1" ht="15" x14ac:dyDescent="0.2">
      <c r="A4635" s="13"/>
      <c r="C4635" s="14"/>
      <c r="F4635" s="10"/>
    </row>
    <row r="4636" spans="1:6" s="8" customFormat="1" ht="15" x14ac:dyDescent="0.2">
      <c r="A4636" s="13"/>
      <c r="C4636" s="14"/>
      <c r="F4636" s="10"/>
    </row>
    <row r="4637" spans="1:6" s="8" customFormat="1" ht="15" x14ac:dyDescent="0.2">
      <c r="A4637" s="13"/>
      <c r="C4637" s="14"/>
      <c r="F4637" s="10"/>
    </row>
    <row r="4638" spans="1:6" s="8" customFormat="1" ht="15" x14ac:dyDescent="0.2">
      <c r="A4638" s="13"/>
      <c r="C4638" s="14"/>
      <c r="F4638" s="10"/>
    </row>
    <row r="4639" spans="1:6" s="8" customFormat="1" ht="15" x14ac:dyDescent="0.2">
      <c r="A4639" s="13"/>
      <c r="C4639" s="14"/>
      <c r="F4639" s="10"/>
    </row>
    <row r="4640" spans="1:6" s="8" customFormat="1" ht="15" x14ac:dyDescent="0.2">
      <c r="A4640" s="13"/>
      <c r="C4640" s="14"/>
      <c r="F4640" s="10"/>
    </row>
    <row r="4641" spans="1:6" s="8" customFormat="1" ht="15" x14ac:dyDescent="0.2">
      <c r="A4641" s="13"/>
      <c r="C4641" s="14"/>
      <c r="F4641" s="10"/>
    </row>
    <row r="4642" spans="1:6" s="8" customFormat="1" ht="15" x14ac:dyDescent="0.2">
      <c r="A4642" s="13"/>
      <c r="C4642" s="14"/>
      <c r="F4642" s="10"/>
    </row>
    <row r="4643" spans="1:6" s="8" customFormat="1" ht="15" x14ac:dyDescent="0.2">
      <c r="A4643" s="13"/>
      <c r="C4643" s="14"/>
      <c r="F4643" s="10"/>
    </row>
    <row r="4644" spans="1:6" s="8" customFormat="1" ht="15" x14ac:dyDescent="0.2">
      <c r="A4644" s="13"/>
      <c r="C4644" s="14"/>
      <c r="F4644" s="10"/>
    </row>
    <row r="4645" spans="1:6" s="8" customFormat="1" ht="15" x14ac:dyDescent="0.2">
      <c r="A4645" s="13"/>
      <c r="C4645" s="14"/>
      <c r="F4645" s="10"/>
    </row>
    <row r="4646" spans="1:6" s="8" customFormat="1" ht="15" x14ac:dyDescent="0.2">
      <c r="A4646" s="13"/>
      <c r="C4646" s="14"/>
      <c r="F4646" s="10"/>
    </row>
    <row r="4647" spans="1:6" s="8" customFormat="1" ht="15" x14ac:dyDescent="0.2">
      <c r="A4647" s="13"/>
      <c r="C4647" s="14"/>
      <c r="F4647" s="10"/>
    </row>
    <row r="4648" spans="1:6" s="8" customFormat="1" ht="15" x14ac:dyDescent="0.2">
      <c r="A4648" s="13"/>
      <c r="C4648" s="14"/>
      <c r="F4648" s="10"/>
    </row>
    <row r="4649" spans="1:6" s="8" customFormat="1" ht="15" x14ac:dyDescent="0.2">
      <c r="A4649" s="13"/>
      <c r="C4649" s="14"/>
      <c r="F4649" s="10"/>
    </row>
    <row r="4650" spans="1:6" s="8" customFormat="1" ht="15" x14ac:dyDescent="0.2">
      <c r="A4650" s="13"/>
      <c r="C4650" s="14"/>
      <c r="F4650" s="10"/>
    </row>
    <row r="4651" spans="1:6" s="8" customFormat="1" ht="15" x14ac:dyDescent="0.2">
      <c r="A4651" s="13"/>
      <c r="C4651" s="14"/>
      <c r="F4651" s="10"/>
    </row>
    <row r="4652" spans="1:6" s="8" customFormat="1" ht="15" x14ac:dyDescent="0.2">
      <c r="A4652" s="13"/>
      <c r="C4652" s="14"/>
      <c r="F4652" s="10"/>
    </row>
    <row r="4653" spans="1:6" s="8" customFormat="1" ht="15" x14ac:dyDescent="0.2">
      <c r="A4653" s="13"/>
      <c r="C4653" s="14"/>
      <c r="F4653" s="10"/>
    </row>
    <row r="4654" spans="1:6" s="8" customFormat="1" ht="15" x14ac:dyDescent="0.2">
      <c r="A4654" s="13"/>
      <c r="C4654" s="14"/>
      <c r="F4654" s="10"/>
    </row>
    <row r="4655" spans="1:6" s="8" customFormat="1" ht="15" x14ac:dyDescent="0.2">
      <c r="A4655" s="13"/>
      <c r="C4655" s="14"/>
      <c r="F4655" s="10"/>
    </row>
    <row r="4656" spans="1:6" s="8" customFormat="1" ht="15" x14ac:dyDescent="0.2">
      <c r="A4656" s="13"/>
      <c r="C4656" s="14"/>
      <c r="F4656" s="10"/>
    </row>
    <row r="4657" spans="1:6" s="8" customFormat="1" ht="15" x14ac:dyDescent="0.2">
      <c r="A4657" s="13"/>
      <c r="C4657" s="14"/>
      <c r="F4657" s="10"/>
    </row>
    <row r="4658" spans="1:6" s="8" customFormat="1" ht="15" x14ac:dyDescent="0.2">
      <c r="A4658" s="13"/>
      <c r="C4658" s="14"/>
      <c r="F4658" s="10"/>
    </row>
    <row r="4659" spans="1:6" s="8" customFormat="1" ht="15" x14ac:dyDescent="0.2">
      <c r="A4659" s="13"/>
      <c r="C4659" s="14"/>
      <c r="F4659" s="10"/>
    </row>
    <row r="4660" spans="1:6" s="8" customFormat="1" ht="15" x14ac:dyDescent="0.2">
      <c r="A4660" s="13"/>
      <c r="C4660" s="14"/>
      <c r="F4660" s="10"/>
    </row>
    <row r="4661" spans="1:6" s="8" customFormat="1" ht="15" x14ac:dyDescent="0.2">
      <c r="A4661" s="13"/>
      <c r="C4661" s="14"/>
      <c r="F4661" s="10"/>
    </row>
    <row r="4662" spans="1:6" s="8" customFormat="1" ht="15" x14ac:dyDescent="0.2">
      <c r="A4662" s="13"/>
      <c r="C4662" s="14"/>
      <c r="F4662" s="10"/>
    </row>
    <row r="4663" spans="1:6" s="8" customFormat="1" ht="15" x14ac:dyDescent="0.2">
      <c r="A4663" s="13"/>
      <c r="C4663" s="14"/>
      <c r="F4663" s="10"/>
    </row>
    <row r="4664" spans="1:6" s="8" customFormat="1" ht="15" x14ac:dyDescent="0.2">
      <c r="A4664" s="13"/>
      <c r="C4664" s="14"/>
      <c r="F4664" s="10"/>
    </row>
    <row r="4665" spans="1:6" s="8" customFormat="1" ht="15" x14ac:dyDescent="0.2">
      <c r="A4665" s="13"/>
      <c r="C4665" s="14"/>
      <c r="F4665" s="10"/>
    </row>
    <row r="4666" spans="1:6" s="8" customFormat="1" ht="15" x14ac:dyDescent="0.2">
      <c r="A4666" s="13"/>
      <c r="C4666" s="14"/>
      <c r="F4666" s="10"/>
    </row>
    <row r="4667" spans="1:6" s="8" customFormat="1" ht="15" x14ac:dyDescent="0.2">
      <c r="A4667" s="13"/>
      <c r="C4667" s="14"/>
      <c r="F4667" s="10"/>
    </row>
    <row r="4668" spans="1:6" s="8" customFormat="1" ht="15" x14ac:dyDescent="0.2">
      <c r="A4668" s="13"/>
      <c r="C4668" s="14"/>
      <c r="F4668" s="10"/>
    </row>
    <row r="4669" spans="1:6" s="8" customFormat="1" ht="15" x14ac:dyDescent="0.2">
      <c r="A4669" s="13"/>
      <c r="C4669" s="14"/>
      <c r="F4669" s="10"/>
    </row>
    <row r="4670" spans="1:6" s="8" customFormat="1" ht="15" x14ac:dyDescent="0.2">
      <c r="A4670" s="13"/>
      <c r="C4670" s="14"/>
      <c r="F4670" s="10"/>
    </row>
    <row r="4671" spans="1:6" s="8" customFormat="1" ht="15" x14ac:dyDescent="0.2">
      <c r="A4671" s="13"/>
      <c r="C4671" s="14"/>
      <c r="F4671" s="10"/>
    </row>
    <row r="4672" spans="1:6" s="8" customFormat="1" ht="15" x14ac:dyDescent="0.2">
      <c r="A4672" s="13"/>
      <c r="C4672" s="14"/>
      <c r="F4672" s="10"/>
    </row>
    <row r="4673" spans="1:6" s="8" customFormat="1" ht="15" x14ac:dyDescent="0.2">
      <c r="A4673" s="13"/>
      <c r="C4673" s="14"/>
      <c r="F4673" s="10"/>
    </row>
    <row r="4674" spans="1:6" s="8" customFormat="1" ht="15" x14ac:dyDescent="0.2">
      <c r="A4674" s="13"/>
      <c r="C4674" s="14"/>
      <c r="F4674" s="10"/>
    </row>
    <row r="4675" spans="1:6" s="8" customFormat="1" ht="15" x14ac:dyDescent="0.2">
      <c r="A4675" s="13"/>
      <c r="C4675" s="14"/>
      <c r="F4675" s="10"/>
    </row>
    <row r="4676" spans="1:6" s="8" customFormat="1" ht="15" x14ac:dyDescent="0.2">
      <c r="A4676" s="13"/>
      <c r="C4676" s="14"/>
      <c r="F4676" s="10"/>
    </row>
    <row r="4677" spans="1:6" s="8" customFormat="1" ht="15" x14ac:dyDescent="0.2">
      <c r="A4677" s="13"/>
      <c r="C4677" s="14"/>
      <c r="F4677" s="10"/>
    </row>
    <row r="4678" spans="1:6" s="8" customFormat="1" ht="15" x14ac:dyDescent="0.2">
      <c r="A4678" s="13"/>
      <c r="C4678" s="14"/>
      <c r="F4678" s="10"/>
    </row>
    <row r="4679" spans="1:6" s="8" customFormat="1" ht="15" x14ac:dyDescent="0.2">
      <c r="A4679" s="13"/>
      <c r="C4679" s="14"/>
      <c r="F4679" s="10"/>
    </row>
    <row r="4680" spans="1:6" s="8" customFormat="1" ht="15" x14ac:dyDescent="0.2">
      <c r="A4680" s="13"/>
      <c r="C4680" s="14"/>
      <c r="F4680" s="10"/>
    </row>
    <row r="4681" spans="1:6" s="8" customFormat="1" ht="15" x14ac:dyDescent="0.2">
      <c r="A4681" s="13"/>
      <c r="C4681" s="14"/>
      <c r="F4681" s="10"/>
    </row>
    <row r="4682" spans="1:6" s="8" customFormat="1" ht="15" x14ac:dyDescent="0.2">
      <c r="A4682" s="13"/>
      <c r="C4682" s="14"/>
      <c r="F4682" s="10"/>
    </row>
    <row r="4683" spans="1:6" s="8" customFormat="1" ht="15" x14ac:dyDescent="0.2">
      <c r="A4683" s="13"/>
      <c r="C4683" s="14"/>
      <c r="F4683" s="10"/>
    </row>
    <row r="4684" spans="1:6" s="8" customFormat="1" ht="15" x14ac:dyDescent="0.2">
      <c r="A4684" s="13"/>
      <c r="C4684" s="14"/>
      <c r="F4684" s="10"/>
    </row>
    <row r="4685" spans="1:6" s="8" customFormat="1" ht="15" x14ac:dyDescent="0.2">
      <c r="A4685" s="13"/>
      <c r="C4685" s="14"/>
      <c r="F4685" s="10"/>
    </row>
    <row r="4686" spans="1:6" s="8" customFormat="1" ht="15" x14ac:dyDescent="0.2">
      <c r="A4686" s="13"/>
      <c r="C4686" s="14"/>
      <c r="F4686" s="10"/>
    </row>
    <row r="4687" spans="1:6" s="8" customFormat="1" ht="15" x14ac:dyDescent="0.2">
      <c r="A4687" s="13"/>
      <c r="C4687" s="14"/>
      <c r="F4687" s="10"/>
    </row>
    <row r="4688" spans="1:6" s="8" customFormat="1" ht="15" x14ac:dyDescent="0.2">
      <c r="A4688" s="13"/>
      <c r="C4688" s="14"/>
      <c r="F4688" s="10"/>
    </row>
    <row r="4689" spans="1:6" s="8" customFormat="1" ht="15" x14ac:dyDescent="0.2">
      <c r="A4689" s="13"/>
      <c r="C4689" s="14"/>
      <c r="F4689" s="10"/>
    </row>
    <row r="4690" spans="1:6" s="8" customFormat="1" ht="15" x14ac:dyDescent="0.2">
      <c r="A4690" s="13"/>
      <c r="C4690" s="14"/>
      <c r="F4690" s="10"/>
    </row>
    <row r="4691" spans="1:6" s="8" customFormat="1" ht="15" x14ac:dyDescent="0.2">
      <c r="A4691" s="13"/>
      <c r="C4691" s="14"/>
      <c r="F4691" s="10"/>
    </row>
    <row r="4692" spans="1:6" s="8" customFormat="1" ht="15" x14ac:dyDescent="0.2">
      <c r="A4692" s="13"/>
      <c r="C4692" s="14"/>
      <c r="F4692" s="10"/>
    </row>
    <row r="4693" spans="1:6" s="8" customFormat="1" ht="15" x14ac:dyDescent="0.2">
      <c r="A4693" s="13"/>
      <c r="C4693" s="14"/>
      <c r="F4693" s="10"/>
    </row>
    <row r="4694" spans="1:6" s="8" customFormat="1" ht="15" x14ac:dyDescent="0.2">
      <c r="A4694" s="13"/>
      <c r="C4694" s="14"/>
      <c r="F4694" s="10"/>
    </row>
    <row r="4695" spans="1:6" s="8" customFormat="1" ht="15" x14ac:dyDescent="0.2">
      <c r="A4695" s="13"/>
      <c r="C4695" s="14"/>
      <c r="F4695" s="10"/>
    </row>
    <row r="4696" spans="1:6" s="8" customFormat="1" ht="15" x14ac:dyDescent="0.2">
      <c r="A4696" s="13"/>
      <c r="C4696" s="14"/>
      <c r="F4696" s="10"/>
    </row>
    <row r="4697" spans="1:6" s="8" customFormat="1" ht="15" x14ac:dyDescent="0.2">
      <c r="A4697" s="13"/>
      <c r="C4697" s="14"/>
      <c r="F4697" s="10"/>
    </row>
    <row r="4698" spans="1:6" s="8" customFormat="1" ht="15" x14ac:dyDescent="0.2">
      <c r="A4698" s="13"/>
      <c r="C4698" s="14"/>
      <c r="F4698" s="10"/>
    </row>
    <row r="4699" spans="1:6" s="8" customFormat="1" ht="15" x14ac:dyDescent="0.2">
      <c r="A4699" s="13"/>
      <c r="C4699" s="14"/>
      <c r="F4699" s="10"/>
    </row>
    <row r="4700" spans="1:6" s="8" customFormat="1" ht="15" x14ac:dyDescent="0.2">
      <c r="A4700" s="13"/>
      <c r="C4700" s="14"/>
      <c r="F4700" s="10"/>
    </row>
    <row r="4701" spans="1:6" s="8" customFormat="1" ht="15" x14ac:dyDescent="0.2">
      <c r="A4701" s="13"/>
      <c r="C4701" s="14"/>
      <c r="F4701" s="10"/>
    </row>
    <row r="4702" spans="1:6" s="8" customFormat="1" ht="15" x14ac:dyDescent="0.2">
      <c r="A4702" s="13"/>
      <c r="C4702" s="14"/>
      <c r="F4702" s="10"/>
    </row>
    <row r="4703" spans="1:6" s="8" customFormat="1" ht="15" x14ac:dyDescent="0.2">
      <c r="A4703" s="13"/>
      <c r="C4703" s="14"/>
      <c r="F4703" s="10"/>
    </row>
    <row r="4704" spans="1:6" s="8" customFormat="1" ht="15" x14ac:dyDescent="0.2">
      <c r="A4704" s="13"/>
      <c r="C4704" s="14"/>
      <c r="F4704" s="10"/>
    </row>
    <row r="4705" spans="1:6" s="8" customFormat="1" ht="15" x14ac:dyDescent="0.2">
      <c r="A4705" s="13"/>
      <c r="C4705" s="14"/>
      <c r="F4705" s="10"/>
    </row>
    <row r="4706" spans="1:6" s="8" customFormat="1" ht="15" x14ac:dyDescent="0.2">
      <c r="A4706" s="13"/>
      <c r="C4706" s="14"/>
      <c r="F4706" s="10"/>
    </row>
    <row r="4707" spans="1:6" s="8" customFormat="1" ht="15" x14ac:dyDescent="0.2">
      <c r="A4707" s="13"/>
      <c r="C4707" s="14"/>
      <c r="F4707" s="10"/>
    </row>
    <row r="4708" spans="1:6" s="8" customFormat="1" ht="15" x14ac:dyDescent="0.2">
      <c r="A4708" s="13"/>
      <c r="C4708" s="14"/>
      <c r="F4708" s="10"/>
    </row>
    <row r="4709" spans="1:6" s="8" customFormat="1" ht="15" x14ac:dyDescent="0.2">
      <c r="A4709" s="13"/>
      <c r="C4709" s="14"/>
      <c r="F4709" s="10"/>
    </row>
    <row r="4710" spans="1:6" s="8" customFormat="1" ht="15" x14ac:dyDescent="0.2">
      <c r="A4710" s="13"/>
      <c r="C4710" s="14"/>
      <c r="F4710" s="10"/>
    </row>
    <row r="4711" spans="1:6" s="8" customFormat="1" ht="15" x14ac:dyDescent="0.2">
      <c r="A4711" s="13"/>
      <c r="C4711" s="14"/>
      <c r="F4711" s="10"/>
    </row>
    <row r="4712" spans="1:6" s="8" customFormat="1" ht="15" x14ac:dyDescent="0.2">
      <c r="A4712" s="13"/>
      <c r="C4712" s="14"/>
      <c r="F4712" s="10"/>
    </row>
    <row r="4713" spans="1:6" s="8" customFormat="1" ht="15" x14ac:dyDescent="0.2">
      <c r="A4713" s="13"/>
      <c r="C4713" s="14"/>
      <c r="F4713" s="10"/>
    </row>
    <row r="4714" spans="1:6" s="8" customFormat="1" ht="15" x14ac:dyDescent="0.2">
      <c r="A4714" s="13"/>
      <c r="C4714" s="14"/>
      <c r="F4714" s="10"/>
    </row>
    <row r="4715" spans="1:6" s="8" customFormat="1" ht="15" x14ac:dyDescent="0.2">
      <c r="A4715" s="13"/>
      <c r="C4715" s="14"/>
      <c r="F4715" s="10"/>
    </row>
    <row r="4716" spans="1:6" s="8" customFormat="1" ht="15" x14ac:dyDescent="0.2">
      <c r="A4716" s="13"/>
      <c r="C4716" s="14"/>
      <c r="F4716" s="10"/>
    </row>
    <row r="4717" spans="1:6" s="8" customFormat="1" ht="15" x14ac:dyDescent="0.2">
      <c r="A4717" s="13"/>
      <c r="C4717" s="14"/>
      <c r="F4717" s="10"/>
    </row>
    <row r="4718" spans="1:6" s="8" customFormat="1" ht="15" x14ac:dyDescent="0.2">
      <c r="A4718" s="13"/>
      <c r="C4718" s="14"/>
      <c r="F4718" s="10"/>
    </row>
    <row r="4719" spans="1:6" s="8" customFormat="1" ht="15" x14ac:dyDescent="0.2">
      <c r="A4719" s="13"/>
      <c r="C4719" s="14"/>
      <c r="F4719" s="10"/>
    </row>
    <row r="4720" spans="1:6" s="8" customFormat="1" ht="15" x14ac:dyDescent="0.2">
      <c r="A4720" s="13"/>
      <c r="C4720" s="14"/>
      <c r="F4720" s="10"/>
    </row>
    <row r="4721" spans="1:6" s="8" customFormat="1" ht="15" x14ac:dyDescent="0.2">
      <c r="A4721" s="13"/>
      <c r="C4721" s="14"/>
      <c r="F4721" s="10"/>
    </row>
    <row r="4722" spans="1:6" s="8" customFormat="1" ht="15" x14ac:dyDescent="0.2">
      <c r="A4722" s="13"/>
      <c r="C4722" s="14"/>
      <c r="F4722" s="10"/>
    </row>
    <row r="4723" spans="1:6" s="8" customFormat="1" ht="15" x14ac:dyDescent="0.2">
      <c r="A4723" s="13"/>
      <c r="C4723" s="14"/>
      <c r="F4723" s="10"/>
    </row>
    <row r="4724" spans="1:6" s="8" customFormat="1" ht="15" x14ac:dyDescent="0.2">
      <c r="A4724" s="13"/>
      <c r="C4724" s="14"/>
      <c r="F4724" s="10"/>
    </row>
    <row r="4725" spans="1:6" s="8" customFormat="1" ht="15" x14ac:dyDescent="0.2">
      <c r="A4725" s="13"/>
      <c r="C4725" s="14"/>
      <c r="F4725" s="10"/>
    </row>
    <row r="4726" spans="1:6" s="8" customFormat="1" ht="15" x14ac:dyDescent="0.2">
      <c r="A4726" s="13"/>
      <c r="C4726" s="14"/>
      <c r="F4726" s="10"/>
    </row>
    <row r="4727" spans="1:6" s="8" customFormat="1" ht="15" x14ac:dyDescent="0.2">
      <c r="A4727" s="13"/>
      <c r="C4727" s="14"/>
      <c r="F4727" s="10"/>
    </row>
    <row r="4728" spans="1:6" s="8" customFormat="1" ht="15" x14ac:dyDescent="0.2">
      <c r="A4728" s="13"/>
      <c r="C4728" s="14"/>
      <c r="F4728" s="10"/>
    </row>
    <row r="4729" spans="1:6" s="8" customFormat="1" ht="15" x14ac:dyDescent="0.2">
      <c r="A4729" s="13"/>
      <c r="C4729" s="14"/>
      <c r="F4729" s="10"/>
    </row>
    <row r="4730" spans="1:6" s="8" customFormat="1" ht="15" x14ac:dyDescent="0.2">
      <c r="A4730" s="13"/>
      <c r="C4730" s="14"/>
      <c r="F4730" s="10"/>
    </row>
    <row r="4731" spans="1:6" s="8" customFormat="1" ht="15" x14ac:dyDescent="0.2">
      <c r="A4731" s="13"/>
      <c r="C4731" s="14"/>
      <c r="F4731" s="10"/>
    </row>
    <row r="4732" spans="1:6" s="8" customFormat="1" ht="15" x14ac:dyDescent="0.2">
      <c r="A4732" s="13"/>
      <c r="C4732" s="14"/>
      <c r="F4732" s="10"/>
    </row>
    <row r="4733" spans="1:6" s="8" customFormat="1" ht="15" x14ac:dyDescent="0.2">
      <c r="A4733" s="13"/>
      <c r="C4733" s="14"/>
      <c r="F4733" s="10"/>
    </row>
    <row r="4734" spans="1:6" s="8" customFormat="1" ht="15" x14ac:dyDescent="0.2">
      <c r="A4734" s="13"/>
      <c r="C4734" s="14"/>
      <c r="F4734" s="10"/>
    </row>
    <row r="4735" spans="1:6" s="8" customFormat="1" ht="15" x14ac:dyDescent="0.2">
      <c r="A4735" s="13"/>
      <c r="C4735" s="14"/>
      <c r="F4735" s="10"/>
    </row>
    <row r="4736" spans="1:6" s="8" customFormat="1" ht="15" x14ac:dyDescent="0.2">
      <c r="A4736" s="13"/>
      <c r="C4736" s="14"/>
      <c r="F4736" s="10"/>
    </row>
    <row r="4737" spans="1:6" s="8" customFormat="1" ht="15" x14ac:dyDescent="0.2">
      <c r="A4737" s="13"/>
      <c r="C4737" s="14"/>
      <c r="F4737" s="10"/>
    </row>
    <row r="4738" spans="1:6" s="8" customFormat="1" ht="15" x14ac:dyDescent="0.2">
      <c r="A4738" s="13"/>
      <c r="C4738" s="14"/>
      <c r="F4738" s="10"/>
    </row>
    <row r="4739" spans="1:6" s="8" customFormat="1" ht="15" x14ac:dyDescent="0.2">
      <c r="A4739" s="13"/>
      <c r="C4739" s="14"/>
      <c r="F4739" s="10"/>
    </row>
    <row r="4740" spans="1:6" s="8" customFormat="1" ht="15" x14ac:dyDescent="0.2">
      <c r="A4740" s="13"/>
      <c r="C4740" s="14"/>
      <c r="F4740" s="10"/>
    </row>
    <row r="4741" spans="1:6" s="8" customFormat="1" ht="15" x14ac:dyDescent="0.2">
      <c r="A4741" s="13"/>
      <c r="C4741" s="14"/>
      <c r="F4741" s="10"/>
    </row>
    <row r="4742" spans="1:6" s="8" customFormat="1" ht="15" x14ac:dyDescent="0.2">
      <c r="A4742" s="13"/>
      <c r="C4742" s="14"/>
      <c r="F4742" s="10"/>
    </row>
    <row r="4743" spans="1:6" s="8" customFormat="1" ht="15" x14ac:dyDescent="0.2">
      <c r="A4743" s="13"/>
      <c r="C4743" s="14"/>
      <c r="F4743" s="10"/>
    </row>
    <row r="4744" spans="1:6" s="8" customFormat="1" ht="15" x14ac:dyDescent="0.2">
      <c r="A4744" s="13"/>
      <c r="C4744" s="14"/>
      <c r="F4744" s="10"/>
    </row>
    <row r="4745" spans="1:6" s="8" customFormat="1" ht="15" x14ac:dyDescent="0.2">
      <c r="A4745" s="13"/>
      <c r="C4745" s="14"/>
      <c r="F4745" s="10"/>
    </row>
    <row r="4746" spans="1:6" s="8" customFormat="1" ht="15" x14ac:dyDescent="0.2">
      <c r="A4746" s="13"/>
      <c r="C4746" s="14"/>
      <c r="F4746" s="10"/>
    </row>
    <row r="4747" spans="1:6" s="8" customFormat="1" ht="15" x14ac:dyDescent="0.2">
      <c r="A4747" s="13"/>
      <c r="C4747" s="14"/>
      <c r="F4747" s="10"/>
    </row>
    <row r="4748" spans="1:6" s="8" customFormat="1" ht="15" x14ac:dyDescent="0.2">
      <c r="A4748" s="13"/>
      <c r="C4748" s="14"/>
      <c r="F4748" s="10"/>
    </row>
    <row r="4749" spans="1:6" s="8" customFormat="1" ht="15" x14ac:dyDescent="0.2">
      <c r="A4749" s="13"/>
      <c r="C4749" s="14"/>
      <c r="F4749" s="10"/>
    </row>
    <row r="4750" spans="1:6" s="8" customFormat="1" ht="15" x14ac:dyDescent="0.2">
      <c r="A4750" s="13"/>
      <c r="C4750" s="14"/>
      <c r="F4750" s="10"/>
    </row>
    <row r="4751" spans="1:6" s="8" customFormat="1" ht="15" x14ac:dyDescent="0.2">
      <c r="A4751" s="13"/>
      <c r="C4751" s="14"/>
      <c r="F4751" s="10"/>
    </row>
    <row r="4752" spans="1:6" s="8" customFormat="1" ht="15" x14ac:dyDescent="0.2">
      <c r="A4752" s="13"/>
      <c r="C4752" s="14"/>
      <c r="F4752" s="10"/>
    </row>
    <row r="4753" spans="1:6" s="8" customFormat="1" ht="15" x14ac:dyDescent="0.2">
      <c r="A4753" s="13"/>
      <c r="C4753" s="14"/>
      <c r="F4753" s="10"/>
    </row>
    <row r="4754" spans="1:6" s="8" customFormat="1" ht="15" x14ac:dyDescent="0.2">
      <c r="A4754" s="13"/>
      <c r="C4754" s="14"/>
      <c r="F4754" s="10"/>
    </row>
    <row r="4755" spans="1:6" s="8" customFormat="1" ht="15" x14ac:dyDescent="0.2">
      <c r="A4755" s="13"/>
      <c r="C4755" s="14"/>
      <c r="F4755" s="10"/>
    </row>
    <row r="4756" spans="1:6" s="8" customFormat="1" ht="15" x14ac:dyDescent="0.2">
      <c r="A4756" s="13"/>
      <c r="C4756" s="14"/>
      <c r="F4756" s="10"/>
    </row>
    <row r="4757" spans="1:6" s="8" customFormat="1" ht="15" x14ac:dyDescent="0.2">
      <c r="A4757" s="13"/>
      <c r="C4757" s="14"/>
      <c r="F4757" s="10"/>
    </row>
    <row r="4758" spans="1:6" s="8" customFormat="1" ht="15" x14ac:dyDescent="0.2">
      <c r="A4758" s="13"/>
      <c r="C4758" s="14"/>
      <c r="F4758" s="10"/>
    </row>
    <row r="4759" spans="1:6" s="8" customFormat="1" ht="15" x14ac:dyDescent="0.2">
      <c r="A4759" s="13"/>
      <c r="C4759" s="14"/>
      <c r="F4759" s="10"/>
    </row>
    <row r="4760" spans="1:6" s="8" customFormat="1" ht="15" x14ac:dyDescent="0.2">
      <c r="A4760" s="13"/>
      <c r="C4760" s="14"/>
      <c r="F4760" s="10"/>
    </row>
    <row r="4761" spans="1:6" s="8" customFormat="1" ht="15" x14ac:dyDescent="0.2">
      <c r="A4761" s="13"/>
      <c r="C4761" s="14"/>
      <c r="F4761" s="10"/>
    </row>
    <row r="4762" spans="1:6" s="8" customFormat="1" ht="15" x14ac:dyDescent="0.2">
      <c r="A4762" s="13"/>
      <c r="C4762" s="14"/>
      <c r="F4762" s="10"/>
    </row>
    <row r="4763" spans="1:6" s="8" customFormat="1" ht="15" x14ac:dyDescent="0.2">
      <c r="A4763" s="13"/>
      <c r="C4763" s="14"/>
      <c r="F4763" s="10"/>
    </row>
    <row r="4764" spans="1:6" s="8" customFormat="1" ht="15" x14ac:dyDescent="0.2">
      <c r="A4764" s="13"/>
      <c r="C4764" s="14"/>
      <c r="F4764" s="10"/>
    </row>
    <row r="4765" spans="1:6" s="8" customFormat="1" ht="15" x14ac:dyDescent="0.2">
      <c r="A4765" s="13"/>
      <c r="C4765" s="14"/>
      <c r="F4765" s="10"/>
    </row>
    <row r="4766" spans="1:6" s="8" customFormat="1" ht="15" x14ac:dyDescent="0.2">
      <c r="A4766" s="13"/>
      <c r="C4766" s="14"/>
      <c r="F4766" s="10"/>
    </row>
    <row r="4767" spans="1:6" s="8" customFormat="1" ht="15" x14ac:dyDescent="0.2">
      <c r="A4767" s="13"/>
      <c r="C4767" s="14"/>
      <c r="F4767" s="10"/>
    </row>
    <row r="4768" spans="1:6" s="8" customFormat="1" ht="15" x14ac:dyDescent="0.2">
      <c r="A4768" s="13"/>
      <c r="C4768" s="14"/>
      <c r="F4768" s="10"/>
    </row>
    <row r="4769" spans="1:6" s="8" customFormat="1" ht="15" x14ac:dyDescent="0.2">
      <c r="A4769" s="13"/>
      <c r="C4769" s="14"/>
      <c r="F4769" s="10"/>
    </row>
    <row r="4770" spans="1:6" s="8" customFormat="1" ht="15" x14ac:dyDescent="0.2">
      <c r="A4770" s="13"/>
      <c r="C4770" s="14"/>
      <c r="F4770" s="10"/>
    </row>
    <row r="4771" spans="1:6" s="8" customFormat="1" ht="15" x14ac:dyDescent="0.2">
      <c r="A4771" s="13"/>
      <c r="C4771" s="14"/>
      <c r="F4771" s="10"/>
    </row>
    <row r="4772" spans="1:6" s="8" customFormat="1" ht="15" x14ac:dyDescent="0.2">
      <c r="A4772" s="13"/>
      <c r="C4772" s="14"/>
      <c r="F4772" s="10"/>
    </row>
    <row r="4773" spans="1:6" s="8" customFormat="1" ht="15" x14ac:dyDescent="0.2">
      <c r="A4773" s="13"/>
      <c r="C4773" s="14"/>
      <c r="F4773" s="10"/>
    </row>
    <row r="4774" spans="1:6" s="8" customFormat="1" ht="15" x14ac:dyDescent="0.2">
      <c r="A4774" s="13"/>
      <c r="C4774" s="14"/>
      <c r="F4774" s="10"/>
    </row>
    <row r="4775" spans="1:6" s="8" customFormat="1" ht="15" x14ac:dyDescent="0.2">
      <c r="A4775" s="13"/>
      <c r="C4775" s="14"/>
      <c r="F4775" s="10"/>
    </row>
    <row r="4776" spans="1:6" s="8" customFormat="1" ht="15" x14ac:dyDescent="0.2">
      <c r="A4776" s="13"/>
      <c r="C4776" s="14"/>
      <c r="F4776" s="10"/>
    </row>
    <row r="4777" spans="1:6" s="8" customFormat="1" ht="15" x14ac:dyDescent="0.2">
      <c r="A4777" s="13"/>
      <c r="C4777" s="14"/>
      <c r="F4777" s="10"/>
    </row>
    <row r="4778" spans="1:6" s="8" customFormat="1" ht="15" x14ac:dyDescent="0.2">
      <c r="A4778" s="13"/>
      <c r="C4778" s="14"/>
      <c r="F4778" s="10"/>
    </row>
    <row r="4779" spans="1:6" s="8" customFormat="1" ht="15" x14ac:dyDescent="0.2">
      <c r="A4779" s="13"/>
      <c r="C4779" s="14"/>
      <c r="F4779" s="10"/>
    </row>
    <row r="4780" spans="1:6" s="8" customFormat="1" ht="15" x14ac:dyDescent="0.2">
      <c r="A4780" s="13"/>
      <c r="C4780" s="14"/>
      <c r="F4780" s="10"/>
    </row>
    <row r="4781" spans="1:6" s="8" customFormat="1" ht="15" x14ac:dyDescent="0.2">
      <c r="A4781" s="13"/>
      <c r="C4781" s="14"/>
      <c r="F4781" s="10"/>
    </row>
    <row r="4782" spans="1:6" s="8" customFormat="1" ht="15" x14ac:dyDescent="0.2">
      <c r="A4782" s="13"/>
      <c r="C4782" s="14"/>
      <c r="F4782" s="10"/>
    </row>
    <row r="4783" spans="1:6" s="8" customFormat="1" ht="15" x14ac:dyDescent="0.2">
      <c r="A4783" s="13"/>
      <c r="C4783" s="14"/>
      <c r="F4783" s="10"/>
    </row>
    <row r="4784" spans="1:6" s="8" customFormat="1" ht="15" x14ac:dyDescent="0.2">
      <c r="A4784" s="13"/>
      <c r="C4784" s="14"/>
      <c r="F4784" s="10"/>
    </row>
    <row r="4785" spans="1:6" s="8" customFormat="1" ht="15" x14ac:dyDescent="0.2">
      <c r="A4785" s="13"/>
      <c r="C4785" s="14"/>
      <c r="F4785" s="10"/>
    </row>
    <row r="4786" spans="1:6" s="8" customFormat="1" ht="15" x14ac:dyDescent="0.2">
      <c r="A4786" s="13"/>
      <c r="C4786" s="14"/>
      <c r="F4786" s="10"/>
    </row>
    <row r="4787" spans="1:6" s="8" customFormat="1" ht="15" x14ac:dyDescent="0.2">
      <c r="A4787" s="13"/>
      <c r="C4787" s="14"/>
      <c r="F4787" s="10"/>
    </row>
    <row r="4788" spans="1:6" s="8" customFormat="1" ht="15" x14ac:dyDescent="0.2">
      <c r="A4788" s="13"/>
      <c r="C4788" s="14"/>
      <c r="F4788" s="10"/>
    </row>
    <row r="4789" spans="1:6" s="8" customFormat="1" ht="15" x14ac:dyDescent="0.2">
      <c r="A4789" s="13"/>
      <c r="C4789" s="14"/>
      <c r="F4789" s="10"/>
    </row>
    <row r="4790" spans="1:6" s="8" customFormat="1" ht="15" x14ac:dyDescent="0.2">
      <c r="A4790" s="13"/>
      <c r="C4790" s="14"/>
      <c r="F4790" s="10"/>
    </row>
    <row r="4791" spans="1:6" s="8" customFormat="1" ht="15" x14ac:dyDescent="0.2">
      <c r="A4791" s="13"/>
      <c r="C4791" s="14"/>
      <c r="F4791" s="10"/>
    </row>
    <row r="4792" spans="1:6" s="8" customFormat="1" ht="15" x14ac:dyDescent="0.2">
      <c r="A4792" s="13"/>
      <c r="C4792" s="14"/>
      <c r="F4792" s="10"/>
    </row>
    <row r="4793" spans="1:6" s="8" customFormat="1" ht="15" x14ac:dyDescent="0.2">
      <c r="A4793" s="13"/>
      <c r="C4793" s="14"/>
      <c r="F4793" s="10"/>
    </row>
    <row r="4794" spans="1:6" s="8" customFormat="1" ht="15" x14ac:dyDescent="0.2">
      <c r="A4794" s="13"/>
      <c r="C4794" s="14"/>
      <c r="F4794" s="10"/>
    </row>
    <row r="4795" spans="1:6" s="8" customFormat="1" ht="15" x14ac:dyDescent="0.2">
      <c r="A4795" s="13"/>
      <c r="C4795" s="14"/>
      <c r="F4795" s="10"/>
    </row>
    <row r="4796" spans="1:6" s="8" customFormat="1" ht="15" x14ac:dyDescent="0.2">
      <c r="A4796" s="13"/>
      <c r="C4796" s="14"/>
      <c r="F4796" s="10"/>
    </row>
    <row r="4797" spans="1:6" s="8" customFormat="1" ht="15" x14ac:dyDescent="0.2">
      <c r="A4797" s="13"/>
      <c r="C4797" s="14"/>
      <c r="F4797" s="10"/>
    </row>
    <row r="4798" spans="1:6" s="8" customFormat="1" ht="15" x14ac:dyDescent="0.2">
      <c r="A4798" s="13"/>
      <c r="C4798" s="14"/>
      <c r="F4798" s="10"/>
    </row>
    <row r="4799" spans="1:6" s="8" customFormat="1" ht="15" x14ac:dyDescent="0.2">
      <c r="A4799" s="13"/>
      <c r="C4799" s="14"/>
      <c r="F4799" s="10"/>
    </row>
    <row r="4800" spans="1:6" s="8" customFormat="1" ht="15" x14ac:dyDescent="0.2">
      <c r="A4800" s="13"/>
      <c r="C4800" s="14"/>
      <c r="F4800" s="10"/>
    </row>
    <row r="4801" spans="1:6" s="8" customFormat="1" ht="15" x14ac:dyDescent="0.2">
      <c r="A4801" s="13"/>
      <c r="C4801" s="14"/>
      <c r="F4801" s="10"/>
    </row>
    <row r="4802" spans="1:6" s="8" customFormat="1" ht="15" x14ac:dyDescent="0.2">
      <c r="A4802" s="13"/>
      <c r="C4802" s="14"/>
      <c r="F4802" s="10"/>
    </row>
    <row r="4803" spans="1:6" s="8" customFormat="1" ht="15" x14ac:dyDescent="0.2">
      <c r="A4803" s="13"/>
      <c r="C4803" s="14"/>
      <c r="F4803" s="10"/>
    </row>
    <row r="4804" spans="1:6" s="8" customFormat="1" ht="15" x14ac:dyDescent="0.2">
      <c r="A4804" s="13"/>
      <c r="C4804" s="14"/>
      <c r="F4804" s="10"/>
    </row>
    <row r="4805" spans="1:6" s="8" customFormat="1" ht="15" x14ac:dyDescent="0.2">
      <c r="A4805" s="13"/>
      <c r="C4805" s="14"/>
      <c r="F4805" s="10"/>
    </row>
    <row r="4806" spans="1:6" s="8" customFormat="1" ht="15" x14ac:dyDescent="0.2">
      <c r="A4806" s="13"/>
      <c r="C4806" s="14"/>
      <c r="F4806" s="10"/>
    </row>
    <row r="4807" spans="1:6" s="8" customFormat="1" ht="15" x14ac:dyDescent="0.2">
      <c r="A4807" s="13"/>
      <c r="C4807" s="14"/>
      <c r="F4807" s="10"/>
    </row>
    <row r="4808" spans="1:6" s="8" customFormat="1" ht="15" x14ac:dyDescent="0.2">
      <c r="A4808" s="13"/>
      <c r="C4808" s="14"/>
      <c r="F4808" s="10"/>
    </row>
    <row r="4809" spans="1:6" s="8" customFormat="1" ht="15" x14ac:dyDescent="0.2">
      <c r="A4809" s="13"/>
      <c r="C4809" s="14"/>
      <c r="F4809" s="10"/>
    </row>
    <row r="4810" spans="1:6" s="8" customFormat="1" ht="15" x14ac:dyDescent="0.2">
      <c r="A4810" s="13"/>
      <c r="C4810" s="14"/>
      <c r="F4810" s="10"/>
    </row>
    <row r="4811" spans="1:6" s="8" customFormat="1" ht="15" x14ac:dyDescent="0.2">
      <c r="A4811" s="13"/>
      <c r="C4811" s="14"/>
      <c r="F4811" s="10"/>
    </row>
    <row r="4812" spans="1:6" s="8" customFormat="1" ht="15" x14ac:dyDescent="0.2">
      <c r="A4812" s="13"/>
      <c r="C4812" s="14"/>
      <c r="F4812" s="10"/>
    </row>
    <row r="4813" spans="1:6" s="8" customFormat="1" ht="15" x14ac:dyDescent="0.2">
      <c r="A4813" s="13"/>
      <c r="C4813" s="14"/>
      <c r="F4813" s="10"/>
    </row>
    <row r="4814" spans="1:6" s="8" customFormat="1" ht="15" x14ac:dyDescent="0.2">
      <c r="A4814" s="13"/>
      <c r="C4814" s="14"/>
      <c r="F4814" s="10"/>
    </row>
    <row r="4815" spans="1:6" s="8" customFormat="1" ht="15" x14ac:dyDescent="0.2">
      <c r="A4815" s="13"/>
      <c r="C4815" s="14"/>
      <c r="F4815" s="10"/>
    </row>
    <row r="4816" spans="1:6" s="8" customFormat="1" ht="15" x14ac:dyDescent="0.2">
      <c r="A4816" s="13"/>
      <c r="C4816" s="14"/>
      <c r="F4816" s="10"/>
    </row>
    <row r="4817" spans="1:6" s="8" customFormat="1" ht="15" x14ac:dyDescent="0.2">
      <c r="A4817" s="13"/>
      <c r="C4817" s="14"/>
      <c r="F4817" s="10"/>
    </row>
    <row r="4818" spans="1:6" s="8" customFormat="1" ht="15" x14ac:dyDescent="0.2">
      <c r="A4818" s="13"/>
      <c r="C4818" s="14"/>
      <c r="F4818" s="10"/>
    </row>
    <row r="4819" spans="1:6" s="8" customFormat="1" ht="15" x14ac:dyDescent="0.2">
      <c r="A4819" s="13"/>
      <c r="C4819" s="14"/>
      <c r="F4819" s="10"/>
    </row>
    <row r="4820" spans="1:6" s="8" customFormat="1" ht="15" x14ac:dyDescent="0.2">
      <c r="A4820" s="13"/>
      <c r="C4820" s="14"/>
      <c r="F4820" s="10"/>
    </row>
    <row r="4821" spans="1:6" s="8" customFormat="1" ht="15" x14ac:dyDescent="0.2">
      <c r="A4821" s="13"/>
      <c r="C4821" s="14"/>
      <c r="F4821" s="10"/>
    </row>
    <row r="4822" spans="1:6" s="8" customFormat="1" ht="15" x14ac:dyDescent="0.2">
      <c r="A4822" s="13"/>
      <c r="C4822" s="14"/>
      <c r="F4822" s="10"/>
    </row>
    <row r="4823" spans="1:6" s="8" customFormat="1" ht="15" x14ac:dyDescent="0.2">
      <c r="A4823" s="13"/>
      <c r="C4823" s="14"/>
      <c r="F4823" s="10"/>
    </row>
    <row r="4824" spans="1:6" s="8" customFormat="1" ht="15" x14ac:dyDescent="0.2">
      <c r="A4824" s="13"/>
      <c r="C4824" s="14"/>
      <c r="F4824" s="10"/>
    </row>
    <row r="4825" spans="1:6" s="8" customFormat="1" ht="15" x14ac:dyDescent="0.2">
      <c r="A4825" s="13"/>
      <c r="C4825" s="14"/>
      <c r="F4825" s="10"/>
    </row>
    <row r="4826" spans="1:6" s="8" customFormat="1" ht="15" x14ac:dyDescent="0.2">
      <c r="A4826" s="13"/>
      <c r="C4826" s="14"/>
      <c r="F4826" s="10"/>
    </row>
    <row r="4827" spans="1:6" s="8" customFormat="1" ht="15" x14ac:dyDescent="0.2">
      <c r="A4827" s="13"/>
      <c r="C4827" s="14"/>
      <c r="F4827" s="10"/>
    </row>
    <row r="4828" spans="1:6" s="8" customFormat="1" ht="15" x14ac:dyDescent="0.2">
      <c r="A4828" s="13"/>
      <c r="C4828" s="14"/>
      <c r="F4828" s="10"/>
    </row>
    <row r="4829" spans="1:6" s="8" customFormat="1" ht="15" x14ac:dyDescent="0.2">
      <c r="A4829" s="13"/>
      <c r="C4829" s="14"/>
      <c r="F4829" s="10"/>
    </row>
    <row r="4830" spans="1:6" s="8" customFormat="1" ht="15" x14ac:dyDescent="0.2">
      <c r="A4830" s="13"/>
      <c r="C4830" s="14"/>
      <c r="F4830" s="10"/>
    </row>
    <row r="4831" spans="1:6" s="8" customFormat="1" ht="15" x14ac:dyDescent="0.2">
      <c r="A4831" s="13"/>
      <c r="C4831" s="14"/>
      <c r="F4831" s="10"/>
    </row>
    <row r="4832" spans="1:6" s="8" customFormat="1" ht="15" x14ac:dyDescent="0.2">
      <c r="A4832" s="13"/>
      <c r="C4832" s="14"/>
      <c r="F4832" s="10"/>
    </row>
    <row r="4833" spans="1:6" s="8" customFormat="1" ht="15" x14ac:dyDescent="0.2">
      <c r="A4833" s="13"/>
      <c r="C4833" s="14"/>
      <c r="F4833" s="10"/>
    </row>
    <row r="4834" spans="1:6" s="8" customFormat="1" ht="15" x14ac:dyDescent="0.2">
      <c r="A4834" s="13"/>
      <c r="C4834" s="14"/>
      <c r="F4834" s="10"/>
    </row>
    <row r="4835" spans="1:6" s="8" customFormat="1" ht="15" x14ac:dyDescent="0.2">
      <c r="A4835" s="13"/>
      <c r="C4835" s="14"/>
      <c r="F4835" s="10"/>
    </row>
    <row r="4836" spans="1:6" s="8" customFormat="1" ht="15" x14ac:dyDescent="0.2">
      <c r="A4836" s="13"/>
      <c r="C4836" s="14"/>
      <c r="F4836" s="10"/>
    </row>
    <row r="4837" spans="1:6" s="8" customFormat="1" ht="15" x14ac:dyDescent="0.2">
      <c r="A4837" s="13"/>
      <c r="C4837" s="14"/>
      <c r="F4837" s="10"/>
    </row>
    <row r="4838" spans="1:6" s="8" customFormat="1" ht="15" x14ac:dyDescent="0.2">
      <c r="A4838" s="13"/>
      <c r="C4838" s="14"/>
      <c r="F4838" s="10"/>
    </row>
    <row r="4839" spans="1:6" s="8" customFormat="1" ht="15" x14ac:dyDescent="0.2">
      <c r="A4839" s="13"/>
      <c r="C4839" s="14"/>
      <c r="F4839" s="10"/>
    </row>
    <row r="4840" spans="1:6" s="8" customFormat="1" ht="15" x14ac:dyDescent="0.2">
      <c r="A4840" s="13"/>
      <c r="C4840" s="14"/>
      <c r="F4840" s="10"/>
    </row>
    <row r="4841" spans="1:6" s="8" customFormat="1" ht="15" x14ac:dyDescent="0.2">
      <c r="A4841" s="13"/>
      <c r="C4841" s="14"/>
      <c r="F4841" s="10"/>
    </row>
    <row r="4842" spans="1:6" s="8" customFormat="1" ht="15" x14ac:dyDescent="0.2">
      <c r="A4842" s="13"/>
      <c r="C4842" s="14"/>
      <c r="F4842" s="10"/>
    </row>
    <row r="4843" spans="1:6" s="8" customFormat="1" ht="15" x14ac:dyDescent="0.2">
      <c r="A4843" s="13"/>
      <c r="C4843" s="14"/>
      <c r="F4843" s="10"/>
    </row>
    <row r="4844" spans="1:6" s="8" customFormat="1" ht="15" x14ac:dyDescent="0.2">
      <c r="A4844" s="13"/>
      <c r="C4844" s="14"/>
      <c r="F4844" s="10"/>
    </row>
    <row r="4845" spans="1:6" s="8" customFormat="1" ht="15" x14ac:dyDescent="0.2">
      <c r="A4845" s="13"/>
      <c r="C4845" s="14"/>
      <c r="F4845" s="10"/>
    </row>
    <row r="4846" spans="1:6" s="8" customFormat="1" ht="15" x14ac:dyDescent="0.2">
      <c r="A4846" s="13"/>
      <c r="C4846" s="14"/>
      <c r="F4846" s="10"/>
    </row>
    <row r="4847" spans="1:6" s="8" customFormat="1" ht="15" x14ac:dyDescent="0.2">
      <c r="A4847" s="13"/>
      <c r="C4847" s="14"/>
      <c r="F4847" s="10"/>
    </row>
    <row r="4848" spans="1:6" s="8" customFormat="1" ht="15" x14ac:dyDescent="0.2">
      <c r="A4848" s="13"/>
      <c r="C4848" s="14"/>
      <c r="F4848" s="10"/>
    </row>
    <row r="4849" spans="1:6" s="8" customFormat="1" ht="15" x14ac:dyDescent="0.2">
      <c r="A4849" s="13"/>
      <c r="C4849" s="14"/>
      <c r="F4849" s="10"/>
    </row>
    <row r="4850" spans="1:6" s="8" customFormat="1" ht="15" x14ac:dyDescent="0.2">
      <c r="A4850" s="13"/>
      <c r="C4850" s="14"/>
      <c r="F4850" s="10"/>
    </row>
    <row r="4851" spans="1:6" s="8" customFormat="1" ht="15" x14ac:dyDescent="0.2">
      <c r="A4851" s="13"/>
      <c r="C4851" s="14"/>
      <c r="F4851" s="10"/>
    </row>
    <row r="4852" spans="1:6" s="8" customFormat="1" ht="15" x14ac:dyDescent="0.2">
      <c r="A4852" s="13"/>
      <c r="C4852" s="14"/>
      <c r="F4852" s="10"/>
    </row>
    <row r="4853" spans="1:6" s="8" customFormat="1" ht="15" x14ac:dyDescent="0.2">
      <c r="A4853" s="13"/>
      <c r="C4853" s="14"/>
      <c r="F4853" s="10"/>
    </row>
    <row r="4854" spans="1:6" s="8" customFormat="1" ht="15" x14ac:dyDescent="0.2">
      <c r="A4854" s="13"/>
      <c r="C4854" s="14"/>
      <c r="F4854" s="10"/>
    </row>
    <row r="4855" spans="1:6" s="8" customFormat="1" ht="15" x14ac:dyDescent="0.2">
      <c r="A4855" s="13"/>
      <c r="C4855" s="14"/>
      <c r="F4855" s="10"/>
    </row>
    <row r="4856" spans="1:6" s="8" customFormat="1" ht="15" x14ac:dyDescent="0.2">
      <c r="A4856" s="13"/>
      <c r="C4856" s="14"/>
      <c r="F4856" s="10"/>
    </row>
    <row r="4857" spans="1:6" s="8" customFormat="1" ht="15" x14ac:dyDescent="0.2">
      <c r="A4857" s="13"/>
      <c r="C4857" s="14"/>
      <c r="F4857" s="10"/>
    </row>
    <row r="4858" spans="1:6" s="8" customFormat="1" ht="15" x14ac:dyDescent="0.2">
      <c r="A4858" s="13"/>
      <c r="C4858" s="14"/>
      <c r="F4858" s="10"/>
    </row>
    <row r="4859" spans="1:6" s="8" customFormat="1" ht="15" x14ac:dyDescent="0.2">
      <c r="A4859" s="13"/>
      <c r="C4859" s="14"/>
      <c r="F4859" s="10"/>
    </row>
    <row r="4860" spans="1:6" s="8" customFormat="1" ht="15" x14ac:dyDescent="0.2">
      <c r="A4860" s="13"/>
      <c r="C4860" s="14"/>
      <c r="F4860" s="10"/>
    </row>
    <row r="4861" spans="1:6" s="8" customFormat="1" ht="15" x14ac:dyDescent="0.2">
      <c r="A4861" s="13"/>
      <c r="C4861" s="14"/>
      <c r="F4861" s="10"/>
    </row>
    <row r="4862" spans="1:6" s="8" customFormat="1" ht="15" x14ac:dyDescent="0.2">
      <c r="A4862" s="13"/>
      <c r="C4862" s="14"/>
      <c r="F4862" s="10"/>
    </row>
    <row r="4863" spans="1:6" s="8" customFormat="1" ht="15" x14ac:dyDescent="0.2">
      <c r="A4863" s="13"/>
      <c r="C4863" s="14"/>
      <c r="F4863" s="10"/>
    </row>
    <row r="4864" spans="1:6" s="8" customFormat="1" ht="15" x14ac:dyDescent="0.2">
      <c r="A4864" s="13"/>
      <c r="C4864" s="14"/>
      <c r="F4864" s="10"/>
    </row>
    <row r="4865" spans="1:6" s="8" customFormat="1" ht="15" x14ac:dyDescent="0.2">
      <c r="A4865" s="13"/>
      <c r="C4865" s="14"/>
      <c r="F4865" s="10"/>
    </row>
    <row r="4866" spans="1:6" s="8" customFormat="1" ht="15" x14ac:dyDescent="0.2">
      <c r="A4866" s="13"/>
      <c r="C4866" s="14"/>
      <c r="F4866" s="10"/>
    </row>
    <row r="4867" spans="1:6" s="8" customFormat="1" ht="15" x14ac:dyDescent="0.2">
      <c r="A4867" s="13"/>
      <c r="C4867" s="14"/>
      <c r="F4867" s="10"/>
    </row>
    <row r="4868" spans="1:6" s="8" customFormat="1" ht="15" x14ac:dyDescent="0.2">
      <c r="A4868" s="13"/>
      <c r="C4868" s="14"/>
      <c r="F4868" s="10"/>
    </row>
    <row r="4869" spans="1:6" s="8" customFormat="1" ht="15" x14ac:dyDescent="0.2">
      <c r="A4869" s="13"/>
      <c r="C4869" s="14"/>
      <c r="F4869" s="10"/>
    </row>
    <row r="4870" spans="1:6" s="8" customFormat="1" ht="15" x14ac:dyDescent="0.2">
      <c r="A4870" s="13"/>
      <c r="C4870" s="14"/>
      <c r="F4870" s="10"/>
    </row>
    <row r="4871" spans="1:6" s="8" customFormat="1" ht="15" x14ac:dyDescent="0.2">
      <c r="A4871" s="13"/>
      <c r="C4871" s="14"/>
      <c r="F4871" s="10"/>
    </row>
    <row r="4872" spans="1:6" s="8" customFormat="1" ht="15" x14ac:dyDescent="0.2">
      <c r="A4872" s="13"/>
      <c r="C4872" s="14"/>
      <c r="F4872" s="10"/>
    </row>
    <row r="4873" spans="1:6" s="8" customFormat="1" ht="15" x14ac:dyDescent="0.2">
      <c r="A4873" s="13"/>
      <c r="C4873" s="14"/>
      <c r="F4873" s="10"/>
    </row>
    <row r="4874" spans="1:6" s="8" customFormat="1" ht="15" x14ac:dyDescent="0.2">
      <c r="A4874" s="13"/>
      <c r="C4874" s="14"/>
      <c r="F4874" s="10"/>
    </row>
    <row r="4875" spans="1:6" s="8" customFormat="1" ht="15" x14ac:dyDescent="0.2">
      <c r="A4875" s="13"/>
      <c r="C4875" s="14"/>
      <c r="F4875" s="10"/>
    </row>
    <row r="4876" spans="1:6" s="8" customFormat="1" ht="15" x14ac:dyDescent="0.2">
      <c r="A4876" s="13"/>
      <c r="C4876" s="14"/>
      <c r="F4876" s="10"/>
    </row>
    <row r="4877" spans="1:6" s="8" customFormat="1" ht="15" x14ac:dyDescent="0.2">
      <c r="A4877" s="13"/>
      <c r="C4877" s="14"/>
      <c r="F4877" s="10"/>
    </row>
    <row r="4878" spans="1:6" s="8" customFormat="1" ht="15" x14ac:dyDescent="0.2">
      <c r="A4878" s="13"/>
      <c r="C4878" s="14"/>
      <c r="F4878" s="10"/>
    </row>
    <row r="4879" spans="1:6" s="8" customFormat="1" ht="15" x14ac:dyDescent="0.2">
      <c r="A4879" s="13"/>
      <c r="C4879" s="14"/>
      <c r="F4879" s="10"/>
    </row>
    <row r="4880" spans="1:6" s="8" customFormat="1" ht="15" x14ac:dyDescent="0.2">
      <c r="A4880" s="13"/>
      <c r="C4880" s="14"/>
      <c r="F4880" s="10"/>
    </row>
    <row r="4881" spans="1:6" s="8" customFormat="1" ht="15" x14ac:dyDescent="0.2">
      <c r="A4881" s="13"/>
      <c r="C4881" s="14"/>
      <c r="F4881" s="10"/>
    </row>
    <row r="4882" spans="1:6" s="8" customFormat="1" ht="15" x14ac:dyDescent="0.2">
      <c r="A4882" s="13"/>
      <c r="C4882" s="14"/>
      <c r="F4882" s="10"/>
    </row>
    <row r="4883" spans="1:6" s="8" customFormat="1" ht="15" x14ac:dyDescent="0.2">
      <c r="A4883" s="13"/>
      <c r="C4883" s="14"/>
      <c r="F4883" s="10"/>
    </row>
    <row r="4884" spans="1:6" s="8" customFormat="1" ht="15" x14ac:dyDescent="0.2">
      <c r="A4884" s="13"/>
      <c r="C4884" s="14"/>
      <c r="F4884" s="10"/>
    </row>
    <row r="4885" spans="1:6" s="8" customFormat="1" ht="15" x14ac:dyDescent="0.2">
      <c r="A4885" s="13"/>
      <c r="C4885" s="14"/>
      <c r="F4885" s="10"/>
    </row>
    <row r="4886" spans="1:6" s="8" customFormat="1" ht="15" x14ac:dyDescent="0.2">
      <c r="A4886" s="13"/>
      <c r="C4886" s="14"/>
      <c r="F4886" s="10"/>
    </row>
    <row r="4887" spans="1:6" s="8" customFormat="1" ht="15" x14ac:dyDescent="0.2">
      <c r="A4887" s="13"/>
      <c r="C4887" s="14"/>
      <c r="F4887" s="10"/>
    </row>
    <row r="4888" spans="1:6" s="8" customFormat="1" ht="15" x14ac:dyDescent="0.2">
      <c r="A4888" s="13"/>
      <c r="C4888" s="14"/>
      <c r="F4888" s="10"/>
    </row>
    <row r="4889" spans="1:6" s="8" customFormat="1" ht="15" x14ac:dyDescent="0.2">
      <c r="A4889" s="13"/>
      <c r="C4889" s="14"/>
      <c r="F4889" s="10"/>
    </row>
    <row r="4890" spans="1:6" s="8" customFormat="1" ht="15" x14ac:dyDescent="0.2">
      <c r="A4890" s="13"/>
      <c r="C4890" s="14"/>
      <c r="F4890" s="10"/>
    </row>
    <row r="4891" spans="1:6" s="8" customFormat="1" ht="15" x14ac:dyDescent="0.2">
      <c r="A4891" s="13"/>
      <c r="C4891" s="14"/>
      <c r="F4891" s="10"/>
    </row>
    <row r="4892" spans="1:6" s="8" customFormat="1" ht="15" x14ac:dyDescent="0.2">
      <c r="A4892" s="13"/>
      <c r="C4892" s="14"/>
      <c r="F4892" s="10"/>
    </row>
    <row r="4893" spans="1:6" s="8" customFormat="1" ht="15" x14ac:dyDescent="0.2">
      <c r="A4893" s="13"/>
      <c r="C4893" s="14"/>
      <c r="F4893" s="10"/>
    </row>
    <row r="4894" spans="1:6" s="8" customFormat="1" ht="15" x14ac:dyDescent="0.2">
      <c r="A4894" s="13"/>
      <c r="C4894" s="14"/>
      <c r="F4894" s="10"/>
    </row>
    <row r="4895" spans="1:6" s="8" customFormat="1" ht="15" x14ac:dyDescent="0.2">
      <c r="A4895" s="13"/>
      <c r="C4895" s="14"/>
      <c r="F4895" s="10"/>
    </row>
    <row r="4896" spans="1:6" s="8" customFormat="1" ht="15" x14ac:dyDescent="0.2">
      <c r="A4896" s="13"/>
      <c r="C4896" s="14"/>
      <c r="F4896" s="10"/>
    </row>
    <row r="4897" spans="1:6" s="8" customFormat="1" ht="15" x14ac:dyDescent="0.2">
      <c r="A4897" s="13"/>
      <c r="C4897" s="14"/>
      <c r="F4897" s="10"/>
    </row>
    <row r="4898" spans="1:6" s="8" customFormat="1" ht="15" x14ac:dyDescent="0.2">
      <c r="A4898" s="13"/>
      <c r="C4898" s="14"/>
      <c r="F4898" s="10"/>
    </row>
    <row r="4899" spans="1:6" s="8" customFormat="1" ht="15" x14ac:dyDescent="0.2">
      <c r="A4899" s="13"/>
      <c r="C4899" s="14"/>
      <c r="F4899" s="10"/>
    </row>
    <row r="4900" spans="1:6" s="8" customFormat="1" ht="15" x14ac:dyDescent="0.2">
      <c r="A4900" s="13"/>
      <c r="C4900" s="14"/>
      <c r="F4900" s="10"/>
    </row>
    <row r="4901" spans="1:6" s="8" customFormat="1" ht="15" x14ac:dyDescent="0.2">
      <c r="A4901" s="13"/>
      <c r="C4901" s="14"/>
      <c r="F4901" s="10"/>
    </row>
    <row r="4902" spans="1:6" s="8" customFormat="1" ht="15" x14ac:dyDescent="0.2">
      <c r="A4902" s="13"/>
      <c r="C4902" s="14"/>
      <c r="F4902" s="10"/>
    </row>
    <row r="4903" spans="1:6" s="8" customFormat="1" ht="15" x14ac:dyDescent="0.2">
      <c r="A4903" s="13"/>
      <c r="C4903" s="14"/>
      <c r="F4903" s="10"/>
    </row>
    <row r="4904" spans="1:6" s="8" customFormat="1" ht="15" x14ac:dyDescent="0.2">
      <c r="A4904" s="13"/>
      <c r="C4904" s="14"/>
      <c r="F4904" s="10"/>
    </row>
    <row r="4905" spans="1:6" s="8" customFormat="1" ht="15" x14ac:dyDescent="0.2">
      <c r="A4905" s="13"/>
      <c r="C4905" s="14"/>
      <c r="F4905" s="10"/>
    </row>
    <row r="4906" spans="1:6" s="8" customFormat="1" ht="15" x14ac:dyDescent="0.2">
      <c r="A4906" s="13"/>
      <c r="C4906" s="14"/>
      <c r="F4906" s="10"/>
    </row>
    <row r="4907" spans="1:6" s="8" customFormat="1" ht="15" x14ac:dyDescent="0.2">
      <c r="A4907" s="13"/>
      <c r="C4907" s="14"/>
      <c r="F4907" s="10"/>
    </row>
    <row r="4908" spans="1:6" s="8" customFormat="1" ht="15" x14ac:dyDescent="0.2">
      <c r="A4908" s="13"/>
      <c r="C4908" s="14"/>
      <c r="F4908" s="10"/>
    </row>
    <row r="4909" spans="1:6" s="8" customFormat="1" ht="15" x14ac:dyDescent="0.2">
      <c r="A4909" s="13"/>
      <c r="C4909" s="14"/>
      <c r="F4909" s="10"/>
    </row>
    <row r="4910" spans="1:6" s="8" customFormat="1" ht="15" x14ac:dyDescent="0.2">
      <c r="A4910" s="13"/>
      <c r="C4910" s="14"/>
      <c r="F4910" s="10"/>
    </row>
    <row r="4911" spans="1:6" s="8" customFormat="1" ht="15" x14ac:dyDescent="0.2">
      <c r="A4911" s="13"/>
      <c r="C4911" s="14"/>
      <c r="F4911" s="10"/>
    </row>
    <row r="4912" spans="1:6" s="8" customFormat="1" ht="15" x14ac:dyDescent="0.2">
      <c r="A4912" s="13"/>
      <c r="C4912" s="14"/>
      <c r="F4912" s="10"/>
    </row>
    <row r="4913" spans="1:6" s="8" customFormat="1" ht="15" x14ac:dyDescent="0.2">
      <c r="A4913" s="13"/>
      <c r="C4913" s="14"/>
      <c r="F4913" s="10"/>
    </row>
    <row r="4914" spans="1:6" s="8" customFormat="1" ht="15" x14ac:dyDescent="0.2">
      <c r="A4914" s="13"/>
      <c r="C4914" s="14"/>
      <c r="F4914" s="10"/>
    </row>
    <row r="4915" spans="1:6" s="8" customFormat="1" ht="15" x14ac:dyDescent="0.2">
      <c r="A4915" s="13"/>
      <c r="C4915" s="14"/>
      <c r="F4915" s="10"/>
    </row>
    <row r="4916" spans="1:6" s="8" customFormat="1" ht="15" x14ac:dyDescent="0.2">
      <c r="A4916" s="13"/>
      <c r="C4916" s="14"/>
      <c r="F4916" s="10"/>
    </row>
    <row r="4917" spans="1:6" s="8" customFormat="1" ht="15" x14ac:dyDescent="0.2">
      <c r="A4917" s="13"/>
      <c r="C4917" s="14"/>
      <c r="F4917" s="10"/>
    </row>
    <row r="4918" spans="1:6" s="8" customFormat="1" ht="15" x14ac:dyDescent="0.2">
      <c r="A4918" s="13"/>
      <c r="C4918" s="14"/>
      <c r="F4918" s="10"/>
    </row>
    <row r="4919" spans="1:6" s="8" customFormat="1" ht="15" x14ac:dyDescent="0.2">
      <c r="A4919" s="13"/>
      <c r="C4919" s="14"/>
      <c r="F4919" s="10"/>
    </row>
    <row r="4920" spans="1:6" s="8" customFormat="1" ht="15" x14ac:dyDescent="0.2">
      <c r="A4920" s="13"/>
      <c r="C4920" s="14"/>
      <c r="F4920" s="10"/>
    </row>
    <row r="4921" spans="1:6" s="8" customFormat="1" ht="15" x14ac:dyDescent="0.2">
      <c r="A4921" s="13"/>
      <c r="C4921" s="14"/>
      <c r="F4921" s="10"/>
    </row>
    <row r="4922" spans="1:6" s="8" customFormat="1" ht="15" x14ac:dyDescent="0.2">
      <c r="A4922" s="13"/>
      <c r="C4922" s="14"/>
      <c r="F4922" s="10"/>
    </row>
    <row r="4923" spans="1:6" s="8" customFormat="1" ht="15" x14ac:dyDescent="0.2">
      <c r="A4923" s="13"/>
      <c r="C4923" s="14"/>
      <c r="F4923" s="10"/>
    </row>
    <row r="4924" spans="1:6" s="8" customFormat="1" ht="15" x14ac:dyDescent="0.2">
      <c r="A4924" s="13"/>
      <c r="C4924" s="14"/>
      <c r="F4924" s="10"/>
    </row>
    <row r="4925" spans="1:6" s="8" customFormat="1" ht="15" x14ac:dyDescent="0.2">
      <c r="A4925" s="13"/>
      <c r="C4925" s="14"/>
      <c r="F4925" s="10"/>
    </row>
    <row r="4926" spans="1:6" s="8" customFormat="1" ht="15" x14ac:dyDescent="0.2">
      <c r="A4926" s="13"/>
      <c r="C4926" s="14"/>
      <c r="F4926" s="10"/>
    </row>
    <row r="4927" spans="1:6" s="8" customFormat="1" ht="15" x14ac:dyDescent="0.2">
      <c r="A4927" s="13"/>
      <c r="C4927" s="14"/>
      <c r="F4927" s="10"/>
    </row>
    <row r="4928" spans="1:6" s="8" customFormat="1" ht="15" x14ac:dyDescent="0.2">
      <c r="A4928" s="13"/>
      <c r="C4928" s="14"/>
      <c r="F4928" s="10"/>
    </row>
    <row r="4929" spans="1:6" s="8" customFormat="1" ht="15" x14ac:dyDescent="0.2">
      <c r="A4929" s="13"/>
      <c r="C4929" s="14"/>
      <c r="F4929" s="10"/>
    </row>
    <row r="4930" spans="1:6" s="8" customFormat="1" ht="15" x14ac:dyDescent="0.2">
      <c r="A4930" s="13"/>
      <c r="C4930" s="14"/>
      <c r="F4930" s="10"/>
    </row>
    <row r="4931" spans="1:6" s="8" customFormat="1" ht="15" x14ac:dyDescent="0.2">
      <c r="A4931" s="13"/>
      <c r="C4931" s="14"/>
      <c r="F4931" s="10"/>
    </row>
    <row r="4932" spans="1:6" s="8" customFormat="1" ht="15" x14ac:dyDescent="0.2">
      <c r="A4932" s="13"/>
      <c r="C4932" s="14"/>
      <c r="F4932" s="10"/>
    </row>
    <row r="4933" spans="1:6" s="8" customFormat="1" ht="15" x14ac:dyDescent="0.2">
      <c r="A4933" s="13"/>
      <c r="C4933" s="14"/>
      <c r="F4933" s="10"/>
    </row>
    <row r="4934" spans="1:6" s="8" customFormat="1" ht="15" x14ac:dyDescent="0.2">
      <c r="A4934" s="13"/>
      <c r="C4934" s="14"/>
      <c r="F4934" s="10"/>
    </row>
    <row r="4935" spans="1:6" s="8" customFormat="1" ht="15" x14ac:dyDescent="0.2">
      <c r="A4935" s="13"/>
      <c r="C4935" s="14"/>
      <c r="F4935" s="10"/>
    </row>
    <row r="4936" spans="1:6" s="8" customFormat="1" ht="15" x14ac:dyDescent="0.2">
      <c r="A4936" s="13"/>
      <c r="C4936" s="14"/>
      <c r="F4936" s="10"/>
    </row>
    <row r="4937" spans="1:6" s="8" customFormat="1" ht="15" x14ac:dyDescent="0.2">
      <c r="A4937" s="13"/>
      <c r="C4937" s="14"/>
      <c r="F4937" s="10"/>
    </row>
    <row r="4938" spans="1:6" s="8" customFormat="1" ht="15" x14ac:dyDescent="0.2">
      <c r="A4938" s="13"/>
      <c r="C4938" s="14"/>
      <c r="F4938" s="10"/>
    </row>
    <row r="4939" spans="1:6" s="8" customFormat="1" ht="15" x14ac:dyDescent="0.2">
      <c r="A4939" s="13"/>
      <c r="C4939" s="14"/>
      <c r="F4939" s="10"/>
    </row>
    <row r="4940" spans="1:6" s="8" customFormat="1" ht="15" x14ac:dyDescent="0.2">
      <c r="A4940" s="13"/>
      <c r="C4940" s="14"/>
      <c r="F4940" s="10"/>
    </row>
    <row r="4941" spans="1:6" s="8" customFormat="1" ht="15" x14ac:dyDescent="0.2">
      <c r="A4941" s="13"/>
      <c r="C4941" s="14"/>
      <c r="F4941" s="10"/>
    </row>
    <row r="4942" spans="1:6" s="8" customFormat="1" ht="15" x14ac:dyDescent="0.2">
      <c r="A4942" s="13"/>
      <c r="C4942" s="14"/>
      <c r="F4942" s="10"/>
    </row>
    <row r="4943" spans="1:6" s="8" customFormat="1" ht="15" x14ac:dyDescent="0.2">
      <c r="A4943" s="13"/>
      <c r="C4943" s="14"/>
      <c r="F4943" s="10"/>
    </row>
    <row r="4944" spans="1:6" s="8" customFormat="1" ht="15" x14ac:dyDescent="0.2">
      <c r="A4944" s="13"/>
      <c r="C4944" s="14"/>
      <c r="F4944" s="10"/>
    </row>
    <row r="4945" spans="1:6" s="8" customFormat="1" ht="15" x14ac:dyDescent="0.2">
      <c r="A4945" s="13"/>
      <c r="C4945" s="14"/>
      <c r="F4945" s="10"/>
    </row>
    <row r="4946" spans="1:6" s="8" customFormat="1" ht="15" x14ac:dyDescent="0.2">
      <c r="A4946" s="13"/>
      <c r="C4946" s="14"/>
      <c r="F4946" s="10"/>
    </row>
    <row r="4947" spans="1:6" s="8" customFormat="1" ht="15" x14ac:dyDescent="0.2">
      <c r="A4947" s="13"/>
      <c r="C4947" s="14"/>
      <c r="F4947" s="10"/>
    </row>
    <row r="4948" spans="1:6" s="8" customFormat="1" ht="15" x14ac:dyDescent="0.2">
      <c r="A4948" s="13"/>
      <c r="C4948" s="14"/>
      <c r="F4948" s="10"/>
    </row>
    <row r="4949" spans="1:6" s="8" customFormat="1" ht="15" x14ac:dyDescent="0.2">
      <c r="A4949" s="13"/>
      <c r="C4949" s="14"/>
      <c r="F4949" s="10"/>
    </row>
    <row r="4950" spans="1:6" s="8" customFormat="1" ht="15" x14ac:dyDescent="0.2">
      <c r="A4950" s="13"/>
      <c r="C4950" s="14"/>
      <c r="F4950" s="10"/>
    </row>
    <row r="4951" spans="1:6" s="8" customFormat="1" ht="15" x14ac:dyDescent="0.2">
      <c r="A4951" s="13"/>
      <c r="C4951" s="14"/>
      <c r="F4951" s="10"/>
    </row>
    <row r="4952" spans="1:6" s="8" customFormat="1" ht="15" x14ac:dyDescent="0.2">
      <c r="A4952" s="13"/>
      <c r="C4952" s="14"/>
      <c r="F4952" s="10"/>
    </row>
    <row r="4953" spans="1:6" s="8" customFormat="1" ht="15" x14ac:dyDescent="0.2">
      <c r="A4953" s="13"/>
      <c r="C4953" s="14"/>
      <c r="F4953" s="10"/>
    </row>
    <row r="4954" spans="1:6" s="8" customFormat="1" ht="15" x14ac:dyDescent="0.2">
      <c r="A4954" s="13"/>
      <c r="C4954" s="14"/>
      <c r="F4954" s="10"/>
    </row>
    <row r="4955" spans="1:6" s="8" customFormat="1" ht="15" x14ac:dyDescent="0.2">
      <c r="A4955" s="13"/>
      <c r="C4955" s="14"/>
      <c r="F4955" s="10"/>
    </row>
    <row r="4956" spans="1:6" s="8" customFormat="1" ht="15" x14ac:dyDescent="0.2">
      <c r="A4956" s="13"/>
      <c r="C4956" s="14"/>
      <c r="F4956" s="10"/>
    </row>
    <row r="4957" spans="1:6" s="8" customFormat="1" ht="15" x14ac:dyDescent="0.2">
      <c r="A4957" s="13"/>
      <c r="C4957" s="14"/>
      <c r="F4957" s="10"/>
    </row>
    <row r="4958" spans="1:6" s="8" customFormat="1" ht="15" x14ac:dyDescent="0.2">
      <c r="A4958" s="13"/>
      <c r="C4958" s="14"/>
      <c r="F4958" s="10"/>
    </row>
    <row r="4959" spans="1:6" s="8" customFormat="1" ht="15" x14ac:dyDescent="0.2">
      <c r="A4959" s="13"/>
      <c r="C4959" s="14"/>
      <c r="F4959" s="10"/>
    </row>
    <row r="4960" spans="1:6" s="8" customFormat="1" ht="15" x14ac:dyDescent="0.2">
      <c r="A4960" s="13"/>
      <c r="C4960" s="14"/>
      <c r="F4960" s="10"/>
    </row>
    <row r="4961" spans="1:6" s="8" customFormat="1" ht="15" x14ac:dyDescent="0.2">
      <c r="A4961" s="13"/>
      <c r="C4961" s="14"/>
      <c r="F4961" s="10"/>
    </row>
    <row r="4962" spans="1:6" s="8" customFormat="1" ht="15" x14ac:dyDescent="0.2">
      <c r="A4962" s="13"/>
      <c r="C4962" s="14"/>
      <c r="F4962" s="10"/>
    </row>
    <row r="4963" spans="1:6" s="8" customFormat="1" ht="15" x14ac:dyDescent="0.2">
      <c r="A4963" s="13"/>
      <c r="C4963" s="14"/>
      <c r="F4963" s="10"/>
    </row>
    <row r="4964" spans="1:6" s="8" customFormat="1" ht="15" x14ac:dyDescent="0.2">
      <c r="A4964" s="13"/>
      <c r="C4964" s="14"/>
      <c r="F4964" s="10"/>
    </row>
    <row r="4965" spans="1:6" s="8" customFormat="1" ht="15" x14ac:dyDescent="0.2">
      <c r="A4965" s="13"/>
      <c r="C4965" s="14"/>
      <c r="F4965" s="10"/>
    </row>
    <row r="4966" spans="1:6" s="8" customFormat="1" ht="15" x14ac:dyDescent="0.2">
      <c r="A4966" s="13"/>
      <c r="C4966" s="14"/>
      <c r="F4966" s="10"/>
    </row>
    <row r="4967" spans="1:6" s="8" customFormat="1" ht="15" x14ac:dyDescent="0.2">
      <c r="A4967" s="13"/>
      <c r="C4967" s="14"/>
      <c r="F4967" s="10"/>
    </row>
    <row r="4968" spans="1:6" s="8" customFormat="1" ht="15" x14ac:dyDescent="0.2">
      <c r="A4968" s="13"/>
      <c r="C4968" s="14"/>
      <c r="F4968" s="10"/>
    </row>
    <row r="4969" spans="1:6" s="8" customFormat="1" ht="15" x14ac:dyDescent="0.2">
      <c r="A4969" s="13"/>
      <c r="C4969" s="14"/>
      <c r="F4969" s="10"/>
    </row>
    <row r="4970" spans="1:6" s="8" customFormat="1" ht="15" x14ac:dyDescent="0.2">
      <c r="A4970" s="13"/>
      <c r="C4970" s="14"/>
      <c r="F4970" s="10"/>
    </row>
    <row r="4971" spans="1:6" s="8" customFormat="1" ht="15" x14ac:dyDescent="0.2">
      <c r="A4971" s="13"/>
      <c r="C4971" s="14"/>
      <c r="F4971" s="10"/>
    </row>
    <row r="4972" spans="1:6" s="8" customFormat="1" ht="15" x14ac:dyDescent="0.2">
      <c r="A4972" s="13"/>
      <c r="C4972" s="14"/>
      <c r="F4972" s="10"/>
    </row>
    <row r="4973" spans="1:6" s="8" customFormat="1" ht="15" x14ac:dyDescent="0.2">
      <c r="A4973" s="13"/>
      <c r="C4973" s="14"/>
      <c r="F4973" s="10"/>
    </row>
    <row r="4974" spans="1:6" s="8" customFormat="1" ht="15" x14ac:dyDescent="0.2">
      <c r="A4974" s="13"/>
      <c r="C4974" s="14"/>
      <c r="F4974" s="10"/>
    </row>
    <row r="4975" spans="1:6" s="8" customFormat="1" ht="15" x14ac:dyDescent="0.2">
      <c r="A4975" s="13"/>
      <c r="C4975" s="14"/>
      <c r="F4975" s="10"/>
    </row>
    <row r="4976" spans="1:6" s="8" customFormat="1" ht="15" x14ac:dyDescent="0.2">
      <c r="A4976" s="13"/>
      <c r="C4976" s="14"/>
      <c r="F4976" s="10"/>
    </row>
    <row r="4977" spans="1:6" s="8" customFormat="1" ht="15" x14ac:dyDescent="0.2">
      <c r="A4977" s="13"/>
      <c r="C4977" s="14"/>
      <c r="F4977" s="10"/>
    </row>
    <row r="4978" spans="1:6" s="8" customFormat="1" ht="15" x14ac:dyDescent="0.2">
      <c r="A4978" s="13"/>
      <c r="C4978" s="14"/>
      <c r="F4978" s="10"/>
    </row>
    <row r="4979" spans="1:6" s="8" customFormat="1" ht="15" x14ac:dyDescent="0.2">
      <c r="A4979" s="13"/>
      <c r="C4979" s="14"/>
      <c r="F4979" s="10"/>
    </row>
    <row r="4980" spans="1:6" s="8" customFormat="1" ht="15" x14ac:dyDescent="0.2">
      <c r="A4980" s="13"/>
      <c r="C4980" s="14"/>
      <c r="F4980" s="10"/>
    </row>
    <row r="4981" spans="1:6" s="8" customFormat="1" ht="15" x14ac:dyDescent="0.2">
      <c r="A4981" s="13"/>
      <c r="C4981" s="14"/>
      <c r="F4981" s="10"/>
    </row>
    <row r="4982" spans="1:6" s="8" customFormat="1" ht="15" x14ac:dyDescent="0.2">
      <c r="A4982" s="13"/>
      <c r="C4982" s="14"/>
      <c r="F4982" s="10"/>
    </row>
    <row r="4983" spans="1:6" s="8" customFormat="1" ht="15" x14ac:dyDescent="0.2">
      <c r="A4983" s="13"/>
      <c r="C4983" s="14"/>
      <c r="F4983" s="10"/>
    </row>
    <row r="4984" spans="1:6" s="8" customFormat="1" ht="15" x14ac:dyDescent="0.2">
      <c r="A4984" s="13"/>
      <c r="C4984" s="14"/>
      <c r="F4984" s="10"/>
    </row>
    <row r="4985" spans="1:6" s="8" customFormat="1" ht="15" x14ac:dyDescent="0.2">
      <c r="A4985" s="13"/>
      <c r="C4985" s="14"/>
      <c r="F4985" s="10"/>
    </row>
    <row r="4986" spans="1:6" s="8" customFormat="1" ht="15" x14ac:dyDescent="0.2">
      <c r="A4986" s="13"/>
      <c r="C4986" s="14"/>
      <c r="F4986" s="10"/>
    </row>
    <row r="4987" spans="1:6" s="8" customFormat="1" ht="15" x14ac:dyDescent="0.2">
      <c r="A4987" s="13"/>
      <c r="C4987" s="14"/>
      <c r="F4987" s="10"/>
    </row>
    <row r="4988" spans="1:6" s="8" customFormat="1" ht="15" x14ac:dyDescent="0.2">
      <c r="A4988" s="13"/>
      <c r="C4988" s="14"/>
      <c r="F4988" s="10"/>
    </row>
    <row r="4989" spans="1:6" s="8" customFormat="1" ht="15" x14ac:dyDescent="0.2">
      <c r="A4989" s="13"/>
      <c r="C4989" s="14"/>
      <c r="F4989" s="10"/>
    </row>
    <row r="4990" spans="1:6" s="8" customFormat="1" ht="15" x14ac:dyDescent="0.2">
      <c r="A4990" s="13"/>
      <c r="C4990" s="14"/>
      <c r="F4990" s="10"/>
    </row>
    <row r="4991" spans="1:6" s="8" customFormat="1" ht="15" x14ac:dyDescent="0.2">
      <c r="A4991" s="13"/>
      <c r="C4991" s="14"/>
      <c r="F4991" s="10"/>
    </row>
    <row r="4992" spans="1:6" s="8" customFormat="1" ht="15" x14ac:dyDescent="0.2">
      <c r="A4992" s="13"/>
      <c r="C4992" s="14"/>
      <c r="F4992" s="10"/>
    </row>
    <row r="4993" spans="1:6" s="8" customFormat="1" ht="15" x14ac:dyDescent="0.2">
      <c r="A4993" s="13"/>
      <c r="C4993" s="14"/>
      <c r="F4993" s="10"/>
    </row>
    <row r="4994" spans="1:6" s="8" customFormat="1" ht="15" x14ac:dyDescent="0.2">
      <c r="A4994" s="13"/>
      <c r="C4994" s="14"/>
      <c r="F4994" s="10"/>
    </row>
    <row r="4995" spans="1:6" s="8" customFormat="1" ht="15" x14ac:dyDescent="0.2">
      <c r="A4995" s="13"/>
      <c r="C4995" s="14"/>
      <c r="F4995" s="10"/>
    </row>
    <row r="4996" spans="1:6" s="8" customFormat="1" ht="15" x14ac:dyDescent="0.2">
      <c r="A4996" s="13"/>
      <c r="C4996" s="14"/>
      <c r="F4996" s="10"/>
    </row>
    <row r="4997" spans="1:6" s="8" customFormat="1" ht="15" x14ac:dyDescent="0.2">
      <c r="A4997" s="13"/>
      <c r="C4997" s="14"/>
      <c r="F4997" s="10"/>
    </row>
    <row r="4998" spans="1:6" s="8" customFormat="1" ht="15" x14ac:dyDescent="0.2">
      <c r="A4998" s="13"/>
      <c r="C4998" s="14"/>
      <c r="F4998" s="10"/>
    </row>
    <row r="4999" spans="1:6" s="8" customFormat="1" ht="15" x14ac:dyDescent="0.2">
      <c r="A4999" s="13"/>
      <c r="C4999" s="14"/>
      <c r="F4999" s="10"/>
    </row>
    <row r="5000" spans="1:6" s="8" customFormat="1" ht="15" x14ac:dyDescent="0.2">
      <c r="A5000" s="13"/>
      <c r="C5000" s="14"/>
      <c r="F5000" s="10"/>
    </row>
    <row r="5001" spans="1:6" s="8" customFormat="1" ht="15" x14ac:dyDescent="0.2">
      <c r="A5001" s="13"/>
      <c r="C5001" s="14"/>
      <c r="F5001" s="10"/>
    </row>
    <row r="5002" spans="1:6" s="8" customFormat="1" ht="15" x14ac:dyDescent="0.2">
      <c r="A5002" s="13"/>
      <c r="C5002" s="14"/>
      <c r="F5002" s="10"/>
    </row>
    <row r="5003" spans="1:6" s="8" customFormat="1" ht="15" x14ac:dyDescent="0.2">
      <c r="A5003" s="13"/>
      <c r="C5003" s="14"/>
      <c r="F5003" s="10"/>
    </row>
    <row r="5004" spans="1:6" s="8" customFormat="1" ht="15" x14ac:dyDescent="0.2">
      <c r="A5004" s="13"/>
      <c r="C5004" s="14"/>
      <c r="F5004" s="10"/>
    </row>
    <row r="5005" spans="1:6" s="8" customFormat="1" ht="15" x14ac:dyDescent="0.2">
      <c r="A5005" s="13"/>
      <c r="C5005" s="14"/>
      <c r="F5005" s="10"/>
    </row>
    <row r="5006" spans="1:6" s="8" customFormat="1" ht="15" x14ac:dyDescent="0.2">
      <c r="A5006" s="13"/>
      <c r="C5006" s="14"/>
      <c r="F5006" s="10"/>
    </row>
    <row r="5007" spans="1:6" s="8" customFormat="1" ht="15" x14ac:dyDescent="0.2">
      <c r="A5007" s="13"/>
      <c r="C5007" s="14"/>
      <c r="F5007" s="10"/>
    </row>
    <row r="5008" spans="1:6" s="8" customFormat="1" ht="15" x14ac:dyDescent="0.2">
      <c r="A5008" s="13"/>
      <c r="C5008" s="14"/>
      <c r="F5008" s="10"/>
    </row>
    <row r="5009" spans="1:6" s="8" customFormat="1" ht="15" x14ac:dyDescent="0.2">
      <c r="A5009" s="13"/>
      <c r="C5009" s="14"/>
      <c r="F5009" s="10"/>
    </row>
    <row r="5010" spans="1:6" s="8" customFormat="1" ht="15" x14ac:dyDescent="0.2">
      <c r="A5010" s="13"/>
      <c r="C5010" s="14"/>
      <c r="F5010" s="10"/>
    </row>
    <row r="5011" spans="1:6" s="8" customFormat="1" ht="15" x14ac:dyDescent="0.2">
      <c r="A5011" s="13"/>
      <c r="C5011" s="14"/>
      <c r="F5011" s="10"/>
    </row>
    <row r="5012" spans="1:6" s="8" customFormat="1" ht="15" x14ac:dyDescent="0.2">
      <c r="A5012" s="13"/>
      <c r="C5012" s="14"/>
      <c r="F5012" s="10"/>
    </row>
    <row r="5013" spans="1:6" s="8" customFormat="1" ht="15" x14ac:dyDescent="0.2">
      <c r="A5013" s="13"/>
      <c r="C5013" s="14"/>
      <c r="F5013" s="10"/>
    </row>
    <row r="5014" spans="1:6" s="8" customFormat="1" ht="15" x14ac:dyDescent="0.2">
      <c r="A5014" s="13"/>
      <c r="C5014" s="14"/>
      <c r="F5014" s="10"/>
    </row>
    <row r="5015" spans="1:6" s="8" customFormat="1" ht="15" x14ac:dyDescent="0.2">
      <c r="A5015" s="13"/>
      <c r="C5015" s="14"/>
      <c r="F5015" s="10"/>
    </row>
    <row r="5016" spans="1:6" s="8" customFormat="1" ht="15" x14ac:dyDescent="0.2">
      <c r="A5016" s="13"/>
      <c r="C5016" s="14"/>
      <c r="F5016" s="10"/>
    </row>
    <row r="5017" spans="1:6" s="8" customFormat="1" ht="15" x14ac:dyDescent="0.2">
      <c r="A5017" s="13"/>
      <c r="C5017" s="14"/>
      <c r="F5017" s="10"/>
    </row>
    <row r="5018" spans="1:6" s="8" customFormat="1" ht="15" x14ac:dyDescent="0.2">
      <c r="A5018" s="13"/>
      <c r="C5018" s="14"/>
      <c r="F5018" s="10"/>
    </row>
    <row r="5019" spans="1:6" s="8" customFormat="1" ht="15" x14ac:dyDescent="0.2">
      <c r="A5019" s="13"/>
      <c r="C5019" s="14"/>
      <c r="F5019" s="10"/>
    </row>
    <row r="5020" spans="1:6" s="8" customFormat="1" ht="15" x14ac:dyDescent="0.2">
      <c r="A5020" s="13"/>
      <c r="C5020" s="14"/>
      <c r="F5020" s="10"/>
    </row>
    <row r="5021" spans="1:6" s="8" customFormat="1" ht="15" x14ac:dyDescent="0.2">
      <c r="A5021" s="13"/>
      <c r="C5021" s="14"/>
      <c r="F5021" s="10"/>
    </row>
    <row r="5022" spans="1:6" s="8" customFormat="1" ht="15" x14ac:dyDescent="0.2">
      <c r="A5022" s="13"/>
      <c r="C5022" s="14"/>
      <c r="F5022" s="10"/>
    </row>
    <row r="5023" spans="1:6" s="8" customFormat="1" ht="15" x14ac:dyDescent="0.2">
      <c r="A5023" s="13"/>
      <c r="C5023" s="14"/>
      <c r="F5023" s="10"/>
    </row>
    <row r="5024" spans="1:6" s="8" customFormat="1" ht="15" x14ac:dyDescent="0.2">
      <c r="A5024" s="13"/>
      <c r="C5024" s="14"/>
      <c r="F5024" s="10"/>
    </row>
    <row r="5025" spans="1:6" s="8" customFormat="1" ht="15" x14ac:dyDescent="0.2">
      <c r="A5025" s="13"/>
      <c r="C5025" s="14"/>
      <c r="F5025" s="10"/>
    </row>
    <row r="5026" spans="1:6" s="8" customFormat="1" ht="15" x14ac:dyDescent="0.2">
      <c r="A5026" s="13"/>
      <c r="C5026" s="14"/>
      <c r="F5026" s="10"/>
    </row>
    <row r="5027" spans="1:6" s="8" customFormat="1" ht="15" x14ac:dyDescent="0.2">
      <c r="A5027" s="13"/>
      <c r="C5027" s="14"/>
      <c r="F5027" s="10"/>
    </row>
    <row r="5028" spans="1:6" s="8" customFormat="1" ht="15" x14ac:dyDescent="0.2">
      <c r="A5028" s="13"/>
      <c r="C5028" s="14"/>
      <c r="F5028" s="10"/>
    </row>
    <row r="5029" spans="1:6" s="8" customFormat="1" ht="15" x14ac:dyDescent="0.2">
      <c r="A5029" s="13"/>
      <c r="C5029" s="14"/>
      <c r="F5029" s="10"/>
    </row>
    <row r="5030" spans="1:6" s="8" customFormat="1" ht="15" x14ac:dyDescent="0.2">
      <c r="A5030" s="13"/>
      <c r="C5030" s="14"/>
      <c r="F5030" s="10"/>
    </row>
    <row r="5031" spans="1:6" s="8" customFormat="1" ht="15" x14ac:dyDescent="0.2">
      <c r="A5031" s="13"/>
      <c r="C5031" s="14"/>
      <c r="F5031" s="10"/>
    </row>
    <row r="5032" spans="1:6" s="8" customFormat="1" ht="15" x14ac:dyDescent="0.2">
      <c r="A5032" s="13"/>
      <c r="C5032" s="14"/>
      <c r="F5032" s="10"/>
    </row>
    <row r="5033" spans="1:6" s="8" customFormat="1" ht="15" x14ac:dyDescent="0.2">
      <c r="A5033" s="13"/>
      <c r="C5033" s="14"/>
      <c r="F5033" s="10"/>
    </row>
    <row r="5034" spans="1:6" s="8" customFormat="1" ht="15" x14ac:dyDescent="0.2">
      <c r="A5034" s="13"/>
      <c r="C5034" s="14"/>
      <c r="F5034" s="10"/>
    </row>
    <row r="5035" spans="1:6" s="8" customFormat="1" ht="15" x14ac:dyDescent="0.2">
      <c r="A5035" s="13"/>
      <c r="C5035" s="14"/>
      <c r="F5035" s="10"/>
    </row>
    <row r="5036" spans="1:6" s="8" customFormat="1" ht="15" x14ac:dyDescent="0.2">
      <c r="A5036" s="13"/>
      <c r="C5036" s="14"/>
      <c r="F5036" s="10"/>
    </row>
    <row r="5037" spans="1:6" s="8" customFormat="1" ht="15" x14ac:dyDescent="0.2">
      <c r="A5037" s="13"/>
      <c r="C5037" s="14"/>
      <c r="F5037" s="10"/>
    </row>
    <row r="5038" spans="1:6" s="8" customFormat="1" ht="15" x14ac:dyDescent="0.2">
      <c r="A5038" s="13"/>
      <c r="C5038" s="14"/>
      <c r="F5038" s="10"/>
    </row>
    <row r="5039" spans="1:6" s="8" customFormat="1" ht="15" x14ac:dyDescent="0.2">
      <c r="A5039" s="13"/>
      <c r="C5039" s="14"/>
      <c r="F5039" s="10"/>
    </row>
    <row r="5040" spans="1:6" s="8" customFormat="1" ht="15" x14ac:dyDescent="0.2">
      <c r="A5040" s="13"/>
      <c r="C5040" s="14"/>
      <c r="F5040" s="10"/>
    </row>
    <row r="5041" spans="1:6" s="8" customFormat="1" ht="15" x14ac:dyDescent="0.2">
      <c r="A5041" s="13"/>
      <c r="C5041" s="14"/>
      <c r="F5041" s="10"/>
    </row>
    <row r="5042" spans="1:6" s="8" customFormat="1" ht="15" x14ac:dyDescent="0.2">
      <c r="A5042" s="13"/>
      <c r="C5042" s="14"/>
      <c r="F5042" s="10"/>
    </row>
    <row r="5043" spans="1:6" s="8" customFormat="1" ht="15" x14ac:dyDescent="0.2">
      <c r="A5043" s="13"/>
      <c r="C5043" s="14"/>
      <c r="F5043" s="10"/>
    </row>
    <row r="5044" spans="1:6" s="8" customFormat="1" ht="15" x14ac:dyDescent="0.2">
      <c r="A5044" s="13"/>
      <c r="C5044" s="14"/>
      <c r="F5044" s="10"/>
    </row>
    <row r="5045" spans="1:6" s="8" customFormat="1" ht="15" x14ac:dyDescent="0.2">
      <c r="A5045" s="13"/>
      <c r="C5045" s="14"/>
      <c r="F5045" s="10"/>
    </row>
    <row r="5046" spans="1:6" s="8" customFormat="1" ht="15" x14ac:dyDescent="0.2">
      <c r="A5046" s="13"/>
      <c r="C5046" s="14"/>
      <c r="F5046" s="10"/>
    </row>
    <row r="5047" spans="1:6" s="8" customFormat="1" ht="15" x14ac:dyDescent="0.2">
      <c r="A5047" s="13"/>
      <c r="C5047" s="14"/>
      <c r="F5047" s="10"/>
    </row>
    <row r="5048" spans="1:6" s="8" customFormat="1" ht="15" x14ac:dyDescent="0.2">
      <c r="A5048" s="13"/>
      <c r="C5048" s="14"/>
      <c r="F5048" s="10"/>
    </row>
    <row r="5049" spans="1:6" s="8" customFormat="1" ht="15" x14ac:dyDescent="0.2">
      <c r="A5049" s="13"/>
      <c r="C5049" s="14"/>
      <c r="F5049" s="10"/>
    </row>
    <row r="5050" spans="1:6" s="8" customFormat="1" ht="15" x14ac:dyDescent="0.2">
      <c r="A5050" s="13"/>
      <c r="C5050" s="14"/>
      <c r="F5050" s="10"/>
    </row>
    <row r="5051" spans="1:6" s="8" customFormat="1" ht="15" x14ac:dyDescent="0.2">
      <c r="A5051" s="13"/>
      <c r="C5051" s="14"/>
      <c r="F5051" s="10"/>
    </row>
    <row r="5052" spans="1:6" s="8" customFormat="1" ht="15" x14ac:dyDescent="0.2">
      <c r="A5052" s="13"/>
      <c r="C5052" s="14"/>
      <c r="F5052" s="10"/>
    </row>
    <row r="5053" spans="1:6" s="8" customFormat="1" ht="15" x14ac:dyDescent="0.2">
      <c r="A5053" s="13"/>
      <c r="C5053" s="14"/>
      <c r="F5053" s="10"/>
    </row>
    <row r="5054" spans="1:6" s="8" customFormat="1" ht="15" x14ac:dyDescent="0.2">
      <c r="A5054" s="13"/>
      <c r="C5054" s="14"/>
      <c r="F5054" s="10"/>
    </row>
    <row r="5055" spans="1:6" s="8" customFormat="1" ht="15" x14ac:dyDescent="0.2">
      <c r="A5055" s="13"/>
      <c r="C5055" s="14"/>
      <c r="F5055" s="10"/>
    </row>
    <row r="5056" spans="1:6" s="8" customFormat="1" ht="15" x14ac:dyDescent="0.2">
      <c r="A5056" s="13"/>
      <c r="C5056" s="14"/>
      <c r="F5056" s="10"/>
    </row>
    <row r="5057" spans="1:6" s="8" customFormat="1" ht="15" x14ac:dyDescent="0.2">
      <c r="A5057" s="13"/>
      <c r="C5057" s="14"/>
      <c r="F5057" s="10"/>
    </row>
    <row r="5058" spans="1:6" s="8" customFormat="1" ht="15" x14ac:dyDescent="0.2">
      <c r="A5058" s="13"/>
      <c r="C5058" s="14"/>
      <c r="F5058" s="10"/>
    </row>
    <row r="5059" spans="1:6" s="8" customFormat="1" ht="15" x14ac:dyDescent="0.2">
      <c r="A5059" s="13"/>
      <c r="C5059" s="14"/>
      <c r="F5059" s="10"/>
    </row>
    <row r="5060" spans="1:6" s="8" customFormat="1" ht="15" x14ac:dyDescent="0.2">
      <c r="A5060" s="13"/>
      <c r="C5060" s="14"/>
      <c r="F5060" s="10"/>
    </row>
    <row r="5061" spans="1:6" s="8" customFormat="1" ht="15" x14ac:dyDescent="0.2">
      <c r="A5061" s="13"/>
      <c r="C5061" s="14"/>
      <c r="F5061" s="10"/>
    </row>
    <row r="5062" spans="1:6" s="8" customFormat="1" ht="15" x14ac:dyDescent="0.2">
      <c r="A5062" s="13"/>
      <c r="C5062" s="14"/>
      <c r="F5062" s="10"/>
    </row>
    <row r="5063" spans="1:6" s="8" customFormat="1" ht="15" x14ac:dyDescent="0.2">
      <c r="A5063" s="13"/>
      <c r="C5063" s="14"/>
      <c r="F5063" s="10"/>
    </row>
    <row r="5064" spans="1:6" s="8" customFormat="1" ht="15" x14ac:dyDescent="0.2">
      <c r="A5064" s="13"/>
      <c r="C5064" s="14"/>
      <c r="F5064" s="10"/>
    </row>
    <row r="5065" spans="1:6" s="8" customFormat="1" ht="15" x14ac:dyDescent="0.2">
      <c r="A5065" s="13"/>
      <c r="C5065" s="14"/>
      <c r="F5065" s="10"/>
    </row>
    <row r="5066" spans="1:6" s="8" customFormat="1" ht="15" x14ac:dyDescent="0.2">
      <c r="A5066" s="13"/>
      <c r="C5066" s="14"/>
      <c r="F5066" s="10"/>
    </row>
    <row r="5067" spans="1:6" s="8" customFormat="1" ht="15" x14ac:dyDescent="0.2">
      <c r="A5067" s="13"/>
      <c r="C5067" s="14"/>
      <c r="F5067" s="10"/>
    </row>
    <row r="5068" spans="1:6" s="8" customFormat="1" ht="15" x14ac:dyDescent="0.2">
      <c r="A5068" s="13"/>
      <c r="C5068" s="14"/>
      <c r="F5068" s="10"/>
    </row>
    <row r="5069" spans="1:6" s="8" customFormat="1" ht="15" x14ac:dyDescent="0.2">
      <c r="A5069" s="13"/>
      <c r="C5069" s="14"/>
      <c r="F5069" s="10"/>
    </row>
    <row r="5070" spans="1:6" s="8" customFormat="1" ht="15" x14ac:dyDescent="0.2">
      <c r="A5070" s="13"/>
      <c r="C5070" s="14"/>
      <c r="F5070" s="10"/>
    </row>
    <row r="5071" spans="1:6" s="8" customFormat="1" ht="15" x14ac:dyDescent="0.2">
      <c r="A5071" s="13"/>
      <c r="C5071" s="14"/>
      <c r="F5071" s="10"/>
    </row>
    <row r="5072" spans="1:6" s="8" customFormat="1" ht="15" x14ac:dyDescent="0.2">
      <c r="A5072" s="13"/>
      <c r="C5072" s="14"/>
      <c r="F5072" s="10"/>
    </row>
    <row r="5073" spans="1:6" s="8" customFormat="1" ht="15" x14ac:dyDescent="0.2">
      <c r="A5073" s="13"/>
      <c r="C5073" s="14"/>
      <c r="F5073" s="10"/>
    </row>
    <row r="5074" spans="1:6" s="8" customFormat="1" ht="15" x14ac:dyDescent="0.2">
      <c r="A5074" s="13"/>
      <c r="C5074" s="14"/>
      <c r="F5074" s="10"/>
    </row>
    <row r="5075" spans="1:6" s="8" customFormat="1" ht="15" x14ac:dyDescent="0.2">
      <c r="A5075" s="13"/>
      <c r="C5075" s="14"/>
      <c r="F5075" s="10"/>
    </row>
    <row r="5076" spans="1:6" s="8" customFormat="1" ht="15" x14ac:dyDescent="0.2">
      <c r="A5076" s="13"/>
      <c r="C5076" s="14"/>
      <c r="F5076" s="10"/>
    </row>
    <row r="5077" spans="1:6" s="8" customFormat="1" ht="15" x14ac:dyDescent="0.2">
      <c r="A5077" s="13"/>
      <c r="C5077" s="14"/>
      <c r="F5077" s="10"/>
    </row>
    <row r="5078" spans="1:6" s="8" customFormat="1" ht="15" x14ac:dyDescent="0.2">
      <c r="A5078" s="13"/>
      <c r="C5078" s="14"/>
      <c r="F5078" s="10"/>
    </row>
    <row r="5079" spans="1:6" s="8" customFormat="1" ht="15" x14ac:dyDescent="0.2">
      <c r="A5079" s="13"/>
      <c r="C5079" s="14"/>
      <c r="F5079" s="10"/>
    </row>
    <row r="5080" spans="1:6" s="8" customFormat="1" ht="15" x14ac:dyDescent="0.2">
      <c r="A5080" s="13"/>
      <c r="C5080" s="14"/>
      <c r="F5080" s="10"/>
    </row>
    <row r="5081" spans="1:6" s="8" customFormat="1" ht="15" x14ac:dyDescent="0.2">
      <c r="A5081" s="13"/>
      <c r="C5081" s="14"/>
      <c r="F5081" s="10"/>
    </row>
    <row r="5082" spans="1:6" s="8" customFormat="1" ht="15" x14ac:dyDescent="0.2">
      <c r="A5082" s="13"/>
      <c r="C5082" s="14"/>
      <c r="F5082" s="10"/>
    </row>
    <row r="5083" spans="1:6" s="8" customFormat="1" ht="15" x14ac:dyDescent="0.2">
      <c r="A5083" s="13"/>
      <c r="C5083" s="14"/>
      <c r="F5083" s="10"/>
    </row>
    <row r="5084" spans="1:6" s="8" customFormat="1" ht="15" x14ac:dyDescent="0.2">
      <c r="A5084" s="13"/>
      <c r="C5084" s="14"/>
      <c r="F5084" s="10"/>
    </row>
    <row r="5085" spans="1:6" s="8" customFormat="1" ht="15" x14ac:dyDescent="0.2">
      <c r="A5085" s="13"/>
      <c r="C5085" s="14"/>
      <c r="F5085" s="10"/>
    </row>
    <row r="5086" spans="1:6" s="8" customFormat="1" ht="15" x14ac:dyDescent="0.2">
      <c r="A5086" s="13"/>
      <c r="C5086" s="14"/>
      <c r="F5086" s="10"/>
    </row>
    <row r="5087" spans="1:6" s="8" customFormat="1" ht="15" x14ac:dyDescent="0.2">
      <c r="A5087" s="13"/>
      <c r="C5087" s="14"/>
      <c r="F5087" s="10"/>
    </row>
    <row r="5088" spans="1:6" s="8" customFormat="1" ht="15" x14ac:dyDescent="0.2">
      <c r="A5088" s="13"/>
      <c r="C5088" s="14"/>
      <c r="F5088" s="10"/>
    </row>
    <row r="5089" spans="1:6" s="8" customFormat="1" ht="15" x14ac:dyDescent="0.2">
      <c r="A5089" s="13"/>
      <c r="C5089" s="14"/>
      <c r="F5089" s="10"/>
    </row>
    <row r="5090" spans="1:6" s="8" customFormat="1" ht="15" x14ac:dyDescent="0.2">
      <c r="A5090" s="13"/>
      <c r="C5090" s="14"/>
      <c r="F5090" s="10"/>
    </row>
    <row r="5091" spans="1:6" s="8" customFormat="1" ht="15" x14ac:dyDescent="0.2">
      <c r="A5091" s="13"/>
      <c r="C5091" s="14"/>
      <c r="F5091" s="10"/>
    </row>
    <row r="5092" spans="1:6" s="8" customFormat="1" ht="15" x14ac:dyDescent="0.2">
      <c r="A5092" s="13"/>
      <c r="C5092" s="14"/>
      <c r="F5092" s="10"/>
    </row>
    <row r="5093" spans="1:6" s="8" customFormat="1" ht="15" x14ac:dyDescent="0.2">
      <c r="A5093" s="13"/>
      <c r="C5093" s="14"/>
      <c r="F5093" s="10"/>
    </row>
    <row r="5094" spans="1:6" s="8" customFormat="1" ht="15" x14ac:dyDescent="0.2">
      <c r="A5094" s="13"/>
      <c r="C5094" s="14"/>
      <c r="F5094" s="10"/>
    </row>
    <row r="5095" spans="1:6" s="8" customFormat="1" ht="15" x14ac:dyDescent="0.2">
      <c r="A5095" s="13"/>
      <c r="C5095" s="14"/>
      <c r="F5095" s="10"/>
    </row>
    <row r="5096" spans="1:6" s="8" customFormat="1" ht="15" x14ac:dyDescent="0.2">
      <c r="A5096" s="13"/>
      <c r="C5096" s="14"/>
      <c r="F5096" s="10"/>
    </row>
    <row r="5097" spans="1:6" s="8" customFormat="1" ht="15" x14ac:dyDescent="0.2">
      <c r="A5097" s="13"/>
      <c r="C5097" s="14"/>
      <c r="F5097" s="10"/>
    </row>
    <row r="5098" spans="1:6" s="8" customFormat="1" ht="15" x14ac:dyDescent="0.2">
      <c r="A5098" s="13"/>
      <c r="C5098" s="14"/>
      <c r="F5098" s="10"/>
    </row>
    <row r="5099" spans="1:6" s="8" customFormat="1" ht="15" x14ac:dyDescent="0.2">
      <c r="A5099" s="13"/>
      <c r="C5099" s="14"/>
      <c r="F5099" s="10"/>
    </row>
    <row r="5100" spans="1:6" s="8" customFormat="1" ht="15" x14ac:dyDescent="0.2">
      <c r="A5100" s="13"/>
      <c r="C5100" s="14"/>
      <c r="F5100" s="10"/>
    </row>
    <row r="5101" spans="1:6" s="8" customFormat="1" ht="15" x14ac:dyDescent="0.2">
      <c r="A5101" s="13"/>
      <c r="C5101" s="14"/>
      <c r="F5101" s="10"/>
    </row>
    <row r="5102" spans="1:6" s="8" customFormat="1" ht="15" x14ac:dyDescent="0.2">
      <c r="A5102" s="13"/>
      <c r="C5102" s="14"/>
      <c r="F5102" s="10"/>
    </row>
    <row r="5103" spans="1:6" s="8" customFormat="1" ht="15" x14ac:dyDescent="0.2">
      <c r="A5103" s="13"/>
      <c r="C5103" s="14"/>
      <c r="F5103" s="10"/>
    </row>
    <row r="5104" spans="1:6" s="8" customFormat="1" ht="15" x14ac:dyDescent="0.2">
      <c r="A5104" s="13"/>
      <c r="C5104" s="14"/>
      <c r="F5104" s="10"/>
    </row>
    <row r="5105" spans="1:6" s="8" customFormat="1" ht="15" x14ac:dyDescent="0.2">
      <c r="A5105" s="13"/>
      <c r="C5105" s="14"/>
      <c r="F5105" s="10"/>
    </row>
    <row r="5106" spans="1:6" s="8" customFormat="1" ht="15" x14ac:dyDescent="0.2">
      <c r="A5106" s="13"/>
      <c r="C5106" s="14"/>
      <c r="F5106" s="10"/>
    </row>
    <row r="5107" spans="1:6" s="8" customFormat="1" ht="15" x14ac:dyDescent="0.2">
      <c r="A5107" s="13"/>
      <c r="C5107" s="14"/>
      <c r="F5107" s="10"/>
    </row>
    <row r="5108" spans="1:6" s="8" customFormat="1" ht="15" x14ac:dyDescent="0.2">
      <c r="A5108" s="13"/>
      <c r="C5108" s="14"/>
      <c r="F5108" s="10"/>
    </row>
    <row r="5109" spans="1:6" s="8" customFormat="1" ht="15" x14ac:dyDescent="0.2">
      <c r="A5109" s="13"/>
      <c r="C5109" s="14"/>
      <c r="F5109" s="10"/>
    </row>
    <row r="5110" spans="1:6" s="8" customFormat="1" ht="15" x14ac:dyDescent="0.2">
      <c r="A5110" s="13"/>
      <c r="C5110" s="14"/>
      <c r="F5110" s="10"/>
    </row>
    <row r="5111" spans="1:6" s="8" customFormat="1" ht="15" x14ac:dyDescent="0.2">
      <c r="A5111" s="13"/>
      <c r="C5111" s="14"/>
      <c r="F5111" s="10"/>
    </row>
    <row r="5112" spans="1:6" s="8" customFormat="1" ht="15" x14ac:dyDescent="0.2">
      <c r="A5112" s="13"/>
      <c r="C5112" s="14"/>
      <c r="F5112" s="10"/>
    </row>
    <row r="5113" spans="1:6" s="8" customFormat="1" ht="15" x14ac:dyDescent="0.2">
      <c r="A5113" s="13"/>
      <c r="C5113" s="14"/>
      <c r="F5113" s="10"/>
    </row>
    <row r="5114" spans="1:6" s="8" customFormat="1" ht="15" x14ac:dyDescent="0.2">
      <c r="A5114" s="13"/>
      <c r="C5114" s="14"/>
      <c r="F5114" s="10"/>
    </row>
    <row r="5115" spans="1:6" s="8" customFormat="1" ht="15" x14ac:dyDescent="0.2">
      <c r="A5115" s="13"/>
      <c r="C5115" s="14"/>
      <c r="F5115" s="10"/>
    </row>
    <row r="5116" spans="1:6" s="8" customFormat="1" ht="15" x14ac:dyDescent="0.2">
      <c r="A5116" s="13"/>
      <c r="C5116" s="14"/>
      <c r="F5116" s="10"/>
    </row>
    <row r="5117" spans="1:6" s="8" customFormat="1" ht="15" x14ac:dyDescent="0.2">
      <c r="A5117" s="13"/>
      <c r="C5117" s="14"/>
      <c r="F5117" s="10"/>
    </row>
    <row r="5118" spans="1:6" s="8" customFormat="1" ht="15" x14ac:dyDescent="0.2">
      <c r="A5118" s="13"/>
      <c r="C5118" s="14"/>
      <c r="F5118" s="10"/>
    </row>
    <row r="5119" spans="1:6" s="8" customFormat="1" ht="15" x14ac:dyDescent="0.2">
      <c r="A5119" s="13"/>
      <c r="C5119" s="14"/>
      <c r="F5119" s="10"/>
    </row>
    <row r="5120" spans="1:6" s="8" customFormat="1" ht="15" x14ac:dyDescent="0.2">
      <c r="A5120" s="13"/>
      <c r="C5120" s="14"/>
      <c r="F5120" s="10"/>
    </row>
    <row r="5121" spans="1:6" s="8" customFormat="1" ht="15" x14ac:dyDescent="0.2">
      <c r="A5121" s="13"/>
      <c r="C5121" s="14"/>
      <c r="F5121" s="10"/>
    </row>
    <row r="5122" spans="1:6" s="8" customFormat="1" ht="15" x14ac:dyDescent="0.2">
      <c r="A5122" s="13"/>
      <c r="C5122" s="14"/>
      <c r="F5122" s="10"/>
    </row>
    <row r="5123" spans="1:6" s="8" customFormat="1" ht="15" x14ac:dyDescent="0.2">
      <c r="A5123" s="13"/>
      <c r="C5123" s="14"/>
      <c r="F5123" s="10"/>
    </row>
    <row r="5124" spans="1:6" s="8" customFormat="1" ht="15" x14ac:dyDescent="0.2">
      <c r="A5124" s="13"/>
      <c r="C5124" s="14"/>
      <c r="F5124" s="10"/>
    </row>
    <row r="5125" spans="1:6" s="8" customFormat="1" ht="15" x14ac:dyDescent="0.2">
      <c r="A5125" s="13"/>
      <c r="C5125" s="14"/>
      <c r="F5125" s="10"/>
    </row>
    <row r="5126" spans="1:6" s="8" customFormat="1" ht="15" x14ac:dyDescent="0.2">
      <c r="A5126" s="13"/>
      <c r="C5126" s="14"/>
      <c r="F5126" s="10"/>
    </row>
    <row r="5127" spans="1:6" s="8" customFormat="1" ht="15" x14ac:dyDescent="0.2">
      <c r="A5127" s="13"/>
      <c r="C5127" s="14"/>
      <c r="F5127" s="10"/>
    </row>
    <row r="5128" spans="1:6" s="8" customFormat="1" ht="15" x14ac:dyDescent="0.2">
      <c r="A5128" s="13"/>
      <c r="C5128" s="14"/>
      <c r="F5128" s="10"/>
    </row>
    <row r="5129" spans="1:6" s="8" customFormat="1" ht="15" x14ac:dyDescent="0.2">
      <c r="A5129" s="13"/>
      <c r="C5129" s="14"/>
      <c r="F5129" s="10"/>
    </row>
    <row r="5130" spans="1:6" s="8" customFormat="1" ht="15" x14ac:dyDescent="0.2">
      <c r="A5130" s="13"/>
      <c r="C5130" s="14"/>
      <c r="F5130" s="10"/>
    </row>
    <row r="5131" spans="1:6" s="8" customFormat="1" ht="15" x14ac:dyDescent="0.2">
      <c r="A5131" s="13"/>
      <c r="C5131" s="14"/>
      <c r="F5131" s="10"/>
    </row>
    <row r="5132" spans="1:6" s="8" customFormat="1" ht="15" x14ac:dyDescent="0.2">
      <c r="A5132" s="13"/>
      <c r="C5132" s="14"/>
      <c r="F5132" s="10"/>
    </row>
    <row r="5133" spans="1:6" s="8" customFormat="1" ht="15" x14ac:dyDescent="0.2">
      <c r="A5133" s="13"/>
      <c r="C5133" s="14"/>
      <c r="F5133" s="10"/>
    </row>
    <row r="5134" spans="1:6" s="8" customFormat="1" ht="15" x14ac:dyDescent="0.2">
      <c r="A5134" s="13"/>
      <c r="C5134" s="14"/>
      <c r="F5134" s="10"/>
    </row>
    <row r="5135" spans="1:6" s="8" customFormat="1" ht="15" x14ac:dyDescent="0.2">
      <c r="A5135" s="13"/>
      <c r="C5135" s="14"/>
      <c r="F5135" s="10"/>
    </row>
    <row r="5136" spans="1:6" s="8" customFormat="1" ht="15" x14ac:dyDescent="0.2">
      <c r="A5136" s="13"/>
      <c r="C5136" s="14"/>
      <c r="F5136" s="10"/>
    </row>
    <row r="5137" spans="1:6" s="8" customFormat="1" ht="15" x14ac:dyDescent="0.2">
      <c r="A5137" s="13"/>
      <c r="C5137" s="14"/>
      <c r="F5137" s="10"/>
    </row>
    <row r="5138" spans="1:6" s="8" customFormat="1" ht="15" x14ac:dyDescent="0.2">
      <c r="A5138" s="13"/>
      <c r="C5138" s="14"/>
      <c r="F5138" s="10"/>
    </row>
    <row r="5139" spans="1:6" s="8" customFormat="1" ht="15" x14ac:dyDescent="0.2">
      <c r="A5139" s="13"/>
      <c r="C5139" s="14"/>
      <c r="F5139" s="10"/>
    </row>
    <row r="5140" spans="1:6" s="8" customFormat="1" ht="15" x14ac:dyDescent="0.2">
      <c r="A5140" s="13"/>
      <c r="C5140" s="14"/>
      <c r="F5140" s="10"/>
    </row>
    <row r="5141" spans="1:6" s="8" customFormat="1" ht="15" x14ac:dyDescent="0.2">
      <c r="A5141" s="13"/>
      <c r="C5141" s="14"/>
      <c r="F5141" s="10"/>
    </row>
    <row r="5142" spans="1:6" s="8" customFormat="1" ht="15" x14ac:dyDescent="0.2">
      <c r="A5142" s="13"/>
      <c r="C5142" s="14"/>
      <c r="F5142" s="10"/>
    </row>
    <row r="5143" spans="1:6" s="8" customFormat="1" ht="15" x14ac:dyDescent="0.2">
      <c r="A5143" s="13"/>
      <c r="C5143" s="14"/>
      <c r="F5143" s="10"/>
    </row>
    <row r="5144" spans="1:6" s="8" customFormat="1" ht="15" x14ac:dyDescent="0.2">
      <c r="A5144" s="13"/>
      <c r="C5144" s="14"/>
      <c r="F5144" s="10"/>
    </row>
    <row r="5145" spans="1:6" s="8" customFormat="1" ht="15" x14ac:dyDescent="0.2">
      <c r="A5145" s="13"/>
      <c r="C5145" s="14"/>
      <c r="F5145" s="10"/>
    </row>
    <row r="5146" spans="1:6" s="8" customFormat="1" ht="15" x14ac:dyDescent="0.2">
      <c r="A5146" s="13"/>
      <c r="C5146" s="14"/>
      <c r="F5146" s="10"/>
    </row>
    <row r="5147" spans="1:6" s="8" customFormat="1" ht="15" x14ac:dyDescent="0.2">
      <c r="A5147" s="13"/>
      <c r="C5147" s="14"/>
      <c r="F5147" s="10"/>
    </row>
    <row r="5148" spans="1:6" s="8" customFormat="1" ht="15" x14ac:dyDescent="0.2">
      <c r="A5148" s="13"/>
      <c r="C5148" s="14"/>
      <c r="F5148" s="10"/>
    </row>
    <row r="5149" spans="1:6" s="8" customFormat="1" ht="15" x14ac:dyDescent="0.2">
      <c r="A5149" s="13"/>
      <c r="C5149" s="14"/>
      <c r="F5149" s="10"/>
    </row>
    <row r="5150" spans="1:6" s="8" customFormat="1" ht="15" x14ac:dyDescent="0.2">
      <c r="A5150" s="13"/>
      <c r="C5150" s="14"/>
      <c r="F5150" s="10"/>
    </row>
    <row r="5151" spans="1:6" s="8" customFormat="1" ht="15" x14ac:dyDescent="0.2">
      <c r="A5151" s="13"/>
      <c r="C5151" s="14"/>
      <c r="F5151" s="10"/>
    </row>
    <row r="5152" spans="1:6" s="8" customFormat="1" ht="15" x14ac:dyDescent="0.2">
      <c r="A5152" s="13"/>
      <c r="C5152" s="14"/>
      <c r="F5152" s="10"/>
    </row>
    <row r="5153" spans="1:6" s="8" customFormat="1" ht="15" x14ac:dyDescent="0.2">
      <c r="A5153" s="13"/>
      <c r="C5153" s="14"/>
      <c r="F5153" s="10"/>
    </row>
    <row r="5154" spans="1:6" s="8" customFormat="1" ht="15" x14ac:dyDescent="0.2">
      <c r="A5154" s="13"/>
      <c r="C5154" s="14"/>
      <c r="F5154" s="10"/>
    </row>
    <row r="5155" spans="1:6" s="8" customFormat="1" ht="15" x14ac:dyDescent="0.2">
      <c r="A5155" s="13"/>
      <c r="C5155" s="14"/>
      <c r="F5155" s="10"/>
    </row>
    <row r="5156" spans="1:6" s="8" customFormat="1" ht="15" x14ac:dyDescent="0.2">
      <c r="A5156" s="13"/>
      <c r="C5156" s="14"/>
      <c r="F5156" s="10"/>
    </row>
    <row r="5157" spans="1:6" s="8" customFormat="1" ht="15" x14ac:dyDescent="0.2">
      <c r="A5157" s="13"/>
      <c r="C5157" s="14"/>
      <c r="F5157" s="10"/>
    </row>
    <row r="5158" spans="1:6" s="8" customFormat="1" ht="15" x14ac:dyDescent="0.2">
      <c r="A5158" s="13"/>
      <c r="C5158" s="14"/>
      <c r="F5158" s="10"/>
    </row>
    <row r="5159" spans="1:6" s="8" customFormat="1" ht="15" x14ac:dyDescent="0.2">
      <c r="A5159" s="13"/>
      <c r="C5159" s="14"/>
      <c r="F5159" s="10"/>
    </row>
    <row r="5160" spans="1:6" s="8" customFormat="1" ht="15" x14ac:dyDescent="0.2">
      <c r="A5160" s="13"/>
      <c r="C5160" s="14"/>
      <c r="F5160" s="10"/>
    </row>
    <row r="5161" spans="1:6" s="8" customFormat="1" ht="15" x14ac:dyDescent="0.2">
      <c r="A5161" s="13"/>
      <c r="C5161" s="14"/>
      <c r="F5161" s="10"/>
    </row>
    <row r="5162" spans="1:6" s="8" customFormat="1" ht="15" x14ac:dyDescent="0.2">
      <c r="A5162" s="13"/>
      <c r="C5162" s="14"/>
      <c r="F5162" s="10"/>
    </row>
    <row r="5163" spans="1:6" s="8" customFormat="1" ht="15" x14ac:dyDescent="0.2">
      <c r="A5163" s="13"/>
      <c r="C5163" s="14"/>
      <c r="F5163" s="10"/>
    </row>
    <row r="5164" spans="1:6" s="8" customFormat="1" ht="15" x14ac:dyDescent="0.2">
      <c r="A5164" s="13"/>
      <c r="C5164" s="14"/>
      <c r="F5164" s="10"/>
    </row>
    <row r="5165" spans="1:6" s="8" customFormat="1" ht="15" x14ac:dyDescent="0.2">
      <c r="A5165" s="13"/>
      <c r="C5165" s="14"/>
      <c r="F5165" s="10"/>
    </row>
    <row r="5166" spans="1:6" s="8" customFormat="1" ht="15" x14ac:dyDescent="0.2">
      <c r="A5166" s="13"/>
      <c r="C5166" s="14"/>
      <c r="F5166" s="10"/>
    </row>
    <row r="5167" spans="1:6" s="8" customFormat="1" ht="15" x14ac:dyDescent="0.2">
      <c r="A5167" s="13"/>
      <c r="C5167" s="14"/>
      <c r="F5167" s="10"/>
    </row>
    <row r="5168" spans="1:6" s="8" customFormat="1" ht="15" x14ac:dyDescent="0.2">
      <c r="A5168" s="13"/>
      <c r="C5168" s="14"/>
      <c r="F5168" s="10"/>
    </row>
    <row r="5169" spans="1:6" s="8" customFormat="1" ht="15" x14ac:dyDescent="0.2">
      <c r="A5169" s="13"/>
      <c r="C5169" s="14"/>
      <c r="F5169" s="10"/>
    </row>
    <row r="5170" spans="1:6" s="8" customFormat="1" ht="15" x14ac:dyDescent="0.2">
      <c r="A5170" s="13"/>
      <c r="C5170" s="14"/>
      <c r="F5170" s="10"/>
    </row>
    <row r="5171" spans="1:6" s="8" customFormat="1" ht="15" x14ac:dyDescent="0.2">
      <c r="A5171" s="13"/>
      <c r="C5171" s="14"/>
      <c r="F5171" s="10"/>
    </row>
    <row r="5172" spans="1:6" s="8" customFormat="1" ht="15" x14ac:dyDescent="0.2">
      <c r="A5172" s="13"/>
      <c r="C5172" s="14"/>
      <c r="F5172" s="10"/>
    </row>
    <row r="5173" spans="1:6" s="8" customFormat="1" ht="15" x14ac:dyDescent="0.2">
      <c r="A5173" s="13"/>
      <c r="C5173" s="14"/>
      <c r="F5173" s="10"/>
    </row>
    <row r="5174" spans="1:6" s="8" customFormat="1" ht="15" x14ac:dyDescent="0.2">
      <c r="A5174" s="13"/>
      <c r="C5174" s="14"/>
      <c r="F5174" s="10"/>
    </row>
    <row r="5175" spans="1:6" s="8" customFormat="1" ht="15" x14ac:dyDescent="0.2">
      <c r="A5175" s="13"/>
      <c r="C5175" s="14"/>
      <c r="F5175" s="10"/>
    </row>
    <row r="5176" spans="1:6" s="8" customFormat="1" ht="15" x14ac:dyDescent="0.2">
      <c r="A5176" s="13"/>
      <c r="C5176" s="14"/>
      <c r="F5176" s="10"/>
    </row>
    <row r="5177" spans="1:6" s="8" customFormat="1" ht="15" x14ac:dyDescent="0.2">
      <c r="A5177" s="13"/>
      <c r="C5177" s="14"/>
      <c r="F5177" s="10"/>
    </row>
    <row r="5178" spans="1:6" s="8" customFormat="1" ht="15" x14ac:dyDescent="0.2">
      <c r="A5178" s="13"/>
      <c r="C5178" s="14"/>
      <c r="F5178" s="10"/>
    </row>
    <row r="5179" spans="1:6" s="8" customFormat="1" ht="15" x14ac:dyDescent="0.2">
      <c r="A5179" s="13"/>
      <c r="C5179" s="14"/>
      <c r="F5179" s="10"/>
    </row>
    <row r="5180" spans="1:6" s="8" customFormat="1" ht="15" x14ac:dyDescent="0.2">
      <c r="A5180" s="13"/>
      <c r="C5180" s="14"/>
      <c r="F5180" s="10"/>
    </row>
    <row r="5181" spans="1:6" s="8" customFormat="1" ht="15" x14ac:dyDescent="0.2">
      <c r="A5181" s="13"/>
      <c r="C5181" s="14"/>
      <c r="F5181" s="10"/>
    </row>
    <row r="5182" spans="1:6" s="8" customFormat="1" ht="15" x14ac:dyDescent="0.2">
      <c r="A5182" s="13"/>
      <c r="C5182" s="14"/>
      <c r="F5182" s="10"/>
    </row>
    <row r="5183" spans="1:6" s="8" customFormat="1" ht="15" x14ac:dyDescent="0.2">
      <c r="A5183" s="13"/>
      <c r="C5183" s="14"/>
      <c r="F5183" s="10"/>
    </row>
    <row r="5184" spans="1:6" s="8" customFormat="1" ht="15" x14ac:dyDescent="0.2">
      <c r="A5184" s="13"/>
      <c r="C5184" s="14"/>
      <c r="F5184" s="10"/>
    </row>
    <row r="5185" spans="1:6" s="8" customFormat="1" ht="15" x14ac:dyDescent="0.2">
      <c r="A5185" s="13"/>
      <c r="C5185" s="14"/>
      <c r="F5185" s="10"/>
    </row>
    <row r="5186" spans="1:6" s="8" customFormat="1" ht="15" x14ac:dyDescent="0.2">
      <c r="A5186" s="13"/>
      <c r="C5186" s="14"/>
      <c r="F5186" s="10"/>
    </row>
    <row r="5187" spans="1:6" s="8" customFormat="1" ht="15" x14ac:dyDescent="0.2">
      <c r="A5187" s="13"/>
      <c r="C5187" s="14"/>
      <c r="F5187" s="10"/>
    </row>
    <row r="5188" spans="1:6" s="8" customFormat="1" ht="15" x14ac:dyDescent="0.2">
      <c r="A5188" s="13"/>
      <c r="C5188" s="14"/>
      <c r="F5188" s="10"/>
    </row>
    <row r="5189" spans="1:6" s="8" customFormat="1" ht="15" x14ac:dyDescent="0.2">
      <c r="A5189" s="13"/>
      <c r="C5189" s="14"/>
      <c r="F5189" s="10"/>
    </row>
    <row r="5190" spans="1:6" s="8" customFormat="1" ht="15" x14ac:dyDescent="0.2">
      <c r="A5190" s="13"/>
      <c r="C5190" s="14"/>
      <c r="F5190" s="10"/>
    </row>
    <row r="5191" spans="1:6" s="8" customFormat="1" ht="15" x14ac:dyDescent="0.2">
      <c r="A5191" s="13"/>
      <c r="C5191" s="14"/>
      <c r="F5191" s="10"/>
    </row>
    <row r="5192" spans="1:6" s="8" customFormat="1" ht="15" x14ac:dyDescent="0.2">
      <c r="A5192" s="13"/>
      <c r="C5192" s="14"/>
      <c r="F5192" s="10"/>
    </row>
    <row r="5193" spans="1:6" s="8" customFormat="1" ht="15" x14ac:dyDescent="0.2">
      <c r="A5193" s="13"/>
      <c r="C5193" s="14"/>
      <c r="F5193" s="10"/>
    </row>
    <row r="5194" spans="1:6" s="8" customFormat="1" ht="15" x14ac:dyDescent="0.2">
      <c r="A5194" s="13"/>
      <c r="C5194" s="14"/>
      <c r="F5194" s="10"/>
    </row>
    <row r="5195" spans="1:6" s="8" customFormat="1" ht="15" x14ac:dyDescent="0.2">
      <c r="A5195" s="13"/>
      <c r="C5195" s="14"/>
      <c r="F5195" s="10"/>
    </row>
    <row r="5196" spans="1:6" s="8" customFormat="1" ht="15" x14ac:dyDescent="0.2">
      <c r="A5196" s="13"/>
      <c r="C5196" s="14"/>
      <c r="F5196" s="10"/>
    </row>
    <row r="5197" spans="1:6" s="8" customFormat="1" ht="15" x14ac:dyDescent="0.2">
      <c r="A5197" s="13"/>
      <c r="C5197" s="14"/>
      <c r="F5197" s="10"/>
    </row>
    <row r="5198" spans="1:6" s="8" customFormat="1" ht="15" x14ac:dyDescent="0.2">
      <c r="A5198" s="13"/>
      <c r="C5198" s="14"/>
      <c r="F5198" s="10"/>
    </row>
    <row r="5199" spans="1:6" s="8" customFormat="1" ht="15" x14ac:dyDescent="0.2">
      <c r="A5199" s="13"/>
      <c r="C5199" s="14"/>
      <c r="F5199" s="10"/>
    </row>
    <row r="5200" spans="1:6" s="8" customFormat="1" ht="15" x14ac:dyDescent="0.2">
      <c r="A5200" s="13"/>
      <c r="C5200" s="14"/>
      <c r="F5200" s="10"/>
    </row>
    <row r="5201" spans="1:6" s="8" customFormat="1" ht="15" x14ac:dyDescent="0.2">
      <c r="A5201" s="13"/>
      <c r="C5201" s="14"/>
      <c r="F5201" s="10"/>
    </row>
    <row r="5202" spans="1:6" s="8" customFormat="1" ht="15" x14ac:dyDescent="0.2">
      <c r="A5202" s="13"/>
      <c r="C5202" s="14"/>
      <c r="F5202" s="10"/>
    </row>
    <row r="5203" spans="1:6" s="8" customFormat="1" ht="15" x14ac:dyDescent="0.2">
      <c r="A5203" s="13"/>
      <c r="C5203" s="14"/>
      <c r="F5203" s="10"/>
    </row>
    <row r="5204" spans="1:6" s="8" customFormat="1" ht="15" x14ac:dyDescent="0.2">
      <c r="A5204" s="13"/>
      <c r="C5204" s="14"/>
      <c r="F5204" s="10"/>
    </row>
    <row r="5205" spans="1:6" s="8" customFormat="1" ht="15" x14ac:dyDescent="0.2">
      <c r="A5205" s="13"/>
      <c r="C5205" s="14"/>
      <c r="F5205" s="10"/>
    </row>
    <row r="5206" spans="1:6" s="8" customFormat="1" ht="15" x14ac:dyDescent="0.2">
      <c r="A5206" s="13"/>
      <c r="C5206" s="14"/>
      <c r="F5206" s="10"/>
    </row>
    <row r="5207" spans="1:6" s="8" customFormat="1" ht="15" x14ac:dyDescent="0.2">
      <c r="A5207" s="13"/>
      <c r="C5207" s="14"/>
      <c r="F5207" s="10"/>
    </row>
    <row r="5208" spans="1:6" s="8" customFormat="1" ht="15" x14ac:dyDescent="0.2">
      <c r="A5208" s="13"/>
      <c r="C5208" s="14"/>
      <c r="F5208" s="10"/>
    </row>
    <row r="5209" spans="1:6" s="8" customFormat="1" ht="15" x14ac:dyDescent="0.2">
      <c r="A5209" s="13"/>
      <c r="C5209" s="14"/>
      <c r="F5209" s="10"/>
    </row>
    <row r="5210" spans="1:6" s="8" customFormat="1" ht="15" x14ac:dyDescent="0.2">
      <c r="A5210" s="13"/>
      <c r="C5210" s="14"/>
      <c r="F5210" s="10"/>
    </row>
    <row r="5211" spans="1:6" s="8" customFormat="1" ht="15" x14ac:dyDescent="0.2">
      <c r="A5211" s="13"/>
      <c r="C5211" s="14"/>
      <c r="F5211" s="10"/>
    </row>
    <row r="5212" spans="1:6" s="8" customFormat="1" ht="15" x14ac:dyDescent="0.2">
      <c r="A5212" s="13"/>
      <c r="C5212" s="14"/>
      <c r="F5212" s="10"/>
    </row>
    <row r="5213" spans="1:6" s="8" customFormat="1" ht="15" x14ac:dyDescent="0.2">
      <c r="A5213" s="13"/>
      <c r="C5213" s="14"/>
      <c r="F5213" s="10"/>
    </row>
    <row r="5214" spans="1:6" s="8" customFormat="1" ht="15" x14ac:dyDescent="0.2">
      <c r="A5214" s="13"/>
      <c r="C5214" s="14"/>
      <c r="F5214" s="10"/>
    </row>
    <row r="5215" spans="1:6" s="8" customFormat="1" ht="15" x14ac:dyDescent="0.2">
      <c r="A5215" s="13"/>
      <c r="C5215" s="14"/>
      <c r="F5215" s="10"/>
    </row>
    <row r="5216" spans="1:6" s="8" customFormat="1" ht="15" x14ac:dyDescent="0.2">
      <c r="A5216" s="13"/>
      <c r="C5216" s="14"/>
      <c r="F5216" s="10"/>
    </row>
    <row r="5217" spans="1:6" s="8" customFormat="1" ht="15" x14ac:dyDescent="0.2">
      <c r="A5217" s="13"/>
      <c r="C5217" s="14"/>
      <c r="F5217" s="10"/>
    </row>
    <row r="5218" spans="1:6" s="8" customFormat="1" ht="15" x14ac:dyDescent="0.2">
      <c r="A5218" s="13"/>
      <c r="C5218" s="14"/>
      <c r="F5218" s="10"/>
    </row>
    <row r="5219" spans="1:6" s="8" customFormat="1" ht="15" x14ac:dyDescent="0.2">
      <c r="A5219" s="13"/>
      <c r="C5219" s="14"/>
      <c r="F5219" s="10"/>
    </row>
    <row r="5220" spans="1:6" s="8" customFormat="1" ht="15" x14ac:dyDescent="0.2">
      <c r="A5220" s="13"/>
      <c r="C5220" s="14"/>
      <c r="F5220" s="10"/>
    </row>
    <row r="5221" spans="1:6" s="8" customFormat="1" ht="15" x14ac:dyDescent="0.2">
      <c r="A5221" s="13"/>
      <c r="C5221" s="14"/>
      <c r="F5221" s="10"/>
    </row>
    <row r="5222" spans="1:6" s="8" customFormat="1" ht="15" x14ac:dyDescent="0.2">
      <c r="A5222" s="13"/>
      <c r="C5222" s="14"/>
      <c r="F5222" s="10"/>
    </row>
    <row r="5223" spans="1:6" s="8" customFormat="1" ht="15" x14ac:dyDescent="0.2">
      <c r="A5223" s="13"/>
      <c r="C5223" s="14"/>
      <c r="F5223" s="10"/>
    </row>
    <row r="5224" spans="1:6" s="8" customFormat="1" ht="15" x14ac:dyDescent="0.2">
      <c r="A5224" s="13"/>
      <c r="C5224" s="14"/>
      <c r="F5224" s="10"/>
    </row>
    <row r="5225" spans="1:6" s="8" customFormat="1" ht="15" x14ac:dyDescent="0.2">
      <c r="A5225" s="13"/>
      <c r="C5225" s="14"/>
      <c r="F5225" s="10"/>
    </row>
    <row r="5226" spans="1:6" s="8" customFormat="1" ht="15" x14ac:dyDescent="0.2">
      <c r="A5226" s="13"/>
      <c r="C5226" s="14"/>
      <c r="F5226" s="10"/>
    </row>
    <row r="5227" spans="1:6" s="8" customFormat="1" ht="15" x14ac:dyDescent="0.2">
      <c r="A5227" s="13"/>
      <c r="C5227" s="14"/>
      <c r="F5227" s="10"/>
    </row>
    <row r="5228" spans="1:6" s="8" customFormat="1" ht="15" x14ac:dyDescent="0.2">
      <c r="A5228" s="13"/>
      <c r="C5228" s="14"/>
      <c r="F5228" s="10"/>
    </row>
    <row r="5229" spans="1:6" s="8" customFormat="1" ht="15" x14ac:dyDescent="0.2">
      <c r="A5229" s="13"/>
      <c r="C5229" s="14"/>
      <c r="F5229" s="10"/>
    </row>
    <row r="5230" spans="1:6" s="8" customFormat="1" ht="15" x14ac:dyDescent="0.2">
      <c r="A5230" s="13"/>
      <c r="C5230" s="14"/>
      <c r="F5230" s="10"/>
    </row>
    <row r="5231" spans="1:6" s="8" customFormat="1" ht="15" x14ac:dyDescent="0.2">
      <c r="A5231" s="13"/>
      <c r="C5231" s="14"/>
      <c r="F5231" s="10"/>
    </row>
    <row r="5232" spans="1:6" s="8" customFormat="1" ht="15" x14ac:dyDescent="0.2">
      <c r="A5232" s="13"/>
      <c r="C5232" s="14"/>
      <c r="F5232" s="10"/>
    </row>
    <row r="5233" spans="1:6" s="8" customFormat="1" ht="15" x14ac:dyDescent="0.2">
      <c r="A5233" s="13"/>
      <c r="C5233" s="14"/>
      <c r="F5233" s="10"/>
    </row>
    <row r="5234" spans="1:6" s="8" customFormat="1" ht="15" x14ac:dyDescent="0.2">
      <c r="A5234" s="13"/>
      <c r="C5234" s="14"/>
      <c r="F5234" s="10"/>
    </row>
    <row r="5235" spans="1:6" s="8" customFormat="1" ht="15" x14ac:dyDescent="0.2">
      <c r="A5235" s="13"/>
      <c r="C5235" s="14"/>
      <c r="F5235" s="10"/>
    </row>
    <row r="5236" spans="1:6" s="8" customFormat="1" ht="15" x14ac:dyDescent="0.2">
      <c r="A5236" s="13"/>
      <c r="C5236" s="14"/>
      <c r="F5236" s="10"/>
    </row>
    <row r="5237" spans="1:6" s="8" customFormat="1" ht="15" x14ac:dyDescent="0.2">
      <c r="A5237" s="13"/>
      <c r="C5237" s="14"/>
      <c r="F5237" s="10"/>
    </row>
    <row r="5238" spans="1:6" s="8" customFormat="1" ht="15" x14ac:dyDescent="0.2">
      <c r="A5238" s="13"/>
      <c r="C5238" s="14"/>
      <c r="F5238" s="10"/>
    </row>
    <row r="5239" spans="1:6" s="8" customFormat="1" ht="15" x14ac:dyDescent="0.2">
      <c r="A5239" s="13"/>
      <c r="C5239" s="14"/>
      <c r="F5239" s="10"/>
    </row>
    <row r="5240" spans="1:6" s="8" customFormat="1" ht="15" x14ac:dyDescent="0.2">
      <c r="A5240" s="13"/>
      <c r="C5240" s="14"/>
      <c r="F5240" s="10"/>
    </row>
    <row r="5241" spans="1:6" s="8" customFormat="1" ht="15" x14ac:dyDescent="0.2">
      <c r="A5241" s="13"/>
      <c r="C5241" s="14"/>
      <c r="F5241" s="10"/>
    </row>
    <row r="5242" spans="1:6" s="8" customFormat="1" ht="15" x14ac:dyDescent="0.2">
      <c r="A5242" s="13"/>
      <c r="C5242" s="14"/>
      <c r="F5242" s="10"/>
    </row>
    <row r="5243" spans="1:6" s="8" customFormat="1" ht="15" x14ac:dyDescent="0.2">
      <c r="A5243" s="13"/>
      <c r="C5243" s="14"/>
      <c r="F5243" s="10"/>
    </row>
    <row r="5244" spans="1:6" s="8" customFormat="1" ht="15" x14ac:dyDescent="0.2">
      <c r="A5244" s="13"/>
      <c r="C5244" s="14"/>
      <c r="F5244" s="10"/>
    </row>
    <row r="5245" spans="1:6" s="8" customFormat="1" ht="15" x14ac:dyDescent="0.2">
      <c r="A5245" s="13"/>
      <c r="C5245" s="14"/>
      <c r="F5245" s="10"/>
    </row>
    <row r="5246" spans="1:6" s="8" customFormat="1" ht="15" x14ac:dyDescent="0.2">
      <c r="A5246" s="13"/>
      <c r="C5246" s="14"/>
      <c r="F5246" s="10"/>
    </row>
    <row r="5247" spans="1:6" s="8" customFormat="1" ht="15" x14ac:dyDescent="0.2">
      <c r="A5247" s="13"/>
      <c r="C5247" s="14"/>
      <c r="F5247" s="10"/>
    </row>
    <row r="5248" spans="1:6" s="8" customFormat="1" ht="15" x14ac:dyDescent="0.2">
      <c r="A5248" s="13"/>
      <c r="C5248" s="14"/>
      <c r="F5248" s="10"/>
    </row>
    <row r="5249" spans="1:6" s="8" customFormat="1" ht="15" x14ac:dyDescent="0.2">
      <c r="A5249" s="13"/>
      <c r="C5249" s="14"/>
      <c r="F5249" s="10"/>
    </row>
    <row r="5250" spans="1:6" s="8" customFormat="1" ht="15" x14ac:dyDescent="0.2">
      <c r="A5250" s="13"/>
      <c r="C5250" s="14"/>
      <c r="F5250" s="10"/>
    </row>
    <row r="5251" spans="1:6" s="8" customFormat="1" ht="15" x14ac:dyDescent="0.2">
      <c r="A5251" s="13"/>
      <c r="C5251" s="14"/>
      <c r="F5251" s="10"/>
    </row>
    <row r="5252" spans="1:6" s="8" customFormat="1" ht="15" x14ac:dyDescent="0.2">
      <c r="A5252" s="13"/>
      <c r="C5252" s="14"/>
      <c r="F5252" s="10"/>
    </row>
    <row r="5253" spans="1:6" s="8" customFormat="1" ht="15" x14ac:dyDescent="0.2">
      <c r="A5253" s="13"/>
      <c r="C5253" s="14"/>
      <c r="F5253" s="10"/>
    </row>
    <row r="5254" spans="1:6" s="8" customFormat="1" ht="15" x14ac:dyDescent="0.2">
      <c r="A5254" s="13"/>
      <c r="C5254" s="14"/>
      <c r="F5254" s="10"/>
    </row>
    <row r="5255" spans="1:6" s="8" customFormat="1" ht="15" x14ac:dyDescent="0.2">
      <c r="A5255" s="13"/>
      <c r="C5255" s="14"/>
      <c r="F5255" s="10"/>
    </row>
    <row r="5256" spans="1:6" s="8" customFormat="1" ht="15" x14ac:dyDescent="0.2">
      <c r="A5256" s="13"/>
      <c r="C5256" s="14"/>
      <c r="F5256" s="10"/>
    </row>
    <row r="5257" spans="1:6" s="8" customFormat="1" ht="15" x14ac:dyDescent="0.2">
      <c r="A5257" s="13"/>
      <c r="C5257" s="14"/>
      <c r="F5257" s="10"/>
    </row>
    <row r="5258" spans="1:6" s="8" customFormat="1" ht="15" x14ac:dyDescent="0.2">
      <c r="A5258" s="13"/>
      <c r="C5258" s="14"/>
      <c r="F5258" s="10"/>
    </row>
    <row r="5259" spans="1:6" s="8" customFormat="1" ht="15" x14ac:dyDescent="0.2">
      <c r="A5259" s="13"/>
      <c r="C5259" s="14"/>
      <c r="F5259" s="10"/>
    </row>
    <row r="5260" spans="1:6" s="8" customFormat="1" ht="15" x14ac:dyDescent="0.2">
      <c r="A5260" s="13"/>
      <c r="C5260" s="14"/>
      <c r="F5260" s="10"/>
    </row>
    <row r="5261" spans="1:6" s="8" customFormat="1" ht="15" x14ac:dyDescent="0.2">
      <c r="A5261" s="13"/>
      <c r="C5261" s="14"/>
      <c r="F5261" s="10"/>
    </row>
    <row r="5262" spans="1:6" s="8" customFormat="1" ht="15" x14ac:dyDescent="0.2">
      <c r="A5262" s="13"/>
      <c r="C5262" s="14"/>
      <c r="F5262" s="10"/>
    </row>
    <row r="5263" spans="1:6" s="8" customFormat="1" ht="15" x14ac:dyDescent="0.2">
      <c r="A5263" s="13"/>
      <c r="C5263" s="14"/>
      <c r="F5263" s="10"/>
    </row>
    <row r="5264" spans="1:6" s="8" customFormat="1" ht="15" x14ac:dyDescent="0.2">
      <c r="A5264" s="13"/>
      <c r="C5264" s="14"/>
      <c r="F5264" s="10"/>
    </row>
    <row r="5265" spans="1:6" s="8" customFormat="1" ht="15" x14ac:dyDescent="0.2">
      <c r="A5265" s="13"/>
      <c r="C5265" s="14"/>
      <c r="F5265" s="10"/>
    </row>
    <row r="5266" spans="1:6" s="8" customFormat="1" ht="15" x14ac:dyDescent="0.2">
      <c r="A5266" s="13"/>
      <c r="C5266" s="14"/>
      <c r="F5266" s="10"/>
    </row>
    <row r="5267" spans="1:6" s="8" customFormat="1" ht="15" x14ac:dyDescent="0.2">
      <c r="A5267" s="13"/>
      <c r="C5267" s="14"/>
      <c r="F5267" s="10"/>
    </row>
    <row r="5268" spans="1:6" s="8" customFormat="1" ht="15" x14ac:dyDescent="0.2">
      <c r="A5268" s="13"/>
      <c r="C5268" s="14"/>
      <c r="F5268" s="10"/>
    </row>
    <row r="5269" spans="1:6" s="8" customFormat="1" ht="15" x14ac:dyDescent="0.2">
      <c r="A5269" s="13"/>
      <c r="C5269" s="14"/>
      <c r="F5269" s="10"/>
    </row>
    <row r="5270" spans="1:6" s="8" customFormat="1" ht="15" x14ac:dyDescent="0.2">
      <c r="A5270" s="13"/>
      <c r="C5270" s="14"/>
      <c r="F5270" s="10"/>
    </row>
    <row r="5271" spans="1:6" s="8" customFormat="1" ht="15" x14ac:dyDescent="0.2">
      <c r="A5271" s="13"/>
      <c r="C5271" s="14"/>
      <c r="F5271" s="10"/>
    </row>
    <row r="5272" spans="1:6" s="8" customFormat="1" ht="15" x14ac:dyDescent="0.2">
      <c r="A5272" s="13"/>
      <c r="C5272" s="14"/>
      <c r="F5272" s="10"/>
    </row>
    <row r="5273" spans="1:6" s="8" customFormat="1" ht="15" x14ac:dyDescent="0.2">
      <c r="A5273" s="13"/>
      <c r="C5273" s="14"/>
      <c r="F5273" s="10"/>
    </row>
    <row r="5274" spans="1:6" s="8" customFormat="1" ht="15" x14ac:dyDescent="0.2">
      <c r="A5274" s="13"/>
      <c r="C5274" s="14"/>
      <c r="F5274" s="10"/>
    </row>
    <row r="5275" spans="1:6" s="8" customFormat="1" ht="15" x14ac:dyDescent="0.2">
      <c r="A5275" s="13"/>
      <c r="C5275" s="14"/>
      <c r="F5275" s="10"/>
    </row>
    <row r="5276" spans="1:6" s="8" customFormat="1" ht="15" x14ac:dyDescent="0.2">
      <c r="A5276" s="13"/>
      <c r="C5276" s="14"/>
      <c r="F5276" s="10"/>
    </row>
    <row r="5277" spans="1:6" s="8" customFormat="1" ht="15" x14ac:dyDescent="0.2">
      <c r="A5277" s="13"/>
      <c r="C5277" s="14"/>
      <c r="F5277" s="10"/>
    </row>
  </sheetData>
  <autoFilter ref="A2:D2">
    <sortState ref="A3:D573">
      <sortCondition ref="D2"/>
    </sortState>
  </autoFilter>
  <mergeCells count="1">
    <mergeCell ref="A1:C1"/>
  </mergeCells>
  <conditionalFormatting sqref="F1:F1048576">
    <cfRule type="containsText" dxfId="22" priority="1" operator="containsText" text="Demitido">
      <formula>NOT(ISERROR(SEARCH("Demitido",F1)))</formula>
    </cfRule>
  </conditionalFormatting>
  <conditionalFormatting sqref="C3:C465">
    <cfRule type="expression" priority="2">
      <formula>"se("</formula>
    </cfRule>
  </conditionalFormatting>
  <printOptions horizontalCentered="1"/>
  <pageMargins left="0.23622047244094491" right="0.23622047244094491" top="0" bottom="0.35433070866141736" header="0" footer="0"/>
  <pageSetup paperSize="9" fitToWidth="0" fitToHeight="0" orientation="portrait" errors="blank" r:id="rId1"/>
  <headerFooter alignWithMargins="0">
    <oddHeader>Página &amp;P de &amp;N</oddHeader>
    <oddFooter>Página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"/>
  <sheetViews>
    <sheetView workbookViewId="0">
      <selection activeCell="D38" sqref="D38"/>
    </sheetView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25"/>
  <sheetViews>
    <sheetView showGridLines="0" workbookViewId="0"/>
  </sheetViews>
  <sheetFormatPr defaultRowHeight="15" x14ac:dyDescent="0.25"/>
  <cols>
    <col min="1" max="1" width="2.7109375" style="32" customWidth="1"/>
    <col min="2" max="2" width="28.7109375" style="32" customWidth="1"/>
    <col min="3" max="3" width="22.85546875" style="32" customWidth="1"/>
    <col min="4" max="4" width="28.7109375" style="32" customWidth="1"/>
    <col min="5" max="5" width="22.85546875" style="32" customWidth="1"/>
    <col min="6" max="6" width="28.7109375" style="32" customWidth="1"/>
    <col min="7" max="7" width="22.85546875" style="32" customWidth="1"/>
    <col min="8" max="8" width="28.7109375" style="32" customWidth="1"/>
    <col min="9" max="26" width="9.140625" style="32"/>
    <col min="27" max="45" width="1.7109375" style="32" customWidth="1"/>
    <col min="46" max="16384" width="9.140625" style="32"/>
  </cols>
  <sheetData>
    <row r="1" spans="2:45" s="82" customFormat="1" ht="30" customHeight="1" x14ac:dyDescent="0.25"/>
    <row r="2" spans="2:45" s="83" customFormat="1" ht="24.95" customHeight="1" x14ac:dyDescent="0.25"/>
    <row r="3" spans="2:45" s="84" customFormat="1" ht="20.100000000000001" customHeight="1" x14ac:dyDescent="0.25"/>
    <row r="4" spans="2:45" ht="18.75" x14ac:dyDescent="0.25">
      <c r="B4" s="85" t="s">
        <v>85</v>
      </c>
      <c r="D4" s="85" t="s">
        <v>10</v>
      </c>
      <c r="F4" s="85" t="s">
        <v>33</v>
      </c>
      <c r="H4" s="85" t="s">
        <v>34</v>
      </c>
      <c r="AA4" s="86" t="str">
        <f>Ind!B5</f>
        <v>Local</v>
      </c>
      <c r="AB4" s="86" t="s">
        <v>83</v>
      </c>
      <c r="AC4" s="86" t="str">
        <f>Ind!D5</f>
        <v xml:space="preserve"> Total de Vagas</v>
      </c>
      <c r="AD4" s="86" t="str">
        <f>Ind!E5</f>
        <v>Vagas Ocupadas</v>
      </c>
      <c r="AE4" s="86" t="str">
        <f>Ind!F5</f>
        <v>Vagas Disponíveis</v>
      </c>
      <c r="AF4" s="86" t="s">
        <v>84</v>
      </c>
      <c r="AG4" s="87" t="s">
        <v>82</v>
      </c>
      <c r="AH4" s="35"/>
      <c r="AI4" s="35" t="s">
        <v>86</v>
      </c>
      <c r="AJ4" s="35"/>
      <c r="AK4" s="35"/>
      <c r="AL4" s="35"/>
      <c r="AM4" s="35" t="s">
        <v>89</v>
      </c>
      <c r="AN4" s="35"/>
      <c r="AO4" s="35"/>
      <c r="AP4" s="35"/>
      <c r="AQ4" s="35"/>
      <c r="AR4" s="35"/>
      <c r="AS4" s="35"/>
    </row>
    <row r="5" spans="2:45" ht="31.5" x14ac:dyDescent="0.25">
      <c r="B5" s="88">
        <f>SUM($AB$5:$AB$25)</f>
        <v>18.000498999999998</v>
      </c>
      <c r="D5" s="88">
        <f>SUM($AC$5:$AC$25)</f>
        <v>72.000498999999991</v>
      </c>
      <c r="F5" s="88">
        <f>SUM($AD$5:$AD$25)</f>
        <v>1.000499</v>
      </c>
      <c r="H5" s="88">
        <f>SUM($AE$5:$AE$25)</f>
        <v>71.000498999999991</v>
      </c>
      <c r="AA5" s="86" t="str">
        <f>Ind!B6</f>
        <v>Vestiário Feminino</v>
      </c>
      <c r="AB5" s="89">
        <f>IFERROR(Ind!C6+AG5,"")</f>
        <v>9.0000999999999998</v>
      </c>
      <c r="AC5" s="89">
        <f>IFERROR(Ind!D6+AG5,"")</f>
        <v>36.000100000000003</v>
      </c>
      <c r="AD5" s="89">
        <f>IFERROR(Ind!E6+AG5,"")</f>
        <v>1E-4</v>
      </c>
      <c r="AE5" s="89">
        <f>IFERROR(Ind!F6+AG5,"")</f>
        <v>36.000100000000003</v>
      </c>
      <c r="AF5" s="90">
        <f>IF(AA5="","",IFERROR(AD5/AC5,""))</f>
        <v>2.7777700617498283E-6</v>
      </c>
      <c r="AG5" s="87">
        <v>1E-4</v>
      </c>
      <c r="AH5" s="35"/>
      <c r="AI5" s="35" t="s">
        <v>87</v>
      </c>
      <c r="AJ5" s="35" t="s">
        <v>32</v>
      </c>
      <c r="AK5" s="35" t="s">
        <v>88</v>
      </c>
      <c r="AL5" s="35"/>
      <c r="AM5" s="35" t="s">
        <v>87</v>
      </c>
      <c r="AN5" s="35" t="s">
        <v>32</v>
      </c>
      <c r="AO5" s="35" t="s">
        <v>34</v>
      </c>
      <c r="AP5" s="35"/>
      <c r="AQ5" s="35" t="s">
        <v>87</v>
      </c>
      <c r="AR5" s="35" t="s">
        <v>32</v>
      </c>
      <c r="AS5" s="35" t="s">
        <v>90</v>
      </c>
    </row>
    <row r="6" spans="2:45" x14ac:dyDescent="0.25">
      <c r="AA6" s="86" t="str">
        <f>Ind!B7</f>
        <v>Vestiário Masculino</v>
      </c>
      <c r="AB6" s="89">
        <f>IFERROR(Ind!C7+AG6,"")</f>
        <v>6.0000999000000004</v>
      </c>
      <c r="AC6" s="89">
        <f>IFERROR(Ind!D7+AG6,"")</f>
        <v>24.000099899999999</v>
      </c>
      <c r="AD6" s="89">
        <f>IFERROR(Ind!E7+AG6,"")</f>
        <v>9.9900000000000002E-5</v>
      </c>
      <c r="AE6" s="89">
        <f>IFERROR(Ind!F7+AG6,"")</f>
        <v>24.000099899999999</v>
      </c>
      <c r="AF6" s="90">
        <f t="shared" ref="AF6:AF25" si="0">IF(AA6="","",IFERROR(AD6/AC6,""))</f>
        <v>4.1624826736658709E-6</v>
      </c>
      <c r="AG6" s="87">
        <v>9.9900000000000002E-5</v>
      </c>
      <c r="AH6" s="35"/>
      <c r="AI6" s="35">
        <v>1</v>
      </c>
      <c r="AJ6" s="35" t="str">
        <f>INDEX($AA$5:$AD$25,MATCH(AK6,$AD$5:$AD$25,0),1)</f>
        <v>Vestiário Liderança</v>
      </c>
      <c r="AK6" s="91">
        <f>LARGE($AD$5:$AD$25,AI6)</f>
        <v>1.0000998000000001</v>
      </c>
      <c r="AL6" s="35"/>
      <c r="AM6" s="35">
        <v>1</v>
      </c>
      <c r="AN6" s="35" t="str">
        <f>INDEX($AA$5:$AE$25,MATCH(AO6,$AE$5:$AE$25,0),1)</f>
        <v>Vestiário Feminino</v>
      </c>
      <c r="AO6" s="91">
        <f>LARGE($AE$5:$AE$25,AM6)</f>
        <v>36.000100000000003</v>
      </c>
      <c r="AP6" s="35"/>
      <c r="AQ6" s="35">
        <v>1</v>
      </c>
      <c r="AR6" s="35" t="str">
        <f>INDEX($AA$5:$AC$25,MATCH(AS6,$AC$5:$AC$25,0),1)</f>
        <v>Vestiário Feminino</v>
      </c>
      <c r="AS6" s="91">
        <f>LARGE($AC$5:$AC$25,AQ6)</f>
        <v>36.000100000000003</v>
      </c>
    </row>
    <row r="7" spans="2:45" x14ac:dyDescent="0.25">
      <c r="AA7" s="86" t="str">
        <f>Ind!B8</f>
        <v>Vestiário Liderança</v>
      </c>
      <c r="AB7" s="89">
        <f>IFERROR(Ind!C8+AG7,"")</f>
        <v>1.0000998000000001</v>
      </c>
      <c r="AC7" s="89">
        <f>IFERROR(Ind!D8+AG7,"")</f>
        <v>4.0000998000000001</v>
      </c>
      <c r="AD7" s="89">
        <f>IFERROR(Ind!E8+AG7,"")</f>
        <v>1.0000998000000001</v>
      </c>
      <c r="AE7" s="89">
        <f>IFERROR(Ind!F8+AG7,"")</f>
        <v>3.0000998000000001</v>
      </c>
      <c r="AF7" s="90">
        <f t="shared" si="0"/>
        <v>0.2500187120331348</v>
      </c>
      <c r="AG7" s="87">
        <v>9.98E-5</v>
      </c>
      <c r="AH7" s="35"/>
      <c r="AI7" s="35">
        <v>2</v>
      </c>
      <c r="AJ7" s="35" t="str">
        <f t="shared" ref="AJ7:AJ10" si="1">INDEX($AA$5:$AD$25,MATCH(AK7,$AD$5:$AD$25,0),1)</f>
        <v>Vestiário Feminino</v>
      </c>
      <c r="AK7" s="91">
        <f t="shared" ref="AK7:AK10" si="2">LARGE($AD$5:$AD$25,AI7)</f>
        <v>1E-4</v>
      </c>
      <c r="AL7" s="35"/>
      <c r="AM7" s="35">
        <v>2</v>
      </c>
      <c r="AN7" s="35" t="str">
        <f t="shared" ref="AN7:AN10" si="3">INDEX($AA$5:$AE$25,MATCH(AO7,$AE$5:$AE$25,0),1)</f>
        <v>Vestiário Masculino</v>
      </c>
      <c r="AO7" s="91">
        <f t="shared" ref="AO7:AO10" si="4">LARGE($AE$5:$AE$25,AM7)</f>
        <v>24.000099899999999</v>
      </c>
      <c r="AP7" s="35"/>
      <c r="AQ7" s="35">
        <v>2</v>
      </c>
      <c r="AR7" s="35" t="str">
        <f t="shared" ref="AR7:AR10" si="5">INDEX($AA$5:$AC$25,MATCH(AS7,$AC$5:$AC$25,0),1)</f>
        <v>Vestiário Masculino</v>
      </c>
      <c r="AS7" s="91">
        <f t="shared" ref="AS7:AS10" si="6">LARGE($AC$5:$AC$25,AQ7)</f>
        <v>24.000099899999999</v>
      </c>
    </row>
    <row r="8" spans="2:45" x14ac:dyDescent="0.25">
      <c r="AA8" s="86" t="str">
        <f>Ind!B9</f>
        <v>Vestiário 01</v>
      </c>
      <c r="AB8" s="89">
        <f>IFERROR(Ind!C9+AG8,"")</f>
        <v>1.0000997</v>
      </c>
      <c r="AC8" s="89">
        <f>IFERROR(Ind!D9+AG8,"")</f>
        <v>4.0000996999999998</v>
      </c>
      <c r="AD8" s="89">
        <f>IFERROR(Ind!E9+AG8,"")</f>
        <v>9.9699999999999998E-5</v>
      </c>
      <c r="AE8" s="89">
        <f>IFERROR(Ind!F9+AG8,"")</f>
        <v>4.0000996999999998</v>
      </c>
      <c r="AF8" s="90">
        <f t="shared" si="0"/>
        <v>2.4924378759859411E-5</v>
      </c>
      <c r="AG8" s="87">
        <v>9.9699999999999998E-5</v>
      </c>
      <c r="AH8" s="35"/>
      <c r="AI8" s="35">
        <v>3</v>
      </c>
      <c r="AJ8" s="35" t="str">
        <f t="shared" si="1"/>
        <v>Vestiário Masculino</v>
      </c>
      <c r="AK8" s="91">
        <f t="shared" si="2"/>
        <v>9.9900000000000002E-5</v>
      </c>
      <c r="AL8" s="35"/>
      <c r="AM8" s="35">
        <v>3</v>
      </c>
      <c r="AN8" s="35" t="str">
        <f t="shared" si="3"/>
        <v>Vestiário 01</v>
      </c>
      <c r="AO8" s="91">
        <f t="shared" si="4"/>
        <v>4.0000996999999998</v>
      </c>
      <c r="AP8" s="35"/>
      <c r="AQ8" s="35">
        <v>3</v>
      </c>
      <c r="AR8" s="35" t="str">
        <f t="shared" si="5"/>
        <v>Vestiário Liderança</v>
      </c>
      <c r="AS8" s="91">
        <f t="shared" si="6"/>
        <v>4.0000998000000001</v>
      </c>
    </row>
    <row r="9" spans="2:45" x14ac:dyDescent="0.25">
      <c r="AA9" s="86" t="str">
        <f>Ind!B10</f>
        <v>Vestiário 02</v>
      </c>
      <c r="AB9" s="89">
        <f>IFERROR(Ind!C10+AG9,"")</f>
        <v>1.0000996</v>
      </c>
      <c r="AC9" s="89">
        <f>IFERROR(Ind!D10+AG9,"")</f>
        <v>4.0000996000000004</v>
      </c>
      <c r="AD9" s="89">
        <f>IFERROR(Ind!E10+AG9,"")</f>
        <v>9.9599999999999995E-5</v>
      </c>
      <c r="AE9" s="89">
        <f>IFERROR(Ind!F10+AG9,"")</f>
        <v>4.0000996000000004</v>
      </c>
      <c r="AF9" s="90">
        <f t="shared" si="0"/>
        <v>2.4899380005437859E-5</v>
      </c>
      <c r="AG9" s="87">
        <v>9.9599999999999995E-5</v>
      </c>
      <c r="AH9" s="35"/>
      <c r="AI9" s="35">
        <v>4</v>
      </c>
      <c r="AJ9" s="35" t="str">
        <f t="shared" si="1"/>
        <v>Vestiário 01</v>
      </c>
      <c r="AK9" s="91">
        <f t="shared" si="2"/>
        <v>9.9699999999999998E-5</v>
      </c>
      <c r="AL9" s="35"/>
      <c r="AM9" s="35">
        <v>4</v>
      </c>
      <c r="AN9" s="35" t="str">
        <f t="shared" si="3"/>
        <v>Vestiário 02</v>
      </c>
      <c r="AO9" s="91">
        <f t="shared" si="4"/>
        <v>4.0000996000000004</v>
      </c>
      <c r="AP9" s="35"/>
      <c r="AQ9" s="35">
        <v>4</v>
      </c>
      <c r="AR9" s="35" t="str">
        <f t="shared" si="5"/>
        <v>Vestiário 01</v>
      </c>
      <c r="AS9" s="91">
        <f t="shared" si="6"/>
        <v>4.0000996999999998</v>
      </c>
    </row>
    <row r="10" spans="2:45" x14ac:dyDescent="0.25">
      <c r="AA10" s="86" t="str">
        <f>Ind!B11</f>
        <v/>
      </c>
      <c r="AB10" s="89" t="str">
        <f>IFERROR(Ind!C11+AG10,"")</f>
        <v/>
      </c>
      <c r="AC10" s="89" t="str">
        <f>IFERROR(Ind!D11+AG10,"")</f>
        <v/>
      </c>
      <c r="AD10" s="89" t="str">
        <f>IFERROR(Ind!E11+AG10,"")</f>
        <v/>
      </c>
      <c r="AE10" s="89" t="str">
        <f>IFERROR(Ind!F11+AG10,"")</f>
        <v/>
      </c>
      <c r="AF10" s="90" t="str">
        <f t="shared" si="0"/>
        <v/>
      </c>
      <c r="AG10" s="87">
        <v>9.9500000000000006E-5</v>
      </c>
      <c r="AH10" s="35"/>
      <c r="AI10" s="35">
        <v>5</v>
      </c>
      <c r="AJ10" s="35" t="str">
        <f t="shared" si="1"/>
        <v>Vestiário 02</v>
      </c>
      <c r="AK10" s="91">
        <f t="shared" si="2"/>
        <v>9.9599999999999995E-5</v>
      </c>
      <c r="AL10" s="35"/>
      <c r="AM10" s="35">
        <v>5</v>
      </c>
      <c r="AN10" s="35" t="str">
        <f t="shared" si="3"/>
        <v>Vestiário Liderança</v>
      </c>
      <c r="AO10" s="91">
        <f t="shared" si="4"/>
        <v>3.0000998000000001</v>
      </c>
      <c r="AP10" s="35"/>
      <c r="AQ10" s="35">
        <v>5</v>
      </c>
      <c r="AR10" s="35" t="str">
        <f t="shared" si="5"/>
        <v>Vestiário 02</v>
      </c>
      <c r="AS10" s="91">
        <f t="shared" si="6"/>
        <v>4.0000996000000004</v>
      </c>
    </row>
    <row r="11" spans="2:45" x14ac:dyDescent="0.25">
      <c r="AA11" s="86" t="str">
        <f>Ind!B12</f>
        <v/>
      </c>
      <c r="AB11" s="89" t="str">
        <f>IFERROR(Ind!C12+AG11,"")</f>
        <v/>
      </c>
      <c r="AC11" s="89" t="str">
        <f>IFERROR(Ind!D12+AG11,"")</f>
        <v/>
      </c>
      <c r="AD11" s="89" t="str">
        <f>IFERROR(Ind!E12+AG11,"")</f>
        <v/>
      </c>
      <c r="AE11" s="89" t="str">
        <f>IFERROR(Ind!F12+AG11,"")</f>
        <v/>
      </c>
      <c r="AF11" s="90" t="str">
        <f t="shared" si="0"/>
        <v/>
      </c>
      <c r="AG11" s="87">
        <v>9.9400000000000004E-5</v>
      </c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</row>
    <row r="12" spans="2:45" x14ac:dyDescent="0.25">
      <c r="AA12" s="86" t="str">
        <f>Ind!B13</f>
        <v/>
      </c>
      <c r="AB12" s="89" t="str">
        <f>IFERROR(Ind!C13+AG12,"")</f>
        <v/>
      </c>
      <c r="AC12" s="89" t="str">
        <f>IFERROR(Ind!D13+AG12,"")</f>
        <v/>
      </c>
      <c r="AD12" s="89" t="str">
        <f>IFERROR(Ind!E13+AG12,"")</f>
        <v/>
      </c>
      <c r="AE12" s="89" t="str">
        <f>IFERROR(Ind!F13+AG12,"")</f>
        <v/>
      </c>
      <c r="AF12" s="90" t="str">
        <f t="shared" si="0"/>
        <v/>
      </c>
      <c r="AG12" s="87">
        <v>9.9300000000000001E-5</v>
      </c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</row>
    <row r="13" spans="2:45" x14ac:dyDescent="0.25">
      <c r="AA13" s="86" t="str">
        <f>Ind!B14</f>
        <v/>
      </c>
      <c r="AB13" s="89" t="str">
        <f>IFERROR(Ind!C14+AG13,"")</f>
        <v/>
      </c>
      <c r="AC13" s="89" t="str">
        <f>IFERROR(Ind!D14+AG13,"")</f>
        <v/>
      </c>
      <c r="AD13" s="89" t="str">
        <f>IFERROR(Ind!E14+AG13,"")</f>
        <v/>
      </c>
      <c r="AE13" s="89" t="str">
        <f>IFERROR(Ind!F14+AG13,"")</f>
        <v/>
      </c>
      <c r="AF13" s="90" t="str">
        <f t="shared" si="0"/>
        <v/>
      </c>
      <c r="AG13" s="87">
        <v>9.9199999999999999E-5</v>
      </c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</row>
    <row r="14" spans="2:45" x14ac:dyDescent="0.25">
      <c r="AA14" s="86" t="str">
        <f>Ind!B15</f>
        <v/>
      </c>
      <c r="AB14" s="89" t="str">
        <f>IFERROR(Ind!C15+AG14,"")</f>
        <v/>
      </c>
      <c r="AC14" s="89" t="str">
        <f>IFERROR(Ind!D15+AG14,"")</f>
        <v/>
      </c>
      <c r="AD14" s="89" t="str">
        <f>IFERROR(Ind!E15+AG14,"")</f>
        <v/>
      </c>
      <c r="AE14" s="89" t="str">
        <f>IFERROR(Ind!F15+AG14,"")</f>
        <v/>
      </c>
      <c r="AF14" s="90" t="str">
        <f t="shared" si="0"/>
        <v/>
      </c>
      <c r="AG14" s="87">
        <v>9.9099999999999996E-5</v>
      </c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</row>
    <row r="15" spans="2:45" x14ac:dyDescent="0.25">
      <c r="AA15" s="86" t="str">
        <f>Ind!B16</f>
        <v/>
      </c>
      <c r="AB15" s="89" t="str">
        <f>IFERROR(Ind!C16+AG15,"")</f>
        <v/>
      </c>
      <c r="AC15" s="89" t="str">
        <f>IFERROR(Ind!D16+AG15,"")</f>
        <v/>
      </c>
      <c r="AD15" s="89" t="str">
        <f>IFERROR(Ind!E16+AG15,"")</f>
        <v/>
      </c>
      <c r="AE15" s="89" t="str">
        <f>IFERROR(Ind!F16+AG15,"")</f>
        <v/>
      </c>
      <c r="AF15" s="90" t="str">
        <f t="shared" si="0"/>
        <v/>
      </c>
      <c r="AG15" s="87">
        <v>9.8999999999999994E-5</v>
      </c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</row>
    <row r="16" spans="2:45" x14ac:dyDescent="0.25">
      <c r="AA16" s="86" t="str">
        <f>Ind!B17</f>
        <v/>
      </c>
      <c r="AB16" s="89" t="str">
        <f>IFERROR(Ind!C17+AG16,"")</f>
        <v/>
      </c>
      <c r="AC16" s="89" t="str">
        <f>IFERROR(Ind!D17+AG16,"")</f>
        <v/>
      </c>
      <c r="AD16" s="89" t="str">
        <f>IFERROR(Ind!E17+AG16,"")</f>
        <v/>
      </c>
      <c r="AE16" s="89" t="str">
        <f>IFERROR(Ind!F17+AG16,"")</f>
        <v/>
      </c>
      <c r="AF16" s="90" t="str">
        <f t="shared" si="0"/>
        <v/>
      </c>
      <c r="AG16" s="87">
        <v>9.8900000000000005E-5</v>
      </c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</row>
    <row r="17" spans="27:45" x14ac:dyDescent="0.25">
      <c r="AA17" s="86" t="str">
        <f>Ind!B18</f>
        <v/>
      </c>
      <c r="AB17" s="89" t="str">
        <f>IFERROR(Ind!C18+AG17,"")</f>
        <v/>
      </c>
      <c r="AC17" s="89" t="str">
        <f>IFERROR(Ind!D18+AG17,"")</f>
        <v/>
      </c>
      <c r="AD17" s="89" t="str">
        <f>IFERROR(Ind!E18+AG17,"")</f>
        <v/>
      </c>
      <c r="AE17" s="89" t="str">
        <f>IFERROR(Ind!F18+AG17,"")</f>
        <v/>
      </c>
      <c r="AF17" s="90" t="str">
        <f t="shared" si="0"/>
        <v/>
      </c>
      <c r="AG17" s="87">
        <v>9.8800000000000003E-5</v>
      </c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</row>
    <row r="18" spans="27:45" x14ac:dyDescent="0.25">
      <c r="AA18" s="86" t="str">
        <f>Ind!B19</f>
        <v/>
      </c>
      <c r="AB18" s="89" t="str">
        <f>IFERROR(Ind!C19+AG18,"")</f>
        <v/>
      </c>
      <c r="AC18" s="89" t="str">
        <f>IFERROR(Ind!D19+AG18,"")</f>
        <v/>
      </c>
      <c r="AD18" s="89" t="str">
        <f>IFERROR(Ind!E19+AG18,"")</f>
        <v/>
      </c>
      <c r="AE18" s="89" t="str">
        <f>IFERROR(Ind!F19+AG18,"")</f>
        <v/>
      </c>
      <c r="AF18" s="90" t="str">
        <f t="shared" si="0"/>
        <v/>
      </c>
      <c r="AG18" s="87">
        <v>9.87E-5</v>
      </c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</row>
    <row r="19" spans="27:45" x14ac:dyDescent="0.25">
      <c r="AA19" s="86" t="str">
        <f>Ind!B20</f>
        <v/>
      </c>
      <c r="AB19" s="89" t="str">
        <f>IFERROR(Ind!C20+AG19,"")</f>
        <v/>
      </c>
      <c r="AC19" s="89" t="str">
        <f>IFERROR(Ind!D20+AG19,"")</f>
        <v/>
      </c>
      <c r="AD19" s="89" t="str">
        <f>IFERROR(Ind!E20+AG19,"")</f>
        <v/>
      </c>
      <c r="AE19" s="89" t="str">
        <f>IFERROR(Ind!F20+AG19,"")</f>
        <v/>
      </c>
      <c r="AF19" s="90" t="str">
        <f t="shared" si="0"/>
        <v/>
      </c>
      <c r="AG19" s="87">
        <v>9.8599999999999998E-5</v>
      </c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</row>
    <row r="20" spans="27:45" x14ac:dyDescent="0.25">
      <c r="AA20" s="86" t="str">
        <f>Ind!B21</f>
        <v/>
      </c>
      <c r="AB20" s="89" t="str">
        <f>IFERROR(Ind!C21+AG20,"")</f>
        <v/>
      </c>
      <c r="AC20" s="89" t="str">
        <f>IFERROR(Ind!D21+AG20,"")</f>
        <v/>
      </c>
      <c r="AD20" s="89" t="str">
        <f>IFERROR(Ind!E21+AG20,"")</f>
        <v/>
      </c>
      <c r="AE20" s="89" t="str">
        <f>IFERROR(Ind!F21+AG20,"")</f>
        <v/>
      </c>
      <c r="AF20" s="90" t="str">
        <f t="shared" si="0"/>
        <v/>
      </c>
      <c r="AG20" s="87">
        <v>9.8499999999999995E-5</v>
      </c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</row>
    <row r="21" spans="27:45" x14ac:dyDescent="0.25">
      <c r="AA21" s="86" t="str">
        <f>Ind!B22</f>
        <v/>
      </c>
      <c r="AB21" s="89" t="str">
        <f>IFERROR(Ind!C22+AG21,"")</f>
        <v/>
      </c>
      <c r="AC21" s="89" t="str">
        <f>IFERROR(Ind!D22+AG21,"")</f>
        <v/>
      </c>
      <c r="AD21" s="89" t="str">
        <f>IFERROR(Ind!E22+AG21,"")</f>
        <v/>
      </c>
      <c r="AE21" s="89" t="str">
        <f>IFERROR(Ind!F22+AG21,"")</f>
        <v/>
      </c>
      <c r="AF21" s="90" t="str">
        <f t="shared" si="0"/>
        <v/>
      </c>
      <c r="AG21" s="87">
        <v>9.8400000000000007E-5</v>
      </c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</row>
    <row r="22" spans="27:45" x14ac:dyDescent="0.25">
      <c r="AA22" s="86" t="str">
        <f>Ind!B23</f>
        <v/>
      </c>
      <c r="AB22" s="89" t="str">
        <f>IFERROR(Ind!C23+AG22,"")</f>
        <v/>
      </c>
      <c r="AC22" s="89" t="str">
        <f>IFERROR(Ind!D23+AG22,"")</f>
        <v/>
      </c>
      <c r="AD22" s="89" t="str">
        <f>IFERROR(Ind!E23+AG22,"")</f>
        <v/>
      </c>
      <c r="AE22" s="89" t="str">
        <f>IFERROR(Ind!F23+AG22,"")</f>
        <v/>
      </c>
      <c r="AF22" s="90" t="str">
        <f t="shared" si="0"/>
        <v/>
      </c>
      <c r="AG22" s="87">
        <v>9.8300000000000004E-5</v>
      </c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</row>
    <row r="23" spans="27:45" x14ac:dyDescent="0.25">
      <c r="AA23" s="86" t="str">
        <f>Ind!B24</f>
        <v/>
      </c>
      <c r="AB23" s="89" t="str">
        <f>IFERROR(Ind!C24+AG23,"")</f>
        <v/>
      </c>
      <c r="AC23" s="89" t="str">
        <f>IFERROR(Ind!D24+AG23,"")</f>
        <v/>
      </c>
      <c r="AD23" s="89" t="str">
        <f>IFERROR(Ind!E24+AG23,"")</f>
        <v/>
      </c>
      <c r="AE23" s="89" t="str">
        <f>IFERROR(Ind!F24+AG23,"")</f>
        <v/>
      </c>
      <c r="AF23" s="90" t="str">
        <f t="shared" si="0"/>
        <v/>
      </c>
      <c r="AG23" s="87">
        <v>9.8200000000000002E-5</v>
      </c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</row>
    <row r="24" spans="27:45" x14ac:dyDescent="0.25">
      <c r="AA24" s="86" t="str">
        <f>Ind!B25</f>
        <v/>
      </c>
      <c r="AB24" s="89" t="str">
        <f>IFERROR(Ind!C25+AG24,"")</f>
        <v/>
      </c>
      <c r="AC24" s="89" t="str">
        <f>IFERROR(Ind!D25+AG24,"")</f>
        <v/>
      </c>
      <c r="AD24" s="89" t="str">
        <f>IFERROR(Ind!E25+AG24,"")</f>
        <v/>
      </c>
      <c r="AE24" s="89" t="str">
        <f>IFERROR(Ind!F25+AG24,"")</f>
        <v/>
      </c>
      <c r="AF24" s="90" t="str">
        <f t="shared" si="0"/>
        <v/>
      </c>
      <c r="AG24" s="87">
        <v>9.8099999999999999E-5</v>
      </c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</row>
    <row r="25" spans="27:45" x14ac:dyDescent="0.25">
      <c r="AA25" s="86" t="str">
        <f>Ind!B26</f>
        <v/>
      </c>
      <c r="AB25" s="89" t="str">
        <f>IFERROR(Ind!C26+AG25,"")</f>
        <v/>
      </c>
      <c r="AC25" s="89" t="str">
        <f>IFERROR(Ind!D26+AG25,"")</f>
        <v/>
      </c>
      <c r="AD25" s="89" t="str">
        <f>IFERROR(Ind!E26+AG25,"")</f>
        <v/>
      </c>
      <c r="AE25" s="89" t="str">
        <f>IFERROR(Ind!F26+AG25,"")</f>
        <v/>
      </c>
      <c r="AF25" s="90" t="str">
        <f t="shared" si="0"/>
        <v/>
      </c>
      <c r="AG25" s="87">
        <v>9.7999999999999997E-5</v>
      </c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</row>
  </sheetData>
  <sheetProtection password="9004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6"/>
  <sheetViews>
    <sheetView showGridLines="0" workbookViewId="0">
      <selection activeCell="H13" sqref="H13"/>
    </sheetView>
  </sheetViews>
  <sheetFormatPr defaultRowHeight="15" x14ac:dyDescent="0.25"/>
  <cols>
    <col min="1" max="1" width="3.140625" style="181" customWidth="1"/>
    <col min="2" max="2" width="35.42578125" style="177" bestFit="1" customWidth="1"/>
    <col min="3" max="4" width="16.7109375" style="177" customWidth="1"/>
    <col min="5" max="5" width="16.7109375" style="176" customWidth="1"/>
    <col min="6" max="9" width="8.7109375" style="180" customWidth="1"/>
    <col min="10" max="16384" width="9.140625" style="180"/>
  </cols>
  <sheetData>
    <row r="1" spans="2:5" s="124" customFormat="1" ht="30" customHeight="1" x14ac:dyDescent="0.25"/>
    <row r="2" spans="2:5" s="125" customFormat="1" ht="24.95" customHeight="1" x14ac:dyDescent="0.25"/>
    <row r="3" spans="2:5" s="126" customFormat="1" ht="20.100000000000001" customHeight="1" x14ac:dyDescent="0.25"/>
    <row r="4" spans="2:5" s="32" customFormat="1" ht="21" x14ac:dyDescent="0.35">
      <c r="B4" s="34" t="s">
        <v>62</v>
      </c>
      <c r="C4" s="28"/>
      <c r="D4" s="28"/>
      <c r="E4" s="186"/>
    </row>
    <row r="5" spans="2:5" ht="30" x14ac:dyDescent="0.25">
      <c r="B5" s="187" t="s">
        <v>25</v>
      </c>
      <c r="C5" s="187" t="s">
        <v>7</v>
      </c>
      <c r="D5" s="187" t="s">
        <v>14</v>
      </c>
      <c r="E5" s="188" t="s">
        <v>26</v>
      </c>
    </row>
    <row r="6" spans="2:5" x14ac:dyDescent="0.25">
      <c r="B6" s="53" t="s">
        <v>8</v>
      </c>
      <c r="C6" s="54">
        <v>9</v>
      </c>
      <c r="D6" s="54">
        <v>4</v>
      </c>
      <c r="E6" s="55">
        <f>IFERROR(IF(B6="","",(C6*D6)),"")</f>
        <v>36</v>
      </c>
    </row>
    <row r="7" spans="2:5" x14ac:dyDescent="0.25">
      <c r="B7" s="53" t="s">
        <v>30</v>
      </c>
      <c r="C7" s="54">
        <v>6</v>
      </c>
      <c r="D7" s="54">
        <v>4</v>
      </c>
      <c r="E7" s="55">
        <f t="shared" ref="E7:E26" si="0">IFERROR(IF(B7="","",(C7*D7)),"")</f>
        <v>24</v>
      </c>
    </row>
    <row r="8" spans="2:5" x14ac:dyDescent="0.25">
      <c r="B8" s="53" t="s">
        <v>9</v>
      </c>
      <c r="C8" s="54">
        <v>1</v>
      </c>
      <c r="D8" s="54">
        <v>4</v>
      </c>
      <c r="E8" s="55">
        <f t="shared" si="0"/>
        <v>4</v>
      </c>
    </row>
    <row r="9" spans="2:5" x14ac:dyDescent="0.25">
      <c r="B9" s="189" t="s">
        <v>5</v>
      </c>
      <c r="C9" s="190">
        <v>1</v>
      </c>
      <c r="D9" s="190">
        <v>4</v>
      </c>
      <c r="E9" s="55">
        <f t="shared" si="0"/>
        <v>4</v>
      </c>
    </row>
    <row r="10" spans="2:5" x14ac:dyDescent="0.25">
      <c r="B10" s="191" t="s">
        <v>6</v>
      </c>
      <c r="C10" s="192">
        <v>1</v>
      </c>
      <c r="D10" s="192">
        <v>4</v>
      </c>
      <c r="E10" s="55">
        <f t="shared" si="0"/>
        <v>4</v>
      </c>
    </row>
    <row r="11" spans="2:5" x14ac:dyDescent="0.25">
      <c r="B11" s="191"/>
      <c r="C11" s="192"/>
      <c r="D11" s="192"/>
      <c r="E11" s="55" t="str">
        <f t="shared" si="0"/>
        <v/>
      </c>
    </row>
    <row r="12" spans="2:5" x14ac:dyDescent="0.25">
      <c r="B12" s="191"/>
      <c r="C12" s="192"/>
      <c r="D12" s="192"/>
      <c r="E12" s="55" t="str">
        <f t="shared" si="0"/>
        <v/>
      </c>
    </row>
    <row r="13" spans="2:5" x14ac:dyDescent="0.25">
      <c r="B13" s="191"/>
      <c r="C13" s="192"/>
      <c r="D13" s="192"/>
      <c r="E13" s="55" t="str">
        <f t="shared" si="0"/>
        <v/>
      </c>
    </row>
    <row r="14" spans="2:5" x14ac:dyDescent="0.25">
      <c r="B14" s="191"/>
      <c r="C14" s="192"/>
      <c r="D14" s="192"/>
      <c r="E14" s="55" t="str">
        <f t="shared" si="0"/>
        <v/>
      </c>
    </row>
    <row r="15" spans="2:5" x14ac:dyDescent="0.25">
      <c r="B15" s="191"/>
      <c r="C15" s="192"/>
      <c r="D15" s="192"/>
      <c r="E15" s="55" t="str">
        <f t="shared" si="0"/>
        <v/>
      </c>
    </row>
    <row r="16" spans="2:5" x14ac:dyDescent="0.25">
      <c r="B16" s="191"/>
      <c r="C16" s="192"/>
      <c r="D16" s="192"/>
      <c r="E16" s="55" t="str">
        <f t="shared" si="0"/>
        <v/>
      </c>
    </row>
    <row r="17" spans="2:5" x14ac:dyDescent="0.25">
      <c r="B17" s="191"/>
      <c r="C17" s="192"/>
      <c r="D17" s="192"/>
      <c r="E17" s="55" t="str">
        <f t="shared" si="0"/>
        <v/>
      </c>
    </row>
    <row r="18" spans="2:5" x14ac:dyDescent="0.25">
      <c r="B18" s="191"/>
      <c r="C18" s="192"/>
      <c r="D18" s="192"/>
      <c r="E18" s="55" t="str">
        <f t="shared" si="0"/>
        <v/>
      </c>
    </row>
    <row r="19" spans="2:5" x14ac:dyDescent="0.25">
      <c r="B19" s="191"/>
      <c r="C19" s="192"/>
      <c r="D19" s="192"/>
      <c r="E19" s="55" t="str">
        <f t="shared" si="0"/>
        <v/>
      </c>
    </row>
    <row r="20" spans="2:5" x14ac:dyDescent="0.25">
      <c r="B20" s="191"/>
      <c r="C20" s="192"/>
      <c r="D20" s="192"/>
      <c r="E20" s="55" t="str">
        <f t="shared" si="0"/>
        <v/>
      </c>
    </row>
    <row r="21" spans="2:5" x14ac:dyDescent="0.25">
      <c r="B21" s="191"/>
      <c r="C21" s="192"/>
      <c r="D21" s="192"/>
      <c r="E21" s="55" t="str">
        <f t="shared" si="0"/>
        <v/>
      </c>
    </row>
    <row r="22" spans="2:5" x14ac:dyDescent="0.25">
      <c r="B22" s="191"/>
      <c r="C22" s="192"/>
      <c r="D22" s="192"/>
      <c r="E22" s="55" t="str">
        <f t="shared" si="0"/>
        <v/>
      </c>
    </row>
    <row r="23" spans="2:5" x14ac:dyDescent="0.25">
      <c r="B23" s="191"/>
      <c r="C23" s="192"/>
      <c r="D23" s="192"/>
      <c r="E23" s="55" t="str">
        <f t="shared" si="0"/>
        <v/>
      </c>
    </row>
    <row r="24" spans="2:5" x14ac:dyDescent="0.25">
      <c r="B24" s="191"/>
      <c r="C24" s="192"/>
      <c r="D24" s="192"/>
      <c r="E24" s="55" t="str">
        <f t="shared" si="0"/>
        <v/>
      </c>
    </row>
    <row r="25" spans="2:5" x14ac:dyDescent="0.25">
      <c r="B25" s="191"/>
      <c r="C25" s="192"/>
      <c r="D25" s="192"/>
      <c r="E25" s="55" t="str">
        <f t="shared" si="0"/>
        <v/>
      </c>
    </row>
    <row r="26" spans="2:5" x14ac:dyDescent="0.25">
      <c r="B26" s="191"/>
      <c r="C26" s="192"/>
      <c r="D26" s="192"/>
      <c r="E26" s="55" t="str">
        <f t="shared" si="0"/>
        <v/>
      </c>
    </row>
  </sheetData>
  <sheetProtection password="9004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FF"/>
  </sheetPr>
  <dimension ref="B1:J4667"/>
  <sheetViews>
    <sheetView showGridLines="0" workbookViewId="0">
      <selection activeCell="B6" sqref="B6:E9"/>
    </sheetView>
  </sheetViews>
  <sheetFormatPr defaultRowHeight="12.75" x14ac:dyDescent="0.2"/>
  <cols>
    <col min="1" max="1" width="3.7109375" style="22" customWidth="1"/>
    <col min="2" max="2" width="12.5703125" style="22" customWidth="1"/>
    <col min="3" max="3" width="19.5703125" style="29" customWidth="1"/>
    <col min="4" max="5" width="13.7109375" style="38" customWidth="1"/>
    <col min="6" max="6" width="38.85546875" style="30" customWidth="1"/>
    <col min="7" max="7" width="38" style="30" bestFit="1" customWidth="1"/>
    <col min="8" max="8" width="19.140625" style="21" hidden="1" customWidth="1"/>
    <col min="9" max="10" width="11.85546875" style="22" hidden="1" customWidth="1"/>
    <col min="11" max="39" width="11.85546875" style="22" customWidth="1"/>
    <col min="40" max="16384" width="9.140625" style="22"/>
  </cols>
  <sheetData>
    <row r="1" spans="2:10" s="124" customFormat="1" ht="30" customHeight="1" x14ac:dyDescent="0.25"/>
    <row r="2" spans="2:10" s="125" customFormat="1" ht="24.95" customHeight="1" x14ac:dyDescent="0.25"/>
    <row r="3" spans="2:10" s="126" customFormat="1" ht="20.100000000000001" customHeight="1" x14ac:dyDescent="0.25"/>
    <row r="4" spans="2:10" ht="21" x14ac:dyDescent="0.2">
      <c r="B4" s="24" t="s">
        <v>36</v>
      </c>
      <c r="D4" s="23"/>
      <c r="E4" s="39"/>
      <c r="F4" s="23"/>
      <c r="G4" s="23"/>
      <c r="H4" s="31"/>
    </row>
    <row r="5" spans="2:10" ht="28.5" customHeight="1" x14ac:dyDescent="0.2">
      <c r="B5" s="43" t="s">
        <v>29</v>
      </c>
      <c r="C5" s="44" t="s">
        <v>25</v>
      </c>
      <c r="D5" s="44" t="s">
        <v>27</v>
      </c>
      <c r="E5" s="45" t="s">
        <v>28</v>
      </c>
      <c r="F5" s="44" t="s">
        <v>0</v>
      </c>
      <c r="G5" s="44" t="s">
        <v>13</v>
      </c>
      <c r="H5" s="46" t="s">
        <v>81</v>
      </c>
      <c r="I5" s="75" t="s">
        <v>79</v>
      </c>
      <c r="J5" s="74" t="s">
        <v>80</v>
      </c>
    </row>
    <row r="6" spans="2:10" s="26" customFormat="1" ht="15" x14ac:dyDescent="0.2">
      <c r="B6" s="195">
        <v>43602</v>
      </c>
      <c r="C6" s="196" t="s">
        <v>9</v>
      </c>
      <c r="D6" s="197">
        <v>1</v>
      </c>
      <c r="E6" s="197">
        <v>100</v>
      </c>
      <c r="F6" s="42" t="str">
        <f>IFERROR(IF(E6="","",IF(VLOOKUP(E6,tbFuncionarios[],6,FALSE)&lt;&gt;"","Demitido",VLOOKUP(E6,tbFuncionarios[],2,FALSE))),"")</f>
        <v>Damaris De Souza Leite</v>
      </c>
      <c r="G6" s="77" t="str">
        <f>IF(tbLancamentos[[#This Row],[NOME]]="","",IF(tbLancamentos[[#This Row],[esgotado]]&lt;&gt;"",tbLancamentos[[#This Row],[esgotado]],tbLancamentos[[#This Row],[DISPONIBILIDADE]]))</f>
        <v>Ocupado</v>
      </c>
      <c r="H6" s="33" t="str">
        <f>IFERROR(IF(tbLancamentos[[#This Row],[NOME]]="","",IF(AND(D6&lt;&gt;"",F6&lt;&gt;"",F6&lt;&gt;"Demitido"),"Ocupado","Disponível")),"")</f>
        <v>Ocupado</v>
      </c>
      <c r="I6" s="25">
        <f>IFERROR(VLOOKUP(C6,CadArm!$B$6:$E$26,4,FALSE)-COUNTIFS($C$6:C6,tbLancamentos[[#This Row],[LOCAL]],$H$6:H6,"Ocupado"),"")</f>
        <v>3</v>
      </c>
      <c r="J6" s="26" t="str">
        <f>IF(tbLancamentos[[#This Row],[Vagas disponíveis]]&lt;0,"Vagas esgotadas para "&amp;C6,"")</f>
        <v/>
      </c>
    </row>
    <row r="7" spans="2:10" s="26" customFormat="1" ht="15" x14ac:dyDescent="0.2">
      <c r="B7" s="195">
        <v>43102</v>
      </c>
      <c r="C7" s="196" t="s">
        <v>30</v>
      </c>
      <c r="D7" s="197">
        <v>1</v>
      </c>
      <c r="E7" s="197">
        <v>101</v>
      </c>
      <c r="F7" s="42" t="str">
        <f>IFERROR(IF(E7="","",IF(VLOOKUP(E7,tbFuncionarios[],6,FALSE)&lt;&gt;"","Demitido",VLOOKUP(E7,tbFuncionarios[],2,FALSE))),"")</f>
        <v>Demitido</v>
      </c>
      <c r="G7" s="77" t="str">
        <f>IF(tbLancamentos[[#This Row],[NOME]]="","",IF(tbLancamentos[[#This Row],[esgotado]]&lt;&gt;"",tbLancamentos[[#This Row],[esgotado]],tbLancamentos[[#This Row],[DISPONIBILIDADE]]))</f>
        <v>Disponível</v>
      </c>
      <c r="H7" s="33" t="str">
        <f>IFERROR(IF(tbLancamentos[[#This Row],[NOME]]="","",IF(AND(D7&lt;&gt;"",F7&lt;&gt;"",F7&lt;&gt;"Demitido"),"Ocupado","Disponível")),"")</f>
        <v>Disponível</v>
      </c>
      <c r="I7" s="25">
        <f>IFERROR(VLOOKUP(C7,CadArm!$B$6:$E$26,4,FALSE)-COUNTIFS($C$6:C7,tbLancamentos[[#This Row],[LOCAL]],$H$6:H7,"Ocupado"),"")</f>
        <v>24</v>
      </c>
      <c r="J7" s="26" t="str">
        <f>IF(tbLancamentos[[#This Row],[Vagas disponíveis]]&lt;0,"Vagas esgotadas para "&amp;C7,"")</f>
        <v/>
      </c>
    </row>
    <row r="8" spans="2:10" s="26" customFormat="1" ht="15" x14ac:dyDescent="0.2">
      <c r="B8" s="195"/>
      <c r="C8" s="196"/>
      <c r="D8" s="197"/>
      <c r="E8" s="197"/>
      <c r="F8" s="42" t="str">
        <f>IFERROR(IF(E8="","",IF(VLOOKUP(E8,tbFuncionarios[],6,FALSE)&lt;&gt;"","Demitido",VLOOKUP(E8,tbFuncionarios[],2,FALSE))),"")</f>
        <v/>
      </c>
      <c r="G8" s="77" t="str">
        <f>IF(tbLancamentos[[#This Row],[NOME]]="","",IF(tbLancamentos[[#This Row],[esgotado]]&lt;&gt;"",tbLancamentos[[#This Row],[esgotado]],tbLancamentos[[#This Row],[DISPONIBILIDADE]]))</f>
        <v/>
      </c>
      <c r="H8" s="33" t="str">
        <f>IFERROR(IF(tbLancamentos[[#This Row],[NOME]]="","",IF(AND(D8&lt;&gt;"",F8&lt;&gt;"",F8&lt;&gt;"Demitido"),"Ocupado","Disponível")),"")</f>
        <v/>
      </c>
      <c r="I8" s="25" t="str">
        <f>IFERROR(VLOOKUP(C8,CadArm!$B$6:$E$26,4,FALSE)-COUNTIFS($C$6:C8,tbLancamentos[[#This Row],[LOCAL]],$H$6:H8,"Ocupado"),"")</f>
        <v/>
      </c>
      <c r="J8" s="26" t="str">
        <f>IF(tbLancamentos[[#This Row],[Vagas disponíveis]]&lt;0,"Vagas esgotadas para "&amp;C8,"")</f>
        <v/>
      </c>
    </row>
    <row r="9" spans="2:10" s="26" customFormat="1" ht="15" x14ac:dyDescent="0.2">
      <c r="B9" s="195"/>
      <c r="C9" s="196"/>
      <c r="D9" s="197"/>
      <c r="E9" s="197"/>
      <c r="F9" s="42" t="str">
        <f>IFERROR(IF(E9="","",IF(VLOOKUP(E9,tbFuncionarios[],6,FALSE)&lt;&gt;"","Demitido",VLOOKUP(E9,tbFuncionarios[],2,FALSE))),"")</f>
        <v/>
      </c>
      <c r="G9" s="77" t="str">
        <f>IF(tbLancamentos[[#This Row],[NOME]]="","",IF(tbLancamentos[[#This Row],[esgotado]]&lt;&gt;"",tbLancamentos[[#This Row],[esgotado]],tbLancamentos[[#This Row],[DISPONIBILIDADE]]))</f>
        <v/>
      </c>
      <c r="H9" s="33" t="str">
        <f>IFERROR(IF(tbLancamentos[[#This Row],[NOME]]="","",IF(AND(D9&lt;&gt;"",F9&lt;&gt;"",F9&lt;&gt;"Demitido"),"Ocupado","Disponível")),"")</f>
        <v/>
      </c>
      <c r="I9" s="25" t="str">
        <f>IFERROR(VLOOKUP(C9,CadArm!$B$6:$E$26,4,FALSE)-COUNTIFS($C$6:C9,tbLancamentos[[#This Row],[LOCAL]],$H$6:H9,"Ocupado"),"")</f>
        <v/>
      </c>
      <c r="J9" s="26" t="str">
        <f>IF(tbLancamentos[[#This Row],[Vagas disponíveis]]&lt;0,"Vagas esgotadas para "&amp;C9,"")</f>
        <v/>
      </c>
    </row>
    <row r="10" spans="2:10" s="26" customFormat="1" ht="15" x14ac:dyDescent="0.2">
      <c r="B10" s="40"/>
      <c r="C10" s="41"/>
      <c r="D10" s="193"/>
      <c r="E10" s="76"/>
      <c r="F10" s="42" t="str">
        <f>IFERROR(IF(E10="","",IF(VLOOKUP(E10,tbFuncionarios[],6,FALSE)&lt;&gt;"","Demitido",VLOOKUP(E10,tbFuncionarios[],2,FALSE))),"")</f>
        <v/>
      </c>
      <c r="G10" s="77" t="str">
        <f>IF(tbLancamentos[[#This Row],[NOME]]="","",IF(tbLancamentos[[#This Row],[esgotado]]&lt;&gt;"",tbLancamentos[[#This Row],[esgotado]],tbLancamentos[[#This Row],[DISPONIBILIDADE]]))</f>
        <v/>
      </c>
      <c r="H10" s="33" t="str">
        <f>IFERROR(IF(tbLancamentos[[#This Row],[NOME]]="","",IF(AND(D10&lt;&gt;"",F10&lt;&gt;"",F10&lt;&gt;"Demitido"),"Ocupado","Disponível")),"")</f>
        <v/>
      </c>
      <c r="I10" s="25" t="str">
        <f>IFERROR(VLOOKUP(C10,CadArm!$B$6:$E$26,4,FALSE)-COUNTIFS($C$6:C10,tbLancamentos[[#This Row],[LOCAL]],$H$6:H10,"Ocupado"),"")</f>
        <v/>
      </c>
      <c r="J10" s="26" t="str">
        <f>IF(tbLancamentos[[#This Row],[Vagas disponíveis]]&lt;0,"Vagas esgotadas para "&amp;C10,"")</f>
        <v/>
      </c>
    </row>
    <row r="11" spans="2:10" s="26" customFormat="1" ht="15" x14ac:dyDescent="0.2">
      <c r="B11" s="40"/>
      <c r="C11" s="41"/>
      <c r="D11" s="76"/>
      <c r="E11" s="76"/>
      <c r="F11" s="42" t="str">
        <f>IFERROR(IF(E11="","",IF(VLOOKUP(E11,tbFuncionarios[],6,FALSE)&lt;&gt;"","Demitido",VLOOKUP(E11,tbFuncionarios[],2,FALSE))),"")</f>
        <v/>
      </c>
      <c r="G11" s="77" t="str">
        <f>IF(tbLancamentos[[#This Row],[NOME]]="","",IF(tbLancamentos[[#This Row],[esgotado]]&lt;&gt;"",tbLancamentos[[#This Row],[esgotado]],tbLancamentos[[#This Row],[DISPONIBILIDADE]]))</f>
        <v/>
      </c>
      <c r="H11" s="33" t="str">
        <f>IFERROR(IF(tbLancamentos[[#This Row],[NOME]]="","",IF(AND(D11&lt;&gt;"",F11&lt;&gt;"",F11&lt;&gt;"Demitido"),"Ocupado","Disponível")),"")</f>
        <v/>
      </c>
      <c r="I11" s="25" t="str">
        <f>IFERROR(VLOOKUP(C11,CadArm!$B$6:$E$26,4,FALSE)-COUNTIFS($C$6:C11,tbLancamentos[[#This Row],[LOCAL]],$H$6:H11,"Ocupado"),"")</f>
        <v/>
      </c>
      <c r="J11" s="26" t="str">
        <f>IF(tbLancamentos[[#This Row],[Vagas disponíveis]]&lt;0,"Vagas esgotadas para "&amp;C11,"")</f>
        <v/>
      </c>
    </row>
    <row r="12" spans="2:10" s="26" customFormat="1" ht="15" x14ac:dyDescent="0.2">
      <c r="B12" s="40"/>
      <c r="C12" s="41"/>
      <c r="D12" s="76"/>
      <c r="E12" s="76"/>
      <c r="F12" s="42" t="str">
        <f>IFERROR(IF(E12="","",IF(VLOOKUP(E12,tbFuncionarios[],6,FALSE)&lt;&gt;"","Demitido",VLOOKUP(E12,tbFuncionarios[],2,FALSE))),"")</f>
        <v/>
      </c>
      <c r="G12" s="77" t="str">
        <f>IF(tbLancamentos[[#This Row],[NOME]]="","",IF(tbLancamentos[[#This Row],[esgotado]]&lt;&gt;"",tbLancamentos[[#This Row],[esgotado]],tbLancamentos[[#This Row],[DISPONIBILIDADE]]))</f>
        <v/>
      </c>
      <c r="H12" s="33" t="str">
        <f>IFERROR(IF(tbLancamentos[[#This Row],[NOME]]="","",IF(AND(D12&lt;&gt;"",F12&lt;&gt;"",F12&lt;&gt;"Demitido"),"Ocupado","Disponível")),"")</f>
        <v/>
      </c>
      <c r="I12" s="25" t="str">
        <f>IFERROR(VLOOKUP(C12,CadArm!$B$6:$E$26,4,FALSE)-COUNTIFS($C$6:C12,tbLancamentos[[#This Row],[LOCAL]],$H$6:H12,"Ocupado"),"")</f>
        <v/>
      </c>
      <c r="J12" s="26" t="str">
        <f>IF(tbLancamentos[[#This Row],[Vagas disponíveis]]&lt;0,"Vagas esgotadas para "&amp;C12,"")</f>
        <v/>
      </c>
    </row>
    <row r="13" spans="2:10" s="26" customFormat="1" ht="15" x14ac:dyDescent="0.2">
      <c r="B13" s="40"/>
      <c r="C13" s="41"/>
      <c r="D13" s="76"/>
      <c r="E13" s="76"/>
      <c r="F13" s="42" t="str">
        <f>IFERROR(IF(E13="","",IF(VLOOKUP(E13,tbFuncionarios[],6,FALSE)&lt;&gt;"","Demitido",VLOOKUP(E13,tbFuncionarios[],2,FALSE))),"")</f>
        <v/>
      </c>
      <c r="G13" s="77" t="str">
        <f>IF(tbLancamentos[[#This Row],[NOME]]="","",IF(tbLancamentos[[#This Row],[esgotado]]&lt;&gt;"",tbLancamentos[[#This Row],[esgotado]],tbLancamentos[[#This Row],[DISPONIBILIDADE]]))</f>
        <v/>
      </c>
      <c r="H13" s="33" t="str">
        <f>IFERROR(IF(tbLancamentos[[#This Row],[NOME]]="","",IF(AND(D13&lt;&gt;"",F13&lt;&gt;"",F13&lt;&gt;"Demitido"),"Ocupado","Disponível")),"")</f>
        <v/>
      </c>
      <c r="I13" s="25" t="str">
        <f>IFERROR(VLOOKUP(C13,CadArm!$B$6:$E$26,4,FALSE)-COUNTIFS($C$6:C13,tbLancamentos[[#This Row],[LOCAL]],$H$6:H13,"Ocupado"),"")</f>
        <v/>
      </c>
      <c r="J13" s="26" t="str">
        <f>IF(tbLancamentos[[#This Row],[Vagas disponíveis]]&lt;0,"Vagas esgotadas para "&amp;C13,"")</f>
        <v/>
      </c>
    </row>
    <row r="14" spans="2:10" s="26" customFormat="1" ht="15" x14ac:dyDescent="0.2">
      <c r="B14" s="40"/>
      <c r="C14" s="41"/>
      <c r="D14" s="76"/>
      <c r="E14" s="76"/>
      <c r="F14" s="42" t="str">
        <f>IFERROR(IF(E14="","",IF(VLOOKUP(E14,tbFuncionarios[],6,FALSE)&lt;&gt;"","Demitido",VLOOKUP(E14,tbFuncionarios[],2,FALSE))),"")</f>
        <v/>
      </c>
      <c r="G14" s="77" t="str">
        <f>IF(tbLancamentos[[#This Row],[NOME]]="","",IF(tbLancamentos[[#This Row],[esgotado]]&lt;&gt;"",tbLancamentos[[#This Row],[esgotado]],tbLancamentos[[#This Row],[DISPONIBILIDADE]]))</f>
        <v/>
      </c>
      <c r="H14" s="33" t="str">
        <f>IFERROR(IF(tbLancamentos[[#This Row],[NOME]]="","",IF(AND(D14&lt;&gt;"",F14&lt;&gt;"",F14&lt;&gt;"Demitido"),"Ocupado","Disponível")),"")</f>
        <v/>
      </c>
      <c r="I14" s="25" t="str">
        <f>IFERROR(VLOOKUP(C14,CadArm!$B$6:$E$26,4,FALSE)-COUNTIFS($C$6:C14,tbLancamentos[[#This Row],[LOCAL]],$H$6:H14,"Ocupado"),"")</f>
        <v/>
      </c>
      <c r="J14" s="26" t="str">
        <f>IF(tbLancamentos[[#This Row],[Vagas disponíveis]]&lt;0,"Vagas esgotadas para "&amp;C14,"")</f>
        <v/>
      </c>
    </row>
    <row r="15" spans="2:10" s="26" customFormat="1" ht="15" x14ac:dyDescent="0.2">
      <c r="B15" s="40"/>
      <c r="C15" s="41"/>
      <c r="D15" s="76"/>
      <c r="E15" s="76"/>
      <c r="F15" s="42" t="str">
        <f>IFERROR(IF(E15="","",IF(VLOOKUP(E15,tbFuncionarios[],6,FALSE)&lt;&gt;"","Demitido",VLOOKUP(E15,tbFuncionarios[],2,FALSE))),"")</f>
        <v/>
      </c>
      <c r="G15" s="77" t="str">
        <f>IF(tbLancamentos[[#This Row],[NOME]]="","",IF(tbLancamentos[[#This Row],[esgotado]]&lt;&gt;"",tbLancamentos[[#This Row],[esgotado]],tbLancamentos[[#This Row],[DISPONIBILIDADE]]))</f>
        <v/>
      </c>
      <c r="H15" s="33" t="str">
        <f>IFERROR(IF(tbLancamentos[[#This Row],[NOME]]="","",IF(AND(D15&lt;&gt;"",F15&lt;&gt;"",F15&lt;&gt;"Demitido"),"Ocupado","Disponível")),"")</f>
        <v/>
      </c>
      <c r="I15" s="25" t="str">
        <f>IFERROR(VLOOKUP(C15,CadArm!$B$6:$E$26,4,FALSE)-COUNTIFS($C$6:C15,tbLancamentos[[#This Row],[LOCAL]],$H$6:H15,"Ocupado"),"")</f>
        <v/>
      </c>
      <c r="J15" s="26" t="str">
        <f>IF(tbLancamentos[[#This Row],[Vagas disponíveis]]&lt;0,"Vagas esgotadas para "&amp;C15,"")</f>
        <v/>
      </c>
    </row>
    <row r="16" spans="2:10" s="26" customFormat="1" ht="15" x14ac:dyDescent="0.2">
      <c r="B16" s="40"/>
      <c r="C16" s="41"/>
      <c r="D16" s="76"/>
      <c r="E16" s="76"/>
      <c r="F16" s="42" t="str">
        <f>IFERROR(IF(E16="","",IF(VLOOKUP(E16,tbFuncionarios[],6,FALSE)&lt;&gt;"","Demitido",VLOOKUP(E16,tbFuncionarios[],2,FALSE))),"")</f>
        <v/>
      </c>
      <c r="G16" s="77" t="str">
        <f>IF(tbLancamentos[[#This Row],[NOME]]="","",IF(tbLancamentos[[#This Row],[esgotado]]&lt;&gt;"",tbLancamentos[[#This Row],[esgotado]],tbLancamentos[[#This Row],[DISPONIBILIDADE]]))</f>
        <v/>
      </c>
      <c r="H16" s="33" t="str">
        <f>IFERROR(IF(tbLancamentos[[#This Row],[NOME]]="","",IF(AND(D16&lt;&gt;"",F16&lt;&gt;"",F16&lt;&gt;"Demitido"),"Ocupado","Disponível")),"")</f>
        <v/>
      </c>
      <c r="I16" s="25" t="str">
        <f>IFERROR(VLOOKUP(C16,CadArm!$B$6:$E$26,4,FALSE)-COUNTIFS($C$6:C16,tbLancamentos[[#This Row],[LOCAL]],$H$6:H16,"Ocupado"),"")</f>
        <v/>
      </c>
      <c r="J16" s="26" t="str">
        <f>IF(tbLancamentos[[#This Row],[Vagas disponíveis]]&lt;0,"Vagas esgotadas para "&amp;C16,"")</f>
        <v/>
      </c>
    </row>
    <row r="17" spans="2:10" s="25" customFormat="1" ht="15" x14ac:dyDescent="0.2">
      <c r="B17" s="40"/>
      <c r="C17" s="41"/>
      <c r="D17" s="76"/>
      <c r="E17" s="76"/>
      <c r="F17" s="42" t="str">
        <f>IFERROR(IF(E17="","",IF(VLOOKUP(E17,tbFuncionarios[],6,FALSE)&lt;&gt;"","Demitido",VLOOKUP(E17,tbFuncionarios[],2,FALSE))),"")</f>
        <v/>
      </c>
      <c r="G17" s="77" t="str">
        <f>IF(tbLancamentos[[#This Row],[NOME]]="","",IF(tbLancamentos[[#This Row],[esgotado]]&lt;&gt;"",tbLancamentos[[#This Row],[esgotado]],tbLancamentos[[#This Row],[DISPONIBILIDADE]]))</f>
        <v/>
      </c>
      <c r="H17" s="33" t="str">
        <f>IFERROR(IF(tbLancamentos[[#This Row],[NOME]]="","",IF(AND(D17&lt;&gt;"",F17&lt;&gt;"",F17&lt;&gt;"Demitido"),"Ocupado","Disponível")),"")</f>
        <v/>
      </c>
      <c r="I17" s="25" t="str">
        <f>IFERROR(VLOOKUP(C17,CadArm!$B$6:$E$26,4,FALSE)-COUNTIFS($C$6:C17,tbLancamentos[[#This Row],[LOCAL]],$H$6:H17,"Ocupado"),"")</f>
        <v/>
      </c>
      <c r="J17" s="25" t="str">
        <f>IF(tbLancamentos[[#This Row],[Vagas disponíveis]]&lt;0,"Vagas esgotadas para "&amp;C17,"")</f>
        <v/>
      </c>
    </row>
    <row r="18" spans="2:10" s="25" customFormat="1" ht="15" x14ac:dyDescent="0.2">
      <c r="B18" s="47"/>
      <c r="C18" s="48"/>
      <c r="D18" s="194"/>
      <c r="E18" s="194"/>
      <c r="F18" s="49" t="str">
        <f>IFERROR(IF(E18="","",IF(VLOOKUP(E18,tbFuncionarios[],6,FALSE)&lt;&gt;"","Demitido",VLOOKUP(E18,tbFuncionarios[],2,FALSE))),"")</f>
        <v/>
      </c>
      <c r="G18" s="78" t="str">
        <f>IF(tbLancamentos[[#This Row],[NOME]]="","",IF(tbLancamentos[[#This Row],[esgotado]]&lt;&gt;"",tbLancamentos[[#This Row],[esgotado]],tbLancamentos[[#This Row],[DISPONIBILIDADE]]))</f>
        <v/>
      </c>
      <c r="H18" s="36" t="str">
        <f>IFERROR(IF(tbLancamentos[[#This Row],[NOME]]="","",IF(AND(D18&lt;&gt;"",F18&lt;&gt;"",F18&lt;&gt;"Demitido"),"Ocupado","Disponível")),"")</f>
        <v/>
      </c>
      <c r="I18" s="25" t="str">
        <f>IFERROR(VLOOKUP(C18,CadArm!$B$6:$E$26,4,FALSE)-COUNTIFS($C$6:C18,tbLancamentos[[#This Row],[LOCAL]],$H$6:H18,"Ocupado"),"")</f>
        <v/>
      </c>
      <c r="J18" s="25" t="str">
        <f>IF(tbLancamentos[[#This Row],[Vagas disponíveis]]&lt;0,"Vagas esgotadas para "&amp;C18,"")</f>
        <v/>
      </c>
    </row>
    <row r="19" spans="2:10" s="25" customFormat="1" ht="15" x14ac:dyDescent="0.2">
      <c r="B19" s="47"/>
      <c r="C19" s="48"/>
      <c r="D19" s="194"/>
      <c r="E19" s="194"/>
      <c r="F19" s="49" t="str">
        <f>IFERROR(IF(E19="","",IF(VLOOKUP(E19,tbFuncionarios[],6,FALSE)&lt;&gt;"","Demitido",VLOOKUP(E19,tbFuncionarios[],2,FALSE))),"")</f>
        <v/>
      </c>
      <c r="G19" s="78" t="str">
        <f>IF(tbLancamentos[[#This Row],[NOME]]="","",IF(tbLancamentos[[#This Row],[esgotado]]&lt;&gt;"",tbLancamentos[[#This Row],[esgotado]],tbLancamentos[[#This Row],[DISPONIBILIDADE]]))</f>
        <v/>
      </c>
      <c r="H19" s="36" t="str">
        <f>IFERROR(IF(tbLancamentos[[#This Row],[NOME]]="","",IF(AND(D19&lt;&gt;"",F19&lt;&gt;"",F19&lt;&gt;"Demitido"),"Ocupado","Disponível")),"")</f>
        <v/>
      </c>
      <c r="I19" s="25" t="str">
        <f>IFERROR(VLOOKUP(C19,CadArm!$B$6:$E$26,4,FALSE)-COUNTIFS($C$6:C19,tbLancamentos[[#This Row],[LOCAL]],$H$6:H19,"Ocupado"),"")</f>
        <v/>
      </c>
      <c r="J19" s="25" t="str">
        <f>IF(tbLancamentos[[#This Row],[Vagas disponíveis]]&lt;0,"Vagas esgotadas para "&amp;C19,"")</f>
        <v/>
      </c>
    </row>
    <row r="20" spans="2:10" s="25" customFormat="1" ht="15" x14ac:dyDescent="0.2">
      <c r="B20" s="47"/>
      <c r="C20" s="48"/>
      <c r="D20" s="194"/>
      <c r="E20" s="194"/>
      <c r="F20" s="49" t="str">
        <f>IFERROR(IF(E20="","",IF(VLOOKUP(E20,tbFuncionarios[],6,FALSE)&lt;&gt;"","Demitido",VLOOKUP(E20,tbFuncionarios[],2,FALSE))),"")</f>
        <v/>
      </c>
      <c r="G20" s="78" t="str">
        <f>IF(tbLancamentos[[#This Row],[NOME]]="","",IF(tbLancamentos[[#This Row],[esgotado]]&lt;&gt;"",tbLancamentos[[#This Row],[esgotado]],tbLancamentos[[#This Row],[DISPONIBILIDADE]]))</f>
        <v/>
      </c>
      <c r="H20" s="36" t="str">
        <f>IFERROR(IF(tbLancamentos[[#This Row],[NOME]]="","",IF(AND(D20&lt;&gt;"",F20&lt;&gt;"",F20&lt;&gt;"Demitido"),"Ocupado","Disponível")),"")</f>
        <v/>
      </c>
      <c r="I20" s="25" t="str">
        <f>IFERROR(VLOOKUP(C20,CadArm!$B$6:$E$26,4,FALSE)-COUNTIFS($C$6:C20,tbLancamentos[[#This Row],[LOCAL]],$H$6:H20,"Ocupado"),"")</f>
        <v/>
      </c>
      <c r="J20" s="25" t="str">
        <f>IF(tbLancamentos[[#This Row],[Vagas disponíveis]]&lt;0,"Vagas esgotadas para "&amp;C20,"")</f>
        <v/>
      </c>
    </row>
    <row r="21" spans="2:10" s="25" customFormat="1" ht="15" x14ac:dyDescent="0.2">
      <c r="B21" s="40"/>
      <c r="C21" s="41"/>
      <c r="D21" s="76"/>
      <c r="E21" s="76"/>
      <c r="F21" s="62" t="str">
        <f>IFERROR(IF(E21="","",IF(VLOOKUP(E21,tbFuncionarios[],6,FALSE)&lt;&gt;"","Demitido",VLOOKUP(E21,tbFuncionarios[],2,FALSE))),"")</f>
        <v/>
      </c>
      <c r="G21" s="79" t="str">
        <f>IF(tbLancamentos[[#This Row],[NOME]]="","",IF(tbLancamentos[[#This Row],[esgotado]]&lt;&gt;"",tbLancamentos[[#This Row],[esgotado]],tbLancamentos[[#This Row],[DISPONIBILIDADE]]))</f>
        <v/>
      </c>
      <c r="H21" s="63" t="str">
        <f>IFERROR(IF(tbLancamentos[[#This Row],[NOME]]="","",IF(AND(D21&lt;&gt;"",F21&lt;&gt;"",F21&lt;&gt;"Demitido"),"Ocupado","Disponível")),"")</f>
        <v/>
      </c>
      <c r="I21" s="25" t="str">
        <f>IFERROR(VLOOKUP(C21,CadArm!$B$6:$E$26,4,FALSE)-COUNTIFS($C$6:C21,tbLancamentos[[#This Row],[LOCAL]],$H$6:H21,"Ocupado"),"")</f>
        <v/>
      </c>
      <c r="J21" s="25" t="str">
        <f>IF(tbLancamentos[[#This Row],[Vagas disponíveis]]&lt;0,"Vagas esgotadas para "&amp;C21,"")</f>
        <v/>
      </c>
    </row>
    <row r="22" spans="2:10" s="25" customFormat="1" ht="15" x14ac:dyDescent="0.2">
      <c r="B22" s="40"/>
      <c r="C22" s="41"/>
      <c r="D22" s="76"/>
      <c r="E22" s="76"/>
      <c r="F22" s="62" t="str">
        <f>IFERROR(IF(E22="","",IF(VLOOKUP(E22,tbFuncionarios[],6,FALSE)&lt;&gt;"","Demitido",VLOOKUP(E22,tbFuncionarios[],2,FALSE))),"")</f>
        <v/>
      </c>
      <c r="G22" s="79" t="str">
        <f>IF(tbLancamentos[[#This Row],[NOME]]="","",IF(tbLancamentos[[#This Row],[esgotado]]&lt;&gt;"",tbLancamentos[[#This Row],[esgotado]],tbLancamentos[[#This Row],[DISPONIBILIDADE]]))</f>
        <v/>
      </c>
      <c r="H22" s="63" t="str">
        <f>IFERROR(IF(tbLancamentos[[#This Row],[NOME]]="","",IF(AND(D22&lt;&gt;"",F22&lt;&gt;"",F22&lt;&gt;"Demitido"),"Ocupado","Disponível")),"")</f>
        <v/>
      </c>
      <c r="I22" s="25" t="str">
        <f>IFERROR(VLOOKUP(C22,CadArm!$B$6:$E$26,4,FALSE)-COUNTIFS($C$6:C22,tbLancamentos[[#This Row],[LOCAL]],$H$6:H22,"Ocupado"),"")</f>
        <v/>
      </c>
      <c r="J22" s="25" t="str">
        <f>IF(tbLancamentos[[#This Row],[Vagas disponíveis]]&lt;0,"Vagas esgotadas para "&amp;C22,"")</f>
        <v/>
      </c>
    </row>
    <row r="23" spans="2:10" s="25" customFormat="1" ht="15" x14ac:dyDescent="0.2">
      <c r="B23" s="40"/>
      <c r="C23" s="41"/>
      <c r="D23" s="76"/>
      <c r="E23" s="76"/>
      <c r="F23" s="62" t="str">
        <f>IFERROR(IF(E23="","",IF(VLOOKUP(E23,tbFuncionarios[],6,FALSE)&lt;&gt;"","Demitido",VLOOKUP(E23,tbFuncionarios[],2,FALSE))),"")</f>
        <v/>
      </c>
      <c r="G23" s="79" t="str">
        <f>IF(tbLancamentos[[#This Row],[NOME]]="","",IF(tbLancamentos[[#This Row],[esgotado]]&lt;&gt;"",tbLancamentos[[#This Row],[esgotado]],tbLancamentos[[#This Row],[DISPONIBILIDADE]]))</f>
        <v/>
      </c>
      <c r="H23" s="63" t="str">
        <f>IFERROR(IF(tbLancamentos[[#This Row],[NOME]]="","",IF(AND(D23&lt;&gt;"",F23&lt;&gt;"",F23&lt;&gt;"Demitido"),"Ocupado","Disponível")),"")</f>
        <v/>
      </c>
      <c r="I23" s="25" t="str">
        <f>IFERROR(VLOOKUP(C23,CadArm!$B$6:$E$26,4,FALSE)-COUNTIFS($C$6:C23,tbLancamentos[[#This Row],[LOCAL]],$H$6:H23,"Ocupado"),"")</f>
        <v/>
      </c>
      <c r="J23" s="25" t="str">
        <f>IF(tbLancamentos[[#This Row],[Vagas disponíveis]]&lt;0,"Vagas esgotadas para "&amp;C23,"")</f>
        <v/>
      </c>
    </row>
    <row r="24" spans="2:10" s="25" customFormat="1" ht="15" x14ac:dyDescent="0.2">
      <c r="B24" s="40"/>
      <c r="C24" s="41"/>
      <c r="D24" s="76"/>
      <c r="E24" s="76"/>
      <c r="F24" s="62" t="str">
        <f>IFERROR(IF(E24="","",IF(VLOOKUP(E24,tbFuncionarios[],6,FALSE)&lt;&gt;"","Demitido",VLOOKUP(E24,tbFuncionarios[],2,FALSE))),"")</f>
        <v/>
      </c>
      <c r="G24" s="79" t="str">
        <f>IF(tbLancamentos[[#This Row],[NOME]]="","",IF(tbLancamentos[[#This Row],[esgotado]]&lt;&gt;"",tbLancamentos[[#This Row],[esgotado]],tbLancamentos[[#This Row],[DISPONIBILIDADE]]))</f>
        <v/>
      </c>
      <c r="H24" s="63" t="str">
        <f>IFERROR(IF(tbLancamentos[[#This Row],[NOME]]="","",IF(AND(D24&lt;&gt;"",F24&lt;&gt;"",F24&lt;&gt;"Demitido"),"Ocupado","Disponível")),"")</f>
        <v/>
      </c>
      <c r="I24" s="25" t="str">
        <f>IFERROR(VLOOKUP(C24,CadArm!$B$6:$E$26,4,FALSE)-COUNTIFS($C$6:C24,tbLancamentos[[#This Row],[LOCAL]],$H$6:H24,"Ocupado"),"")</f>
        <v/>
      </c>
      <c r="J24" s="25" t="str">
        <f>IF(tbLancamentos[[#This Row],[Vagas disponíveis]]&lt;0,"Vagas esgotadas para "&amp;C24,"")</f>
        <v/>
      </c>
    </row>
    <row r="25" spans="2:10" s="25" customFormat="1" ht="15" x14ac:dyDescent="0.2">
      <c r="B25" s="40"/>
      <c r="C25" s="41"/>
      <c r="D25" s="76"/>
      <c r="E25" s="76"/>
      <c r="F25" s="62" t="str">
        <f>IFERROR(IF(E25="","",IF(VLOOKUP(E25,tbFuncionarios[],6,FALSE)&lt;&gt;"","Demitido",VLOOKUP(E25,tbFuncionarios[],2,FALSE))),"")</f>
        <v/>
      </c>
      <c r="G25" s="79" t="str">
        <f>IF(tbLancamentos[[#This Row],[NOME]]="","",IF(tbLancamentos[[#This Row],[esgotado]]&lt;&gt;"",tbLancamentos[[#This Row],[esgotado]],tbLancamentos[[#This Row],[DISPONIBILIDADE]]))</f>
        <v/>
      </c>
      <c r="H25" s="63" t="str">
        <f>IFERROR(IF(tbLancamentos[[#This Row],[NOME]]="","",IF(AND(D25&lt;&gt;"",F25&lt;&gt;"",F25&lt;&gt;"Demitido"),"Ocupado","Disponível")),"")</f>
        <v/>
      </c>
      <c r="I25" s="25" t="str">
        <f>IFERROR(VLOOKUP(C25,CadArm!$B$6:$E$26,4,FALSE)-COUNTIFS($C$6:C25,tbLancamentos[[#This Row],[LOCAL]],$H$6:H25,"Ocupado"),"")</f>
        <v/>
      </c>
      <c r="J25" s="25" t="str">
        <f>IF(tbLancamentos[[#This Row],[Vagas disponíveis]]&lt;0,"Vagas esgotadas para "&amp;C25,"")</f>
        <v/>
      </c>
    </row>
    <row r="26" spans="2:10" s="25" customFormat="1" ht="15" x14ac:dyDescent="0.2">
      <c r="B26" s="40"/>
      <c r="C26" s="41"/>
      <c r="D26" s="76"/>
      <c r="E26" s="76"/>
      <c r="F26" s="62" t="str">
        <f>IFERROR(IF(E26="","",IF(VLOOKUP(E26,tbFuncionarios[],6,FALSE)&lt;&gt;"","Demitido",VLOOKUP(E26,tbFuncionarios[],2,FALSE))),"")</f>
        <v/>
      </c>
      <c r="G26" s="79" t="str">
        <f>IF(tbLancamentos[[#This Row],[NOME]]="","",IF(tbLancamentos[[#This Row],[esgotado]]&lt;&gt;"",tbLancamentos[[#This Row],[esgotado]],tbLancamentos[[#This Row],[DISPONIBILIDADE]]))</f>
        <v/>
      </c>
      <c r="H26" s="63" t="str">
        <f>IFERROR(IF(tbLancamentos[[#This Row],[NOME]]="","",IF(AND(D26&lt;&gt;"",F26&lt;&gt;"",F26&lt;&gt;"Demitido"),"Ocupado","Disponível")),"")</f>
        <v/>
      </c>
      <c r="I26" s="25" t="str">
        <f>IFERROR(VLOOKUP(C26,CadArm!$B$6:$E$26,4,FALSE)-COUNTIFS($C$6:C26,tbLancamentos[[#This Row],[LOCAL]],$H$6:H26,"Ocupado"),"")</f>
        <v/>
      </c>
      <c r="J26" s="25" t="str">
        <f>IF(tbLancamentos[[#This Row],[Vagas disponíveis]]&lt;0,"Vagas esgotadas para "&amp;C26,"")</f>
        <v/>
      </c>
    </row>
    <row r="27" spans="2:10" s="25" customFormat="1" ht="15" x14ac:dyDescent="0.2">
      <c r="B27" s="40"/>
      <c r="C27" s="41"/>
      <c r="D27" s="76"/>
      <c r="E27" s="76"/>
      <c r="F27" s="62" t="str">
        <f>IFERROR(IF(E27="","",IF(VLOOKUP(E27,tbFuncionarios[],6,FALSE)&lt;&gt;"","Demitido",VLOOKUP(E27,tbFuncionarios[],2,FALSE))),"")</f>
        <v/>
      </c>
      <c r="G27" s="79" t="str">
        <f>IF(tbLancamentos[[#This Row],[NOME]]="","",IF(tbLancamentos[[#This Row],[esgotado]]&lt;&gt;"",tbLancamentos[[#This Row],[esgotado]],tbLancamentos[[#This Row],[DISPONIBILIDADE]]))</f>
        <v/>
      </c>
      <c r="H27" s="63" t="str">
        <f>IFERROR(IF(tbLancamentos[[#This Row],[NOME]]="","",IF(AND(D27&lt;&gt;"",F27&lt;&gt;"",F27&lt;&gt;"Demitido"),"Ocupado","Disponível")),"")</f>
        <v/>
      </c>
      <c r="I27" s="25" t="str">
        <f>IFERROR(VLOOKUP(C27,CadArm!$B$6:$E$26,4,FALSE)-COUNTIFS($C$6:C27,tbLancamentos[[#This Row],[LOCAL]],$H$6:H27,"Ocupado"),"")</f>
        <v/>
      </c>
      <c r="J27" s="25" t="str">
        <f>IF(tbLancamentos[[#This Row],[Vagas disponíveis]]&lt;0,"Vagas esgotadas para "&amp;C27,"")</f>
        <v/>
      </c>
    </row>
    <row r="28" spans="2:10" s="25" customFormat="1" ht="15" x14ac:dyDescent="0.2">
      <c r="B28" s="40"/>
      <c r="C28" s="41"/>
      <c r="D28" s="76"/>
      <c r="E28" s="76"/>
      <c r="F28" s="62" t="str">
        <f>IFERROR(IF(E28="","",IF(VLOOKUP(E28,tbFuncionarios[],6,FALSE)&lt;&gt;"","Demitido",VLOOKUP(E28,tbFuncionarios[],2,FALSE))),"")</f>
        <v/>
      </c>
      <c r="G28" s="79" t="str">
        <f>IF(tbLancamentos[[#This Row],[NOME]]="","",IF(tbLancamentos[[#This Row],[esgotado]]&lt;&gt;"",tbLancamentos[[#This Row],[esgotado]],tbLancamentos[[#This Row],[DISPONIBILIDADE]]))</f>
        <v/>
      </c>
      <c r="H28" s="63" t="str">
        <f>IFERROR(IF(tbLancamentos[[#This Row],[NOME]]="","",IF(AND(D28&lt;&gt;"",F28&lt;&gt;"",F28&lt;&gt;"Demitido"),"Ocupado","Disponível")),"")</f>
        <v/>
      </c>
      <c r="I28" s="25" t="str">
        <f>IFERROR(VLOOKUP(C28,CadArm!$B$6:$E$26,4,FALSE)-COUNTIFS($C$6:C28,tbLancamentos[[#This Row],[LOCAL]],$H$6:H28,"Ocupado"),"")</f>
        <v/>
      </c>
      <c r="J28" s="25" t="str">
        <f>IF(tbLancamentos[[#This Row],[Vagas disponíveis]]&lt;0,"Vagas esgotadas para "&amp;C28,"")</f>
        <v/>
      </c>
    </row>
    <row r="29" spans="2:10" s="25" customFormat="1" ht="15" x14ac:dyDescent="0.2">
      <c r="B29" s="40"/>
      <c r="C29" s="41"/>
      <c r="D29" s="76"/>
      <c r="E29" s="76"/>
      <c r="F29" s="62" t="str">
        <f>IFERROR(IF(E29="","",IF(VLOOKUP(E29,tbFuncionarios[],6,FALSE)&lt;&gt;"","Demitido",VLOOKUP(E29,tbFuncionarios[],2,FALSE))),"")</f>
        <v/>
      </c>
      <c r="G29" s="79" t="str">
        <f>IF(tbLancamentos[[#This Row],[NOME]]="","",IF(tbLancamentos[[#This Row],[esgotado]]&lt;&gt;"",tbLancamentos[[#This Row],[esgotado]],tbLancamentos[[#This Row],[DISPONIBILIDADE]]))</f>
        <v/>
      </c>
      <c r="H29" s="63" t="str">
        <f>IFERROR(IF(tbLancamentos[[#This Row],[NOME]]="","",IF(AND(D29&lt;&gt;"",F29&lt;&gt;"",F29&lt;&gt;"Demitido"),"Ocupado","Disponível")),"")</f>
        <v/>
      </c>
      <c r="I29" s="25" t="str">
        <f>IFERROR(VLOOKUP(C29,CadArm!$B$6:$E$26,4,FALSE)-COUNTIFS($C$6:C29,tbLancamentos[[#This Row],[LOCAL]],$H$6:H29,"Ocupado"),"")</f>
        <v/>
      </c>
      <c r="J29" s="25" t="str">
        <f>IF(tbLancamentos[[#This Row],[Vagas disponíveis]]&lt;0,"Vagas esgotadas para "&amp;C29,"")</f>
        <v/>
      </c>
    </row>
    <row r="30" spans="2:10" s="25" customFormat="1" ht="15" x14ac:dyDescent="0.2">
      <c r="B30" s="40"/>
      <c r="C30" s="41"/>
      <c r="D30" s="76"/>
      <c r="E30" s="76"/>
      <c r="F30" s="62" t="str">
        <f>IFERROR(IF(E30="","",IF(VLOOKUP(E30,tbFuncionarios[],6,FALSE)&lt;&gt;"","Demitido",VLOOKUP(E30,tbFuncionarios[],2,FALSE))),"")</f>
        <v/>
      </c>
      <c r="G30" s="79" t="str">
        <f>IF(tbLancamentos[[#This Row],[NOME]]="","",IF(tbLancamentos[[#This Row],[esgotado]]&lt;&gt;"",tbLancamentos[[#This Row],[esgotado]],tbLancamentos[[#This Row],[DISPONIBILIDADE]]))</f>
        <v/>
      </c>
      <c r="H30" s="63" t="str">
        <f>IFERROR(IF(tbLancamentos[[#This Row],[NOME]]="","",IF(AND(D30&lt;&gt;"",F30&lt;&gt;"",F30&lt;&gt;"Demitido"),"Ocupado","Disponível")),"")</f>
        <v/>
      </c>
      <c r="I30" s="25" t="str">
        <f>IFERROR(VLOOKUP(C30,CadArm!$B$6:$E$26,4,FALSE)-COUNTIFS($C$6:C30,tbLancamentos[[#This Row],[LOCAL]],$H$6:H30,"Ocupado"),"")</f>
        <v/>
      </c>
      <c r="J30" s="25" t="str">
        <f>IF(tbLancamentos[[#This Row],[Vagas disponíveis]]&lt;0,"Vagas esgotadas para "&amp;C30,"")</f>
        <v/>
      </c>
    </row>
    <row r="31" spans="2:10" s="25" customFormat="1" ht="15" x14ac:dyDescent="0.2">
      <c r="B31" s="40"/>
      <c r="C31" s="41"/>
      <c r="D31" s="76"/>
      <c r="E31" s="76"/>
      <c r="F31" s="62" t="str">
        <f>IFERROR(IF(E31="","",IF(VLOOKUP(E31,tbFuncionarios[],6,FALSE)&lt;&gt;"","Demitido",VLOOKUP(E31,tbFuncionarios[],2,FALSE))),"")</f>
        <v/>
      </c>
      <c r="G31" s="79" t="str">
        <f>IF(tbLancamentos[[#This Row],[NOME]]="","",IF(tbLancamentos[[#This Row],[esgotado]]&lt;&gt;"",tbLancamentos[[#This Row],[esgotado]],tbLancamentos[[#This Row],[DISPONIBILIDADE]]))</f>
        <v/>
      </c>
      <c r="H31" s="63" t="str">
        <f>IFERROR(IF(tbLancamentos[[#This Row],[NOME]]="","",IF(AND(D31&lt;&gt;"",F31&lt;&gt;"",F31&lt;&gt;"Demitido"),"Ocupado","Disponível")),"")</f>
        <v/>
      </c>
      <c r="I31" s="25" t="str">
        <f>IFERROR(VLOOKUP(C31,CadArm!$B$6:$E$26,4,FALSE)-COUNTIFS($C$6:C31,tbLancamentos[[#This Row],[LOCAL]],$H$6:H31,"Ocupado"),"")</f>
        <v/>
      </c>
      <c r="J31" s="25" t="str">
        <f>IF(tbLancamentos[[#This Row],[Vagas disponíveis]]&lt;0,"Vagas esgotadas para "&amp;C31,"")</f>
        <v/>
      </c>
    </row>
    <row r="32" spans="2:10" s="25" customFormat="1" ht="15" x14ac:dyDescent="0.2">
      <c r="B32" s="40"/>
      <c r="C32" s="41"/>
      <c r="D32" s="76"/>
      <c r="E32" s="76"/>
      <c r="F32" s="62" t="str">
        <f>IFERROR(IF(E32="","",IF(VLOOKUP(E32,tbFuncionarios[],6,FALSE)&lt;&gt;"","Demitido",VLOOKUP(E32,tbFuncionarios[],2,FALSE))),"")</f>
        <v/>
      </c>
      <c r="G32" s="79" t="str">
        <f>IF(tbLancamentos[[#This Row],[NOME]]="","",IF(tbLancamentos[[#This Row],[esgotado]]&lt;&gt;"",tbLancamentos[[#This Row],[esgotado]],tbLancamentos[[#This Row],[DISPONIBILIDADE]]))</f>
        <v/>
      </c>
      <c r="H32" s="63" t="str">
        <f>IFERROR(IF(tbLancamentos[[#This Row],[NOME]]="","",IF(AND(D32&lt;&gt;"",F32&lt;&gt;"",F32&lt;&gt;"Demitido"),"Ocupado","Disponível")),"")</f>
        <v/>
      </c>
      <c r="I32" s="25" t="str">
        <f>IFERROR(VLOOKUP(C32,CadArm!$B$6:$E$26,4,FALSE)-COUNTIFS($C$6:C32,tbLancamentos[[#This Row],[LOCAL]],$H$6:H32,"Ocupado"),"")</f>
        <v/>
      </c>
      <c r="J32" s="25" t="str">
        <f>IF(tbLancamentos[[#This Row],[Vagas disponíveis]]&lt;0,"Vagas esgotadas para "&amp;C32,"")</f>
        <v/>
      </c>
    </row>
    <row r="33" spans="2:10" s="25" customFormat="1" ht="15" x14ac:dyDescent="0.2">
      <c r="B33" s="40"/>
      <c r="C33" s="41"/>
      <c r="D33" s="76"/>
      <c r="E33" s="76"/>
      <c r="F33" s="62" t="str">
        <f>IFERROR(IF(E33="","",IF(VLOOKUP(E33,tbFuncionarios[],6,FALSE)&lt;&gt;"","Demitido",VLOOKUP(E33,tbFuncionarios[],2,FALSE))),"")</f>
        <v/>
      </c>
      <c r="G33" s="79" t="str">
        <f>IF(tbLancamentos[[#This Row],[NOME]]="","",IF(tbLancamentos[[#This Row],[esgotado]]&lt;&gt;"",tbLancamentos[[#This Row],[esgotado]],tbLancamentos[[#This Row],[DISPONIBILIDADE]]))</f>
        <v/>
      </c>
      <c r="H33" s="63" t="str">
        <f>IFERROR(IF(tbLancamentos[[#This Row],[NOME]]="","",IF(AND(D33&lt;&gt;"",F33&lt;&gt;"",F33&lt;&gt;"Demitido"),"Ocupado","Disponível")),"")</f>
        <v/>
      </c>
      <c r="I33" s="25" t="str">
        <f>IFERROR(VLOOKUP(C33,CadArm!$B$6:$E$26,4,FALSE)-COUNTIFS($C$6:C33,tbLancamentos[[#This Row],[LOCAL]],$H$6:H33,"Ocupado"),"")</f>
        <v/>
      </c>
      <c r="J33" s="25" t="str">
        <f>IF(tbLancamentos[[#This Row],[Vagas disponíveis]]&lt;0,"Vagas esgotadas para "&amp;C33,"")</f>
        <v/>
      </c>
    </row>
    <row r="34" spans="2:10" s="25" customFormat="1" ht="15" x14ac:dyDescent="0.2">
      <c r="B34" s="40"/>
      <c r="C34" s="41"/>
      <c r="D34" s="76"/>
      <c r="E34" s="76"/>
      <c r="F34" s="62" t="str">
        <f>IFERROR(IF(E34="","",IF(VLOOKUP(E34,tbFuncionarios[],6,FALSE)&lt;&gt;"","Demitido",VLOOKUP(E34,tbFuncionarios[],2,FALSE))),"")</f>
        <v/>
      </c>
      <c r="G34" s="79" t="str">
        <f>IF(tbLancamentos[[#This Row],[NOME]]="","",IF(tbLancamentos[[#This Row],[esgotado]]&lt;&gt;"",tbLancamentos[[#This Row],[esgotado]],tbLancamentos[[#This Row],[DISPONIBILIDADE]]))</f>
        <v/>
      </c>
      <c r="H34" s="63" t="str">
        <f>IFERROR(IF(tbLancamentos[[#This Row],[NOME]]="","",IF(AND(D34&lt;&gt;"",F34&lt;&gt;"",F34&lt;&gt;"Demitido"),"Ocupado","Disponível")),"")</f>
        <v/>
      </c>
      <c r="I34" s="25" t="str">
        <f>IFERROR(VLOOKUP(C34,CadArm!$B$6:$E$26,4,FALSE)-COUNTIFS($C$6:C34,tbLancamentos[[#This Row],[LOCAL]],$H$6:H34,"Ocupado"),"")</f>
        <v/>
      </c>
      <c r="J34" s="25" t="str">
        <f>IF(tbLancamentos[[#This Row],[Vagas disponíveis]]&lt;0,"Vagas esgotadas para "&amp;C34,"")</f>
        <v/>
      </c>
    </row>
    <row r="35" spans="2:10" s="25" customFormat="1" ht="15" x14ac:dyDescent="0.2">
      <c r="B35" s="40"/>
      <c r="C35" s="41"/>
      <c r="D35" s="76"/>
      <c r="E35" s="76"/>
      <c r="F35" s="62" t="str">
        <f>IFERROR(IF(E35="","",IF(VLOOKUP(E35,tbFuncionarios[],6,FALSE)&lt;&gt;"","Demitido",VLOOKUP(E35,tbFuncionarios[],2,FALSE))),"")</f>
        <v/>
      </c>
      <c r="G35" s="79" t="str">
        <f>IF(tbLancamentos[[#This Row],[NOME]]="","",IF(tbLancamentos[[#This Row],[esgotado]]&lt;&gt;"",tbLancamentos[[#This Row],[esgotado]],tbLancamentos[[#This Row],[DISPONIBILIDADE]]))</f>
        <v/>
      </c>
      <c r="H35" s="63" t="str">
        <f>IFERROR(IF(tbLancamentos[[#This Row],[NOME]]="","",IF(AND(D35&lt;&gt;"",F35&lt;&gt;"",F35&lt;&gt;"Demitido"),"Ocupado","Disponível")),"")</f>
        <v/>
      </c>
      <c r="I35" s="25" t="str">
        <f>IFERROR(VLOOKUP(C35,CadArm!$B$6:$E$26,4,FALSE)-COUNTIFS($C$6:C35,tbLancamentos[[#This Row],[LOCAL]],$H$6:H35,"Ocupado"),"")</f>
        <v/>
      </c>
      <c r="J35" s="25" t="str">
        <f>IF(tbLancamentos[[#This Row],[Vagas disponíveis]]&lt;0,"Vagas esgotadas para "&amp;C35,"")</f>
        <v/>
      </c>
    </row>
    <row r="36" spans="2:10" s="25" customFormat="1" ht="15" x14ac:dyDescent="0.2">
      <c r="B36" s="40"/>
      <c r="C36" s="41"/>
      <c r="D36" s="76"/>
      <c r="E36" s="76"/>
      <c r="F36" s="62" t="str">
        <f>IFERROR(IF(E36="","",IF(VLOOKUP(E36,tbFuncionarios[],6,FALSE)&lt;&gt;"","Demitido",VLOOKUP(E36,tbFuncionarios[],2,FALSE))),"")</f>
        <v/>
      </c>
      <c r="G36" s="79" t="str">
        <f>IF(tbLancamentos[[#This Row],[NOME]]="","",IF(tbLancamentos[[#This Row],[esgotado]]&lt;&gt;"",tbLancamentos[[#This Row],[esgotado]],tbLancamentos[[#This Row],[DISPONIBILIDADE]]))</f>
        <v/>
      </c>
      <c r="H36" s="63" t="str">
        <f>IFERROR(IF(tbLancamentos[[#This Row],[NOME]]="","",IF(AND(D36&lt;&gt;"",F36&lt;&gt;"",F36&lt;&gt;"Demitido"),"Ocupado","Disponível")),"")</f>
        <v/>
      </c>
      <c r="I36" s="25" t="str">
        <f>IFERROR(VLOOKUP(C36,CadArm!$B$6:$E$26,4,FALSE)-COUNTIFS($C$6:C36,tbLancamentos[[#This Row],[LOCAL]],$H$6:H36,"Ocupado"),"")</f>
        <v/>
      </c>
      <c r="J36" s="25" t="str">
        <f>IF(tbLancamentos[[#This Row],[Vagas disponíveis]]&lt;0,"Vagas esgotadas para "&amp;C36,"")</f>
        <v/>
      </c>
    </row>
    <row r="37" spans="2:10" s="25" customFormat="1" ht="15" x14ac:dyDescent="0.2">
      <c r="B37" s="40"/>
      <c r="C37" s="41"/>
      <c r="D37" s="76"/>
      <c r="E37" s="76"/>
      <c r="F37" s="62" t="str">
        <f>IFERROR(IF(E37="","",IF(VLOOKUP(E37,tbFuncionarios[],6,FALSE)&lt;&gt;"","Demitido",VLOOKUP(E37,tbFuncionarios[],2,FALSE))),"")</f>
        <v/>
      </c>
      <c r="G37" s="79" t="str">
        <f>IF(tbLancamentos[[#This Row],[NOME]]="","",IF(tbLancamentos[[#This Row],[esgotado]]&lt;&gt;"",tbLancamentos[[#This Row],[esgotado]],tbLancamentos[[#This Row],[DISPONIBILIDADE]]))</f>
        <v/>
      </c>
      <c r="H37" s="63" t="str">
        <f>IFERROR(IF(tbLancamentos[[#This Row],[NOME]]="","",IF(AND(D37&lt;&gt;"",F37&lt;&gt;"",F37&lt;&gt;"Demitido"),"Ocupado","Disponível")),"")</f>
        <v/>
      </c>
      <c r="I37" s="25" t="str">
        <f>IFERROR(VLOOKUP(C37,CadArm!$B$6:$E$26,4,FALSE)-COUNTIFS($C$6:C37,tbLancamentos[[#This Row],[LOCAL]],$H$6:H37,"Ocupado"),"")</f>
        <v/>
      </c>
      <c r="J37" s="25" t="str">
        <f>IF(tbLancamentos[[#This Row],[Vagas disponíveis]]&lt;0,"Vagas esgotadas para "&amp;C37,"")</f>
        <v/>
      </c>
    </row>
    <row r="38" spans="2:10" s="25" customFormat="1" ht="15" x14ac:dyDescent="0.2">
      <c r="B38" s="40"/>
      <c r="C38" s="41"/>
      <c r="D38" s="76"/>
      <c r="E38" s="76"/>
      <c r="F38" s="62" t="str">
        <f>IFERROR(IF(E38="","",IF(VLOOKUP(E38,tbFuncionarios[],6,FALSE)&lt;&gt;"","Demitido",VLOOKUP(E38,tbFuncionarios[],2,FALSE))),"")</f>
        <v/>
      </c>
      <c r="G38" s="79" t="str">
        <f>IF(tbLancamentos[[#This Row],[NOME]]="","",IF(tbLancamentos[[#This Row],[esgotado]]&lt;&gt;"",tbLancamentos[[#This Row],[esgotado]],tbLancamentos[[#This Row],[DISPONIBILIDADE]]))</f>
        <v/>
      </c>
      <c r="H38" s="63" t="str">
        <f>IFERROR(IF(tbLancamentos[[#This Row],[NOME]]="","",IF(AND(D38&lt;&gt;"",F38&lt;&gt;"",F38&lt;&gt;"Demitido"),"Ocupado","Disponível")),"")</f>
        <v/>
      </c>
      <c r="I38" s="25" t="str">
        <f>IFERROR(VLOOKUP(C38,CadArm!$B$6:$E$26,4,FALSE)-COUNTIFS($C$6:C38,tbLancamentos[[#This Row],[LOCAL]],$H$6:H38,"Ocupado"),"")</f>
        <v/>
      </c>
      <c r="J38" s="25" t="str">
        <f>IF(tbLancamentos[[#This Row],[Vagas disponíveis]]&lt;0,"Vagas esgotadas para "&amp;C38,"")</f>
        <v/>
      </c>
    </row>
    <row r="39" spans="2:10" s="25" customFormat="1" ht="15" x14ac:dyDescent="0.2">
      <c r="B39" s="40"/>
      <c r="C39" s="41"/>
      <c r="D39" s="76"/>
      <c r="E39" s="76"/>
      <c r="F39" s="62" t="str">
        <f>IFERROR(IF(E39="","",IF(VLOOKUP(E39,tbFuncionarios[],6,FALSE)&lt;&gt;"","Demitido",VLOOKUP(E39,tbFuncionarios[],2,FALSE))),"")</f>
        <v/>
      </c>
      <c r="G39" s="79" t="str">
        <f>IF(tbLancamentos[[#This Row],[NOME]]="","",IF(tbLancamentos[[#This Row],[esgotado]]&lt;&gt;"",tbLancamentos[[#This Row],[esgotado]],tbLancamentos[[#This Row],[DISPONIBILIDADE]]))</f>
        <v/>
      </c>
      <c r="H39" s="63" t="str">
        <f>IFERROR(IF(tbLancamentos[[#This Row],[NOME]]="","",IF(AND(D39&lt;&gt;"",F39&lt;&gt;"",F39&lt;&gt;"Demitido"),"Ocupado","Disponível")),"")</f>
        <v/>
      </c>
      <c r="I39" s="25" t="str">
        <f>IFERROR(VLOOKUP(C39,CadArm!$B$6:$E$26,4,FALSE)-COUNTIFS($C$6:C39,tbLancamentos[[#This Row],[LOCAL]],$H$6:H39,"Ocupado"),"")</f>
        <v/>
      </c>
      <c r="J39" s="25" t="str">
        <f>IF(tbLancamentos[[#This Row],[Vagas disponíveis]]&lt;0,"Vagas esgotadas para "&amp;C39,"")</f>
        <v/>
      </c>
    </row>
    <row r="40" spans="2:10" s="25" customFormat="1" ht="15" x14ac:dyDescent="0.2">
      <c r="B40" s="40"/>
      <c r="C40" s="41"/>
      <c r="D40" s="76"/>
      <c r="E40" s="76"/>
      <c r="F40" s="62" t="str">
        <f>IFERROR(IF(E40="","",IF(VLOOKUP(E40,tbFuncionarios[],6,FALSE)&lt;&gt;"","Demitido",VLOOKUP(E40,tbFuncionarios[],2,FALSE))),"")</f>
        <v/>
      </c>
      <c r="G40" s="79" t="str">
        <f>IF(tbLancamentos[[#This Row],[NOME]]="","",IF(tbLancamentos[[#This Row],[esgotado]]&lt;&gt;"",tbLancamentos[[#This Row],[esgotado]],tbLancamentos[[#This Row],[DISPONIBILIDADE]]))</f>
        <v/>
      </c>
      <c r="H40" s="63" t="str">
        <f>IFERROR(IF(tbLancamentos[[#This Row],[NOME]]="","",IF(AND(D40&lt;&gt;"",F40&lt;&gt;"",F40&lt;&gt;"Demitido"),"Ocupado","Disponível")),"")</f>
        <v/>
      </c>
      <c r="I40" s="25" t="str">
        <f>IFERROR(VLOOKUP(C40,CadArm!$B$6:$E$26,4,FALSE)-COUNTIFS($C$6:C40,tbLancamentos[[#This Row],[LOCAL]],$H$6:H40,"Ocupado"),"")</f>
        <v/>
      </c>
      <c r="J40" s="25" t="str">
        <f>IF(tbLancamentos[[#This Row],[Vagas disponíveis]]&lt;0,"Vagas esgotadas para "&amp;C40,"")</f>
        <v/>
      </c>
    </row>
    <row r="41" spans="2:10" s="25" customFormat="1" ht="15" x14ac:dyDescent="0.2">
      <c r="B41" s="40"/>
      <c r="C41" s="41"/>
      <c r="D41" s="76"/>
      <c r="E41" s="76"/>
      <c r="F41" s="62" t="str">
        <f>IFERROR(IF(E41="","",IF(VLOOKUP(E41,tbFuncionarios[],6,FALSE)&lt;&gt;"","Demitido",VLOOKUP(E41,tbFuncionarios[],2,FALSE))),"")</f>
        <v/>
      </c>
      <c r="G41" s="79" t="str">
        <f>IF(tbLancamentos[[#This Row],[NOME]]="","",IF(tbLancamentos[[#This Row],[esgotado]]&lt;&gt;"",tbLancamentos[[#This Row],[esgotado]],tbLancamentos[[#This Row],[DISPONIBILIDADE]]))</f>
        <v/>
      </c>
      <c r="H41" s="63" t="str">
        <f>IFERROR(IF(tbLancamentos[[#This Row],[NOME]]="","",IF(AND(D41&lt;&gt;"",F41&lt;&gt;"",F41&lt;&gt;"Demitido"),"Ocupado","Disponível")),"")</f>
        <v/>
      </c>
      <c r="I41" s="25" t="str">
        <f>IFERROR(VLOOKUP(C41,CadArm!$B$6:$E$26,4,FALSE)-COUNTIFS($C$6:C41,tbLancamentos[[#This Row],[LOCAL]],$H$6:H41,"Ocupado"),"")</f>
        <v/>
      </c>
      <c r="J41" s="25" t="str">
        <f>IF(tbLancamentos[[#This Row],[Vagas disponíveis]]&lt;0,"Vagas esgotadas para "&amp;C41,"")</f>
        <v/>
      </c>
    </row>
    <row r="42" spans="2:10" s="25" customFormat="1" ht="15" x14ac:dyDescent="0.2">
      <c r="B42" s="40"/>
      <c r="C42" s="41"/>
      <c r="D42" s="76"/>
      <c r="E42" s="76"/>
      <c r="F42" s="62" t="str">
        <f>IFERROR(IF(E42="","",IF(VLOOKUP(E42,tbFuncionarios[],6,FALSE)&lt;&gt;"","Demitido",VLOOKUP(E42,tbFuncionarios[],2,FALSE))),"")</f>
        <v/>
      </c>
      <c r="G42" s="79" t="str">
        <f>IF(tbLancamentos[[#This Row],[NOME]]="","",IF(tbLancamentos[[#This Row],[esgotado]]&lt;&gt;"",tbLancamentos[[#This Row],[esgotado]],tbLancamentos[[#This Row],[DISPONIBILIDADE]]))</f>
        <v/>
      </c>
      <c r="H42" s="63" t="str">
        <f>IFERROR(IF(tbLancamentos[[#This Row],[NOME]]="","",IF(AND(D42&lt;&gt;"",F42&lt;&gt;"",F42&lt;&gt;"Demitido"),"Ocupado","Disponível")),"")</f>
        <v/>
      </c>
      <c r="I42" s="25" t="str">
        <f>IFERROR(VLOOKUP(C42,CadArm!$B$6:$E$26,4,FALSE)-COUNTIFS($C$6:C42,tbLancamentos[[#This Row],[LOCAL]],$H$6:H42,"Ocupado"),"")</f>
        <v/>
      </c>
      <c r="J42" s="25" t="str">
        <f>IF(tbLancamentos[[#This Row],[Vagas disponíveis]]&lt;0,"Vagas esgotadas para "&amp;C42,"")</f>
        <v/>
      </c>
    </row>
    <row r="43" spans="2:10" s="25" customFormat="1" ht="15" x14ac:dyDescent="0.2">
      <c r="B43" s="40"/>
      <c r="C43" s="41"/>
      <c r="D43" s="76"/>
      <c r="E43" s="76"/>
      <c r="F43" s="62" t="str">
        <f>IFERROR(IF(E43="","",IF(VLOOKUP(E43,tbFuncionarios[],6,FALSE)&lt;&gt;"","Demitido",VLOOKUP(E43,tbFuncionarios[],2,FALSE))),"")</f>
        <v/>
      </c>
      <c r="G43" s="79" t="str">
        <f>IF(tbLancamentos[[#This Row],[NOME]]="","",IF(tbLancamentos[[#This Row],[esgotado]]&lt;&gt;"",tbLancamentos[[#This Row],[esgotado]],tbLancamentos[[#This Row],[DISPONIBILIDADE]]))</f>
        <v/>
      </c>
      <c r="H43" s="63" t="str">
        <f>IFERROR(IF(tbLancamentos[[#This Row],[NOME]]="","",IF(AND(D43&lt;&gt;"",F43&lt;&gt;"",F43&lt;&gt;"Demitido"),"Ocupado","Disponível")),"")</f>
        <v/>
      </c>
      <c r="I43" s="25" t="str">
        <f>IFERROR(VLOOKUP(C43,CadArm!$B$6:$E$26,4,FALSE)-COUNTIFS($C$6:C43,tbLancamentos[[#This Row],[LOCAL]],$H$6:H43,"Ocupado"),"")</f>
        <v/>
      </c>
      <c r="J43" s="25" t="str">
        <f>IF(tbLancamentos[[#This Row],[Vagas disponíveis]]&lt;0,"Vagas esgotadas para "&amp;C43,"")</f>
        <v/>
      </c>
    </row>
    <row r="44" spans="2:10" s="25" customFormat="1" ht="15" x14ac:dyDescent="0.2">
      <c r="B44" s="40"/>
      <c r="C44" s="41"/>
      <c r="D44" s="76"/>
      <c r="E44" s="76"/>
      <c r="F44" s="62" t="str">
        <f>IFERROR(IF(E44="","",IF(VLOOKUP(E44,tbFuncionarios[],6,FALSE)&lt;&gt;"","Demitido",VLOOKUP(E44,tbFuncionarios[],2,FALSE))),"")</f>
        <v/>
      </c>
      <c r="G44" s="79" t="str">
        <f>IF(tbLancamentos[[#This Row],[NOME]]="","",IF(tbLancamentos[[#This Row],[esgotado]]&lt;&gt;"",tbLancamentos[[#This Row],[esgotado]],tbLancamentos[[#This Row],[DISPONIBILIDADE]]))</f>
        <v/>
      </c>
      <c r="H44" s="63" t="str">
        <f>IFERROR(IF(tbLancamentos[[#This Row],[NOME]]="","",IF(AND(D44&lt;&gt;"",F44&lt;&gt;"",F44&lt;&gt;"Demitido"),"Ocupado","Disponível")),"")</f>
        <v/>
      </c>
      <c r="I44" s="25" t="str">
        <f>IFERROR(VLOOKUP(C44,CadArm!$B$6:$E$26,4,FALSE)-COUNTIFS($C$6:C44,tbLancamentos[[#This Row],[LOCAL]],$H$6:H44,"Ocupado"),"")</f>
        <v/>
      </c>
      <c r="J44" s="25" t="str">
        <f>IF(tbLancamentos[[#This Row],[Vagas disponíveis]]&lt;0,"Vagas esgotadas para "&amp;C44,"")</f>
        <v/>
      </c>
    </row>
    <row r="45" spans="2:10" s="25" customFormat="1" ht="15" x14ac:dyDescent="0.2">
      <c r="B45" s="40"/>
      <c r="C45" s="41"/>
      <c r="D45" s="76"/>
      <c r="E45" s="76"/>
      <c r="F45" s="62" t="str">
        <f>IFERROR(IF(E45="","",IF(VLOOKUP(E45,tbFuncionarios[],6,FALSE)&lt;&gt;"","Demitido",VLOOKUP(E45,tbFuncionarios[],2,FALSE))),"")</f>
        <v/>
      </c>
      <c r="G45" s="79" t="str">
        <f>IF(tbLancamentos[[#This Row],[NOME]]="","",IF(tbLancamentos[[#This Row],[esgotado]]&lt;&gt;"",tbLancamentos[[#This Row],[esgotado]],tbLancamentos[[#This Row],[DISPONIBILIDADE]]))</f>
        <v/>
      </c>
      <c r="H45" s="63" t="str">
        <f>IFERROR(IF(tbLancamentos[[#This Row],[NOME]]="","",IF(AND(D45&lt;&gt;"",F45&lt;&gt;"",F45&lt;&gt;"Demitido"),"Ocupado","Disponível")),"")</f>
        <v/>
      </c>
      <c r="I45" s="25" t="str">
        <f>IFERROR(VLOOKUP(C45,CadArm!$B$6:$E$26,4,FALSE)-COUNTIFS($C$6:C45,tbLancamentos[[#This Row],[LOCAL]],$H$6:H45,"Ocupado"),"")</f>
        <v/>
      </c>
      <c r="J45" s="25" t="str">
        <f>IF(tbLancamentos[[#This Row],[Vagas disponíveis]]&lt;0,"Vagas esgotadas para "&amp;C45,"")</f>
        <v/>
      </c>
    </row>
    <row r="46" spans="2:10" s="25" customFormat="1" ht="15" x14ac:dyDescent="0.2">
      <c r="B46" s="40"/>
      <c r="C46" s="41"/>
      <c r="D46" s="76"/>
      <c r="E46" s="76"/>
      <c r="F46" s="62" t="str">
        <f>IFERROR(IF(E46="","",IF(VLOOKUP(E46,tbFuncionarios[],6,FALSE)&lt;&gt;"","Demitido",VLOOKUP(E46,tbFuncionarios[],2,FALSE))),"")</f>
        <v/>
      </c>
      <c r="G46" s="79" t="str">
        <f>IF(tbLancamentos[[#This Row],[NOME]]="","",IF(tbLancamentos[[#This Row],[esgotado]]&lt;&gt;"",tbLancamentos[[#This Row],[esgotado]],tbLancamentos[[#This Row],[DISPONIBILIDADE]]))</f>
        <v/>
      </c>
      <c r="H46" s="63" t="str">
        <f>IFERROR(IF(tbLancamentos[[#This Row],[NOME]]="","",IF(AND(D46&lt;&gt;"",F46&lt;&gt;"",F46&lt;&gt;"Demitido"),"Ocupado","Disponível")),"")</f>
        <v/>
      </c>
      <c r="I46" s="25" t="str">
        <f>IFERROR(VLOOKUP(C46,CadArm!$B$6:$E$26,4,FALSE)-COUNTIFS($C$6:C46,tbLancamentos[[#This Row],[LOCAL]],$H$6:H46,"Ocupado"),"")</f>
        <v/>
      </c>
      <c r="J46" s="25" t="str">
        <f>IF(tbLancamentos[[#This Row],[Vagas disponíveis]]&lt;0,"Vagas esgotadas para "&amp;C46,"")</f>
        <v/>
      </c>
    </row>
    <row r="47" spans="2:10" s="25" customFormat="1" ht="15" x14ac:dyDescent="0.2">
      <c r="B47" s="40"/>
      <c r="C47" s="41"/>
      <c r="D47" s="76"/>
      <c r="E47" s="76"/>
      <c r="F47" s="62" t="str">
        <f>IFERROR(IF(E47="","",IF(VLOOKUP(E47,tbFuncionarios[],6,FALSE)&lt;&gt;"","Demitido",VLOOKUP(E47,tbFuncionarios[],2,FALSE))),"")</f>
        <v/>
      </c>
      <c r="G47" s="79" t="str">
        <f>IF(tbLancamentos[[#This Row],[NOME]]="","",IF(tbLancamentos[[#This Row],[esgotado]]&lt;&gt;"",tbLancamentos[[#This Row],[esgotado]],tbLancamentos[[#This Row],[DISPONIBILIDADE]]))</f>
        <v/>
      </c>
      <c r="H47" s="63" t="str">
        <f>IFERROR(IF(tbLancamentos[[#This Row],[NOME]]="","",IF(AND(D47&lt;&gt;"",F47&lt;&gt;"",F47&lt;&gt;"Demitido"),"Ocupado","Disponível")),"")</f>
        <v/>
      </c>
      <c r="I47" s="25" t="str">
        <f>IFERROR(VLOOKUP(C47,CadArm!$B$6:$E$26,4,FALSE)-COUNTIFS($C$6:C47,tbLancamentos[[#This Row],[LOCAL]],$H$6:H47,"Ocupado"),"")</f>
        <v/>
      </c>
      <c r="J47" s="25" t="str">
        <f>IF(tbLancamentos[[#This Row],[Vagas disponíveis]]&lt;0,"Vagas esgotadas para "&amp;C47,"")</f>
        <v/>
      </c>
    </row>
    <row r="48" spans="2:10" s="25" customFormat="1" ht="15" x14ac:dyDescent="0.2">
      <c r="B48" s="40"/>
      <c r="C48" s="41"/>
      <c r="D48" s="76"/>
      <c r="E48" s="76"/>
      <c r="F48" s="62" t="str">
        <f>IFERROR(IF(E48="","",IF(VLOOKUP(E48,tbFuncionarios[],6,FALSE)&lt;&gt;"","Demitido",VLOOKUP(E48,tbFuncionarios[],2,FALSE))),"")</f>
        <v/>
      </c>
      <c r="G48" s="79" t="str">
        <f>IF(tbLancamentos[[#This Row],[NOME]]="","",IF(tbLancamentos[[#This Row],[esgotado]]&lt;&gt;"",tbLancamentos[[#This Row],[esgotado]],tbLancamentos[[#This Row],[DISPONIBILIDADE]]))</f>
        <v/>
      </c>
      <c r="H48" s="63" t="str">
        <f>IFERROR(IF(tbLancamentos[[#This Row],[NOME]]="","",IF(AND(D48&lt;&gt;"",F48&lt;&gt;"",F48&lt;&gt;"Demitido"),"Ocupado","Disponível")),"")</f>
        <v/>
      </c>
      <c r="I48" s="25" t="str">
        <f>IFERROR(VLOOKUP(C48,CadArm!$B$6:$E$26,4,FALSE)-COUNTIFS($C$6:C48,tbLancamentos[[#This Row],[LOCAL]],$H$6:H48,"Ocupado"),"")</f>
        <v/>
      </c>
      <c r="J48" s="25" t="str">
        <f>IF(tbLancamentos[[#This Row],[Vagas disponíveis]]&lt;0,"Vagas esgotadas para "&amp;C48,"")</f>
        <v/>
      </c>
    </row>
    <row r="49" spans="2:10" s="25" customFormat="1" ht="15" x14ac:dyDescent="0.2">
      <c r="B49" s="40"/>
      <c r="C49" s="41"/>
      <c r="D49" s="76"/>
      <c r="E49" s="76"/>
      <c r="F49" s="62" t="str">
        <f>IFERROR(IF(E49="","",IF(VLOOKUP(E49,tbFuncionarios[],6,FALSE)&lt;&gt;"","Demitido",VLOOKUP(E49,tbFuncionarios[],2,FALSE))),"")</f>
        <v/>
      </c>
      <c r="G49" s="79" t="str">
        <f>IF(tbLancamentos[[#This Row],[NOME]]="","",IF(tbLancamentos[[#This Row],[esgotado]]&lt;&gt;"",tbLancamentos[[#This Row],[esgotado]],tbLancamentos[[#This Row],[DISPONIBILIDADE]]))</f>
        <v/>
      </c>
      <c r="H49" s="63" t="str">
        <f>IFERROR(IF(tbLancamentos[[#This Row],[NOME]]="","",IF(AND(D49&lt;&gt;"",F49&lt;&gt;"",F49&lt;&gt;"Demitido"),"Ocupado","Disponível")),"")</f>
        <v/>
      </c>
      <c r="I49" s="25" t="str">
        <f>IFERROR(VLOOKUP(C49,CadArm!$B$6:$E$26,4,FALSE)-COUNTIFS($C$6:C49,tbLancamentos[[#This Row],[LOCAL]],$H$6:H49,"Ocupado"),"")</f>
        <v/>
      </c>
      <c r="J49" s="25" t="str">
        <f>IF(tbLancamentos[[#This Row],[Vagas disponíveis]]&lt;0,"Vagas esgotadas para "&amp;C49,"")</f>
        <v/>
      </c>
    </row>
    <row r="50" spans="2:10" s="25" customFormat="1" ht="15" x14ac:dyDescent="0.2">
      <c r="B50" s="40"/>
      <c r="C50" s="41"/>
      <c r="D50" s="76"/>
      <c r="E50" s="76"/>
      <c r="F50" s="62" t="str">
        <f>IFERROR(IF(E50="","",IF(VLOOKUP(E50,tbFuncionarios[],6,FALSE)&lt;&gt;"","Demitido",VLOOKUP(E50,tbFuncionarios[],2,FALSE))),"")</f>
        <v/>
      </c>
      <c r="G50" s="79" t="str">
        <f>IF(tbLancamentos[[#This Row],[NOME]]="","",IF(tbLancamentos[[#This Row],[esgotado]]&lt;&gt;"",tbLancamentos[[#This Row],[esgotado]],tbLancamentos[[#This Row],[DISPONIBILIDADE]]))</f>
        <v/>
      </c>
      <c r="H50" s="63" t="str">
        <f>IFERROR(IF(tbLancamentos[[#This Row],[NOME]]="","",IF(AND(D50&lt;&gt;"",F50&lt;&gt;"",F50&lt;&gt;"Demitido"),"Ocupado","Disponível")),"")</f>
        <v/>
      </c>
      <c r="I50" s="25" t="str">
        <f>IFERROR(VLOOKUP(C50,CadArm!$B$6:$E$26,4,FALSE)-COUNTIFS($C$6:C50,tbLancamentos[[#This Row],[LOCAL]],$H$6:H50,"Ocupado"),"")</f>
        <v/>
      </c>
      <c r="J50" s="25" t="str">
        <f>IF(tbLancamentos[[#This Row],[Vagas disponíveis]]&lt;0,"Vagas esgotadas para "&amp;C50,"")</f>
        <v/>
      </c>
    </row>
    <row r="51" spans="2:10" s="25" customFormat="1" ht="15" x14ac:dyDescent="0.2">
      <c r="B51" s="40"/>
      <c r="C51" s="41"/>
      <c r="D51" s="76"/>
      <c r="E51" s="76"/>
      <c r="F51" s="62" t="str">
        <f>IFERROR(IF(E51="","",IF(VLOOKUP(E51,tbFuncionarios[],6,FALSE)&lt;&gt;"","Demitido",VLOOKUP(E51,tbFuncionarios[],2,FALSE))),"")</f>
        <v/>
      </c>
      <c r="G51" s="79" t="str">
        <f>IF(tbLancamentos[[#This Row],[NOME]]="","",IF(tbLancamentos[[#This Row],[esgotado]]&lt;&gt;"",tbLancamentos[[#This Row],[esgotado]],tbLancamentos[[#This Row],[DISPONIBILIDADE]]))</f>
        <v/>
      </c>
      <c r="H51" s="63" t="str">
        <f>IFERROR(IF(tbLancamentos[[#This Row],[NOME]]="","",IF(AND(D51&lt;&gt;"",F51&lt;&gt;"",F51&lt;&gt;"Demitido"),"Ocupado","Disponível")),"")</f>
        <v/>
      </c>
      <c r="I51" s="25" t="str">
        <f>IFERROR(VLOOKUP(C51,CadArm!$B$6:$E$26,4,FALSE)-COUNTIFS($C$6:C51,tbLancamentos[[#This Row],[LOCAL]],$H$6:H51,"Ocupado"),"")</f>
        <v/>
      </c>
      <c r="J51" s="25" t="str">
        <f>IF(tbLancamentos[[#This Row],[Vagas disponíveis]]&lt;0,"Vagas esgotadas para "&amp;C51,"")</f>
        <v/>
      </c>
    </row>
    <row r="52" spans="2:10" s="25" customFormat="1" ht="15" x14ac:dyDescent="0.2">
      <c r="B52" s="40"/>
      <c r="C52" s="41"/>
      <c r="D52" s="76"/>
      <c r="E52" s="76"/>
      <c r="F52" s="62" t="str">
        <f>IFERROR(IF(E52="","",IF(VLOOKUP(E52,tbFuncionarios[],6,FALSE)&lt;&gt;"","Demitido",VLOOKUP(E52,tbFuncionarios[],2,FALSE))),"")</f>
        <v/>
      </c>
      <c r="G52" s="79" t="str">
        <f>IF(tbLancamentos[[#This Row],[NOME]]="","",IF(tbLancamentos[[#This Row],[esgotado]]&lt;&gt;"",tbLancamentos[[#This Row],[esgotado]],tbLancamentos[[#This Row],[DISPONIBILIDADE]]))</f>
        <v/>
      </c>
      <c r="H52" s="63" t="str">
        <f>IFERROR(IF(tbLancamentos[[#This Row],[NOME]]="","",IF(AND(D52&lt;&gt;"",F52&lt;&gt;"",F52&lt;&gt;"Demitido"),"Ocupado","Disponível")),"")</f>
        <v/>
      </c>
      <c r="I52" s="25" t="str">
        <f>IFERROR(VLOOKUP(C52,CadArm!$B$6:$E$26,4,FALSE)-COUNTIFS($C$6:C52,tbLancamentos[[#This Row],[LOCAL]],$H$6:H52,"Ocupado"),"")</f>
        <v/>
      </c>
      <c r="J52" s="25" t="str">
        <f>IF(tbLancamentos[[#This Row],[Vagas disponíveis]]&lt;0,"Vagas esgotadas para "&amp;C52,"")</f>
        <v/>
      </c>
    </row>
    <row r="53" spans="2:10" s="25" customFormat="1" ht="15" x14ac:dyDescent="0.2">
      <c r="B53" s="40"/>
      <c r="C53" s="41"/>
      <c r="D53" s="76"/>
      <c r="E53" s="76"/>
      <c r="F53" s="62" t="str">
        <f>IFERROR(IF(E53="","",IF(VLOOKUP(E53,tbFuncionarios[],6,FALSE)&lt;&gt;"","Demitido",VLOOKUP(E53,tbFuncionarios[],2,FALSE))),"")</f>
        <v/>
      </c>
      <c r="G53" s="79" t="str">
        <f>IF(tbLancamentos[[#This Row],[NOME]]="","",IF(tbLancamentos[[#This Row],[esgotado]]&lt;&gt;"",tbLancamentos[[#This Row],[esgotado]],tbLancamentos[[#This Row],[DISPONIBILIDADE]]))</f>
        <v/>
      </c>
      <c r="H53" s="63" t="str">
        <f>IFERROR(IF(tbLancamentos[[#This Row],[NOME]]="","",IF(AND(D53&lt;&gt;"",F53&lt;&gt;"",F53&lt;&gt;"Demitido"),"Ocupado","Disponível")),"")</f>
        <v/>
      </c>
      <c r="I53" s="25" t="str">
        <f>IFERROR(VLOOKUP(C53,CadArm!$B$6:$E$26,4,FALSE)-COUNTIFS($C$6:C53,tbLancamentos[[#This Row],[LOCAL]],$H$6:H53,"Ocupado"),"")</f>
        <v/>
      </c>
      <c r="J53" s="25" t="str">
        <f>IF(tbLancamentos[[#This Row],[Vagas disponíveis]]&lt;0,"Vagas esgotadas para "&amp;C53,"")</f>
        <v/>
      </c>
    </row>
    <row r="54" spans="2:10" s="25" customFormat="1" ht="15" x14ac:dyDescent="0.2">
      <c r="B54" s="40"/>
      <c r="C54" s="41"/>
      <c r="D54" s="193"/>
      <c r="E54" s="76"/>
      <c r="F54" s="62" t="str">
        <f>IFERROR(IF(E54="","",IF(VLOOKUP(E54,tbFuncionarios[],6,FALSE)&lt;&gt;"","Demitido",VLOOKUP(E54,tbFuncionarios[],2,FALSE))),"")</f>
        <v/>
      </c>
      <c r="G54" s="79" t="str">
        <f>IF(tbLancamentos[[#This Row],[NOME]]="","",IF(tbLancamentos[[#This Row],[esgotado]]&lt;&gt;"",tbLancamentos[[#This Row],[esgotado]],tbLancamentos[[#This Row],[DISPONIBILIDADE]]))</f>
        <v/>
      </c>
      <c r="H54" s="63" t="str">
        <f>IFERROR(IF(tbLancamentos[[#This Row],[NOME]]="","",IF(AND(D54&lt;&gt;"",F54&lt;&gt;"",F54&lt;&gt;"Demitido"),"Ocupado","Disponível")),"")</f>
        <v/>
      </c>
      <c r="I54" s="25" t="str">
        <f>IFERROR(VLOOKUP(C54,CadArm!$B$6:$E$26,4,FALSE)-COUNTIFS($C$6:C54,tbLancamentos[[#This Row],[LOCAL]],$H$6:H54,"Ocupado"),"")</f>
        <v/>
      </c>
      <c r="J54" s="25" t="str">
        <f>IF(tbLancamentos[[#This Row],[Vagas disponíveis]]&lt;0,"Vagas esgotadas para "&amp;C54,"")</f>
        <v/>
      </c>
    </row>
    <row r="55" spans="2:10" s="25" customFormat="1" ht="15" x14ac:dyDescent="0.2">
      <c r="B55" s="40"/>
      <c r="C55" s="41"/>
      <c r="D55" s="76"/>
      <c r="E55" s="76"/>
      <c r="F55" s="62" t="str">
        <f>IFERROR(IF(E55="","",IF(VLOOKUP(E55,tbFuncionarios[],6,FALSE)&lt;&gt;"","Demitido",VLOOKUP(E55,tbFuncionarios[],2,FALSE))),"")</f>
        <v/>
      </c>
      <c r="G55" s="79" t="str">
        <f>IF(tbLancamentos[[#This Row],[NOME]]="","",IF(tbLancamentos[[#This Row],[esgotado]]&lt;&gt;"",tbLancamentos[[#This Row],[esgotado]],tbLancamentos[[#This Row],[DISPONIBILIDADE]]))</f>
        <v/>
      </c>
      <c r="H55" s="63" t="str">
        <f>IFERROR(IF(tbLancamentos[[#This Row],[NOME]]="","",IF(AND(D55&lt;&gt;"",F55&lt;&gt;"",F55&lt;&gt;"Demitido"),"Ocupado","Disponível")),"")</f>
        <v/>
      </c>
      <c r="I55" s="25" t="str">
        <f>IFERROR(VLOOKUP(C55,CadArm!$B$6:$E$26,4,FALSE)-COUNTIFS($C$6:C55,tbLancamentos[[#This Row],[LOCAL]],$H$6:H55,"Ocupado"),"")</f>
        <v/>
      </c>
      <c r="J55" s="25" t="str">
        <f>IF(tbLancamentos[[#This Row],[Vagas disponíveis]]&lt;0,"Vagas esgotadas para "&amp;C55,"")</f>
        <v/>
      </c>
    </row>
    <row r="56" spans="2:10" s="25" customFormat="1" ht="15" x14ac:dyDescent="0.2">
      <c r="B56" s="40"/>
      <c r="C56" s="41"/>
      <c r="D56" s="76"/>
      <c r="E56" s="76"/>
      <c r="F56" s="62" t="str">
        <f>IFERROR(IF(E56="","",IF(VLOOKUP(E56,tbFuncionarios[],6,FALSE)&lt;&gt;"","Demitido",VLOOKUP(E56,tbFuncionarios[],2,FALSE))),"")</f>
        <v/>
      </c>
      <c r="G56" s="79" t="str">
        <f>IF(tbLancamentos[[#This Row],[NOME]]="","",IF(tbLancamentos[[#This Row],[esgotado]]&lt;&gt;"",tbLancamentos[[#This Row],[esgotado]],tbLancamentos[[#This Row],[DISPONIBILIDADE]]))</f>
        <v/>
      </c>
      <c r="H56" s="63" t="str">
        <f>IFERROR(IF(tbLancamentos[[#This Row],[NOME]]="","",IF(AND(D56&lt;&gt;"",F56&lt;&gt;"",F56&lt;&gt;"Demitido"),"Ocupado","Disponível")),"")</f>
        <v/>
      </c>
      <c r="I56" s="25" t="str">
        <f>IFERROR(VLOOKUP(C56,CadArm!$B$6:$E$26,4,FALSE)-COUNTIFS($C$6:C56,tbLancamentos[[#This Row],[LOCAL]],$H$6:H56,"Ocupado"),"")</f>
        <v/>
      </c>
      <c r="J56" s="25" t="str">
        <f>IF(tbLancamentos[[#This Row],[Vagas disponíveis]]&lt;0,"Vagas esgotadas para "&amp;C56,"")</f>
        <v/>
      </c>
    </row>
    <row r="57" spans="2:10" s="25" customFormat="1" ht="15" x14ac:dyDescent="0.2">
      <c r="B57" s="40"/>
      <c r="C57" s="41"/>
      <c r="D57" s="76"/>
      <c r="E57" s="76"/>
      <c r="F57" s="62" t="str">
        <f>IFERROR(IF(E57="","",IF(VLOOKUP(E57,tbFuncionarios[],6,FALSE)&lt;&gt;"","Demitido",VLOOKUP(E57,tbFuncionarios[],2,FALSE))),"")</f>
        <v/>
      </c>
      <c r="G57" s="79" t="str">
        <f>IF(tbLancamentos[[#This Row],[NOME]]="","",IF(tbLancamentos[[#This Row],[esgotado]]&lt;&gt;"",tbLancamentos[[#This Row],[esgotado]],tbLancamentos[[#This Row],[DISPONIBILIDADE]]))</f>
        <v/>
      </c>
      <c r="H57" s="63" t="str">
        <f>IFERROR(IF(tbLancamentos[[#This Row],[NOME]]="","",IF(AND(D57&lt;&gt;"",F57&lt;&gt;"",F57&lt;&gt;"Demitido"),"Ocupado","Disponível")),"")</f>
        <v/>
      </c>
      <c r="I57" s="25" t="str">
        <f>IFERROR(VLOOKUP(C57,CadArm!$B$6:$E$26,4,FALSE)-COUNTIFS($C$6:C57,tbLancamentos[[#This Row],[LOCAL]],$H$6:H57,"Ocupado"),"")</f>
        <v/>
      </c>
      <c r="J57" s="25" t="str">
        <f>IF(tbLancamentos[[#This Row],[Vagas disponíveis]]&lt;0,"Vagas esgotadas para "&amp;C57,"")</f>
        <v/>
      </c>
    </row>
    <row r="58" spans="2:10" s="25" customFormat="1" ht="15" x14ac:dyDescent="0.2">
      <c r="B58" s="40"/>
      <c r="C58" s="41"/>
      <c r="D58" s="76"/>
      <c r="E58" s="76"/>
      <c r="F58" s="62" t="str">
        <f>IFERROR(IF(E58="","",IF(VLOOKUP(E58,tbFuncionarios[],6,FALSE)&lt;&gt;"","Demitido",VLOOKUP(E58,tbFuncionarios[],2,FALSE))),"")</f>
        <v/>
      </c>
      <c r="G58" s="79" t="str">
        <f>IF(tbLancamentos[[#This Row],[NOME]]="","",IF(tbLancamentos[[#This Row],[esgotado]]&lt;&gt;"",tbLancamentos[[#This Row],[esgotado]],tbLancamentos[[#This Row],[DISPONIBILIDADE]]))</f>
        <v/>
      </c>
      <c r="H58" s="63" t="str">
        <f>IFERROR(IF(tbLancamentos[[#This Row],[NOME]]="","",IF(AND(D58&lt;&gt;"",F58&lt;&gt;"",F58&lt;&gt;"Demitido"),"Ocupado","Disponível")),"")</f>
        <v/>
      </c>
      <c r="I58" s="25" t="str">
        <f>IFERROR(VLOOKUP(C58,CadArm!$B$6:$E$26,4,FALSE)-COUNTIFS($C$6:C58,tbLancamentos[[#This Row],[LOCAL]],$H$6:H58,"Ocupado"),"")</f>
        <v/>
      </c>
      <c r="J58" s="25" t="str">
        <f>IF(tbLancamentos[[#This Row],[Vagas disponíveis]]&lt;0,"Vagas esgotadas para "&amp;C58,"")</f>
        <v/>
      </c>
    </row>
    <row r="59" spans="2:10" s="25" customFormat="1" ht="15" x14ac:dyDescent="0.2">
      <c r="B59" s="40"/>
      <c r="C59" s="41"/>
      <c r="D59" s="76"/>
      <c r="E59" s="76"/>
      <c r="F59" s="62" t="str">
        <f>IFERROR(IF(E59="","",IF(VLOOKUP(E59,tbFuncionarios[],6,FALSE)&lt;&gt;"","Demitido",VLOOKUP(E59,tbFuncionarios[],2,FALSE))),"")</f>
        <v/>
      </c>
      <c r="G59" s="79" t="str">
        <f>IF(tbLancamentos[[#This Row],[NOME]]="","",IF(tbLancamentos[[#This Row],[esgotado]]&lt;&gt;"",tbLancamentos[[#This Row],[esgotado]],tbLancamentos[[#This Row],[DISPONIBILIDADE]]))</f>
        <v/>
      </c>
      <c r="H59" s="63" t="str">
        <f>IFERROR(IF(tbLancamentos[[#This Row],[NOME]]="","",IF(AND(D59&lt;&gt;"",F59&lt;&gt;"",F59&lt;&gt;"Demitido"),"Ocupado","Disponível")),"")</f>
        <v/>
      </c>
      <c r="I59" s="25" t="str">
        <f>IFERROR(VLOOKUP(C59,CadArm!$B$6:$E$26,4,FALSE)-COUNTIFS($C$6:C59,tbLancamentos[[#This Row],[LOCAL]],$H$6:H59,"Ocupado"),"")</f>
        <v/>
      </c>
      <c r="J59" s="25" t="str">
        <f>IF(tbLancamentos[[#This Row],[Vagas disponíveis]]&lt;0,"Vagas esgotadas para "&amp;C59,"")</f>
        <v/>
      </c>
    </row>
    <row r="60" spans="2:10" s="25" customFormat="1" ht="15" x14ac:dyDescent="0.2">
      <c r="B60" s="40"/>
      <c r="C60" s="41"/>
      <c r="D60" s="76"/>
      <c r="E60" s="76"/>
      <c r="F60" s="62" t="str">
        <f>IFERROR(IF(E60="","",IF(VLOOKUP(E60,tbFuncionarios[],6,FALSE)&lt;&gt;"","Demitido",VLOOKUP(E60,tbFuncionarios[],2,FALSE))),"")</f>
        <v/>
      </c>
      <c r="G60" s="79" t="str">
        <f>IF(tbLancamentos[[#This Row],[NOME]]="","",IF(tbLancamentos[[#This Row],[esgotado]]&lt;&gt;"",tbLancamentos[[#This Row],[esgotado]],tbLancamentos[[#This Row],[DISPONIBILIDADE]]))</f>
        <v/>
      </c>
      <c r="H60" s="63" t="str">
        <f>IFERROR(IF(tbLancamentos[[#This Row],[NOME]]="","",IF(AND(D60&lt;&gt;"",F60&lt;&gt;"",F60&lt;&gt;"Demitido"),"Ocupado","Disponível")),"")</f>
        <v/>
      </c>
      <c r="I60" s="25" t="str">
        <f>IFERROR(VLOOKUP(C60,CadArm!$B$6:$E$26,4,FALSE)-COUNTIFS($C$6:C60,tbLancamentos[[#This Row],[LOCAL]],$H$6:H60,"Ocupado"),"")</f>
        <v/>
      </c>
      <c r="J60" s="25" t="str">
        <f>IF(tbLancamentos[[#This Row],[Vagas disponíveis]]&lt;0,"Vagas esgotadas para "&amp;C60,"")</f>
        <v/>
      </c>
    </row>
    <row r="61" spans="2:10" s="25" customFormat="1" ht="15" x14ac:dyDescent="0.2">
      <c r="B61" s="40"/>
      <c r="C61" s="41"/>
      <c r="D61" s="76"/>
      <c r="E61" s="76"/>
      <c r="F61" s="62" t="str">
        <f>IFERROR(IF(E61="","",IF(VLOOKUP(E61,tbFuncionarios[],6,FALSE)&lt;&gt;"","Demitido",VLOOKUP(E61,tbFuncionarios[],2,FALSE))),"")</f>
        <v/>
      </c>
      <c r="G61" s="79" t="str">
        <f>IF(tbLancamentos[[#This Row],[NOME]]="","",IF(tbLancamentos[[#This Row],[esgotado]]&lt;&gt;"",tbLancamentos[[#This Row],[esgotado]],tbLancamentos[[#This Row],[DISPONIBILIDADE]]))</f>
        <v/>
      </c>
      <c r="H61" s="63" t="str">
        <f>IFERROR(IF(tbLancamentos[[#This Row],[NOME]]="","",IF(AND(D61&lt;&gt;"",F61&lt;&gt;"",F61&lt;&gt;"Demitido"),"Ocupado","Disponível")),"")</f>
        <v/>
      </c>
      <c r="I61" s="25" t="str">
        <f>IFERROR(VLOOKUP(C61,CadArm!$B$6:$E$26,4,FALSE)-COUNTIFS($C$6:C61,tbLancamentos[[#This Row],[LOCAL]],$H$6:H61,"Ocupado"),"")</f>
        <v/>
      </c>
      <c r="J61" s="25" t="str">
        <f>IF(tbLancamentos[[#This Row],[Vagas disponíveis]]&lt;0,"Vagas esgotadas para "&amp;C61,"")</f>
        <v/>
      </c>
    </row>
    <row r="62" spans="2:10" s="25" customFormat="1" ht="15" x14ac:dyDescent="0.2">
      <c r="B62" s="40"/>
      <c r="C62" s="41"/>
      <c r="D62" s="76"/>
      <c r="E62" s="76"/>
      <c r="F62" s="62" t="str">
        <f>IFERROR(IF(E62="","",IF(VLOOKUP(E62,tbFuncionarios[],6,FALSE)&lt;&gt;"","Demitido",VLOOKUP(E62,tbFuncionarios[],2,FALSE))),"")</f>
        <v/>
      </c>
      <c r="G62" s="79" t="str">
        <f>IF(tbLancamentos[[#This Row],[NOME]]="","",IF(tbLancamentos[[#This Row],[esgotado]]&lt;&gt;"",tbLancamentos[[#This Row],[esgotado]],tbLancamentos[[#This Row],[DISPONIBILIDADE]]))</f>
        <v/>
      </c>
      <c r="H62" s="76" t="str">
        <f>IFERROR(IF(tbLancamentos[[#This Row],[NOME]]="","",IF(AND(D62&lt;&gt;"",F62&lt;&gt;"",F62&lt;&gt;"Demitido"),"Ocupado","Disponível")),"")</f>
        <v/>
      </c>
      <c r="I62" s="25" t="str">
        <f>IFERROR(VLOOKUP(C62,CadArm!$B$6:$E$26,4,FALSE)-COUNTIFS($C$6:C62,tbLancamentos[[#This Row],[LOCAL]],$H$6:H62,"Ocupado"),"")</f>
        <v/>
      </c>
      <c r="J62" s="25" t="str">
        <f>IF(tbLancamentos[[#This Row],[Vagas disponíveis]]&lt;0,"Vagas esgotadas para "&amp;C62,"")</f>
        <v/>
      </c>
    </row>
    <row r="63" spans="2:10" s="25" customFormat="1" ht="15" x14ac:dyDescent="0.2">
      <c r="B63" s="40"/>
      <c r="C63" s="41"/>
      <c r="D63" s="76"/>
      <c r="E63" s="76"/>
      <c r="F63" s="62" t="str">
        <f>IFERROR(IF(E63="","",IF(VLOOKUP(E63,tbFuncionarios[],6,FALSE)&lt;&gt;"","Demitido",VLOOKUP(E63,tbFuncionarios[],2,FALSE))),"")</f>
        <v/>
      </c>
      <c r="G63" s="79" t="str">
        <f>IF(tbLancamentos[[#This Row],[NOME]]="","",IF(tbLancamentos[[#This Row],[esgotado]]&lt;&gt;"",tbLancamentos[[#This Row],[esgotado]],tbLancamentos[[#This Row],[DISPONIBILIDADE]]))</f>
        <v/>
      </c>
      <c r="H63" s="63" t="str">
        <f>IFERROR(IF(tbLancamentos[[#This Row],[NOME]]="","",IF(AND(D63&lt;&gt;"",F63&lt;&gt;"",F63&lt;&gt;"Demitido"),"Ocupado","Disponível")),"")</f>
        <v/>
      </c>
      <c r="I63" s="25" t="str">
        <f>IFERROR(VLOOKUP(C63,CadArm!$B$6:$E$26,4,FALSE)-COUNTIFS($C$6:C63,tbLancamentos[[#This Row],[LOCAL]],$H$6:H63,"Ocupado"),"")</f>
        <v/>
      </c>
      <c r="J63" s="25" t="str">
        <f>IF(tbLancamentos[[#This Row],[Vagas disponíveis]]&lt;0,"Vagas esgotadas para "&amp;C63,"")</f>
        <v/>
      </c>
    </row>
    <row r="64" spans="2:10" s="25" customFormat="1" ht="15" x14ac:dyDescent="0.2">
      <c r="B64" s="40"/>
      <c r="C64" s="41"/>
      <c r="D64" s="76"/>
      <c r="E64" s="76"/>
      <c r="F64" s="62" t="str">
        <f>IFERROR(IF(E64="","",IF(VLOOKUP(E64,tbFuncionarios[],6,FALSE)&lt;&gt;"","Demitido",VLOOKUP(E64,tbFuncionarios[],2,FALSE))),"")</f>
        <v/>
      </c>
      <c r="G64" s="79" t="str">
        <f>IF(tbLancamentos[[#This Row],[NOME]]="","",IF(tbLancamentos[[#This Row],[esgotado]]&lt;&gt;"",tbLancamentos[[#This Row],[esgotado]],tbLancamentos[[#This Row],[DISPONIBILIDADE]]))</f>
        <v/>
      </c>
      <c r="H64" s="63" t="str">
        <f>IFERROR(IF(tbLancamentos[[#This Row],[NOME]]="","",IF(AND(D64&lt;&gt;"",F64&lt;&gt;"",F64&lt;&gt;"Demitido"),"Ocupado","Disponível")),"")</f>
        <v/>
      </c>
      <c r="I64" s="25" t="str">
        <f>IFERROR(VLOOKUP(C64,CadArm!$B$6:$E$26,4,FALSE)-COUNTIFS($C$6:C64,tbLancamentos[[#This Row],[LOCAL]],$H$6:H64,"Ocupado"),"")</f>
        <v/>
      </c>
      <c r="J64" s="25" t="str">
        <f>IF(tbLancamentos[[#This Row],[Vagas disponíveis]]&lt;0,"Vagas esgotadas para "&amp;C64,"")</f>
        <v/>
      </c>
    </row>
    <row r="65" spans="2:10" s="25" customFormat="1" ht="15" x14ac:dyDescent="0.2">
      <c r="B65" s="40"/>
      <c r="C65" s="41"/>
      <c r="D65" s="76"/>
      <c r="E65" s="76"/>
      <c r="F65" s="62" t="str">
        <f>IFERROR(IF(E65="","",IF(VLOOKUP(E65,tbFuncionarios[],6,FALSE)&lt;&gt;"","Demitido",VLOOKUP(E65,tbFuncionarios[],2,FALSE))),"")</f>
        <v/>
      </c>
      <c r="G65" s="79" t="str">
        <f>IF(tbLancamentos[[#This Row],[NOME]]="","",IF(tbLancamentos[[#This Row],[esgotado]]&lt;&gt;"",tbLancamentos[[#This Row],[esgotado]],tbLancamentos[[#This Row],[DISPONIBILIDADE]]))</f>
        <v/>
      </c>
      <c r="H65" s="63" t="str">
        <f>IFERROR(IF(tbLancamentos[[#This Row],[NOME]]="","",IF(AND(D65&lt;&gt;"",F65&lt;&gt;"",F65&lt;&gt;"Demitido"),"Ocupado","Disponível")),"")</f>
        <v/>
      </c>
      <c r="I65" s="25" t="str">
        <f>IFERROR(VLOOKUP(C65,CadArm!$B$6:$E$26,4,FALSE)-COUNTIFS($C$6:C65,tbLancamentos[[#This Row],[LOCAL]],$H$6:H65,"Ocupado"),"")</f>
        <v/>
      </c>
      <c r="J65" s="25" t="str">
        <f>IF(tbLancamentos[[#This Row],[Vagas disponíveis]]&lt;0,"Vagas esgotadas para "&amp;C65,"")</f>
        <v/>
      </c>
    </row>
    <row r="66" spans="2:10" s="25" customFormat="1" ht="15" x14ac:dyDescent="0.2">
      <c r="B66" s="40"/>
      <c r="C66" s="41"/>
      <c r="D66" s="76"/>
      <c r="E66" s="76"/>
      <c r="F66" s="62" t="str">
        <f>IFERROR(IF(E66="","",IF(VLOOKUP(E66,tbFuncionarios[],6,FALSE)&lt;&gt;"","Demitido",VLOOKUP(E66,tbFuncionarios[],2,FALSE))),"")</f>
        <v/>
      </c>
      <c r="G66" s="79" t="str">
        <f>IF(tbLancamentos[[#This Row],[NOME]]="","",IF(tbLancamentos[[#This Row],[esgotado]]&lt;&gt;"",tbLancamentos[[#This Row],[esgotado]],tbLancamentos[[#This Row],[DISPONIBILIDADE]]))</f>
        <v/>
      </c>
      <c r="H66" s="63" t="str">
        <f>IFERROR(IF(tbLancamentos[[#This Row],[NOME]]="","",IF(AND(D66&lt;&gt;"",F66&lt;&gt;"",F66&lt;&gt;"Demitido"),"Ocupado","Disponível")),"")</f>
        <v/>
      </c>
      <c r="I66" s="25" t="str">
        <f>IFERROR(VLOOKUP(C66,CadArm!$B$6:$E$26,4,FALSE)-COUNTIFS($C$6:C66,tbLancamentos[[#This Row],[LOCAL]],$H$6:H66,"Ocupado"),"")</f>
        <v/>
      </c>
      <c r="J66" s="25" t="str">
        <f>IF(tbLancamentos[[#This Row],[Vagas disponíveis]]&lt;0,"Vagas esgotadas para "&amp;C66,"")</f>
        <v/>
      </c>
    </row>
    <row r="67" spans="2:10" s="25" customFormat="1" ht="15" x14ac:dyDescent="0.2">
      <c r="B67" s="40"/>
      <c r="C67" s="41"/>
      <c r="D67" s="76"/>
      <c r="E67" s="76"/>
      <c r="F67" s="62" t="str">
        <f>IFERROR(IF(E67="","",IF(VLOOKUP(E67,tbFuncionarios[],6,FALSE)&lt;&gt;"","Demitido",VLOOKUP(E67,tbFuncionarios[],2,FALSE))),"")</f>
        <v/>
      </c>
      <c r="G67" s="79" t="str">
        <f>IF(tbLancamentos[[#This Row],[NOME]]="","",IF(tbLancamentos[[#This Row],[esgotado]]&lt;&gt;"",tbLancamentos[[#This Row],[esgotado]],tbLancamentos[[#This Row],[DISPONIBILIDADE]]))</f>
        <v/>
      </c>
      <c r="H67" s="63" t="str">
        <f>IFERROR(IF(tbLancamentos[[#This Row],[NOME]]="","",IF(AND(D67&lt;&gt;"",F67&lt;&gt;"",F67&lt;&gt;"Demitido"),"Ocupado","Disponível")),"")</f>
        <v/>
      </c>
      <c r="I67" s="25" t="str">
        <f>IFERROR(VLOOKUP(C67,CadArm!$B$6:$E$26,4,FALSE)-COUNTIFS($C$6:C67,tbLancamentos[[#This Row],[LOCAL]],$H$6:H67,"Ocupado"),"")</f>
        <v/>
      </c>
      <c r="J67" s="25" t="str">
        <f>IF(tbLancamentos[[#This Row],[Vagas disponíveis]]&lt;0,"Vagas esgotadas para "&amp;C67,"")</f>
        <v/>
      </c>
    </row>
    <row r="68" spans="2:10" s="25" customFormat="1" ht="15" x14ac:dyDescent="0.2">
      <c r="B68" s="40"/>
      <c r="C68" s="41"/>
      <c r="D68" s="76"/>
      <c r="E68" s="76"/>
      <c r="F68" s="62" t="str">
        <f>IFERROR(IF(E68="","",IF(VLOOKUP(E68,tbFuncionarios[],6,FALSE)&lt;&gt;"","Demitido",VLOOKUP(E68,tbFuncionarios[],2,FALSE))),"")</f>
        <v/>
      </c>
      <c r="G68" s="79" t="str">
        <f>IF(tbLancamentos[[#This Row],[NOME]]="","",IF(tbLancamentos[[#This Row],[esgotado]]&lt;&gt;"",tbLancamentos[[#This Row],[esgotado]],tbLancamentos[[#This Row],[DISPONIBILIDADE]]))</f>
        <v/>
      </c>
      <c r="H68" s="63" t="str">
        <f>IFERROR(IF(tbLancamentos[[#This Row],[NOME]]="","",IF(AND(D68&lt;&gt;"",F68&lt;&gt;"",F68&lt;&gt;"Demitido"),"Ocupado","Disponível")),"")</f>
        <v/>
      </c>
      <c r="I68" s="25" t="str">
        <f>IFERROR(VLOOKUP(C68,CadArm!$B$6:$E$26,4,FALSE)-COUNTIFS($C$6:C68,tbLancamentos[[#This Row],[LOCAL]],$H$6:H68,"Ocupado"),"")</f>
        <v/>
      </c>
      <c r="J68" s="25" t="str">
        <f>IF(tbLancamentos[[#This Row],[Vagas disponíveis]]&lt;0,"Vagas esgotadas para "&amp;C68,"")</f>
        <v/>
      </c>
    </row>
    <row r="69" spans="2:10" s="25" customFormat="1" ht="15" x14ac:dyDescent="0.2">
      <c r="B69" s="40"/>
      <c r="C69" s="41"/>
      <c r="D69" s="76"/>
      <c r="E69" s="76"/>
      <c r="F69" s="62" t="str">
        <f>IFERROR(IF(E69="","",IF(VLOOKUP(E69,tbFuncionarios[],6,FALSE)&lt;&gt;"","Demitido",VLOOKUP(E69,tbFuncionarios[],2,FALSE))),"")</f>
        <v/>
      </c>
      <c r="G69" s="79" t="str">
        <f>IF(tbLancamentos[[#This Row],[NOME]]="","",IF(tbLancamentos[[#This Row],[esgotado]]&lt;&gt;"",tbLancamentos[[#This Row],[esgotado]],tbLancamentos[[#This Row],[DISPONIBILIDADE]]))</f>
        <v/>
      </c>
      <c r="H69" s="63" t="str">
        <f>IFERROR(IF(tbLancamentos[[#This Row],[NOME]]="","",IF(AND(D69&lt;&gt;"",F69&lt;&gt;"",F69&lt;&gt;"Demitido"),"Ocupado","Disponível")),"")</f>
        <v/>
      </c>
      <c r="I69" s="25" t="str">
        <f>IFERROR(VLOOKUP(C69,CadArm!$B$6:$E$26,4,FALSE)-COUNTIFS($C$6:C69,tbLancamentos[[#This Row],[LOCAL]],$H$6:H69,"Ocupado"),"")</f>
        <v/>
      </c>
      <c r="J69" s="25" t="str">
        <f>IF(tbLancamentos[[#This Row],[Vagas disponíveis]]&lt;0,"Vagas esgotadas para "&amp;C69,"")</f>
        <v/>
      </c>
    </row>
    <row r="70" spans="2:10" s="25" customFormat="1" ht="15" x14ac:dyDescent="0.2">
      <c r="B70" s="40"/>
      <c r="C70" s="41"/>
      <c r="D70" s="76"/>
      <c r="E70" s="76"/>
      <c r="F70" s="62" t="str">
        <f>IFERROR(IF(E70="","",IF(VLOOKUP(E70,tbFuncionarios[],6,FALSE)&lt;&gt;"","Demitido",VLOOKUP(E70,tbFuncionarios[],2,FALSE))),"")</f>
        <v/>
      </c>
      <c r="G70" s="79" t="str">
        <f>IF(tbLancamentos[[#This Row],[NOME]]="","",IF(tbLancamentos[[#This Row],[esgotado]]&lt;&gt;"",tbLancamentos[[#This Row],[esgotado]],tbLancamentos[[#This Row],[DISPONIBILIDADE]]))</f>
        <v/>
      </c>
      <c r="H70" s="63" t="str">
        <f>IFERROR(IF(tbLancamentos[[#This Row],[NOME]]="","",IF(AND(D70&lt;&gt;"",F70&lt;&gt;"",F70&lt;&gt;"Demitido"),"Ocupado","Disponível")),"")</f>
        <v/>
      </c>
      <c r="I70" s="25" t="str">
        <f>IFERROR(VLOOKUP(C70,CadArm!$B$6:$E$26,4,FALSE)-COUNTIFS($C$6:C70,tbLancamentos[[#This Row],[LOCAL]],$H$6:H70,"Ocupado"),"")</f>
        <v/>
      </c>
      <c r="J70" s="25" t="str">
        <f>IF(tbLancamentos[[#This Row],[Vagas disponíveis]]&lt;0,"Vagas esgotadas para "&amp;C70,"")</f>
        <v/>
      </c>
    </row>
    <row r="71" spans="2:10" s="25" customFormat="1" ht="15" x14ac:dyDescent="0.2">
      <c r="B71" s="40"/>
      <c r="C71" s="41"/>
      <c r="D71" s="76"/>
      <c r="E71" s="76"/>
      <c r="F71" s="62" t="str">
        <f>IFERROR(IF(E71="","",IF(VLOOKUP(E71,tbFuncionarios[],6,FALSE)&lt;&gt;"","Demitido",VLOOKUP(E71,tbFuncionarios[],2,FALSE))),"")</f>
        <v/>
      </c>
      <c r="G71" s="79" t="str">
        <f>IF(tbLancamentos[[#This Row],[NOME]]="","",IF(tbLancamentos[[#This Row],[esgotado]]&lt;&gt;"",tbLancamentos[[#This Row],[esgotado]],tbLancamentos[[#This Row],[DISPONIBILIDADE]]))</f>
        <v/>
      </c>
      <c r="H71" s="63" t="str">
        <f>IFERROR(IF(tbLancamentos[[#This Row],[NOME]]="","",IF(AND(D71&lt;&gt;"",F71&lt;&gt;"",F71&lt;&gt;"Demitido"),"Ocupado","Disponível")),"")</f>
        <v/>
      </c>
      <c r="I71" s="25" t="str">
        <f>IFERROR(VLOOKUP(C71,CadArm!$B$6:$E$26,4,FALSE)-COUNTIFS($C$6:C71,tbLancamentos[[#This Row],[LOCAL]],$H$6:H71,"Ocupado"),"")</f>
        <v/>
      </c>
      <c r="J71" s="25" t="str">
        <f>IF(tbLancamentos[[#This Row],[Vagas disponíveis]]&lt;0,"Vagas esgotadas para "&amp;C71,"")</f>
        <v/>
      </c>
    </row>
    <row r="72" spans="2:10" s="25" customFormat="1" ht="15" x14ac:dyDescent="0.2">
      <c r="B72" s="40"/>
      <c r="C72" s="41"/>
      <c r="D72" s="76"/>
      <c r="E72" s="76"/>
      <c r="F72" s="62" t="str">
        <f>IFERROR(IF(E72="","",IF(VLOOKUP(E72,tbFuncionarios[],6,FALSE)&lt;&gt;"","Demitido",VLOOKUP(E72,tbFuncionarios[],2,FALSE))),"")</f>
        <v/>
      </c>
      <c r="G72" s="79" t="str">
        <f>IF(tbLancamentos[[#This Row],[NOME]]="","",IF(tbLancamentos[[#This Row],[esgotado]]&lt;&gt;"",tbLancamentos[[#This Row],[esgotado]],tbLancamentos[[#This Row],[DISPONIBILIDADE]]))</f>
        <v/>
      </c>
      <c r="H72" s="63" t="str">
        <f>IFERROR(IF(tbLancamentos[[#This Row],[NOME]]="","",IF(AND(D72&lt;&gt;"",F72&lt;&gt;"",F72&lt;&gt;"Demitido"),"Ocupado","Disponível")),"")</f>
        <v/>
      </c>
      <c r="I72" s="25" t="str">
        <f>IFERROR(VLOOKUP(C72,CadArm!$B$6:$E$26,4,FALSE)-COUNTIFS($C$6:C72,tbLancamentos[[#This Row],[LOCAL]],$H$6:H72,"Ocupado"),"")</f>
        <v/>
      </c>
      <c r="J72" s="25" t="str">
        <f>IF(tbLancamentos[[#This Row],[Vagas disponíveis]]&lt;0,"Vagas esgotadas para "&amp;C72,"")</f>
        <v/>
      </c>
    </row>
    <row r="73" spans="2:10" s="25" customFormat="1" ht="15" x14ac:dyDescent="0.2">
      <c r="B73" s="40"/>
      <c r="C73" s="41"/>
      <c r="D73" s="76"/>
      <c r="E73" s="76"/>
      <c r="F73" s="62" t="str">
        <f>IFERROR(IF(E73="","",IF(VLOOKUP(E73,tbFuncionarios[],6,FALSE)&lt;&gt;"","Demitido",VLOOKUP(E73,tbFuncionarios[],2,FALSE))),"")</f>
        <v/>
      </c>
      <c r="G73" s="79" t="str">
        <f>IF(tbLancamentos[[#This Row],[NOME]]="","",IF(tbLancamentos[[#This Row],[esgotado]]&lt;&gt;"",tbLancamentos[[#This Row],[esgotado]],tbLancamentos[[#This Row],[DISPONIBILIDADE]]))</f>
        <v/>
      </c>
      <c r="H73" s="63" t="str">
        <f>IFERROR(IF(tbLancamentos[[#This Row],[NOME]]="","",IF(AND(D73&lt;&gt;"",F73&lt;&gt;"",F73&lt;&gt;"Demitido"),"Ocupado","Disponível")),"")</f>
        <v/>
      </c>
      <c r="I73" s="25" t="str">
        <f>IFERROR(VLOOKUP(C73,CadArm!$B$6:$E$26,4,FALSE)-COUNTIFS($C$6:C73,tbLancamentos[[#This Row],[LOCAL]],$H$6:H73,"Ocupado"),"")</f>
        <v/>
      </c>
      <c r="J73" s="25" t="str">
        <f>IF(tbLancamentos[[#This Row],[Vagas disponíveis]]&lt;0,"Vagas esgotadas para "&amp;C73,"")</f>
        <v/>
      </c>
    </row>
    <row r="74" spans="2:10" s="25" customFormat="1" ht="15" x14ac:dyDescent="0.2">
      <c r="B74" s="40"/>
      <c r="C74" s="41"/>
      <c r="D74" s="76"/>
      <c r="E74" s="76"/>
      <c r="F74" s="62" t="str">
        <f>IFERROR(IF(E74="","",IF(VLOOKUP(E74,tbFuncionarios[],6,FALSE)&lt;&gt;"","Demitido",VLOOKUP(E74,tbFuncionarios[],2,FALSE))),"")</f>
        <v/>
      </c>
      <c r="G74" s="79" t="str">
        <f>IF(tbLancamentos[[#This Row],[NOME]]="","",IF(tbLancamentos[[#This Row],[esgotado]]&lt;&gt;"",tbLancamentos[[#This Row],[esgotado]],tbLancamentos[[#This Row],[DISPONIBILIDADE]]))</f>
        <v/>
      </c>
      <c r="H74" s="63" t="str">
        <f>IFERROR(IF(tbLancamentos[[#This Row],[NOME]]="","",IF(AND(D74&lt;&gt;"",F74&lt;&gt;"",F74&lt;&gt;"Demitido"),"Ocupado","Disponível")),"")</f>
        <v/>
      </c>
      <c r="I74" s="25" t="str">
        <f>IFERROR(VLOOKUP(C74,CadArm!$B$6:$E$26,4,FALSE)-COUNTIFS($C$6:C74,tbLancamentos[[#This Row],[LOCAL]],$H$6:H74,"Ocupado"),"")</f>
        <v/>
      </c>
      <c r="J74" s="25" t="str">
        <f>IF(tbLancamentos[[#This Row],[Vagas disponíveis]]&lt;0,"Vagas esgotadas para "&amp;C74,"")</f>
        <v/>
      </c>
    </row>
    <row r="75" spans="2:10" s="25" customFormat="1" ht="15" x14ac:dyDescent="0.2">
      <c r="B75" s="40"/>
      <c r="C75" s="41"/>
      <c r="D75" s="76"/>
      <c r="E75" s="76"/>
      <c r="F75" s="62" t="str">
        <f>IFERROR(IF(E75="","",IF(VLOOKUP(E75,tbFuncionarios[],6,FALSE)&lt;&gt;"","Demitido",VLOOKUP(E75,tbFuncionarios[],2,FALSE))),"")</f>
        <v/>
      </c>
      <c r="G75" s="79" t="str">
        <f>IF(tbLancamentos[[#This Row],[NOME]]="","",IF(tbLancamentos[[#This Row],[esgotado]]&lt;&gt;"",tbLancamentos[[#This Row],[esgotado]],tbLancamentos[[#This Row],[DISPONIBILIDADE]]))</f>
        <v/>
      </c>
      <c r="H75" s="63" t="str">
        <f>IFERROR(IF(tbLancamentos[[#This Row],[NOME]]="","",IF(AND(D75&lt;&gt;"",F75&lt;&gt;"",F75&lt;&gt;"Demitido"),"Ocupado","Disponível")),"")</f>
        <v/>
      </c>
      <c r="I75" s="25" t="str">
        <f>IFERROR(VLOOKUP(C75,CadArm!$B$6:$E$26,4,FALSE)-COUNTIFS($C$6:C75,tbLancamentos[[#This Row],[LOCAL]],$H$6:H75,"Ocupado"),"")</f>
        <v/>
      </c>
      <c r="J75" s="25" t="str">
        <f>IF(tbLancamentos[[#This Row],[Vagas disponíveis]]&lt;0,"Vagas esgotadas para "&amp;C75,"")</f>
        <v/>
      </c>
    </row>
    <row r="76" spans="2:10" s="25" customFormat="1" ht="15" x14ac:dyDescent="0.2">
      <c r="B76" s="40"/>
      <c r="C76" s="41"/>
      <c r="D76" s="76"/>
      <c r="E76" s="76"/>
      <c r="F76" s="62" t="str">
        <f>IFERROR(IF(E76="","",IF(VLOOKUP(E76,tbFuncionarios[],6,FALSE)&lt;&gt;"","Demitido",VLOOKUP(E76,tbFuncionarios[],2,FALSE))),"")</f>
        <v/>
      </c>
      <c r="G76" s="79" t="str">
        <f>IF(tbLancamentos[[#This Row],[NOME]]="","",IF(tbLancamentos[[#This Row],[esgotado]]&lt;&gt;"",tbLancamentos[[#This Row],[esgotado]],tbLancamentos[[#This Row],[DISPONIBILIDADE]]))</f>
        <v/>
      </c>
      <c r="H76" s="63" t="str">
        <f>IFERROR(IF(tbLancamentos[[#This Row],[NOME]]="","",IF(AND(D76&lt;&gt;"",F76&lt;&gt;"",F76&lt;&gt;"Demitido"),"Ocupado","Disponível")),"")</f>
        <v/>
      </c>
      <c r="I76" s="25" t="str">
        <f>IFERROR(VLOOKUP(C76,CadArm!$B$6:$E$26,4,FALSE)-COUNTIFS($C$6:C76,tbLancamentos[[#This Row],[LOCAL]],$H$6:H76,"Ocupado"),"")</f>
        <v/>
      </c>
      <c r="J76" s="25" t="str">
        <f>IF(tbLancamentos[[#This Row],[Vagas disponíveis]]&lt;0,"Vagas esgotadas para "&amp;C76,"")</f>
        <v/>
      </c>
    </row>
    <row r="77" spans="2:10" s="25" customFormat="1" ht="15" x14ac:dyDescent="0.2">
      <c r="B77" s="40"/>
      <c r="C77" s="41"/>
      <c r="D77" s="76"/>
      <c r="E77" s="76"/>
      <c r="F77" s="62" t="str">
        <f>IFERROR(IF(E77="","",IF(VLOOKUP(E77,tbFuncionarios[],6,FALSE)&lt;&gt;"","Demitido",VLOOKUP(E77,tbFuncionarios[],2,FALSE))),"")</f>
        <v/>
      </c>
      <c r="G77" s="79" t="str">
        <f>IF(tbLancamentos[[#This Row],[NOME]]="","",IF(tbLancamentos[[#This Row],[esgotado]]&lt;&gt;"",tbLancamentos[[#This Row],[esgotado]],tbLancamentos[[#This Row],[DISPONIBILIDADE]]))</f>
        <v/>
      </c>
      <c r="H77" s="63" t="str">
        <f>IFERROR(IF(tbLancamentos[[#This Row],[NOME]]="","",IF(AND(D77&lt;&gt;"",F77&lt;&gt;"",F77&lt;&gt;"Demitido"),"Ocupado","Disponível")),"")</f>
        <v/>
      </c>
      <c r="I77" s="25" t="str">
        <f>IFERROR(VLOOKUP(C77,CadArm!$B$6:$E$26,4,FALSE)-COUNTIFS($C$6:C77,tbLancamentos[[#This Row],[LOCAL]],$H$6:H77,"Ocupado"),"")</f>
        <v/>
      </c>
      <c r="J77" s="25" t="str">
        <f>IF(tbLancamentos[[#This Row],[Vagas disponíveis]]&lt;0,"Vagas esgotadas para "&amp;C77,"")</f>
        <v/>
      </c>
    </row>
    <row r="78" spans="2:10" s="25" customFormat="1" ht="15" x14ac:dyDescent="0.2">
      <c r="B78" s="40"/>
      <c r="C78" s="41"/>
      <c r="D78" s="76"/>
      <c r="E78" s="76"/>
      <c r="F78" s="62" t="str">
        <f>IFERROR(IF(E78="","",IF(VLOOKUP(E78,tbFuncionarios[],6,FALSE)&lt;&gt;"","Demitido",VLOOKUP(E78,tbFuncionarios[],2,FALSE))),"")</f>
        <v/>
      </c>
      <c r="G78" s="79" t="str">
        <f>IF(tbLancamentos[[#This Row],[NOME]]="","",IF(tbLancamentos[[#This Row],[esgotado]]&lt;&gt;"",tbLancamentos[[#This Row],[esgotado]],tbLancamentos[[#This Row],[DISPONIBILIDADE]]))</f>
        <v/>
      </c>
      <c r="H78" s="63" t="str">
        <f>IFERROR(IF(tbLancamentos[[#This Row],[NOME]]="","",IF(AND(D78&lt;&gt;"",F78&lt;&gt;"",F78&lt;&gt;"Demitido"),"Ocupado","Disponível")),"")</f>
        <v/>
      </c>
      <c r="I78" s="25" t="str">
        <f>IFERROR(VLOOKUP(C78,CadArm!$B$6:$E$26,4,FALSE)-COUNTIFS($C$6:C78,tbLancamentos[[#This Row],[LOCAL]],$H$6:H78,"Ocupado"),"")</f>
        <v/>
      </c>
      <c r="J78" s="25" t="str">
        <f>IF(tbLancamentos[[#This Row],[Vagas disponíveis]]&lt;0,"Vagas esgotadas para "&amp;C78,"")</f>
        <v/>
      </c>
    </row>
    <row r="79" spans="2:10" s="25" customFormat="1" ht="15" x14ac:dyDescent="0.2">
      <c r="B79" s="40"/>
      <c r="C79" s="41"/>
      <c r="D79" s="76"/>
      <c r="E79" s="76"/>
      <c r="F79" s="62" t="str">
        <f>IFERROR(IF(E79="","",IF(VLOOKUP(E79,tbFuncionarios[],6,FALSE)&lt;&gt;"","Demitido",VLOOKUP(E79,tbFuncionarios[],2,FALSE))),"")</f>
        <v/>
      </c>
      <c r="G79" s="79" t="str">
        <f>IF(tbLancamentos[[#This Row],[NOME]]="","",IF(tbLancamentos[[#This Row],[esgotado]]&lt;&gt;"",tbLancamentos[[#This Row],[esgotado]],tbLancamentos[[#This Row],[DISPONIBILIDADE]]))</f>
        <v/>
      </c>
      <c r="H79" s="63" t="str">
        <f>IFERROR(IF(tbLancamentos[[#This Row],[NOME]]="","",IF(AND(D79&lt;&gt;"",F79&lt;&gt;"",F79&lt;&gt;"Demitido"),"Ocupado","Disponível")),"")</f>
        <v/>
      </c>
      <c r="I79" s="25" t="str">
        <f>IFERROR(VLOOKUP(C79,CadArm!$B$6:$E$26,4,FALSE)-COUNTIFS($C$6:C79,tbLancamentos[[#This Row],[LOCAL]],$H$6:H79,"Ocupado"),"")</f>
        <v/>
      </c>
      <c r="J79" s="25" t="str">
        <f>IF(tbLancamentos[[#This Row],[Vagas disponíveis]]&lt;0,"Vagas esgotadas para "&amp;C79,"")</f>
        <v/>
      </c>
    </row>
    <row r="80" spans="2:10" s="25" customFormat="1" ht="15" x14ac:dyDescent="0.2">
      <c r="B80" s="40"/>
      <c r="C80" s="41"/>
      <c r="D80" s="76"/>
      <c r="E80" s="76"/>
      <c r="F80" s="62" t="str">
        <f>IFERROR(IF(E80="","",IF(VLOOKUP(E80,tbFuncionarios[],6,FALSE)&lt;&gt;"","Demitido",VLOOKUP(E80,tbFuncionarios[],2,FALSE))),"")</f>
        <v/>
      </c>
      <c r="G80" s="79" t="str">
        <f>IF(tbLancamentos[[#This Row],[NOME]]="","",IF(tbLancamentos[[#This Row],[esgotado]]&lt;&gt;"",tbLancamentos[[#This Row],[esgotado]],tbLancamentos[[#This Row],[DISPONIBILIDADE]]))</f>
        <v/>
      </c>
      <c r="H80" s="63" t="str">
        <f>IFERROR(IF(tbLancamentos[[#This Row],[NOME]]="","",IF(AND(D80&lt;&gt;"",F80&lt;&gt;"",F80&lt;&gt;"Demitido"),"Ocupado","Disponível")),"")</f>
        <v/>
      </c>
      <c r="I80" s="25" t="str">
        <f>IFERROR(VLOOKUP(C80,CadArm!$B$6:$E$26,4,FALSE)-COUNTIFS($C$6:C80,tbLancamentos[[#This Row],[LOCAL]],$H$6:H80,"Ocupado"),"")</f>
        <v/>
      </c>
      <c r="J80" s="25" t="str">
        <f>IF(tbLancamentos[[#This Row],[Vagas disponíveis]]&lt;0,"Vagas esgotadas para "&amp;C80,"")</f>
        <v/>
      </c>
    </row>
    <row r="81" spans="2:10" s="25" customFormat="1" ht="15" x14ac:dyDescent="0.2">
      <c r="B81" s="40"/>
      <c r="C81" s="41"/>
      <c r="D81" s="76"/>
      <c r="E81" s="76"/>
      <c r="F81" s="62" t="str">
        <f>IFERROR(IF(E81="","",IF(VLOOKUP(E81,tbFuncionarios[],6,FALSE)&lt;&gt;"","Demitido",VLOOKUP(E81,tbFuncionarios[],2,FALSE))),"")</f>
        <v/>
      </c>
      <c r="G81" s="79" t="str">
        <f>IF(tbLancamentos[[#This Row],[NOME]]="","",IF(tbLancamentos[[#This Row],[esgotado]]&lt;&gt;"",tbLancamentos[[#This Row],[esgotado]],tbLancamentos[[#This Row],[DISPONIBILIDADE]]))</f>
        <v/>
      </c>
      <c r="H81" s="63" t="str">
        <f>IFERROR(IF(tbLancamentos[[#This Row],[NOME]]="","",IF(AND(D81&lt;&gt;"",F81&lt;&gt;"",F81&lt;&gt;"Demitido"),"Ocupado","Disponível")),"")</f>
        <v/>
      </c>
      <c r="I81" s="25" t="str">
        <f>IFERROR(VLOOKUP(C81,CadArm!$B$6:$E$26,4,FALSE)-COUNTIFS($C$6:C81,tbLancamentos[[#This Row],[LOCAL]],$H$6:H81,"Ocupado"),"")</f>
        <v/>
      </c>
      <c r="J81" s="25" t="str">
        <f>IF(tbLancamentos[[#This Row],[Vagas disponíveis]]&lt;0,"Vagas esgotadas para "&amp;C81,"")</f>
        <v/>
      </c>
    </row>
    <row r="82" spans="2:10" s="25" customFormat="1" ht="15" x14ac:dyDescent="0.2">
      <c r="B82" s="40"/>
      <c r="C82" s="41"/>
      <c r="D82" s="76"/>
      <c r="E82" s="76"/>
      <c r="F82" s="62" t="str">
        <f>IFERROR(IF(E82="","",IF(VLOOKUP(E82,tbFuncionarios[],6,FALSE)&lt;&gt;"","Demitido",VLOOKUP(E82,tbFuncionarios[],2,FALSE))),"")</f>
        <v/>
      </c>
      <c r="G82" s="79" t="str">
        <f>IF(tbLancamentos[[#This Row],[NOME]]="","",IF(tbLancamentos[[#This Row],[esgotado]]&lt;&gt;"",tbLancamentos[[#This Row],[esgotado]],tbLancamentos[[#This Row],[DISPONIBILIDADE]]))</f>
        <v/>
      </c>
      <c r="H82" s="63" t="str">
        <f>IFERROR(IF(tbLancamentos[[#This Row],[NOME]]="","",IF(AND(D82&lt;&gt;"",F82&lt;&gt;"",F82&lt;&gt;"Demitido"),"Ocupado","Disponível")),"")</f>
        <v/>
      </c>
      <c r="I82" s="25" t="str">
        <f>IFERROR(VLOOKUP(C82,CadArm!$B$6:$E$26,4,FALSE)-COUNTIFS($C$6:C82,tbLancamentos[[#This Row],[LOCAL]],$H$6:H82,"Ocupado"),"")</f>
        <v/>
      </c>
      <c r="J82" s="25" t="str">
        <f>IF(tbLancamentos[[#This Row],[Vagas disponíveis]]&lt;0,"Vagas esgotadas para "&amp;C82,"")</f>
        <v/>
      </c>
    </row>
    <row r="83" spans="2:10" s="25" customFormat="1" ht="15" x14ac:dyDescent="0.2">
      <c r="B83" s="40"/>
      <c r="C83" s="41"/>
      <c r="D83" s="76"/>
      <c r="E83" s="76"/>
      <c r="F83" s="62" t="str">
        <f>IFERROR(IF(E83="","",IF(VLOOKUP(E83,tbFuncionarios[],6,FALSE)&lt;&gt;"","Demitido",VLOOKUP(E83,tbFuncionarios[],2,FALSE))),"")</f>
        <v/>
      </c>
      <c r="G83" s="79" t="str">
        <f>IF(tbLancamentos[[#This Row],[NOME]]="","",IF(tbLancamentos[[#This Row],[esgotado]]&lt;&gt;"",tbLancamentos[[#This Row],[esgotado]],tbLancamentos[[#This Row],[DISPONIBILIDADE]]))</f>
        <v/>
      </c>
      <c r="H83" s="63" t="str">
        <f>IFERROR(IF(tbLancamentos[[#This Row],[NOME]]="","",IF(AND(D83&lt;&gt;"",F83&lt;&gt;"",F83&lt;&gt;"Demitido"),"Ocupado","Disponível")),"")</f>
        <v/>
      </c>
      <c r="I83" s="25" t="str">
        <f>IFERROR(VLOOKUP(C83,CadArm!$B$6:$E$26,4,FALSE)-COUNTIFS($C$6:C83,tbLancamentos[[#This Row],[LOCAL]],$H$6:H83,"Ocupado"),"")</f>
        <v/>
      </c>
      <c r="J83" s="25" t="str">
        <f>IF(tbLancamentos[[#This Row],[Vagas disponíveis]]&lt;0,"Vagas esgotadas para "&amp;C83,"")</f>
        <v/>
      </c>
    </row>
    <row r="84" spans="2:10" s="25" customFormat="1" ht="15" x14ac:dyDescent="0.2">
      <c r="B84" s="40"/>
      <c r="C84" s="41"/>
      <c r="D84" s="76"/>
      <c r="E84" s="76"/>
      <c r="F84" s="62" t="str">
        <f>IFERROR(IF(E84="","",IF(VLOOKUP(E84,tbFuncionarios[],6,FALSE)&lt;&gt;"","Demitido",VLOOKUP(E84,tbFuncionarios[],2,FALSE))),"")</f>
        <v/>
      </c>
      <c r="G84" s="79" t="str">
        <f>IF(tbLancamentos[[#This Row],[NOME]]="","",IF(tbLancamentos[[#This Row],[esgotado]]&lt;&gt;"",tbLancamentos[[#This Row],[esgotado]],tbLancamentos[[#This Row],[DISPONIBILIDADE]]))</f>
        <v/>
      </c>
      <c r="H84" s="63" t="str">
        <f>IFERROR(IF(tbLancamentos[[#This Row],[NOME]]="","",IF(AND(D84&lt;&gt;"",F84&lt;&gt;"",F84&lt;&gt;"Demitido"),"Ocupado","Disponível")),"")</f>
        <v/>
      </c>
      <c r="I84" s="25" t="str">
        <f>IFERROR(VLOOKUP(C84,CadArm!$B$6:$E$26,4,FALSE)-COUNTIFS($C$6:C84,tbLancamentos[[#This Row],[LOCAL]],$H$6:H84,"Ocupado"),"")</f>
        <v/>
      </c>
      <c r="J84" s="25" t="str">
        <f>IF(tbLancamentos[[#This Row],[Vagas disponíveis]]&lt;0,"Vagas esgotadas para "&amp;C84,"")</f>
        <v/>
      </c>
    </row>
    <row r="85" spans="2:10" s="25" customFormat="1" ht="15" x14ac:dyDescent="0.2">
      <c r="B85" s="40"/>
      <c r="C85" s="41"/>
      <c r="D85" s="76"/>
      <c r="E85" s="76"/>
      <c r="F85" s="62" t="str">
        <f>IFERROR(IF(E85="","",IF(VLOOKUP(E85,tbFuncionarios[],6,FALSE)&lt;&gt;"","Demitido",VLOOKUP(E85,tbFuncionarios[],2,FALSE))),"")</f>
        <v/>
      </c>
      <c r="G85" s="79" t="str">
        <f>IF(tbLancamentos[[#This Row],[NOME]]="","",IF(tbLancamentos[[#This Row],[esgotado]]&lt;&gt;"",tbLancamentos[[#This Row],[esgotado]],tbLancamentos[[#This Row],[DISPONIBILIDADE]]))</f>
        <v/>
      </c>
      <c r="H85" s="63" t="str">
        <f>IFERROR(IF(tbLancamentos[[#This Row],[NOME]]="","",IF(AND(D85&lt;&gt;"",F85&lt;&gt;"",F85&lt;&gt;"Demitido"),"Ocupado","Disponível")),"")</f>
        <v/>
      </c>
      <c r="I85" s="25" t="str">
        <f>IFERROR(VLOOKUP(C85,CadArm!$B$6:$E$26,4,FALSE)-COUNTIFS($C$6:C85,tbLancamentos[[#This Row],[LOCAL]],$H$6:H85,"Ocupado"),"")</f>
        <v/>
      </c>
      <c r="J85" s="25" t="str">
        <f>IF(tbLancamentos[[#This Row],[Vagas disponíveis]]&lt;0,"Vagas esgotadas para "&amp;C85,"")</f>
        <v/>
      </c>
    </row>
    <row r="86" spans="2:10" s="25" customFormat="1" ht="15" x14ac:dyDescent="0.2">
      <c r="B86" s="40"/>
      <c r="C86" s="41"/>
      <c r="D86" s="76"/>
      <c r="E86" s="76"/>
      <c r="F86" s="62" t="str">
        <f>IFERROR(IF(E86="","",IF(VLOOKUP(E86,tbFuncionarios[],6,FALSE)&lt;&gt;"","Demitido",VLOOKUP(E86,tbFuncionarios[],2,FALSE))),"")</f>
        <v/>
      </c>
      <c r="G86" s="79" t="str">
        <f>IF(tbLancamentos[[#This Row],[NOME]]="","",IF(tbLancamentos[[#This Row],[esgotado]]&lt;&gt;"",tbLancamentos[[#This Row],[esgotado]],tbLancamentos[[#This Row],[DISPONIBILIDADE]]))</f>
        <v/>
      </c>
      <c r="H86" s="63" t="str">
        <f>IFERROR(IF(tbLancamentos[[#This Row],[NOME]]="","",IF(AND(D86&lt;&gt;"",F86&lt;&gt;"",F86&lt;&gt;"Demitido"),"Ocupado","Disponível")),"")</f>
        <v/>
      </c>
      <c r="I86" s="25" t="str">
        <f>IFERROR(VLOOKUP(C86,CadArm!$B$6:$E$26,4,FALSE)-COUNTIFS($C$6:C86,tbLancamentos[[#This Row],[LOCAL]],$H$6:H86,"Ocupado"),"")</f>
        <v/>
      </c>
      <c r="J86" s="25" t="str">
        <f>IF(tbLancamentos[[#This Row],[Vagas disponíveis]]&lt;0,"Vagas esgotadas para "&amp;C86,"")</f>
        <v/>
      </c>
    </row>
    <row r="87" spans="2:10" s="25" customFormat="1" ht="15" x14ac:dyDescent="0.2">
      <c r="B87" s="40"/>
      <c r="C87" s="41"/>
      <c r="D87" s="76"/>
      <c r="E87" s="76"/>
      <c r="F87" s="62" t="str">
        <f>IFERROR(IF(E87="","",IF(VLOOKUP(E87,tbFuncionarios[],6,FALSE)&lt;&gt;"","Demitido",VLOOKUP(E87,tbFuncionarios[],2,FALSE))),"")</f>
        <v/>
      </c>
      <c r="G87" s="79" t="str">
        <f>IF(tbLancamentos[[#This Row],[NOME]]="","",IF(tbLancamentos[[#This Row],[esgotado]]&lt;&gt;"",tbLancamentos[[#This Row],[esgotado]],tbLancamentos[[#This Row],[DISPONIBILIDADE]]))</f>
        <v/>
      </c>
      <c r="H87" s="63" t="str">
        <f>IFERROR(IF(tbLancamentos[[#This Row],[NOME]]="","",IF(AND(D87&lt;&gt;"",F87&lt;&gt;"",F87&lt;&gt;"Demitido"),"Ocupado","Disponível")),"")</f>
        <v/>
      </c>
      <c r="I87" s="25" t="str">
        <f>IFERROR(VLOOKUP(C87,CadArm!$B$6:$E$26,4,FALSE)-COUNTIFS($C$6:C87,tbLancamentos[[#This Row],[LOCAL]],$H$6:H87,"Ocupado"),"")</f>
        <v/>
      </c>
      <c r="J87" s="25" t="str">
        <f>IF(tbLancamentos[[#This Row],[Vagas disponíveis]]&lt;0,"Vagas esgotadas para "&amp;C87,"")</f>
        <v/>
      </c>
    </row>
    <row r="88" spans="2:10" s="25" customFormat="1" ht="15" x14ac:dyDescent="0.2">
      <c r="B88" s="40"/>
      <c r="C88" s="41"/>
      <c r="D88" s="76"/>
      <c r="E88" s="76"/>
      <c r="F88" s="62" t="str">
        <f>IFERROR(IF(E88="","",IF(VLOOKUP(E88,tbFuncionarios[],6,FALSE)&lt;&gt;"","Demitido",VLOOKUP(E88,tbFuncionarios[],2,FALSE))),"")</f>
        <v/>
      </c>
      <c r="G88" s="79" t="str">
        <f>IF(tbLancamentos[[#This Row],[NOME]]="","",IF(tbLancamentos[[#This Row],[esgotado]]&lt;&gt;"",tbLancamentos[[#This Row],[esgotado]],tbLancamentos[[#This Row],[DISPONIBILIDADE]]))</f>
        <v/>
      </c>
      <c r="H88" s="63" t="str">
        <f>IFERROR(IF(tbLancamentos[[#This Row],[NOME]]="","",IF(AND(D88&lt;&gt;"",F88&lt;&gt;"",F88&lt;&gt;"Demitido"),"Ocupado","Disponível")),"")</f>
        <v/>
      </c>
      <c r="I88" s="25" t="str">
        <f>IFERROR(VLOOKUP(C88,CadArm!$B$6:$E$26,4,FALSE)-COUNTIFS($C$6:C88,tbLancamentos[[#This Row],[LOCAL]],$H$6:H88,"Ocupado"),"")</f>
        <v/>
      </c>
      <c r="J88" s="25" t="str">
        <f>IF(tbLancamentos[[#This Row],[Vagas disponíveis]]&lt;0,"Vagas esgotadas para "&amp;C88,"")</f>
        <v/>
      </c>
    </row>
    <row r="89" spans="2:10" s="25" customFormat="1" ht="15" x14ac:dyDescent="0.2">
      <c r="B89" s="40"/>
      <c r="C89" s="41"/>
      <c r="D89" s="76"/>
      <c r="E89" s="76"/>
      <c r="F89" s="62" t="str">
        <f>IFERROR(IF(E89="","",IF(VLOOKUP(E89,tbFuncionarios[],6,FALSE)&lt;&gt;"","Demitido",VLOOKUP(E89,tbFuncionarios[],2,FALSE))),"")</f>
        <v/>
      </c>
      <c r="G89" s="79" t="str">
        <f>IF(tbLancamentos[[#This Row],[NOME]]="","",IF(tbLancamentos[[#This Row],[esgotado]]&lt;&gt;"",tbLancamentos[[#This Row],[esgotado]],tbLancamentos[[#This Row],[DISPONIBILIDADE]]))</f>
        <v/>
      </c>
      <c r="H89" s="63" t="str">
        <f>IFERROR(IF(tbLancamentos[[#This Row],[NOME]]="","",IF(AND(D89&lt;&gt;"",F89&lt;&gt;"",F89&lt;&gt;"Demitido"),"Ocupado","Disponível")),"")</f>
        <v/>
      </c>
      <c r="I89" s="25" t="str">
        <f>IFERROR(VLOOKUP(C89,CadArm!$B$6:$E$26,4,FALSE)-COUNTIFS($C$6:C89,tbLancamentos[[#This Row],[LOCAL]],$H$6:H89,"Ocupado"),"")</f>
        <v/>
      </c>
      <c r="J89" s="25" t="str">
        <f>IF(tbLancamentos[[#This Row],[Vagas disponíveis]]&lt;0,"Vagas esgotadas para "&amp;C89,"")</f>
        <v/>
      </c>
    </row>
    <row r="90" spans="2:10" s="25" customFormat="1" ht="15" x14ac:dyDescent="0.2">
      <c r="B90" s="40"/>
      <c r="C90" s="41"/>
      <c r="D90" s="76"/>
      <c r="E90" s="76"/>
      <c r="F90" s="62" t="str">
        <f>IFERROR(IF(E90="","",IF(VLOOKUP(E90,tbFuncionarios[],6,FALSE)&lt;&gt;"","Demitido",VLOOKUP(E90,tbFuncionarios[],2,FALSE))),"")</f>
        <v/>
      </c>
      <c r="G90" s="79" t="str">
        <f>IF(tbLancamentos[[#This Row],[NOME]]="","",IF(tbLancamentos[[#This Row],[esgotado]]&lt;&gt;"",tbLancamentos[[#This Row],[esgotado]],tbLancamentos[[#This Row],[DISPONIBILIDADE]]))</f>
        <v/>
      </c>
      <c r="H90" s="63" t="str">
        <f>IFERROR(IF(tbLancamentos[[#This Row],[NOME]]="","",IF(AND(D90&lt;&gt;"",F90&lt;&gt;"",F90&lt;&gt;"Demitido"),"Ocupado","Disponível")),"")</f>
        <v/>
      </c>
      <c r="I90" s="25" t="str">
        <f>IFERROR(VLOOKUP(C90,CadArm!$B$6:$E$26,4,FALSE)-COUNTIFS($C$6:C90,tbLancamentos[[#This Row],[LOCAL]],$H$6:H90,"Ocupado"),"")</f>
        <v/>
      </c>
      <c r="J90" s="25" t="str">
        <f>IF(tbLancamentos[[#This Row],[Vagas disponíveis]]&lt;0,"Vagas esgotadas para "&amp;C90,"")</f>
        <v/>
      </c>
    </row>
    <row r="91" spans="2:10" s="25" customFormat="1" ht="15" x14ac:dyDescent="0.2">
      <c r="B91" s="40"/>
      <c r="C91" s="41"/>
      <c r="D91" s="76"/>
      <c r="E91" s="76"/>
      <c r="F91" s="62" t="str">
        <f>IFERROR(IF(E91="","",IF(VLOOKUP(E91,tbFuncionarios[],6,FALSE)&lt;&gt;"","Demitido",VLOOKUP(E91,tbFuncionarios[],2,FALSE))),"")</f>
        <v/>
      </c>
      <c r="G91" s="79" t="str">
        <f>IF(tbLancamentos[[#This Row],[NOME]]="","",IF(tbLancamentos[[#This Row],[esgotado]]&lt;&gt;"",tbLancamentos[[#This Row],[esgotado]],tbLancamentos[[#This Row],[DISPONIBILIDADE]]))</f>
        <v/>
      </c>
      <c r="H91" s="63" t="str">
        <f>IFERROR(IF(tbLancamentos[[#This Row],[NOME]]="","",IF(AND(D91&lt;&gt;"",F91&lt;&gt;"",F91&lt;&gt;"Demitido"),"Ocupado","Disponível")),"")</f>
        <v/>
      </c>
      <c r="I91" s="25" t="str">
        <f>IFERROR(VLOOKUP(C91,CadArm!$B$6:$E$26,4,FALSE)-COUNTIFS($C$6:C91,tbLancamentos[[#This Row],[LOCAL]],$H$6:H91,"Ocupado"),"")</f>
        <v/>
      </c>
      <c r="J91" s="25" t="str">
        <f>IF(tbLancamentos[[#This Row],[Vagas disponíveis]]&lt;0,"Vagas esgotadas para "&amp;C91,"")</f>
        <v/>
      </c>
    </row>
    <row r="92" spans="2:10" s="25" customFormat="1" ht="15" x14ac:dyDescent="0.2">
      <c r="B92" s="40"/>
      <c r="C92" s="41"/>
      <c r="D92" s="76"/>
      <c r="E92" s="76"/>
      <c r="F92" s="62" t="str">
        <f>IFERROR(IF(E92="","",IF(VLOOKUP(E92,tbFuncionarios[],6,FALSE)&lt;&gt;"","Demitido",VLOOKUP(E92,tbFuncionarios[],2,FALSE))),"")</f>
        <v/>
      </c>
      <c r="G92" s="79" t="str">
        <f>IF(tbLancamentos[[#This Row],[NOME]]="","",IF(tbLancamentos[[#This Row],[esgotado]]&lt;&gt;"",tbLancamentos[[#This Row],[esgotado]],tbLancamentos[[#This Row],[DISPONIBILIDADE]]))</f>
        <v/>
      </c>
      <c r="H92" s="63" t="str">
        <f>IFERROR(IF(tbLancamentos[[#This Row],[NOME]]="","",IF(AND(D92&lt;&gt;"",F92&lt;&gt;"",F92&lt;&gt;"Demitido"),"Ocupado","Disponível")),"")</f>
        <v/>
      </c>
      <c r="I92" s="25" t="str">
        <f>IFERROR(VLOOKUP(C92,CadArm!$B$6:$E$26,4,FALSE)-COUNTIFS($C$6:C92,tbLancamentos[[#This Row],[LOCAL]],$H$6:H92,"Ocupado"),"")</f>
        <v/>
      </c>
      <c r="J92" s="25" t="str">
        <f>IF(tbLancamentos[[#This Row],[Vagas disponíveis]]&lt;0,"Vagas esgotadas para "&amp;C92,"")</f>
        <v/>
      </c>
    </row>
    <row r="93" spans="2:10" s="25" customFormat="1" ht="15" x14ac:dyDescent="0.2">
      <c r="B93" s="40"/>
      <c r="C93" s="41"/>
      <c r="D93" s="76"/>
      <c r="E93" s="76"/>
      <c r="F93" s="62" t="str">
        <f>IFERROR(IF(E93="","",IF(VLOOKUP(E93,tbFuncionarios[],6,FALSE)&lt;&gt;"","Demitido",VLOOKUP(E93,tbFuncionarios[],2,FALSE))),"")</f>
        <v/>
      </c>
      <c r="G93" s="79" t="str">
        <f>IF(tbLancamentos[[#This Row],[NOME]]="","",IF(tbLancamentos[[#This Row],[esgotado]]&lt;&gt;"",tbLancamentos[[#This Row],[esgotado]],tbLancamentos[[#This Row],[DISPONIBILIDADE]]))</f>
        <v/>
      </c>
      <c r="H93" s="63" t="str">
        <f>IFERROR(IF(tbLancamentos[[#This Row],[NOME]]="","",IF(AND(D93&lt;&gt;"",F93&lt;&gt;"",F93&lt;&gt;"Demitido"),"Ocupado","Disponível")),"")</f>
        <v/>
      </c>
      <c r="I93" s="25" t="str">
        <f>IFERROR(VLOOKUP(C93,CadArm!$B$6:$E$26,4,FALSE)-COUNTIFS($C$6:C93,tbLancamentos[[#This Row],[LOCAL]],$H$6:H93,"Ocupado"),"")</f>
        <v/>
      </c>
      <c r="J93" s="25" t="str">
        <f>IF(tbLancamentos[[#This Row],[Vagas disponíveis]]&lt;0,"Vagas esgotadas para "&amp;C93,"")</f>
        <v/>
      </c>
    </row>
    <row r="94" spans="2:10" s="25" customFormat="1" ht="15" x14ac:dyDescent="0.2">
      <c r="B94" s="40"/>
      <c r="C94" s="41"/>
      <c r="D94" s="76"/>
      <c r="E94" s="76"/>
      <c r="F94" s="62" t="str">
        <f>IFERROR(IF(E94="","",IF(VLOOKUP(E94,tbFuncionarios[],6,FALSE)&lt;&gt;"","Demitido",VLOOKUP(E94,tbFuncionarios[],2,FALSE))),"")</f>
        <v/>
      </c>
      <c r="G94" s="79" t="str">
        <f>IF(tbLancamentos[[#This Row],[NOME]]="","",IF(tbLancamentos[[#This Row],[esgotado]]&lt;&gt;"",tbLancamentos[[#This Row],[esgotado]],tbLancamentos[[#This Row],[DISPONIBILIDADE]]))</f>
        <v/>
      </c>
      <c r="H94" s="63" t="str">
        <f>IFERROR(IF(tbLancamentos[[#This Row],[NOME]]="","",IF(AND(D94&lt;&gt;"",F94&lt;&gt;"",F94&lt;&gt;"Demitido"),"Ocupado","Disponível")),"")</f>
        <v/>
      </c>
      <c r="I94" s="25" t="str">
        <f>IFERROR(VLOOKUP(C94,CadArm!$B$6:$E$26,4,FALSE)-COUNTIFS($C$6:C94,tbLancamentos[[#This Row],[LOCAL]],$H$6:H94,"Ocupado"),"")</f>
        <v/>
      </c>
      <c r="J94" s="25" t="str">
        <f>IF(tbLancamentos[[#This Row],[Vagas disponíveis]]&lt;0,"Vagas esgotadas para "&amp;C94,"")</f>
        <v/>
      </c>
    </row>
    <row r="95" spans="2:10" s="25" customFormat="1" ht="15" x14ac:dyDescent="0.2">
      <c r="B95" s="40"/>
      <c r="C95" s="41"/>
      <c r="D95" s="76"/>
      <c r="E95" s="76"/>
      <c r="F95" s="62" t="str">
        <f>IFERROR(IF(E95="","",IF(VLOOKUP(E95,tbFuncionarios[],6,FALSE)&lt;&gt;"","Demitido",VLOOKUP(E95,tbFuncionarios[],2,FALSE))),"")</f>
        <v/>
      </c>
      <c r="G95" s="79" t="str">
        <f>IF(tbLancamentos[[#This Row],[NOME]]="","",IF(tbLancamentos[[#This Row],[esgotado]]&lt;&gt;"",tbLancamentos[[#This Row],[esgotado]],tbLancamentos[[#This Row],[DISPONIBILIDADE]]))</f>
        <v/>
      </c>
      <c r="H95" s="63" t="str">
        <f>IFERROR(IF(tbLancamentos[[#This Row],[NOME]]="","",IF(AND(D95&lt;&gt;"",F95&lt;&gt;"",F95&lt;&gt;"Demitido"),"Ocupado","Disponível")),"")</f>
        <v/>
      </c>
      <c r="I95" s="25" t="str">
        <f>IFERROR(VLOOKUP(C95,CadArm!$B$6:$E$26,4,FALSE)-COUNTIFS($C$6:C95,tbLancamentos[[#This Row],[LOCAL]],$H$6:H95,"Ocupado"),"")</f>
        <v/>
      </c>
      <c r="J95" s="25" t="str">
        <f>IF(tbLancamentos[[#This Row],[Vagas disponíveis]]&lt;0,"Vagas esgotadas para "&amp;C95,"")</f>
        <v/>
      </c>
    </row>
    <row r="96" spans="2:10" s="25" customFormat="1" ht="15" x14ac:dyDescent="0.2">
      <c r="B96" s="40"/>
      <c r="C96" s="41"/>
      <c r="D96" s="76"/>
      <c r="E96" s="76"/>
      <c r="F96" s="62" t="str">
        <f>IFERROR(IF(E96="","",IF(VLOOKUP(E96,tbFuncionarios[],6,FALSE)&lt;&gt;"","Demitido",VLOOKUP(E96,tbFuncionarios[],2,FALSE))),"")</f>
        <v/>
      </c>
      <c r="G96" s="79" t="str">
        <f>IF(tbLancamentos[[#This Row],[NOME]]="","",IF(tbLancamentos[[#This Row],[esgotado]]&lt;&gt;"",tbLancamentos[[#This Row],[esgotado]],tbLancamentos[[#This Row],[DISPONIBILIDADE]]))</f>
        <v/>
      </c>
      <c r="H96" s="63" t="str">
        <f>IFERROR(IF(tbLancamentos[[#This Row],[NOME]]="","",IF(AND(D96&lt;&gt;"",F96&lt;&gt;"",F96&lt;&gt;"Demitido"),"Ocupado","Disponível")),"")</f>
        <v/>
      </c>
      <c r="I96" s="25" t="str">
        <f>IFERROR(VLOOKUP(C96,CadArm!$B$6:$E$26,4,FALSE)-COUNTIFS($C$6:C96,tbLancamentos[[#This Row],[LOCAL]],$H$6:H96,"Ocupado"),"")</f>
        <v/>
      </c>
      <c r="J96" s="25" t="str">
        <f>IF(tbLancamentos[[#This Row],[Vagas disponíveis]]&lt;0,"Vagas esgotadas para "&amp;C96,"")</f>
        <v/>
      </c>
    </row>
    <row r="97" spans="2:10" s="25" customFormat="1" ht="15" x14ac:dyDescent="0.2">
      <c r="B97" s="40"/>
      <c r="C97" s="41"/>
      <c r="D97" s="76"/>
      <c r="E97" s="76"/>
      <c r="F97" s="62" t="str">
        <f>IFERROR(IF(E97="","",IF(VLOOKUP(E97,tbFuncionarios[],6,FALSE)&lt;&gt;"","Demitido",VLOOKUP(E97,tbFuncionarios[],2,FALSE))),"")</f>
        <v/>
      </c>
      <c r="G97" s="79" t="str">
        <f>IF(tbLancamentos[[#This Row],[NOME]]="","",IF(tbLancamentos[[#This Row],[esgotado]]&lt;&gt;"",tbLancamentos[[#This Row],[esgotado]],tbLancamentos[[#This Row],[DISPONIBILIDADE]]))</f>
        <v/>
      </c>
      <c r="H97" s="63" t="str">
        <f>IFERROR(IF(tbLancamentos[[#This Row],[NOME]]="","",IF(AND(D97&lt;&gt;"",F97&lt;&gt;"",F97&lt;&gt;"Demitido"),"Ocupado","Disponível")),"")</f>
        <v/>
      </c>
      <c r="I97" s="25" t="str">
        <f>IFERROR(VLOOKUP(C97,CadArm!$B$6:$E$26,4,FALSE)-COUNTIFS($C$6:C97,tbLancamentos[[#This Row],[LOCAL]],$H$6:H97,"Ocupado"),"")</f>
        <v/>
      </c>
      <c r="J97" s="25" t="str">
        <f>IF(tbLancamentos[[#This Row],[Vagas disponíveis]]&lt;0,"Vagas esgotadas para "&amp;C97,"")</f>
        <v/>
      </c>
    </row>
    <row r="98" spans="2:10" s="25" customFormat="1" ht="15" x14ac:dyDescent="0.2">
      <c r="B98" s="40"/>
      <c r="C98" s="41"/>
      <c r="D98" s="76"/>
      <c r="E98" s="76"/>
      <c r="F98" s="62" t="str">
        <f>IFERROR(IF(E98="","",IF(VLOOKUP(E98,tbFuncionarios[],6,FALSE)&lt;&gt;"","Demitido",VLOOKUP(E98,tbFuncionarios[],2,FALSE))),"")</f>
        <v/>
      </c>
      <c r="G98" s="79" t="str">
        <f>IF(tbLancamentos[[#This Row],[NOME]]="","",IF(tbLancamentos[[#This Row],[esgotado]]&lt;&gt;"",tbLancamentos[[#This Row],[esgotado]],tbLancamentos[[#This Row],[DISPONIBILIDADE]]))</f>
        <v/>
      </c>
      <c r="H98" s="63" t="str">
        <f>IFERROR(IF(tbLancamentos[[#This Row],[NOME]]="","",IF(AND(D98&lt;&gt;"",F98&lt;&gt;"",F98&lt;&gt;"Demitido"),"Ocupado","Disponível")),"")</f>
        <v/>
      </c>
      <c r="I98" s="25" t="str">
        <f>IFERROR(VLOOKUP(C98,CadArm!$B$6:$E$26,4,FALSE)-COUNTIFS($C$6:C98,tbLancamentos[[#This Row],[LOCAL]],$H$6:H98,"Ocupado"),"")</f>
        <v/>
      </c>
      <c r="J98" s="25" t="str">
        <f>IF(tbLancamentos[[#This Row],[Vagas disponíveis]]&lt;0,"Vagas esgotadas para "&amp;C98,"")</f>
        <v/>
      </c>
    </row>
    <row r="99" spans="2:10" s="25" customFormat="1" ht="15" x14ac:dyDescent="0.2">
      <c r="B99" s="40"/>
      <c r="C99" s="41"/>
      <c r="D99" s="76"/>
      <c r="E99" s="76"/>
      <c r="F99" s="62" t="str">
        <f>IFERROR(IF(E99="","",IF(VLOOKUP(E99,tbFuncionarios[],6,FALSE)&lt;&gt;"","Demitido",VLOOKUP(E99,tbFuncionarios[],2,FALSE))),"")</f>
        <v/>
      </c>
      <c r="G99" s="79" t="str">
        <f>IF(tbLancamentos[[#This Row],[NOME]]="","",IF(tbLancamentos[[#This Row],[esgotado]]&lt;&gt;"",tbLancamentos[[#This Row],[esgotado]],tbLancamentos[[#This Row],[DISPONIBILIDADE]]))</f>
        <v/>
      </c>
      <c r="H99" s="63" t="str">
        <f>IFERROR(IF(tbLancamentos[[#This Row],[NOME]]="","",IF(AND(D99&lt;&gt;"",F99&lt;&gt;"",F99&lt;&gt;"Demitido"),"Ocupado","Disponível")),"")</f>
        <v/>
      </c>
      <c r="I99" s="25" t="str">
        <f>IFERROR(VLOOKUP(C99,CadArm!$B$6:$E$26,4,FALSE)-COUNTIFS($C$6:C99,tbLancamentos[[#This Row],[LOCAL]],$H$6:H99,"Ocupado"),"")</f>
        <v/>
      </c>
      <c r="J99" s="25" t="str">
        <f>IF(tbLancamentos[[#This Row],[Vagas disponíveis]]&lt;0,"Vagas esgotadas para "&amp;C99,"")</f>
        <v/>
      </c>
    </row>
    <row r="100" spans="2:10" s="25" customFormat="1" ht="15" x14ac:dyDescent="0.2">
      <c r="B100" s="40"/>
      <c r="C100" s="41"/>
      <c r="D100" s="76"/>
      <c r="E100" s="76"/>
      <c r="F100" s="62" t="str">
        <f>IFERROR(IF(E100="","",IF(VLOOKUP(E100,tbFuncionarios[],6,FALSE)&lt;&gt;"","Demitido",VLOOKUP(E100,tbFuncionarios[],2,FALSE))),"")</f>
        <v/>
      </c>
      <c r="G100" s="79" t="str">
        <f>IF(tbLancamentos[[#This Row],[NOME]]="","",IF(tbLancamentos[[#This Row],[esgotado]]&lt;&gt;"",tbLancamentos[[#This Row],[esgotado]],tbLancamentos[[#This Row],[DISPONIBILIDADE]]))</f>
        <v/>
      </c>
      <c r="H100" s="63" t="str">
        <f>IFERROR(IF(tbLancamentos[[#This Row],[NOME]]="","",IF(AND(D100&lt;&gt;"",F100&lt;&gt;"",F100&lt;&gt;"Demitido"),"Ocupado","Disponível")),"")</f>
        <v/>
      </c>
      <c r="I100" s="25" t="str">
        <f>IFERROR(VLOOKUP(C100,CadArm!$B$6:$E$26,4,FALSE)-COUNTIFS($C$6:C100,tbLancamentos[[#This Row],[LOCAL]],$H$6:H100,"Ocupado"),"")</f>
        <v/>
      </c>
      <c r="J100" s="25" t="str">
        <f>IF(tbLancamentos[[#This Row],[Vagas disponíveis]]&lt;0,"Vagas esgotadas para "&amp;C100,"")</f>
        <v/>
      </c>
    </row>
    <row r="101" spans="2:10" s="25" customFormat="1" ht="15" x14ac:dyDescent="0.2">
      <c r="B101" s="40"/>
      <c r="C101" s="41"/>
      <c r="D101" s="76"/>
      <c r="E101" s="76"/>
      <c r="F101" s="62" t="str">
        <f>IFERROR(IF(E101="","",IF(VLOOKUP(E101,tbFuncionarios[],6,FALSE)&lt;&gt;"","Demitido",VLOOKUP(E101,tbFuncionarios[],2,FALSE))),"")</f>
        <v/>
      </c>
      <c r="G101" s="79" t="str">
        <f>IF(tbLancamentos[[#This Row],[NOME]]="","",IF(tbLancamentos[[#This Row],[esgotado]]&lt;&gt;"",tbLancamentos[[#This Row],[esgotado]],tbLancamentos[[#This Row],[DISPONIBILIDADE]]))</f>
        <v/>
      </c>
      <c r="H101" s="63" t="str">
        <f>IFERROR(IF(tbLancamentos[[#This Row],[NOME]]="","",IF(AND(D101&lt;&gt;"",F101&lt;&gt;"",F101&lt;&gt;"Demitido"),"Ocupado","Disponível")),"")</f>
        <v/>
      </c>
      <c r="I101" s="25" t="str">
        <f>IFERROR(VLOOKUP(C101,CadArm!$B$6:$E$26,4,FALSE)-COUNTIFS($C$6:C101,tbLancamentos[[#This Row],[LOCAL]],$H$6:H101,"Ocupado"),"")</f>
        <v/>
      </c>
      <c r="J101" s="25" t="str">
        <f>IF(tbLancamentos[[#This Row],[Vagas disponíveis]]&lt;0,"Vagas esgotadas para "&amp;C101,"")</f>
        <v/>
      </c>
    </row>
    <row r="102" spans="2:10" s="25" customFormat="1" ht="15" x14ac:dyDescent="0.2">
      <c r="B102" s="40"/>
      <c r="C102" s="41"/>
      <c r="D102" s="76"/>
      <c r="E102" s="76"/>
      <c r="F102" s="62" t="str">
        <f>IFERROR(IF(E102="","",IF(VLOOKUP(E102,tbFuncionarios[],6,FALSE)&lt;&gt;"","Demitido",VLOOKUP(E102,tbFuncionarios[],2,FALSE))),"")</f>
        <v/>
      </c>
      <c r="G102" s="79" t="str">
        <f>IF(tbLancamentos[[#This Row],[NOME]]="","",IF(tbLancamentos[[#This Row],[esgotado]]&lt;&gt;"",tbLancamentos[[#This Row],[esgotado]],tbLancamentos[[#This Row],[DISPONIBILIDADE]]))</f>
        <v/>
      </c>
      <c r="H102" s="63" t="str">
        <f>IFERROR(IF(tbLancamentos[[#This Row],[NOME]]="","",IF(AND(D102&lt;&gt;"",F102&lt;&gt;"",F102&lt;&gt;"Demitido"),"Ocupado","Disponível")),"")</f>
        <v/>
      </c>
      <c r="I102" s="25" t="str">
        <f>IFERROR(VLOOKUP(C102,CadArm!$B$6:$E$26,4,FALSE)-COUNTIFS($C$6:C102,tbLancamentos[[#This Row],[LOCAL]],$H$6:H102,"Ocupado"),"")</f>
        <v/>
      </c>
      <c r="J102" s="25" t="str">
        <f>IF(tbLancamentos[[#This Row],[Vagas disponíveis]]&lt;0,"Vagas esgotadas para "&amp;C102,"")</f>
        <v/>
      </c>
    </row>
    <row r="103" spans="2:10" s="25" customFormat="1" ht="15" x14ac:dyDescent="0.2">
      <c r="B103" s="40"/>
      <c r="C103" s="41"/>
      <c r="D103" s="76"/>
      <c r="E103" s="76"/>
      <c r="F103" s="62" t="str">
        <f>IFERROR(IF(E103="","",IF(VLOOKUP(E103,tbFuncionarios[],6,FALSE)&lt;&gt;"","Demitido",VLOOKUP(E103,tbFuncionarios[],2,FALSE))),"")</f>
        <v/>
      </c>
      <c r="G103" s="79" t="str">
        <f>IF(tbLancamentos[[#This Row],[NOME]]="","",IF(tbLancamentos[[#This Row],[esgotado]]&lt;&gt;"",tbLancamentos[[#This Row],[esgotado]],tbLancamentos[[#This Row],[DISPONIBILIDADE]]))</f>
        <v/>
      </c>
      <c r="H103" s="63" t="str">
        <f>IFERROR(IF(tbLancamentos[[#This Row],[NOME]]="","",IF(AND(D103&lt;&gt;"",F103&lt;&gt;"",F103&lt;&gt;"Demitido"),"Ocupado","Disponível")),"")</f>
        <v/>
      </c>
      <c r="I103" s="25" t="str">
        <f>IFERROR(VLOOKUP(C103,CadArm!$B$6:$E$26,4,FALSE)-COUNTIFS($C$6:C103,tbLancamentos[[#This Row],[LOCAL]],$H$6:H103,"Ocupado"),"")</f>
        <v/>
      </c>
      <c r="J103" s="25" t="str">
        <f>IF(tbLancamentos[[#This Row],[Vagas disponíveis]]&lt;0,"Vagas esgotadas para "&amp;C103,"")</f>
        <v/>
      </c>
    </row>
    <row r="104" spans="2:10" s="25" customFormat="1" ht="15" x14ac:dyDescent="0.2">
      <c r="B104" s="40"/>
      <c r="C104" s="41"/>
      <c r="D104" s="76"/>
      <c r="E104" s="76"/>
      <c r="F104" s="62" t="str">
        <f>IFERROR(IF(E104="","",IF(VLOOKUP(E104,tbFuncionarios[],6,FALSE)&lt;&gt;"","Demitido",VLOOKUP(E104,tbFuncionarios[],2,FALSE))),"")</f>
        <v/>
      </c>
      <c r="G104" s="79" t="str">
        <f>IF(tbLancamentos[[#This Row],[NOME]]="","",IF(tbLancamentos[[#This Row],[esgotado]]&lt;&gt;"",tbLancamentos[[#This Row],[esgotado]],tbLancamentos[[#This Row],[DISPONIBILIDADE]]))</f>
        <v/>
      </c>
      <c r="H104" s="63" t="str">
        <f>IFERROR(IF(tbLancamentos[[#This Row],[NOME]]="","",IF(AND(D104&lt;&gt;"",F104&lt;&gt;"",F104&lt;&gt;"Demitido"),"Ocupado","Disponível")),"")</f>
        <v/>
      </c>
      <c r="I104" s="25" t="str">
        <f>IFERROR(VLOOKUP(C104,CadArm!$B$6:$E$26,4,FALSE)-COUNTIFS($C$6:C104,tbLancamentos[[#This Row],[LOCAL]],$H$6:H104,"Ocupado"),"")</f>
        <v/>
      </c>
      <c r="J104" s="25" t="str">
        <f>IF(tbLancamentos[[#This Row],[Vagas disponíveis]]&lt;0,"Vagas esgotadas para "&amp;C104,"")</f>
        <v/>
      </c>
    </row>
    <row r="105" spans="2:10" s="25" customFormat="1" ht="15" x14ac:dyDescent="0.2">
      <c r="B105" s="40"/>
      <c r="C105" s="41"/>
      <c r="D105" s="76"/>
      <c r="E105" s="76"/>
      <c r="F105" s="62" t="str">
        <f>IFERROR(IF(E105="","",IF(VLOOKUP(E105,tbFuncionarios[],6,FALSE)&lt;&gt;"","Demitido",VLOOKUP(E105,tbFuncionarios[],2,FALSE))),"")</f>
        <v/>
      </c>
      <c r="G105" s="79" t="str">
        <f>IF(tbLancamentos[[#This Row],[NOME]]="","",IF(tbLancamentos[[#This Row],[esgotado]]&lt;&gt;"",tbLancamentos[[#This Row],[esgotado]],tbLancamentos[[#This Row],[DISPONIBILIDADE]]))</f>
        <v/>
      </c>
      <c r="H105" s="63" t="str">
        <f>IFERROR(IF(tbLancamentos[[#This Row],[NOME]]="","",IF(AND(D105&lt;&gt;"",F105&lt;&gt;"",F105&lt;&gt;"Demitido"),"Ocupado","Disponível")),"")</f>
        <v/>
      </c>
      <c r="I105" s="25" t="str">
        <f>IFERROR(VLOOKUP(C105,CadArm!$B$6:$E$26,4,FALSE)-COUNTIFS($C$6:C105,tbLancamentos[[#This Row],[LOCAL]],$H$6:H105,"Ocupado"),"")</f>
        <v/>
      </c>
      <c r="J105" s="25" t="str">
        <f>IF(tbLancamentos[[#This Row],[Vagas disponíveis]]&lt;0,"Vagas esgotadas para "&amp;C105,"")</f>
        <v/>
      </c>
    </row>
    <row r="106" spans="2:10" s="25" customFormat="1" ht="15" x14ac:dyDescent="0.2">
      <c r="B106" s="40"/>
      <c r="C106" s="41"/>
      <c r="D106" s="76"/>
      <c r="E106" s="76"/>
      <c r="F106" s="62" t="str">
        <f>IFERROR(IF(E106="","",IF(VLOOKUP(E106,tbFuncionarios[],6,FALSE)&lt;&gt;"","Demitido",VLOOKUP(E106,tbFuncionarios[],2,FALSE))),"")</f>
        <v/>
      </c>
      <c r="G106" s="79" t="str">
        <f>IF(tbLancamentos[[#This Row],[NOME]]="","",IF(tbLancamentos[[#This Row],[esgotado]]&lt;&gt;"",tbLancamentos[[#This Row],[esgotado]],tbLancamentos[[#This Row],[DISPONIBILIDADE]]))</f>
        <v/>
      </c>
      <c r="H106" s="63" t="str">
        <f>IFERROR(IF(tbLancamentos[[#This Row],[NOME]]="","",IF(AND(D106&lt;&gt;"",F106&lt;&gt;"",F106&lt;&gt;"Demitido"),"Ocupado","Disponível")),"")</f>
        <v/>
      </c>
      <c r="I106" s="25" t="str">
        <f>IFERROR(VLOOKUP(C106,CadArm!$B$6:$E$26,4,FALSE)-COUNTIFS($C$6:C106,tbLancamentos[[#This Row],[LOCAL]],$H$6:H106,"Ocupado"),"")</f>
        <v/>
      </c>
      <c r="J106" s="25" t="str">
        <f>IF(tbLancamentos[[#This Row],[Vagas disponíveis]]&lt;0,"Vagas esgotadas para "&amp;C106,"")</f>
        <v/>
      </c>
    </row>
    <row r="107" spans="2:10" s="25" customFormat="1" ht="15" x14ac:dyDescent="0.2">
      <c r="B107" s="40"/>
      <c r="C107" s="41"/>
      <c r="D107" s="76"/>
      <c r="E107" s="76"/>
      <c r="F107" s="62" t="str">
        <f>IFERROR(IF(E107="","",IF(VLOOKUP(E107,tbFuncionarios[],6,FALSE)&lt;&gt;"","Demitido",VLOOKUP(E107,tbFuncionarios[],2,FALSE))),"")</f>
        <v/>
      </c>
      <c r="G107" s="79" t="str">
        <f>IF(tbLancamentos[[#This Row],[NOME]]="","",IF(tbLancamentos[[#This Row],[esgotado]]&lt;&gt;"",tbLancamentos[[#This Row],[esgotado]],tbLancamentos[[#This Row],[DISPONIBILIDADE]]))</f>
        <v/>
      </c>
      <c r="H107" s="63" t="str">
        <f>IFERROR(IF(tbLancamentos[[#This Row],[NOME]]="","",IF(AND(D107&lt;&gt;"",F107&lt;&gt;"",F107&lt;&gt;"Demitido"),"Ocupado","Disponível")),"")</f>
        <v/>
      </c>
      <c r="I107" s="25" t="str">
        <f>IFERROR(VLOOKUP(C107,CadArm!$B$6:$E$26,4,FALSE)-COUNTIFS($C$6:C107,tbLancamentos[[#This Row],[LOCAL]],$H$6:H107,"Ocupado"),"")</f>
        <v/>
      </c>
      <c r="J107" s="25" t="str">
        <f>IF(tbLancamentos[[#This Row],[Vagas disponíveis]]&lt;0,"Vagas esgotadas para "&amp;C107,"")</f>
        <v/>
      </c>
    </row>
    <row r="108" spans="2:10" s="25" customFormat="1" ht="15" x14ac:dyDescent="0.2">
      <c r="B108" s="40"/>
      <c r="C108" s="41"/>
      <c r="D108" s="76"/>
      <c r="E108" s="76"/>
      <c r="F108" s="62" t="str">
        <f>IFERROR(IF(E108="","",IF(VLOOKUP(E108,tbFuncionarios[],6,FALSE)&lt;&gt;"","Demitido",VLOOKUP(E108,tbFuncionarios[],2,FALSE))),"")</f>
        <v/>
      </c>
      <c r="G108" s="79" t="str">
        <f>IF(tbLancamentos[[#This Row],[NOME]]="","",IF(tbLancamentos[[#This Row],[esgotado]]&lt;&gt;"",tbLancamentos[[#This Row],[esgotado]],tbLancamentos[[#This Row],[DISPONIBILIDADE]]))</f>
        <v/>
      </c>
      <c r="H108" s="63" t="str">
        <f>IFERROR(IF(tbLancamentos[[#This Row],[NOME]]="","",IF(AND(D108&lt;&gt;"",F108&lt;&gt;"",F108&lt;&gt;"Demitido"),"Ocupado","Disponível")),"")</f>
        <v/>
      </c>
      <c r="I108" s="25" t="str">
        <f>IFERROR(VLOOKUP(C108,CadArm!$B$6:$E$26,4,FALSE)-COUNTIFS($C$6:C108,tbLancamentos[[#This Row],[LOCAL]],$H$6:H108,"Ocupado"),"")</f>
        <v/>
      </c>
      <c r="J108" s="25" t="str">
        <f>IF(tbLancamentos[[#This Row],[Vagas disponíveis]]&lt;0,"Vagas esgotadas para "&amp;C108,"")</f>
        <v/>
      </c>
    </row>
    <row r="109" spans="2:10" s="25" customFormat="1" ht="15" x14ac:dyDescent="0.2">
      <c r="B109" s="40"/>
      <c r="C109" s="41"/>
      <c r="D109" s="76"/>
      <c r="E109" s="76"/>
      <c r="F109" s="62" t="str">
        <f>IFERROR(IF(E109="","",IF(VLOOKUP(E109,tbFuncionarios[],6,FALSE)&lt;&gt;"","Demitido",VLOOKUP(E109,tbFuncionarios[],2,FALSE))),"")</f>
        <v/>
      </c>
      <c r="G109" s="79" t="str">
        <f>IF(tbLancamentos[[#This Row],[NOME]]="","",IF(tbLancamentos[[#This Row],[esgotado]]&lt;&gt;"",tbLancamentos[[#This Row],[esgotado]],tbLancamentos[[#This Row],[DISPONIBILIDADE]]))</f>
        <v/>
      </c>
      <c r="H109" s="63" t="str">
        <f>IFERROR(IF(tbLancamentos[[#This Row],[NOME]]="","",IF(AND(D109&lt;&gt;"",F109&lt;&gt;"",F109&lt;&gt;"Demitido"),"Ocupado","Disponível")),"")</f>
        <v/>
      </c>
      <c r="I109" s="25" t="str">
        <f>IFERROR(VLOOKUP(C109,CadArm!$B$6:$E$26,4,FALSE)-COUNTIFS($C$6:C109,tbLancamentos[[#This Row],[LOCAL]],$H$6:H109,"Ocupado"),"")</f>
        <v/>
      </c>
      <c r="J109" s="25" t="str">
        <f>IF(tbLancamentos[[#This Row],[Vagas disponíveis]]&lt;0,"Vagas esgotadas para "&amp;C109,"")</f>
        <v/>
      </c>
    </row>
    <row r="110" spans="2:10" s="25" customFormat="1" ht="15" x14ac:dyDescent="0.2">
      <c r="B110" s="40"/>
      <c r="C110" s="41"/>
      <c r="D110" s="76"/>
      <c r="E110" s="76"/>
      <c r="F110" s="62" t="str">
        <f>IFERROR(IF(E110="","",IF(VLOOKUP(E110,tbFuncionarios[],6,FALSE)&lt;&gt;"","Demitido",VLOOKUP(E110,tbFuncionarios[],2,FALSE))),"")</f>
        <v/>
      </c>
      <c r="G110" s="79" t="str">
        <f>IF(tbLancamentos[[#This Row],[NOME]]="","",IF(tbLancamentos[[#This Row],[esgotado]]&lt;&gt;"",tbLancamentos[[#This Row],[esgotado]],tbLancamentos[[#This Row],[DISPONIBILIDADE]]))</f>
        <v/>
      </c>
      <c r="H110" s="63" t="str">
        <f>IFERROR(IF(tbLancamentos[[#This Row],[NOME]]="","",IF(AND(D110&lt;&gt;"",F110&lt;&gt;"",F110&lt;&gt;"Demitido"),"Ocupado","Disponível")),"")</f>
        <v/>
      </c>
      <c r="I110" s="25" t="str">
        <f>IFERROR(VLOOKUP(C110,CadArm!$B$6:$E$26,4,FALSE)-COUNTIFS($C$6:C110,tbLancamentos[[#This Row],[LOCAL]],$H$6:H110,"Ocupado"),"")</f>
        <v/>
      </c>
      <c r="J110" s="25" t="str">
        <f>IF(tbLancamentos[[#This Row],[Vagas disponíveis]]&lt;0,"Vagas esgotadas para "&amp;C110,"")</f>
        <v/>
      </c>
    </row>
    <row r="111" spans="2:10" s="25" customFormat="1" ht="15" x14ac:dyDescent="0.2">
      <c r="B111" s="40"/>
      <c r="C111" s="41"/>
      <c r="D111" s="76"/>
      <c r="E111" s="76"/>
      <c r="F111" s="62" t="str">
        <f>IFERROR(IF(E111="","",IF(VLOOKUP(E111,tbFuncionarios[],6,FALSE)&lt;&gt;"","Demitido",VLOOKUP(E111,tbFuncionarios[],2,FALSE))),"")</f>
        <v/>
      </c>
      <c r="G111" s="79" t="str">
        <f>IF(tbLancamentos[[#This Row],[NOME]]="","",IF(tbLancamentos[[#This Row],[esgotado]]&lt;&gt;"",tbLancamentos[[#This Row],[esgotado]],tbLancamentos[[#This Row],[DISPONIBILIDADE]]))</f>
        <v/>
      </c>
      <c r="H111" s="63" t="str">
        <f>IFERROR(IF(tbLancamentos[[#This Row],[NOME]]="","",IF(AND(D111&lt;&gt;"",F111&lt;&gt;"",F111&lt;&gt;"Demitido"),"Ocupado","Disponível")),"")</f>
        <v/>
      </c>
      <c r="I111" s="25" t="str">
        <f>IFERROR(VLOOKUP(C111,CadArm!$B$6:$E$26,4,FALSE)-COUNTIFS($C$6:C111,tbLancamentos[[#This Row],[LOCAL]],$H$6:H111,"Ocupado"),"")</f>
        <v/>
      </c>
      <c r="J111" s="25" t="str">
        <f>IF(tbLancamentos[[#This Row],[Vagas disponíveis]]&lt;0,"Vagas esgotadas para "&amp;C111,"")</f>
        <v/>
      </c>
    </row>
    <row r="112" spans="2:10" s="25" customFormat="1" ht="15" x14ac:dyDescent="0.2">
      <c r="B112" s="40"/>
      <c r="C112" s="41"/>
      <c r="D112" s="76"/>
      <c r="E112" s="76"/>
      <c r="F112" s="62" t="str">
        <f>IFERROR(IF(E112="","",IF(VLOOKUP(E112,tbFuncionarios[],6,FALSE)&lt;&gt;"","Demitido",VLOOKUP(E112,tbFuncionarios[],2,FALSE))),"")</f>
        <v/>
      </c>
      <c r="G112" s="79" t="str">
        <f>IF(tbLancamentos[[#This Row],[NOME]]="","",IF(tbLancamentos[[#This Row],[esgotado]]&lt;&gt;"",tbLancamentos[[#This Row],[esgotado]],tbLancamentos[[#This Row],[DISPONIBILIDADE]]))</f>
        <v/>
      </c>
      <c r="H112" s="63" t="str">
        <f>IFERROR(IF(tbLancamentos[[#This Row],[NOME]]="","",IF(AND(D112&lt;&gt;"",F112&lt;&gt;"",F112&lt;&gt;"Demitido"),"Ocupado","Disponível")),"")</f>
        <v/>
      </c>
      <c r="I112" s="25" t="str">
        <f>IFERROR(VLOOKUP(C112,CadArm!$B$6:$E$26,4,FALSE)-COUNTIFS($C$6:C112,tbLancamentos[[#This Row],[LOCAL]],$H$6:H112,"Ocupado"),"")</f>
        <v/>
      </c>
      <c r="J112" s="25" t="str">
        <f>IF(tbLancamentos[[#This Row],[Vagas disponíveis]]&lt;0,"Vagas esgotadas para "&amp;C112,"")</f>
        <v/>
      </c>
    </row>
    <row r="113" spans="2:10" s="25" customFormat="1" ht="15" x14ac:dyDescent="0.2">
      <c r="B113" s="40"/>
      <c r="C113" s="41"/>
      <c r="D113" s="76"/>
      <c r="E113" s="76"/>
      <c r="F113" s="62" t="str">
        <f>IFERROR(IF(E113="","",IF(VLOOKUP(E113,tbFuncionarios[],6,FALSE)&lt;&gt;"","Demitido",VLOOKUP(E113,tbFuncionarios[],2,FALSE))),"")</f>
        <v/>
      </c>
      <c r="G113" s="79" t="str">
        <f>IF(tbLancamentos[[#This Row],[NOME]]="","",IF(tbLancamentos[[#This Row],[esgotado]]&lt;&gt;"",tbLancamentos[[#This Row],[esgotado]],tbLancamentos[[#This Row],[DISPONIBILIDADE]]))</f>
        <v/>
      </c>
      <c r="H113" s="63" t="str">
        <f>IFERROR(IF(tbLancamentos[[#This Row],[NOME]]="","",IF(AND(D113&lt;&gt;"",F113&lt;&gt;"",F113&lt;&gt;"Demitido"),"Ocupado","Disponível")),"")</f>
        <v/>
      </c>
      <c r="I113" s="25" t="str">
        <f>IFERROR(VLOOKUP(C113,CadArm!$B$6:$E$26,4,FALSE)-COUNTIFS($C$6:C113,tbLancamentos[[#This Row],[LOCAL]],$H$6:H113,"Ocupado"),"")</f>
        <v/>
      </c>
      <c r="J113" s="25" t="str">
        <f>IF(tbLancamentos[[#This Row],[Vagas disponíveis]]&lt;0,"Vagas esgotadas para "&amp;C113,"")</f>
        <v/>
      </c>
    </row>
    <row r="114" spans="2:10" s="25" customFormat="1" ht="15" x14ac:dyDescent="0.2">
      <c r="B114" s="40"/>
      <c r="C114" s="41"/>
      <c r="D114" s="76"/>
      <c r="E114" s="76"/>
      <c r="F114" s="62" t="str">
        <f>IFERROR(IF(E114="","",IF(VLOOKUP(E114,tbFuncionarios[],6,FALSE)&lt;&gt;"","Demitido",VLOOKUP(E114,tbFuncionarios[],2,FALSE))),"")</f>
        <v/>
      </c>
      <c r="G114" s="79" t="str">
        <f>IF(tbLancamentos[[#This Row],[NOME]]="","",IF(tbLancamentos[[#This Row],[esgotado]]&lt;&gt;"",tbLancamentos[[#This Row],[esgotado]],tbLancamentos[[#This Row],[DISPONIBILIDADE]]))</f>
        <v/>
      </c>
      <c r="H114" s="63" t="str">
        <f>IFERROR(IF(tbLancamentos[[#This Row],[NOME]]="","",IF(AND(D114&lt;&gt;"",F114&lt;&gt;"",F114&lt;&gt;"Demitido"),"Ocupado","Disponível")),"")</f>
        <v/>
      </c>
      <c r="I114" s="25" t="str">
        <f>IFERROR(VLOOKUP(C114,CadArm!$B$6:$E$26,4,FALSE)-COUNTIFS($C$6:C114,tbLancamentos[[#This Row],[LOCAL]],$H$6:H114,"Ocupado"),"")</f>
        <v/>
      </c>
      <c r="J114" s="25" t="str">
        <f>IF(tbLancamentos[[#This Row],[Vagas disponíveis]]&lt;0,"Vagas esgotadas para "&amp;C114,"")</f>
        <v/>
      </c>
    </row>
    <row r="115" spans="2:10" s="25" customFormat="1" ht="15" x14ac:dyDescent="0.2">
      <c r="B115" s="40"/>
      <c r="C115" s="41"/>
      <c r="D115" s="76"/>
      <c r="E115" s="76"/>
      <c r="F115" s="62" t="str">
        <f>IFERROR(IF(E115="","",IF(VLOOKUP(E115,tbFuncionarios[],6,FALSE)&lt;&gt;"","Demitido",VLOOKUP(E115,tbFuncionarios[],2,FALSE))),"")</f>
        <v/>
      </c>
      <c r="G115" s="79" t="str">
        <f>IF(tbLancamentos[[#This Row],[NOME]]="","",IF(tbLancamentos[[#This Row],[esgotado]]&lt;&gt;"",tbLancamentos[[#This Row],[esgotado]],tbLancamentos[[#This Row],[DISPONIBILIDADE]]))</f>
        <v/>
      </c>
      <c r="H115" s="63" t="str">
        <f>IFERROR(IF(tbLancamentos[[#This Row],[NOME]]="","",IF(AND(D115&lt;&gt;"",F115&lt;&gt;"",F115&lt;&gt;"Demitido"),"Ocupado","Disponível")),"")</f>
        <v/>
      </c>
      <c r="I115" s="25" t="str">
        <f>IFERROR(VLOOKUP(C115,CadArm!$B$6:$E$26,4,FALSE)-COUNTIFS($C$6:C115,tbLancamentos[[#This Row],[LOCAL]],$H$6:H115,"Ocupado"),"")</f>
        <v/>
      </c>
      <c r="J115" s="25" t="str">
        <f>IF(tbLancamentos[[#This Row],[Vagas disponíveis]]&lt;0,"Vagas esgotadas para "&amp;C115,"")</f>
        <v/>
      </c>
    </row>
    <row r="116" spans="2:10" s="25" customFormat="1" ht="15" x14ac:dyDescent="0.2">
      <c r="B116" s="40"/>
      <c r="C116" s="41"/>
      <c r="D116" s="76"/>
      <c r="E116" s="76"/>
      <c r="F116" s="62" t="str">
        <f>IFERROR(IF(E116="","",IF(VLOOKUP(E116,tbFuncionarios[],6,FALSE)&lt;&gt;"","Demitido",VLOOKUP(E116,tbFuncionarios[],2,FALSE))),"")</f>
        <v/>
      </c>
      <c r="G116" s="79" t="str">
        <f>IF(tbLancamentos[[#This Row],[NOME]]="","",IF(tbLancamentos[[#This Row],[esgotado]]&lt;&gt;"",tbLancamentos[[#This Row],[esgotado]],tbLancamentos[[#This Row],[DISPONIBILIDADE]]))</f>
        <v/>
      </c>
      <c r="H116" s="63" t="str">
        <f>IFERROR(IF(tbLancamentos[[#This Row],[NOME]]="","",IF(AND(D116&lt;&gt;"",F116&lt;&gt;"",F116&lt;&gt;"Demitido"),"Ocupado","Disponível")),"")</f>
        <v/>
      </c>
      <c r="I116" s="25" t="str">
        <f>IFERROR(VLOOKUP(C116,CadArm!$B$6:$E$26,4,FALSE)-COUNTIFS($C$6:C116,tbLancamentos[[#This Row],[LOCAL]],$H$6:H116,"Ocupado"),"")</f>
        <v/>
      </c>
      <c r="J116" s="25" t="str">
        <f>IF(tbLancamentos[[#This Row],[Vagas disponíveis]]&lt;0,"Vagas esgotadas para "&amp;C116,"")</f>
        <v/>
      </c>
    </row>
    <row r="117" spans="2:10" s="25" customFormat="1" ht="15" x14ac:dyDescent="0.2">
      <c r="B117" s="40"/>
      <c r="C117" s="41"/>
      <c r="D117" s="76"/>
      <c r="E117" s="76"/>
      <c r="F117" s="62" t="str">
        <f>IFERROR(IF(E117="","",IF(VLOOKUP(E117,tbFuncionarios[],6,FALSE)&lt;&gt;"","Demitido",VLOOKUP(E117,tbFuncionarios[],2,FALSE))),"")</f>
        <v/>
      </c>
      <c r="G117" s="79" t="str">
        <f>IF(tbLancamentos[[#This Row],[NOME]]="","",IF(tbLancamentos[[#This Row],[esgotado]]&lt;&gt;"",tbLancamentos[[#This Row],[esgotado]],tbLancamentos[[#This Row],[DISPONIBILIDADE]]))</f>
        <v/>
      </c>
      <c r="H117" s="63" t="str">
        <f>IFERROR(IF(tbLancamentos[[#This Row],[NOME]]="","",IF(AND(D117&lt;&gt;"",F117&lt;&gt;"",F117&lt;&gt;"Demitido"),"Ocupado","Disponível")),"")</f>
        <v/>
      </c>
      <c r="I117" s="25" t="str">
        <f>IFERROR(VLOOKUP(C117,CadArm!$B$6:$E$26,4,FALSE)-COUNTIFS($C$6:C117,tbLancamentos[[#This Row],[LOCAL]],$H$6:H117,"Ocupado"),"")</f>
        <v/>
      </c>
      <c r="J117" s="25" t="str">
        <f>IF(tbLancamentos[[#This Row],[Vagas disponíveis]]&lt;0,"Vagas esgotadas para "&amp;C117,"")</f>
        <v/>
      </c>
    </row>
    <row r="118" spans="2:10" s="25" customFormat="1" ht="15" x14ac:dyDescent="0.2">
      <c r="B118" s="40"/>
      <c r="C118" s="41"/>
      <c r="D118" s="76"/>
      <c r="E118" s="76"/>
      <c r="F118" s="62" t="str">
        <f>IFERROR(IF(E118="","",IF(VLOOKUP(E118,tbFuncionarios[],6,FALSE)&lt;&gt;"","Demitido",VLOOKUP(E118,tbFuncionarios[],2,FALSE))),"")</f>
        <v/>
      </c>
      <c r="G118" s="79" t="str">
        <f>IF(tbLancamentos[[#This Row],[NOME]]="","",IF(tbLancamentos[[#This Row],[esgotado]]&lt;&gt;"",tbLancamentos[[#This Row],[esgotado]],tbLancamentos[[#This Row],[DISPONIBILIDADE]]))</f>
        <v/>
      </c>
      <c r="H118" s="63" t="str">
        <f>IFERROR(IF(tbLancamentos[[#This Row],[NOME]]="","",IF(AND(D118&lt;&gt;"",F118&lt;&gt;"",F118&lt;&gt;"Demitido"),"Ocupado","Disponível")),"")</f>
        <v/>
      </c>
      <c r="I118" s="25" t="str">
        <f>IFERROR(VLOOKUP(C118,CadArm!$B$6:$E$26,4,FALSE)-COUNTIFS($C$6:C118,tbLancamentos[[#This Row],[LOCAL]],$H$6:H118,"Ocupado"),"")</f>
        <v/>
      </c>
      <c r="J118" s="25" t="str">
        <f>IF(tbLancamentos[[#This Row],[Vagas disponíveis]]&lt;0,"Vagas esgotadas para "&amp;C118,"")</f>
        <v/>
      </c>
    </row>
    <row r="119" spans="2:10" s="25" customFormat="1" ht="15" x14ac:dyDescent="0.2">
      <c r="B119" s="40"/>
      <c r="C119" s="41"/>
      <c r="D119" s="76"/>
      <c r="E119" s="76"/>
      <c r="F119" s="62" t="str">
        <f>IFERROR(IF(E119="","",IF(VLOOKUP(E119,tbFuncionarios[],6,FALSE)&lt;&gt;"","Demitido",VLOOKUP(E119,tbFuncionarios[],2,FALSE))),"")</f>
        <v/>
      </c>
      <c r="G119" s="79" t="str">
        <f>IF(tbLancamentos[[#This Row],[NOME]]="","",IF(tbLancamentos[[#This Row],[esgotado]]&lt;&gt;"",tbLancamentos[[#This Row],[esgotado]],tbLancamentos[[#This Row],[DISPONIBILIDADE]]))</f>
        <v/>
      </c>
      <c r="H119" s="63" t="str">
        <f>IFERROR(IF(tbLancamentos[[#This Row],[NOME]]="","",IF(AND(D119&lt;&gt;"",F119&lt;&gt;"",F119&lt;&gt;"Demitido"),"Ocupado","Disponível")),"")</f>
        <v/>
      </c>
      <c r="I119" s="25" t="str">
        <f>IFERROR(VLOOKUP(C119,CadArm!$B$6:$E$26,4,FALSE)-COUNTIFS($C$6:C119,tbLancamentos[[#This Row],[LOCAL]],$H$6:H119,"Ocupado"),"")</f>
        <v/>
      </c>
      <c r="J119" s="25" t="str">
        <f>IF(tbLancamentos[[#This Row],[Vagas disponíveis]]&lt;0,"Vagas esgotadas para "&amp;C119,"")</f>
        <v/>
      </c>
    </row>
    <row r="120" spans="2:10" s="25" customFormat="1" ht="15" x14ac:dyDescent="0.2">
      <c r="B120" s="40"/>
      <c r="C120" s="41"/>
      <c r="D120" s="76"/>
      <c r="E120" s="76"/>
      <c r="F120" s="62" t="str">
        <f>IFERROR(IF(E120="","",IF(VLOOKUP(E120,tbFuncionarios[],6,FALSE)&lt;&gt;"","Demitido",VLOOKUP(E120,tbFuncionarios[],2,FALSE))),"")</f>
        <v/>
      </c>
      <c r="G120" s="79" t="str">
        <f>IF(tbLancamentos[[#This Row],[NOME]]="","",IF(tbLancamentos[[#This Row],[esgotado]]&lt;&gt;"",tbLancamentos[[#This Row],[esgotado]],tbLancamentos[[#This Row],[DISPONIBILIDADE]]))</f>
        <v/>
      </c>
      <c r="H120" s="63" t="str">
        <f>IFERROR(IF(tbLancamentos[[#This Row],[NOME]]="","",IF(AND(D120&lt;&gt;"",F120&lt;&gt;"",F120&lt;&gt;"Demitido"),"Ocupado","Disponível")),"")</f>
        <v/>
      </c>
      <c r="I120" s="25" t="str">
        <f>IFERROR(VLOOKUP(C120,CadArm!$B$6:$E$26,4,FALSE)-COUNTIFS($C$6:C120,tbLancamentos[[#This Row],[LOCAL]],$H$6:H120,"Ocupado"),"")</f>
        <v/>
      </c>
      <c r="J120" s="25" t="str">
        <f>IF(tbLancamentos[[#This Row],[Vagas disponíveis]]&lt;0,"Vagas esgotadas para "&amp;C120,"")</f>
        <v/>
      </c>
    </row>
    <row r="121" spans="2:10" s="25" customFormat="1" ht="15" x14ac:dyDescent="0.2">
      <c r="B121" s="40"/>
      <c r="C121" s="41"/>
      <c r="D121" s="76"/>
      <c r="E121" s="76"/>
      <c r="F121" s="62" t="str">
        <f>IFERROR(IF(E121="","",IF(VLOOKUP(E121,tbFuncionarios[],6,FALSE)&lt;&gt;"","Demitido",VLOOKUP(E121,tbFuncionarios[],2,FALSE))),"")</f>
        <v/>
      </c>
      <c r="G121" s="79" t="str">
        <f>IF(tbLancamentos[[#This Row],[NOME]]="","",IF(tbLancamentos[[#This Row],[esgotado]]&lt;&gt;"",tbLancamentos[[#This Row],[esgotado]],tbLancamentos[[#This Row],[DISPONIBILIDADE]]))</f>
        <v/>
      </c>
      <c r="H121" s="63" t="str">
        <f>IFERROR(IF(tbLancamentos[[#This Row],[NOME]]="","",IF(AND(D121&lt;&gt;"",F121&lt;&gt;"",F121&lt;&gt;"Demitido"),"Ocupado","Disponível")),"")</f>
        <v/>
      </c>
      <c r="I121" s="25" t="str">
        <f>IFERROR(VLOOKUP(C121,CadArm!$B$6:$E$26,4,FALSE)-COUNTIFS($C$6:C121,tbLancamentos[[#This Row],[LOCAL]],$H$6:H121,"Ocupado"),"")</f>
        <v/>
      </c>
      <c r="J121" s="25" t="str">
        <f>IF(tbLancamentos[[#This Row],[Vagas disponíveis]]&lt;0,"Vagas esgotadas para "&amp;C121,"")</f>
        <v/>
      </c>
    </row>
    <row r="122" spans="2:10" s="25" customFormat="1" ht="15" x14ac:dyDescent="0.2">
      <c r="B122" s="40"/>
      <c r="C122" s="41"/>
      <c r="D122" s="76"/>
      <c r="E122" s="76"/>
      <c r="F122" s="62" t="str">
        <f>IFERROR(IF(E122="","",IF(VLOOKUP(E122,tbFuncionarios[],6,FALSE)&lt;&gt;"","Demitido",VLOOKUP(E122,tbFuncionarios[],2,FALSE))),"")</f>
        <v/>
      </c>
      <c r="G122" s="79" t="str">
        <f>IF(tbLancamentos[[#This Row],[NOME]]="","",IF(tbLancamentos[[#This Row],[esgotado]]&lt;&gt;"",tbLancamentos[[#This Row],[esgotado]],tbLancamentos[[#This Row],[DISPONIBILIDADE]]))</f>
        <v/>
      </c>
      <c r="H122" s="63" t="str">
        <f>IFERROR(IF(tbLancamentos[[#This Row],[NOME]]="","",IF(AND(D122&lt;&gt;"",F122&lt;&gt;"",F122&lt;&gt;"Demitido"),"Ocupado","Disponível")),"")</f>
        <v/>
      </c>
      <c r="I122" s="25" t="str">
        <f>IFERROR(VLOOKUP(C122,CadArm!$B$6:$E$26,4,FALSE)-COUNTIFS($C$6:C122,tbLancamentos[[#This Row],[LOCAL]],$H$6:H122,"Ocupado"),"")</f>
        <v/>
      </c>
      <c r="J122" s="25" t="str">
        <f>IF(tbLancamentos[[#This Row],[Vagas disponíveis]]&lt;0,"Vagas esgotadas para "&amp;C122,"")</f>
        <v/>
      </c>
    </row>
    <row r="123" spans="2:10" s="25" customFormat="1" ht="15" x14ac:dyDescent="0.2">
      <c r="B123" s="40"/>
      <c r="C123" s="41"/>
      <c r="D123" s="76"/>
      <c r="E123" s="76"/>
      <c r="F123" s="62" t="str">
        <f>IFERROR(IF(E123="","",IF(VLOOKUP(E123,tbFuncionarios[],6,FALSE)&lt;&gt;"","Demitido",VLOOKUP(E123,tbFuncionarios[],2,FALSE))),"")</f>
        <v/>
      </c>
      <c r="G123" s="79" t="str">
        <f>IF(tbLancamentos[[#This Row],[NOME]]="","",IF(tbLancamentos[[#This Row],[esgotado]]&lt;&gt;"",tbLancamentos[[#This Row],[esgotado]],tbLancamentos[[#This Row],[DISPONIBILIDADE]]))</f>
        <v/>
      </c>
      <c r="H123" s="63" t="str">
        <f>IFERROR(IF(tbLancamentos[[#This Row],[NOME]]="","",IF(AND(D123&lt;&gt;"",F123&lt;&gt;"",F123&lt;&gt;"Demitido"),"Ocupado","Disponível")),"")</f>
        <v/>
      </c>
      <c r="I123" s="25" t="str">
        <f>IFERROR(VLOOKUP(C123,CadArm!$B$6:$E$26,4,FALSE)-COUNTIFS($C$6:C123,tbLancamentos[[#This Row],[LOCAL]],$H$6:H123,"Ocupado"),"")</f>
        <v/>
      </c>
      <c r="J123" s="25" t="str">
        <f>IF(tbLancamentos[[#This Row],[Vagas disponíveis]]&lt;0,"Vagas esgotadas para "&amp;C123,"")</f>
        <v/>
      </c>
    </row>
    <row r="124" spans="2:10" s="25" customFormat="1" ht="15" x14ac:dyDescent="0.2">
      <c r="B124" s="40"/>
      <c r="C124" s="41"/>
      <c r="D124" s="76"/>
      <c r="E124" s="76"/>
      <c r="F124" s="62" t="str">
        <f>IFERROR(IF(E124="","",IF(VLOOKUP(E124,tbFuncionarios[],6,FALSE)&lt;&gt;"","Demitido",VLOOKUP(E124,tbFuncionarios[],2,FALSE))),"")</f>
        <v/>
      </c>
      <c r="G124" s="79" t="str">
        <f>IF(tbLancamentos[[#This Row],[NOME]]="","",IF(tbLancamentos[[#This Row],[esgotado]]&lt;&gt;"",tbLancamentos[[#This Row],[esgotado]],tbLancamentos[[#This Row],[DISPONIBILIDADE]]))</f>
        <v/>
      </c>
      <c r="H124" s="63" t="str">
        <f>IFERROR(IF(tbLancamentos[[#This Row],[NOME]]="","",IF(AND(D124&lt;&gt;"",F124&lt;&gt;"",F124&lt;&gt;"Demitido"),"Ocupado","Disponível")),"")</f>
        <v/>
      </c>
      <c r="I124" s="25" t="str">
        <f>IFERROR(VLOOKUP(C124,CadArm!$B$6:$E$26,4,FALSE)-COUNTIFS($C$6:C124,tbLancamentos[[#This Row],[LOCAL]],$H$6:H124,"Ocupado"),"")</f>
        <v/>
      </c>
      <c r="J124" s="25" t="str">
        <f>IF(tbLancamentos[[#This Row],[Vagas disponíveis]]&lt;0,"Vagas esgotadas para "&amp;C124,"")</f>
        <v/>
      </c>
    </row>
    <row r="125" spans="2:10" s="25" customFormat="1" ht="15" x14ac:dyDescent="0.2">
      <c r="B125" s="40"/>
      <c r="C125" s="41"/>
      <c r="D125" s="76"/>
      <c r="E125" s="76"/>
      <c r="F125" s="62" t="str">
        <f>IFERROR(IF(E125="","",IF(VLOOKUP(E125,tbFuncionarios[],6,FALSE)&lt;&gt;"","Demitido",VLOOKUP(E125,tbFuncionarios[],2,FALSE))),"")</f>
        <v/>
      </c>
      <c r="G125" s="79" t="str">
        <f>IF(tbLancamentos[[#This Row],[NOME]]="","",IF(tbLancamentos[[#This Row],[esgotado]]&lt;&gt;"",tbLancamentos[[#This Row],[esgotado]],tbLancamentos[[#This Row],[DISPONIBILIDADE]]))</f>
        <v/>
      </c>
      <c r="H125" s="63" t="str">
        <f>IFERROR(IF(tbLancamentos[[#This Row],[NOME]]="","",IF(AND(D125&lt;&gt;"",F125&lt;&gt;"",F125&lt;&gt;"Demitido"),"Ocupado","Disponível")),"")</f>
        <v/>
      </c>
      <c r="I125" s="25" t="str">
        <f>IFERROR(VLOOKUP(C125,CadArm!$B$6:$E$26,4,FALSE)-COUNTIFS($C$6:C125,tbLancamentos[[#This Row],[LOCAL]],$H$6:H125,"Ocupado"),"")</f>
        <v/>
      </c>
      <c r="J125" s="25" t="str">
        <f>IF(tbLancamentos[[#This Row],[Vagas disponíveis]]&lt;0,"Vagas esgotadas para "&amp;C125,"")</f>
        <v/>
      </c>
    </row>
    <row r="126" spans="2:10" s="25" customFormat="1" ht="15" x14ac:dyDescent="0.2">
      <c r="B126" s="40"/>
      <c r="C126" s="41"/>
      <c r="D126" s="76"/>
      <c r="E126" s="76"/>
      <c r="F126" s="62" t="str">
        <f>IFERROR(IF(E126="","",IF(VLOOKUP(E126,tbFuncionarios[],6,FALSE)&lt;&gt;"","Demitido",VLOOKUP(E126,tbFuncionarios[],2,FALSE))),"")</f>
        <v/>
      </c>
      <c r="G126" s="79" t="str">
        <f>IF(tbLancamentos[[#This Row],[NOME]]="","",IF(tbLancamentos[[#This Row],[esgotado]]&lt;&gt;"",tbLancamentos[[#This Row],[esgotado]],tbLancamentos[[#This Row],[DISPONIBILIDADE]]))</f>
        <v/>
      </c>
      <c r="H126" s="63" t="str">
        <f>IFERROR(IF(tbLancamentos[[#This Row],[NOME]]="","",IF(AND(D126&lt;&gt;"",F126&lt;&gt;"",F126&lt;&gt;"Demitido"),"Ocupado","Disponível")),"")</f>
        <v/>
      </c>
      <c r="I126" s="25" t="str">
        <f>IFERROR(VLOOKUP(C126,CadArm!$B$6:$E$26,4,FALSE)-COUNTIFS($C$6:C126,tbLancamentos[[#This Row],[LOCAL]],$H$6:H126,"Ocupado"),"")</f>
        <v/>
      </c>
      <c r="J126" s="25" t="str">
        <f>IF(tbLancamentos[[#This Row],[Vagas disponíveis]]&lt;0,"Vagas esgotadas para "&amp;C126,"")</f>
        <v/>
      </c>
    </row>
    <row r="127" spans="2:10" s="25" customFormat="1" ht="15" x14ac:dyDescent="0.2">
      <c r="B127" s="40"/>
      <c r="C127" s="41"/>
      <c r="D127" s="76"/>
      <c r="E127" s="76"/>
      <c r="F127" s="62" t="str">
        <f>IFERROR(IF(E127="","",IF(VLOOKUP(E127,tbFuncionarios[],6,FALSE)&lt;&gt;"","Demitido",VLOOKUP(E127,tbFuncionarios[],2,FALSE))),"")</f>
        <v/>
      </c>
      <c r="G127" s="79" t="str">
        <f>IF(tbLancamentos[[#This Row],[NOME]]="","",IF(tbLancamentos[[#This Row],[esgotado]]&lt;&gt;"",tbLancamentos[[#This Row],[esgotado]],tbLancamentos[[#This Row],[DISPONIBILIDADE]]))</f>
        <v/>
      </c>
      <c r="H127" s="63" t="str">
        <f>IFERROR(IF(tbLancamentos[[#This Row],[NOME]]="","",IF(AND(D127&lt;&gt;"",F127&lt;&gt;"",F127&lt;&gt;"Demitido"),"Ocupado","Disponível")),"")</f>
        <v/>
      </c>
      <c r="I127" s="25" t="str">
        <f>IFERROR(VLOOKUP(C127,CadArm!$B$6:$E$26,4,FALSE)-COUNTIFS($C$6:C127,tbLancamentos[[#This Row],[LOCAL]],$H$6:H127,"Ocupado"),"")</f>
        <v/>
      </c>
      <c r="J127" s="25" t="str">
        <f>IF(tbLancamentos[[#This Row],[Vagas disponíveis]]&lt;0,"Vagas esgotadas para "&amp;C127,"")</f>
        <v/>
      </c>
    </row>
    <row r="128" spans="2:10" s="25" customFormat="1" ht="15" x14ac:dyDescent="0.2">
      <c r="B128" s="40"/>
      <c r="C128" s="41"/>
      <c r="D128" s="76"/>
      <c r="E128" s="76"/>
      <c r="F128" s="62" t="str">
        <f>IFERROR(IF(E128="","",IF(VLOOKUP(E128,tbFuncionarios[],6,FALSE)&lt;&gt;"","Demitido",VLOOKUP(E128,tbFuncionarios[],2,FALSE))),"")</f>
        <v/>
      </c>
      <c r="G128" s="79" t="str">
        <f>IF(tbLancamentos[[#This Row],[NOME]]="","",IF(tbLancamentos[[#This Row],[esgotado]]&lt;&gt;"",tbLancamentos[[#This Row],[esgotado]],tbLancamentos[[#This Row],[DISPONIBILIDADE]]))</f>
        <v/>
      </c>
      <c r="H128" s="63" t="str">
        <f>IFERROR(IF(tbLancamentos[[#This Row],[NOME]]="","",IF(AND(D128&lt;&gt;"",F128&lt;&gt;"",F128&lt;&gt;"Demitido"),"Ocupado","Disponível")),"")</f>
        <v/>
      </c>
      <c r="I128" s="25" t="str">
        <f>IFERROR(VLOOKUP(C128,CadArm!$B$6:$E$26,4,FALSE)-COUNTIFS($C$6:C128,tbLancamentos[[#This Row],[LOCAL]],$H$6:H128,"Ocupado"),"")</f>
        <v/>
      </c>
      <c r="J128" s="25" t="str">
        <f>IF(tbLancamentos[[#This Row],[Vagas disponíveis]]&lt;0,"Vagas esgotadas para "&amp;C128,"")</f>
        <v/>
      </c>
    </row>
    <row r="129" spans="2:10" s="25" customFormat="1" ht="15" x14ac:dyDescent="0.2">
      <c r="B129" s="40"/>
      <c r="C129" s="41"/>
      <c r="D129" s="76"/>
      <c r="E129" s="76"/>
      <c r="F129" s="62" t="str">
        <f>IFERROR(IF(E129="","",IF(VLOOKUP(E129,tbFuncionarios[],6,FALSE)&lt;&gt;"","Demitido",VLOOKUP(E129,tbFuncionarios[],2,FALSE))),"")</f>
        <v/>
      </c>
      <c r="G129" s="79" t="str">
        <f>IF(tbLancamentos[[#This Row],[NOME]]="","",IF(tbLancamentos[[#This Row],[esgotado]]&lt;&gt;"",tbLancamentos[[#This Row],[esgotado]],tbLancamentos[[#This Row],[DISPONIBILIDADE]]))</f>
        <v/>
      </c>
      <c r="H129" s="63" t="str">
        <f>IFERROR(IF(tbLancamentos[[#This Row],[NOME]]="","",IF(AND(D129&lt;&gt;"",F129&lt;&gt;"",F129&lt;&gt;"Demitido"),"Ocupado","Disponível")),"")</f>
        <v/>
      </c>
      <c r="I129" s="25" t="str">
        <f>IFERROR(VLOOKUP(C129,CadArm!$B$6:$E$26,4,FALSE)-COUNTIFS($C$6:C129,tbLancamentos[[#This Row],[LOCAL]],$H$6:H129,"Ocupado"),"")</f>
        <v/>
      </c>
      <c r="J129" s="25" t="str">
        <f>IF(tbLancamentos[[#This Row],[Vagas disponíveis]]&lt;0,"Vagas esgotadas para "&amp;C129,"")</f>
        <v/>
      </c>
    </row>
    <row r="130" spans="2:10" s="25" customFormat="1" ht="15" x14ac:dyDescent="0.2">
      <c r="B130" s="40"/>
      <c r="C130" s="41"/>
      <c r="D130" s="76"/>
      <c r="E130" s="76"/>
      <c r="F130" s="62" t="str">
        <f>IFERROR(IF(E130="","",IF(VLOOKUP(E130,tbFuncionarios[],6,FALSE)&lt;&gt;"","Demitido",VLOOKUP(E130,tbFuncionarios[],2,FALSE))),"")</f>
        <v/>
      </c>
      <c r="G130" s="79" t="str">
        <f>IF(tbLancamentos[[#This Row],[NOME]]="","",IF(tbLancamentos[[#This Row],[esgotado]]&lt;&gt;"",tbLancamentos[[#This Row],[esgotado]],tbLancamentos[[#This Row],[DISPONIBILIDADE]]))</f>
        <v/>
      </c>
      <c r="H130" s="63" t="str">
        <f>IFERROR(IF(tbLancamentos[[#This Row],[NOME]]="","",IF(AND(D130&lt;&gt;"",F130&lt;&gt;"",F130&lt;&gt;"Demitido"),"Ocupado","Disponível")),"")</f>
        <v/>
      </c>
      <c r="I130" s="25" t="str">
        <f>IFERROR(VLOOKUP(C130,CadArm!$B$6:$E$26,4,FALSE)-COUNTIFS($C$6:C130,tbLancamentos[[#This Row],[LOCAL]],$H$6:H130,"Ocupado"),"")</f>
        <v/>
      </c>
      <c r="J130" s="25" t="str">
        <f>IF(tbLancamentos[[#This Row],[Vagas disponíveis]]&lt;0,"Vagas esgotadas para "&amp;C130,"")</f>
        <v/>
      </c>
    </row>
    <row r="131" spans="2:10" s="25" customFormat="1" ht="15" x14ac:dyDescent="0.2">
      <c r="B131" s="40"/>
      <c r="C131" s="41"/>
      <c r="D131" s="76"/>
      <c r="E131" s="76"/>
      <c r="F131" s="62" t="str">
        <f>IFERROR(IF(E131="","",IF(VLOOKUP(E131,tbFuncionarios[],6,FALSE)&lt;&gt;"","Demitido",VLOOKUP(E131,tbFuncionarios[],2,FALSE))),"")</f>
        <v/>
      </c>
      <c r="G131" s="79" t="str">
        <f>IF(tbLancamentos[[#This Row],[NOME]]="","",IF(tbLancamentos[[#This Row],[esgotado]]&lt;&gt;"",tbLancamentos[[#This Row],[esgotado]],tbLancamentos[[#This Row],[DISPONIBILIDADE]]))</f>
        <v/>
      </c>
      <c r="H131" s="63" t="str">
        <f>IFERROR(IF(tbLancamentos[[#This Row],[NOME]]="","",IF(AND(D131&lt;&gt;"",F131&lt;&gt;"",F131&lt;&gt;"Demitido"),"Ocupado","Disponível")),"")</f>
        <v/>
      </c>
      <c r="I131" s="25" t="str">
        <f>IFERROR(VLOOKUP(C131,CadArm!$B$6:$E$26,4,FALSE)-COUNTIFS($C$6:C131,tbLancamentos[[#This Row],[LOCAL]],$H$6:H131,"Ocupado"),"")</f>
        <v/>
      </c>
      <c r="J131" s="25" t="str">
        <f>IF(tbLancamentos[[#This Row],[Vagas disponíveis]]&lt;0,"Vagas esgotadas para "&amp;C131,"")</f>
        <v/>
      </c>
    </row>
    <row r="132" spans="2:10" s="25" customFormat="1" ht="15" x14ac:dyDescent="0.2">
      <c r="B132" s="40"/>
      <c r="C132" s="41"/>
      <c r="D132" s="76"/>
      <c r="E132" s="76"/>
      <c r="F132" s="62" t="str">
        <f>IFERROR(IF(E132="","",IF(VLOOKUP(E132,tbFuncionarios[],6,FALSE)&lt;&gt;"","Demitido",VLOOKUP(E132,tbFuncionarios[],2,FALSE))),"")</f>
        <v/>
      </c>
      <c r="G132" s="79" t="str">
        <f>IF(tbLancamentos[[#This Row],[NOME]]="","",IF(tbLancamentos[[#This Row],[esgotado]]&lt;&gt;"",tbLancamentos[[#This Row],[esgotado]],tbLancamentos[[#This Row],[DISPONIBILIDADE]]))</f>
        <v/>
      </c>
      <c r="H132" s="63" t="str">
        <f>IFERROR(IF(tbLancamentos[[#This Row],[NOME]]="","",IF(AND(D132&lt;&gt;"",F132&lt;&gt;"",F132&lt;&gt;"Demitido"),"Ocupado","Disponível")),"")</f>
        <v/>
      </c>
      <c r="I132" s="25" t="str">
        <f>IFERROR(VLOOKUP(C132,CadArm!$B$6:$E$26,4,FALSE)-COUNTIFS($C$6:C132,tbLancamentos[[#This Row],[LOCAL]],$H$6:H132,"Ocupado"),"")</f>
        <v/>
      </c>
      <c r="J132" s="25" t="str">
        <f>IF(tbLancamentos[[#This Row],[Vagas disponíveis]]&lt;0,"Vagas esgotadas para "&amp;C132,"")</f>
        <v/>
      </c>
    </row>
    <row r="133" spans="2:10" s="25" customFormat="1" ht="15" x14ac:dyDescent="0.2">
      <c r="B133" s="40"/>
      <c r="C133" s="41"/>
      <c r="D133" s="76"/>
      <c r="E133" s="76"/>
      <c r="F133" s="62" t="str">
        <f>IFERROR(IF(E133="","",IF(VLOOKUP(E133,tbFuncionarios[],6,FALSE)&lt;&gt;"","Demitido",VLOOKUP(E133,tbFuncionarios[],2,FALSE))),"")</f>
        <v/>
      </c>
      <c r="G133" s="79" t="str">
        <f>IF(tbLancamentos[[#This Row],[NOME]]="","",IF(tbLancamentos[[#This Row],[esgotado]]&lt;&gt;"",tbLancamentos[[#This Row],[esgotado]],tbLancamentos[[#This Row],[DISPONIBILIDADE]]))</f>
        <v/>
      </c>
      <c r="H133" s="63" t="str">
        <f>IFERROR(IF(tbLancamentos[[#This Row],[NOME]]="","",IF(AND(D133&lt;&gt;"",F133&lt;&gt;"",F133&lt;&gt;"Demitido"),"Ocupado","Disponível")),"")</f>
        <v/>
      </c>
      <c r="I133" s="25" t="str">
        <f>IFERROR(VLOOKUP(C133,CadArm!$B$6:$E$26,4,FALSE)-COUNTIFS($C$6:C133,tbLancamentos[[#This Row],[LOCAL]],$H$6:H133,"Ocupado"),"")</f>
        <v/>
      </c>
      <c r="J133" s="25" t="str">
        <f>IF(tbLancamentos[[#This Row],[Vagas disponíveis]]&lt;0,"Vagas esgotadas para "&amp;C133,"")</f>
        <v/>
      </c>
    </row>
    <row r="134" spans="2:10" s="25" customFormat="1" ht="15" x14ac:dyDescent="0.2">
      <c r="B134" s="40"/>
      <c r="C134" s="41"/>
      <c r="D134" s="76"/>
      <c r="E134" s="76"/>
      <c r="F134" s="62" t="str">
        <f>IFERROR(IF(E134="","",IF(VLOOKUP(E134,tbFuncionarios[],6,FALSE)&lt;&gt;"","Demitido",VLOOKUP(E134,tbFuncionarios[],2,FALSE))),"")</f>
        <v/>
      </c>
      <c r="G134" s="79" t="str">
        <f>IF(tbLancamentos[[#This Row],[NOME]]="","",IF(tbLancamentos[[#This Row],[esgotado]]&lt;&gt;"",tbLancamentos[[#This Row],[esgotado]],tbLancamentos[[#This Row],[DISPONIBILIDADE]]))</f>
        <v/>
      </c>
      <c r="H134" s="63" t="str">
        <f>IFERROR(IF(tbLancamentos[[#This Row],[NOME]]="","",IF(AND(D134&lt;&gt;"",F134&lt;&gt;"",F134&lt;&gt;"Demitido"),"Ocupado","Disponível")),"")</f>
        <v/>
      </c>
      <c r="I134" s="25" t="str">
        <f>IFERROR(VLOOKUP(C134,CadArm!$B$6:$E$26,4,FALSE)-COUNTIFS($C$6:C134,tbLancamentos[[#This Row],[LOCAL]],$H$6:H134,"Ocupado"),"")</f>
        <v/>
      </c>
      <c r="J134" s="25" t="str">
        <f>IF(tbLancamentos[[#This Row],[Vagas disponíveis]]&lt;0,"Vagas esgotadas para "&amp;C134,"")</f>
        <v/>
      </c>
    </row>
    <row r="135" spans="2:10" s="25" customFormat="1" ht="15" x14ac:dyDescent="0.2">
      <c r="B135" s="40"/>
      <c r="C135" s="41"/>
      <c r="D135" s="76"/>
      <c r="E135" s="76"/>
      <c r="F135" s="62" t="str">
        <f>IFERROR(IF(E135="","",IF(VLOOKUP(E135,tbFuncionarios[],6,FALSE)&lt;&gt;"","Demitido",VLOOKUP(E135,tbFuncionarios[],2,FALSE))),"")</f>
        <v/>
      </c>
      <c r="G135" s="79" t="str">
        <f>IF(tbLancamentos[[#This Row],[NOME]]="","",IF(tbLancamentos[[#This Row],[esgotado]]&lt;&gt;"",tbLancamentos[[#This Row],[esgotado]],tbLancamentos[[#This Row],[DISPONIBILIDADE]]))</f>
        <v/>
      </c>
      <c r="H135" s="63" t="str">
        <f>IFERROR(IF(tbLancamentos[[#This Row],[NOME]]="","",IF(AND(D135&lt;&gt;"",F135&lt;&gt;"",F135&lt;&gt;"Demitido"),"Ocupado","Disponível")),"")</f>
        <v/>
      </c>
      <c r="I135" s="25" t="str">
        <f>IFERROR(VLOOKUP(C135,CadArm!$B$6:$E$26,4,FALSE)-COUNTIFS($C$6:C135,tbLancamentos[[#This Row],[LOCAL]],$H$6:H135,"Ocupado"),"")</f>
        <v/>
      </c>
      <c r="J135" s="25" t="str">
        <f>IF(tbLancamentos[[#This Row],[Vagas disponíveis]]&lt;0,"Vagas esgotadas para "&amp;C135,"")</f>
        <v/>
      </c>
    </row>
    <row r="136" spans="2:10" s="25" customFormat="1" ht="15" x14ac:dyDescent="0.2">
      <c r="B136" s="40"/>
      <c r="C136" s="41"/>
      <c r="D136" s="76"/>
      <c r="E136" s="76"/>
      <c r="F136" s="62" t="str">
        <f>IFERROR(IF(E136="","",IF(VLOOKUP(E136,tbFuncionarios[],6,FALSE)&lt;&gt;"","Demitido",VLOOKUP(E136,tbFuncionarios[],2,FALSE))),"")</f>
        <v/>
      </c>
      <c r="G136" s="79" t="str">
        <f>IF(tbLancamentos[[#This Row],[NOME]]="","",IF(tbLancamentos[[#This Row],[esgotado]]&lt;&gt;"",tbLancamentos[[#This Row],[esgotado]],tbLancamentos[[#This Row],[DISPONIBILIDADE]]))</f>
        <v/>
      </c>
      <c r="H136" s="63" t="str">
        <f>IFERROR(IF(tbLancamentos[[#This Row],[NOME]]="","",IF(AND(D136&lt;&gt;"",F136&lt;&gt;"",F136&lt;&gt;"Demitido"),"Ocupado","Disponível")),"")</f>
        <v/>
      </c>
      <c r="I136" s="25" t="str">
        <f>IFERROR(VLOOKUP(C136,CadArm!$B$6:$E$26,4,FALSE)-COUNTIFS($C$6:C136,tbLancamentos[[#This Row],[LOCAL]],$H$6:H136,"Ocupado"),"")</f>
        <v/>
      </c>
      <c r="J136" s="25" t="str">
        <f>IF(tbLancamentos[[#This Row],[Vagas disponíveis]]&lt;0,"Vagas esgotadas para "&amp;C136,"")</f>
        <v/>
      </c>
    </row>
    <row r="137" spans="2:10" s="25" customFormat="1" ht="15" x14ac:dyDescent="0.2">
      <c r="B137" s="40"/>
      <c r="C137" s="41"/>
      <c r="D137" s="76"/>
      <c r="E137" s="76"/>
      <c r="F137" s="62" t="str">
        <f>IFERROR(IF(E137="","",IF(VLOOKUP(E137,tbFuncionarios[],6,FALSE)&lt;&gt;"","Demitido",VLOOKUP(E137,tbFuncionarios[],2,FALSE))),"")</f>
        <v/>
      </c>
      <c r="G137" s="79" t="str">
        <f>IF(tbLancamentos[[#This Row],[NOME]]="","",IF(tbLancamentos[[#This Row],[esgotado]]&lt;&gt;"",tbLancamentos[[#This Row],[esgotado]],tbLancamentos[[#This Row],[DISPONIBILIDADE]]))</f>
        <v/>
      </c>
      <c r="H137" s="63" t="str">
        <f>IFERROR(IF(tbLancamentos[[#This Row],[NOME]]="","",IF(AND(D137&lt;&gt;"",F137&lt;&gt;"",F137&lt;&gt;"Demitido"),"Ocupado","Disponível")),"")</f>
        <v/>
      </c>
      <c r="I137" s="25" t="str">
        <f>IFERROR(VLOOKUP(C137,CadArm!$B$6:$E$26,4,FALSE)-COUNTIFS($C$6:C137,tbLancamentos[[#This Row],[LOCAL]],$H$6:H137,"Ocupado"),"")</f>
        <v/>
      </c>
      <c r="J137" s="25" t="str">
        <f>IF(tbLancamentos[[#This Row],[Vagas disponíveis]]&lt;0,"Vagas esgotadas para "&amp;C137,"")</f>
        <v/>
      </c>
    </row>
    <row r="138" spans="2:10" s="25" customFormat="1" ht="15" x14ac:dyDescent="0.2">
      <c r="B138" s="40"/>
      <c r="C138" s="41"/>
      <c r="D138" s="76"/>
      <c r="E138" s="76"/>
      <c r="F138" s="62" t="str">
        <f>IFERROR(IF(E138="","",IF(VLOOKUP(E138,tbFuncionarios[],6,FALSE)&lt;&gt;"","Demitido",VLOOKUP(E138,tbFuncionarios[],2,FALSE))),"")</f>
        <v/>
      </c>
      <c r="G138" s="79" t="str">
        <f>IF(tbLancamentos[[#This Row],[NOME]]="","",IF(tbLancamentos[[#This Row],[esgotado]]&lt;&gt;"",tbLancamentos[[#This Row],[esgotado]],tbLancamentos[[#This Row],[DISPONIBILIDADE]]))</f>
        <v/>
      </c>
      <c r="H138" s="63" t="str">
        <f>IFERROR(IF(tbLancamentos[[#This Row],[NOME]]="","",IF(AND(D138&lt;&gt;"",F138&lt;&gt;"",F138&lt;&gt;"Demitido"),"Ocupado","Disponível")),"")</f>
        <v/>
      </c>
      <c r="I138" s="25" t="str">
        <f>IFERROR(VLOOKUP(C138,CadArm!$B$6:$E$26,4,FALSE)-COUNTIFS($C$6:C138,tbLancamentos[[#This Row],[LOCAL]],$H$6:H138,"Ocupado"),"")</f>
        <v/>
      </c>
      <c r="J138" s="25" t="str">
        <f>IF(tbLancamentos[[#This Row],[Vagas disponíveis]]&lt;0,"Vagas esgotadas para "&amp;C138,"")</f>
        <v/>
      </c>
    </row>
    <row r="139" spans="2:10" s="25" customFormat="1" ht="15" x14ac:dyDescent="0.2">
      <c r="B139" s="40"/>
      <c r="C139" s="41"/>
      <c r="D139" s="76"/>
      <c r="E139" s="76"/>
      <c r="F139" s="62" t="str">
        <f>IFERROR(IF(E139="","",IF(VLOOKUP(E139,tbFuncionarios[],6,FALSE)&lt;&gt;"","Demitido",VLOOKUP(E139,tbFuncionarios[],2,FALSE))),"")</f>
        <v/>
      </c>
      <c r="G139" s="79" t="str">
        <f>IF(tbLancamentos[[#This Row],[NOME]]="","",IF(tbLancamentos[[#This Row],[esgotado]]&lt;&gt;"",tbLancamentos[[#This Row],[esgotado]],tbLancamentos[[#This Row],[DISPONIBILIDADE]]))</f>
        <v/>
      </c>
      <c r="H139" s="63" t="str">
        <f>IFERROR(IF(tbLancamentos[[#This Row],[NOME]]="","",IF(AND(D139&lt;&gt;"",F139&lt;&gt;"",F139&lt;&gt;"Demitido"),"Ocupado","Disponível")),"")</f>
        <v/>
      </c>
      <c r="I139" s="25" t="str">
        <f>IFERROR(VLOOKUP(C139,CadArm!$B$6:$E$26,4,FALSE)-COUNTIFS($C$6:C139,tbLancamentos[[#This Row],[LOCAL]],$H$6:H139,"Ocupado"),"")</f>
        <v/>
      </c>
      <c r="J139" s="25" t="str">
        <f>IF(tbLancamentos[[#This Row],[Vagas disponíveis]]&lt;0,"Vagas esgotadas para "&amp;C139,"")</f>
        <v/>
      </c>
    </row>
    <row r="140" spans="2:10" s="25" customFormat="1" ht="15" x14ac:dyDescent="0.2">
      <c r="B140" s="40"/>
      <c r="C140" s="41"/>
      <c r="D140" s="76"/>
      <c r="E140" s="76"/>
      <c r="F140" s="62" t="str">
        <f>IFERROR(IF(E140="","",IF(VLOOKUP(E140,tbFuncionarios[],6,FALSE)&lt;&gt;"","Demitido",VLOOKUP(E140,tbFuncionarios[],2,FALSE))),"")</f>
        <v/>
      </c>
      <c r="G140" s="79" t="str">
        <f>IF(tbLancamentos[[#This Row],[NOME]]="","",IF(tbLancamentos[[#This Row],[esgotado]]&lt;&gt;"",tbLancamentos[[#This Row],[esgotado]],tbLancamentos[[#This Row],[DISPONIBILIDADE]]))</f>
        <v/>
      </c>
      <c r="H140" s="63" t="str">
        <f>IFERROR(IF(tbLancamentos[[#This Row],[NOME]]="","",IF(AND(D140&lt;&gt;"",F140&lt;&gt;"",F140&lt;&gt;"Demitido"),"Ocupado","Disponível")),"")</f>
        <v/>
      </c>
      <c r="I140" s="25" t="str">
        <f>IFERROR(VLOOKUP(C140,CadArm!$B$6:$E$26,4,FALSE)-COUNTIFS($C$6:C140,tbLancamentos[[#This Row],[LOCAL]],$H$6:H140,"Ocupado"),"")</f>
        <v/>
      </c>
      <c r="J140" s="25" t="str">
        <f>IF(tbLancamentos[[#This Row],[Vagas disponíveis]]&lt;0,"Vagas esgotadas para "&amp;C140,"")</f>
        <v/>
      </c>
    </row>
    <row r="141" spans="2:10" s="25" customFormat="1" ht="15" x14ac:dyDescent="0.2">
      <c r="B141" s="40"/>
      <c r="C141" s="41"/>
      <c r="D141" s="76"/>
      <c r="E141" s="76"/>
      <c r="F141" s="62" t="str">
        <f>IFERROR(IF(E141="","",IF(VLOOKUP(E141,tbFuncionarios[],6,FALSE)&lt;&gt;"","Demitido",VLOOKUP(E141,tbFuncionarios[],2,FALSE))),"")</f>
        <v/>
      </c>
      <c r="G141" s="79" t="str">
        <f>IF(tbLancamentos[[#This Row],[NOME]]="","",IF(tbLancamentos[[#This Row],[esgotado]]&lt;&gt;"",tbLancamentos[[#This Row],[esgotado]],tbLancamentos[[#This Row],[DISPONIBILIDADE]]))</f>
        <v/>
      </c>
      <c r="H141" s="63" t="str">
        <f>IFERROR(IF(tbLancamentos[[#This Row],[NOME]]="","",IF(AND(D141&lt;&gt;"",F141&lt;&gt;"",F141&lt;&gt;"Demitido"),"Ocupado","Disponível")),"")</f>
        <v/>
      </c>
      <c r="I141" s="25" t="str">
        <f>IFERROR(VLOOKUP(C141,CadArm!$B$6:$E$26,4,FALSE)-COUNTIFS($C$6:C141,tbLancamentos[[#This Row],[LOCAL]],$H$6:H141,"Ocupado"),"")</f>
        <v/>
      </c>
      <c r="J141" s="25" t="str">
        <f>IF(tbLancamentos[[#This Row],[Vagas disponíveis]]&lt;0,"Vagas esgotadas para "&amp;C141,"")</f>
        <v/>
      </c>
    </row>
    <row r="142" spans="2:10" s="25" customFormat="1" ht="15" x14ac:dyDescent="0.2">
      <c r="B142" s="40"/>
      <c r="C142" s="41"/>
      <c r="D142" s="76"/>
      <c r="E142" s="76"/>
      <c r="F142" s="62" t="str">
        <f>IFERROR(IF(E142="","",IF(VLOOKUP(E142,tbFuncionarios[],6,FALSE)&lt;&gt;"","Demitido",VLOOKUP(E142,tbFuncionarios[],2,FALSE))),"")</f>
        <v/>
      </c>
      <c r="G142" s="79" t="str">
        <f>IF(tbLancamentos[[#This Row],[NOME]]="","",IF(tbLancamentos[[#This Row],[esgotado]]&lt;&gt;"",tbLancamentos[[#This Row],[esgotado]],tbLancamentos[[#This Row],[DISPONIBILIDADE]]))</f>
        <v/>
      </c>
      <c r="H142" s="63" t="str">
        <f>IFERROR(IF(tbLancamentos[[#This Row],[NOME]]="","",IF(AND(D142&lt;&gt;"",F142&lt;&gt;"",F142&lt;&gt;"Demitido"),"Ocupado","Disponível")),"")</f>
        <v/>
      </c>
      <c r="I142" s="25" t="str">
        <f>IFERROR(VLOOKUP(C142,CadArm!$B$6:$E$26,4,FALSE)-COUNTIFS($C$6:C142,tbLancamentos[[#This Row],[LOCAL]],$H$6:H142,"Ocupado"),"")</f>
        <v/>
      </c>
      <c r="J142" s="25" t="str">
        <f>IF(tbLancamentos[[#This Row],[Vagas disponíveis]]&lt;0,"Vagas esgotadas para "&amp;C142,"")</f>
        <v/>
      </c>
    </row>
    <row r="143" spans="2:10" s="25" customFormat="1" ht="15" x14ac:dyDescent="0.2">
      <c r="B143" s="40"/>
      <c r="C143" s="41"/>
      <c r="D143" s="76"/>
      <c r="E143" s="76"/>
      <c r="F143" s="62" t="str">
        <f>IFERROR(IF(E143="","",IF(VLOOKUP(E143,tbFuncionarios[],6,FALSE)&lt;&gt;"","Demitido",VLOOKUP(E143,tbFuncionarios[],2,FALSE))),"")</f>
        <v/>
      </c>
      <c r="G143" s="79" t="str">
        <f>IF(tbLancamentos[[#This Row],[NOME]]="","",IF(tbLancamentos[[#This Row],[esgotado]]&lt;&gt;"",tbLancamentos[[#This Row],[esgotado]],tbLancamentos[[#This Row],[DISPONIBILIDADE]]))</f>
        <v/>
      </c>
      <c r="H143" s="63" t="str">
        <f>IFERROR(IF(tbLancamentos[[#This Row],[NOME]]="","",IF(AND(D143&lt;&gt;"",F143&lt;&gt;"",F143&lt;&gt;"Demitido"),"Ocupado","Disponível")),"")</f>
        <v/>
      </c>
      <c r="I143" s="25" t="str">
        <f>IFERROR(VLOOKUP(C143,CadArm!$B$6:$E$26,4,FALSE)-COUNTIFS($C$6:C143,tbLancamentos[[#This Row],[LOCAL]],$H$6:H143,"Ocupado"),"")</f>
        <v/>
      </c>
      <c r="J143" s="25" t="str">
        <f>IF(tbLancamentos[[#This Row],[Vagas disponíveis]]&lt;0,"Vagas esgotadas para "&amp;C143,"")</f>
        <v/>
      </c>
    </row>
    <row r="144" spans="2:10" s="25" customFormat="1" ht="15" x14ac:dyDescent="0.2">
      <c r="B144" s="40"/>
      <c r="C144" s="41"/>
      <c r="D144" s="76"/>
      <c r="E144" s="76"/>
      <c r="F144" s="62" t="str">
        <f>IFERROR(IF(E144="","",IF(VLOOKUP(E144,tbFuncionarios[],6,FALSE)&lt;&gt;"","Demitido",VLOOKUP(E144,tbFuncionarios[],2,FALSE))),"")</f>
        <v/>
      </c>
      <c r="G144" s="79" t="str">
        <f>IF(tbLancamentos[[#This Row],[NOME]]="","",IF(tbLancamentos[[#This Row],[esgotado]]&lt;&gt;"",tbLancamentos[[#This Row],[esgotado]],tbLancamentos[[#This Row],[DISPONIBILIDADE]]))</f>
        <v/>
      </c>
      <c r="H144" s="63" t="str">
        <f>IFERROR(IF(tbLancamentos[[#This Row],[NOME]]="","",IF(AND(D144&lt;&gt;"",F144&lt;&gt;"",F144&lt;&gt;"Demitido"),"Ocupado","Disponível")),"")</f>
        <v/>
      </c>
      <c r="I144" s="25" t="str">
        <f>IFERROR(VLOOKUP(C144,CadArm!$B$6:$E$26,4,FALSE)-COUNTIFS($C$6:C144,tbLancamentos[[#This Row],[LOCAL]],$H$6:H144,"Ocupado"),"")</f>
        <v/>
      </c>
      <c r="J144" s="25" t="str">
        <f>IF(tbLancamentos[[#This Row],[Vagas disponíveis]]&lt;0,"Vagas esgotadas para "&amp;C144,"")</f>
        <v/>
      </c>
    </row>
    <row r="145" spans="2:10" s="25" customFormat="1" ht="15" x14ac:dyDescent="0.2">
      <c r="B145" s="40"/>
      <c r="C145" s="41"/>
      <c r="D145" s="76"/>
      <c r="E145" s="76"/>
      <c r="F145" s="62" t="str">
        <f>IFERROR(IF(E145="","",IF(VLOOKUP(E145,tbFuncionarios[],6,FALSE)&lt;&gt;"","Demitido",VLOOKUP(E145,tbFuncionarios[],2,FALSE))),"")</f>
        <v/>
      </c>
      <c r="G145" s="79" t="str">
        <f>IF(tbLancamentos[[#This Row],[NOME]]="","",IF(tbLancamentos[[#This Row],[esgotado]]&lt;&gt;"",tbLancamentos[[#This Row],[esgotado]],tbLancamentos[[#This Row],[DISPONIBILIDADE]]))</f>
        <v/>
      </c>
      <c r="H145" s="63" t="str">
        <f>IFERROR(IF(tbLancamentos[[#This Row],[NOME]]="","",IF(AND(D145&lt;&gt;"",F145&lt;&gt;"",F145&lt;&gt;"Demitido"),"Ocupado","Disponível")),"")</f>
        <v/>
      </c>
      <c r="I145" s="25" t="str">
        <f>IFERROR(VLOOKUP(C145,CadArm!$B$6:$E$26,4,FALSE)-COUNTIFS($C$6:C145,tbLancamentos[[#This Row],[LOCAL]],$H$6:H145,"Ocupado"),"")</f>
        <v/>
      </c>
      <c r="J145" s="25" t="str">
        <f>IF(tbLancamentos[[#This Row],[Vagas disponíveis]]&lt;0,"Vagas esgotadas para "&amp;C145,"")</f>
        <v/>
      </c>
    </row>
    <row r="146" spans="2:10" s="25" customFormat="1" ht="15" x14ac:dyDescent="0.2">
      <c r="B146" s="40"/>
      <c r="C146" s="41"/>
      <c r="D146" s="76"/>
      <c r="E146" s="76"/>
      <c r="F146" s="62" t="str">
        <f>IFERROR(IF(E146="","",IF(VLOOKUP(E146,tbFuncionarios[],6,FALSE)&lt;&gt;"","Demitido",VLOOKUP(E146,tbFuncionarios[],2,FALSE))),"")</f>
        <v/>
      </c>
      <c r="G146" s="79" t="str">
        <f>IF(tbLancamentos[[#This Row],[NOME]]="","",IF(tbLancamentos[[#This Row],[esgotado]]&lt;&gt;"",tbLancamentos[[#This Row],[esgotado]],tbLancamentos[[#This Row],[DISPONIBILIDADE]]))</f>
        <v/>
      </c>
      <c r="H146" s="63" t="str">
        <f>IFERROR(IF(tbLancamentos[[#This Row],[NOME]]="","",IF(AND(D146&lt;&gt;"",F146&lt;&gt;"",F146&lt;&gt;"Demitido"),"Ocupado","Disponível")),"")</f>
        <v/>
      </c>
      <c r="I146" s="25" t="str">
        <f>IFERROR(VLOOKUP(C146,CadArm!$B$6:$E$26,4,FALSE)-COUNTIFS($C$6:C146,tbLancamentos[[#This Row],[LOCAL]],$H$6:H146,"Ocupado"),"")</f>
        <v/>
      </c>
      <c r="J146" s="25" t="str">
        <f>IF(tbLancamentos[[#This Row],[Vagas disponíveis]]&lt;0,"Vagas esgotadas para "&amp;C146,"")</f>
        <v/>
      </c>
    </row>
    <row r="147" spans="2:10" s="25" customFormat="1" ht="15" x14ac:dyDescent="0.2">
      <c r="B147" s="40"/>
      <c r="C147" s="41"/>
      <c r="D147" s="76"/>
      <c r="E147" s="76"/>
      <c r="F147" s="62" t="str">
        <f>IFERROR(IF(E147="","",IF(VLOOKUP(E147,tbFuncionarios[],6,FALSE)&lt;&gt;"","Demitido",VLOOKUP(E147,tbFuncionarios[],2,FALSE))),"")</f>
        <v/>
      </c>
      <c r="G147" s="79" t="str">
        <f>IF(tbLancamentos[[#This Row],[NOME]]="","",IF(tbLancamentos[[#This Row],[esgotado]]&lt;&gt;"",tbLancamentos[[#This Row],[esgotado]],tbLancamentos[[#This Row],[DISPONIBILIDADE]]))</f>
        <v/>
      </c>
      <c r="H147" s="63" t="str">
        <f>IFERROR(IF(tbLancamentos[[#This Row],[NOME]]="","",IF(AND(D147&lt;&gt;"",F147&lt;&gt;"",F147&lt;&gt;"Demitido"),"Ocupado","Disponível")),"")</f>
        <v/>
      </c>
      <c r="I147" s="25" t="str">
        <f>IFERROR(VLOOKUP(C147,CadArm!$B$6:$E$26,4,FALSE)-COUNTIFS($C$6:C147,tbLancamentos[[#This Row],[LOCAL]],$H$6:H147,"Ocupado"),"")</f>
        <v/>
      </c>
      <c r="J147" s="25" t="str">
        <f>IF(tbLancamentos[[#This Row],[Vagas disponíveis]]&lt;0,"Vagas esgotadas para "&amp;C147,"")</f>
        <v/>
      </c>
    </row>
    <row r="148" spans="2:10" s="25" customFormat="1" ht="15" x14ac:dyDescent="0.2">
      <c r="B148" s="40"/>
      <c r="C148" s="41"/>
      <c r="D148" s="76"/>
      <c r="E148" s="76"/>
      <c r="F148" s="62" t="str">
        <f>IFERROR(IF(E148="","",IF(VLOOKUP(E148,tbFuncionarios[],6,FALSE)&lt;&gt;"","Demitido",VLOOKUP(E148,tbFuncionarios[],2,FALSE))),"")</f>
        <v/>
      </c>
      <c r="G148" s="79" t="str">
        <f>IF(tbLancamentos[[#This Row],[NOME]]="","",IF(tbLancamentos[[#This Row],[esgotado]]&lt;&gt;"",tbLancamentos[[#This Row],[esgotado]],tbLancamentos[[#This Row],[DISPONIBILIDADE]]))</f>
        <v/>
      </c>
      <c r="H148" s="63" t="str">
        <f>IFERROR(IF(tbLancamentos[[#This Row],[NOME]]="","",IF(AND(D148&lt;&gt;"",F148&lt;&gt;"",F148&lt;&gt;"Demitido"),"Ocupado","Disponível")),"")</f>
        <v/>
      </c>
      <c r="I148" s="25" t="str">
        <f>IFERROR(VLOOKUP(C148,CadArm!$B$6:$E$26,4,FALSE)-COUNTIFS($C$6:C148,tbLancamentos[[#This Row],[LOCAL]],$H$6:H148,"Ocupado"),"")</f>
        <v/>
      </c>
      <c r="J148" s="25" t="str">
        <f>IF(tbLancamentos[[#This Row],[Vagas disponíveis]]&lt;0,"Vagas esgotadas para "&amp;C148,"")</f>
        <v/>
      </c>
    </row>
    <row r="149" spans="2:10" s="25" customFormat="1" ht="15" x14ac:dyDescent="0.2">
      <c r="B149" s="40"/>
      <c r="C149" s="41"/>
      <c r="D149" s="76"/>
      <c r="E149" s="76"/>
      <c r="F149" s="62" t="str">
        <f>IFERROR(IF(E149="","",IF(VLOOKUP(E149,tbFuncionarios[],6,FALSE)&lt;&gt;"","Demitido",VLOOKUP(E149,tbFuncionarios[],2,FALSE))),"")</f>
        <v/>
      </c>
      <c r="G149" s="79" t="str">
        <f>IF(tbLancamentos[[#This Row],[NOME]]="","",IF(tbLancamentos[[#This Row],[esgotado]]&lt;&gt;"",tbLancamentos[[#This Row],[esgotado]],tbLancamentos[[#This Row],[DISPONIBILIDADE]]))</f>
        <v/>
      </c>
      <c r="H149" s="63" t="str">
        <f>IFERROR(IF(tbLancamentos[[#This Row],[NOME]]="","",IF(AND(D149&lt;&gt;"",F149&lt;&gt;"",F149&lt;&gt;"Demitido"),"Ocupado","Disponível")),"")</f>
        <v/>
      </c>
      <c r="I149" s="25" t="str">
        <f>IFERROR(VLOOKUP(C149,CadArm!$B$6:$E$26,4,FALSE)-COUNTIFS($C$6:C149,tbLancamentos[[#This Row],[LOCAL]],$H$6:H149,"Ocupado"),"")</f>
        <v/>
      </c>
      <c r="J149" s="25" t="str">
        <f>IF(tbLancamentos[[#This Row],[Vagas disponíveis]]&lt;0,"Vagas esgotadas para "&amp;C149,"")</f>
        <v/>
      </c>
    </row>
    <row r="150" spans="2:10" s="25" customFormat="1" ht="15" x14ac:dyDescent="0.2">
      <c r="B150" s="40"/>
      <c r="C150" s="41"/>
      <c r="D150" s="76"/>
      <c r="E150" s="76"/>
      <c r="F150" s="62" t="str">
        <f>IFERROR(IF(E150="","",IF(VLOOKUP(E150,tbFuncionarios[],6,FALSE)&lt;&gt;"","Demitido",VLOOKUP(E150,tbFuncionarios[],2,FALSE))),"")</f>
        <v/>
      </c>
      <c r="G150" s="79" t="str">
        <f>IF(tbLancamentos[[#This Row],[NOME]]="","",IF(tbLancamentos[[#This Row],[esgotado]]&lt;&gt;"",tbLancamentos[[#This Row],[esgotado]],tbLancamentos[[#This Row],[DISPONIBILIDADE]]))</f>
        <v/>
      </c>
      <c r="H150" s="63" t="str">
        <f>IFERROR(IF(tbLancamentos[[#This Row],[NOME]]="","",IF(AND(D150&lt;&gt;"",F150&lt;&gt;"",F150&lt;&gt;"Demitido"),"Ocupado","Disponível")),"")</f>
        <v/>
      </c>
      <c r="I150" s="25" t="str">
        <f>IFERROR(VLOOKUP(C150,CadArm!$B$6:$E$26,4,FALSE)-COUNTIFS($C$6:C150,tbLancamentos[[#This Row],[LOCAL]],$H$6:H150,"Ocupado"),"")</f>
        <v/>
      </c>
      <c r="J150" s="25" t="str">
        <f>IF(tbLancamentos[[#This Row],[Vagas disponíveis]]&lt;0,"Vagas esgotadas para "&amp;C150,"")</f>
        <v/>
      </c>
    </row>
    <row r="151" spans="2:10" s="25" customFormat="1" ht="15" x14ac:dyDescent="0.2">
      <c r="B151" s="40"/>
      <c r="C151" s="41"/>
      <c r="D151" s="76"/>
      <c r="E151" s="76"/>
      <c r="F151" s="62" t="str">
        <f>IFERROR(IF(E151="","",IF(VLOOKUP(E151,tbFuncionarios[],6,FALSE)&lt;&gt;"","Demitido",VLOOKUP(E151,tbFuncionarios[],2,FALSE))),"")</f>
        <v/>
      </c>
      <c r="G151" s="79" t="str">
        <f>IF(tbLancamentos[[#This Row],[NOME]]="","",IF(tbLancamentos[[#This Row],[esgotado]]&lt;&gt;"",tbLancamentos[[#This Row],[esgotado]],tbLancamentos[[#This Row],[DISPONIBILIDADE]]))</f>
        <v/>
      </c>
      <c r="H151" s="63" t="str">
        <f>IFERROR(IF(tbLancamentos[[#This Row],[NOME]]="","",IF(AND(D151&lt;&gt;"",F151&lt;&gt;"",F151&lt;&gt;"Demitido"),"Ocupado","Disponível")),"")</f>
        <v/>
      </c>
      <c r="I151" s="25" t="str">
        <f>IFERROR(VLOOKUP(C151,CadArm!$B$6:$E$26,4,FALSE)-COUNTIFS($C$6:C151,tbLancamentos[[#This Row],[LOCAL]],$H$6:H151,"Ocupado"),"")</f>
        <v/>
      </c>
      <c r="J151" s="25" t="str">
        <f>IF(tbLancamentos[[#This Row],[Vagas disponíveis]]&lt;0,"Vagas esgotadas para "&amp;C151,"")</f>
        <v/>
      </c>
    </row>
    <row r="152" spans="2:10" s="25" customFormat="1" ht="15" x14ac:dyDescent="0.2">
      <c r="B152" s="40"/>
      <c r="C152" s="41"/>
      <c r="D152" s="76"/>
      <c r="E152" s="76"/>
      <c r="F152" s="62" t="str">
        <f>IFERROR(IF(E152="","",IF(VLOOKUP(E152,tbFuncionarios[],6,FALSE)&lt;&gt;"","Demitido",VLOOKUP(E152,tbFuncionarios[],2,FALSE))),"")</f>
        <v/>
      </c>
      <c r="G152" s="79" t="str">
        <f>IF(tbLancamentos[[#This Row],[NOME]]="","",IF(tbLancamentos[[#This Row],[esgotado]]&lt;&gt;"",tbLancamentos[[#This Row],[esgotado]],tbLancamentos[[#This Row],[DISPONIBILIDADE]]))</f>
        <v/>
      </c>
      <c r="H152" s="63" t="str">
        <f>IFERROR(IF(tbLancamentos[[#This Row],[NOME]]="","",IF(AND(D152&lt;&gt;"",F152&lt;&gt;"",F152&lt;&gt;"Demitido"),"Ocupado","Disponível")),"")</f>
        <v/>
      </c>
      <c r="I152" s="25" t="str">
        <f>IFERROR(VLOOKUP(C152,CadArm!$B$6:$E$26,4,FALSE)-COUNTIFS($C$6:C152,tbLancamentos[[#This Row],[LOCAL]],$H$6:H152,"Ocupado"),"")</f>
        <v/>
      </c>
      <c r="J152" s="25" t="str">
        <f>IF(tbLancamentos[[#This Row],[Vagas disponíveis]]&lt;0,"Vagas esgotadas para "&amp;C152,"")</f>
        <v/>
      </c>
    </row>
    <row r="153" spans="2:10" s="25" customFormat="1" ht="15" x14ac:dyDescent="0.2">
      <c r="B153" s="40"/>
      <c r="C153" s="41"/>
      <c r="D153" s="76"/>
      <c r="E153" s="76"/>
      <c r="F153" s="62" t="str">
        <f>IFERROR(IF(E153="","",IF(VLOOKUP(E153,tbFuncionarios[],6,FALSE)&lt;&gt;"","Demitido",VLOOKUP(E153,tbFuncionarios[],2,FALSE))),"")</f>
        <v/>
      </c>
      <c r="G153" s="79" t="str">
        <f>IF(tbLancamentos[[#This Row],[NOME]]="","",IF(tbLancamentos[[#This Row],[esgotado]]&lt;&gt;"",tbLancamentos[[#This Row],[esgotado]],tbLancamentos[[#This Row],[DISPONIBILIDADE]]))</f>
        <v/>
      </c>
      <c r="H153" s="63" t="str">
        <f>IFERROR(IF(tbLancamentos[[#This Row],[NOME]]="","",IF(AND(D153&lt;&gt;"",F153&lt;&gt;"",F153&lt;&gt;"Demitido"),"Ocupado","Disponível")),"")</f>
        <v/>
      </c>
      <c r="I153" s="25" t="str">
        <f>IFERROR(VLOOKUP(C153,CadArm!$B$6:$E$26,4,FALSE)-COUNTIFS($C$6:C153,tbLancamentos[[#This Row],[LOCAL]],$H$6:H153,"Ocupado"),"")</f>
        <v/>
      </c>
      <c r="J153" s="25" t="str">
        <f>IF(tbLancamentos[[#This Row],[Vagas disponíveis]]&lt;0,"Vagas esgotadas para "&amp;C153,"")</f>
        <v/>
      </c>
    </row>
    <row r="154" spans="2:10" s="25" customFormat="1" ht="15" x14ac:dyDescent="0.2">
      <c r="B154" s="40"/>
      <c r="C154" s="41"/>
      <c r="D154" s="76"/>
      <c r="E154" s="76"/>
      <c r="F154" s="62" t="str">
        <f>IFERROR(IF(E154="","",IF(VLOOKUP(E154,tbFuncionarios[],6,FALSE)&lt;&gt;"","Demitido",VLOOKUP(E154,tbFuncionarios[],2,FALSE))),"")</f>
        <v/>
      </c>
      <c r="G154" s="79" t="str">
        <f>IF(tbLancamentos[[#This Row],[NOME]]="","",IF(tbLancamentos[[#This Row],[esgotado]]&lt;&gt;"",tbLancamentos[[#This Row],[esgotado]],tbLancamentos[[#This Row],[DISPONIBILIDADE]]))</f>
        <v/>
      </c>
      <c r="H154" s="63" t="str">
        <f>IFERROR(IF(tbLancamentos[[#This Row],[NOME]]="","",IF(AND(D154&lt;&gt;"",F154&lt;&gt;"",F154&lt;&gt;"Demitido"),"Ocupado","Disponível")),"")</f>
        <v/>
      </c>
      <c r="I154" s="25" t="str">
        <f>IFERROR(VLOOKUP(C154,CadArm!$B$6:$E$26,4,FALSE)-COUNTIFS($C$6:C154,tbLancamentos[[#This Row],[LOCAL]],$H$6:H154,"Ocupado"),"")</f>
        <v/>
      </c>
      <c r="J154" s="25" t="str">
        <f>IF(tbLancamentos[[#This Row],[Vagas disponíveis]]&lt;0,"Vagas esgotadas para "&amp;C154,"")</f>
        <v/>
      </c>
    </row>
    <row r="155" spans="2:10" s="25" customFormat="1" ht="15" x14ac:dyDescent="0.2">
      <c r="B155" s="40"/>
      <c r="C155" s="41"/>
      <c r="D155" s="76"/>
      <c r="E155" s="76"/>
      <c r="F155" s="62" t="str">
        <f>IFERROR(IF(E155="","",IF(VLOOKUP(E155,tbFuncionarios[],6,FALSE)&lt;&gt;"","Demitido",VLOOKUP(E155,tbFuncionarios[],2,FALSE))),"")</f>
        <v/>
      </c>
      <c r="G155" s="79" t="str">
        <f>IF(tbLancamentos[[#This Row],[NOME]]="","",IF(tbLancamentos[[#This Row],[esgotado]]&lt;&gt;"",tbLancamentos[[#This Row],[esgotado]],tbLancamentos[[#This Row],[DISPONIBILIDADE]]))</f>
        <v/>
      </c>
      <c r="H155" s="63" t="str">
        <f>IFERROR(IF(tbLancamentos[[#This Row],[NOME]]="","",IF(AND(D155&lt;&gt;"",F155&lt;&gt;"",F155&lt;&gt;"Demitido"),"Ocupado","Disponível")),"")</f>
        <v/>
      </c>
      <c r="I155" s="25" t="str">
        <f>IFERROR(VLOOKUP(C155,CadArm!$B$6:$E$26,4,FALSE)-COUNTIFS($C$6:C155,tbLancamentos[[#This Row],[LOCAL]],$H$6:H155,"Ocupado"),"")</f>
        <v/>
      </c>
      <c r="J155" s="25" t="str">
        <f>IF(tbLancamentos[[#This Row],[Vagas disponíveis]]&lt;0,"Vagas esgotadas para "&amp;C155,"")</f>
        <v/>
      </c>
    </row>
    <row r="156" spans="2:10" s="25" customFormat="1" ht="15" x14ac:dyDescent="0.2">
      <c r="B156" s="40"/>
      <c r="C156" s="41"/>
      <c r="D156" s="76"/>
      <c r="E156" s="76"/>
      <c r="F156" s="62" t="str">
        <f>IFERROR(IF(E156="","",IF(VLOOKUP(E156,tbFuncionarios[],6,FALSE)&lt;&gt;"","Demitido",VLOOKUP(E156,tbFuncionarios[],2,FALSE))),"")</f>
        <v/>
      </c>
      <c r="G156" s="79" t="str">
        <f>IF(tbLancamentos[[#This Row],[NOME]]="","",IF(tbLancamentos[[#This Row],[esgotado]]&lt;&gt;"",tbLancamentos[[#This Row],[esgotado]],tbLancamentos[[#This Row],[DISPONIBILIDADE]]))</f>
        <v/>
      </c>
      <c r="H156" s="63" t="str">
        <f>IFERROR(IF(tbLancamentos[[#This Row],[NOME]]="","",IF(AND(D156&lt;&gt;"",F156&lt;&gt;"",F156&lt;&gt;"Demitido"),"Ocupado","Disponível")),"")</f>
        <v/>
      </c>
      <c r="I156" s="25" t="str">
        <f>IFERROR(VLOOKUP(C156,CadArm!$B$6:$E$26,4,FALSE)-COUNTIFS($C$6:C156,tbLancamentos[[#This Row],[LOCAL]],$H$6:H156,"Ocupado"),"")</f>
        <v/>
      </c>
      <c r="J156" s="25" t="str">
        <f>IF(tbLancamentos[[#This Row],[Vagas disponíveis]]&lt;0,"Vagas esgotadas para "&amp;C156,"")</f>
        <v/>
      </c>
    </row>
    <row r="157" spans="2:10" s="25" customFormat="1" ht="15" x14ac:dyDescent="0.2">
      <c r="B157" s="40"/>
      <c r="C157" s="41"/>
      <c r="D157" s="76"/>
      <c r="E157" s="76"/>
      <c r="F157" s="62" t="str">
        <f>IFERROR(IF(E157="","",IF(VLOOKUP(E157,tbFuncionarios[],6,FALSE)&lt;&gt;"","Demitido",VLOOKUP(E157,tbFuncionarios[],2,FALSE))),"")</f>
        <v/>
      </c>
      <c r="G157" s="79" t="str">
        <f>IF(tbLancamentos[[#This Row],[NOME]]="","",IF(tbLancamentos[[#This Row],[esgotado]]&lt;&gt;"",tbLancamentos[[#This Row],[esgotado]],tbLancamentos[[#This Row],[DISPONIBILIDADE]]))</f>
        <v/>
      </c>
      <c r="H157" s="63" t="str">
        <f>IFERROR(IF(tbLancamentos[[#This Row],[NOME]]="","",IF(AND(D157&lt;&gt;"",F157&lt;&gt;"",F157&lt;&gt;"Demitido"),"Ocupado","Disponível")),"")</f>
        <v/>
      </c>
      <c r="I157" s="25" t="str">
        <f>IFERROR(VLOOKUP(C157,CadArm!$B$6:$E$26,4,FALSE)-COUNTIFS($C$6:C157,tbLancamentos[[#This Row],[LOCAL]],$H$6:H157,"Ocupado"),"")</f>
        <v/>
      </c>
      <c r="J157" s="25" t="str">
        <f>IF(tbLancamentos[[#This Row],[Vagas disponíveis]]&lt;0,"Vagas esgotadas para "&amp;C157,"")</f>
        <v/>
      </c>
    </row>
    <row r="158" spans="2:10" s="25" customFormat="1" ht="15" x14ac:dyDescent="0.2">
      <c r="B158" s="40"/>
      <c r="C158" s="41"/>
      <c r="D158" s="76"/>
      <c r="E158" s="76"/>
      <c r="F158" s="62" t="str">
        <f>IFERROR(IF(E158="","",IF(VLOOKUP(E158,tbFuncionarios[],6,FALSE)&lt;&gt;"","Demitido",VLOOKUP(E158,tbFuncionarios[],2,FALSE))),"")</f>
        <v/>
      </c>
      <c r="G158" s="79" t="str">
        <f>IF(tbLancamentos[[#This Row],[NOME]]="","",IF(tbLancamentos[[#This Row],[esgotado]]&lt;&gt;"",tbLancamentos[[#This Row],[esgotado]],tbLancamentos[[#This Row],[DISPONIBILIDADE]]))</f>
        <v/>
      </c>
      <c r="H158" s="63" t="str">
        <f>IFERROR(IF(tbLancamentos[[#This Row],[NOME]]="","",IF(AND(D158&lt;&gt;"",F158&lt;&gt;"",F158&lt;&gt;"Demitido"),"Ocupado","Disponível")),"")</f>
        <v/>
      </c>
      <c r="I158" s="25" t="str">
        <f>IFERROR(VLOOKUP(C158,CadArm!$B$6:$E$26,4,FALSE)-COUNTIFS($C$6:C158,tbLancamentos[[#This Row],[LOCAL]],$H$6:H158,"Ocupado"),"")</f>
        <v/>
      </c>
      <c r="J158" s="25" t="str">
        <f>IF(tbLancamentos[[#This Row],[Vagas disponíveis]]&lt;0,"Vagas esgotadas para "&amp;C158,"")</f>
        <v/>
      </c>
    </row>
    <row r="159" spans="2:10" s="25" customFormat="1" ht="15" x14ac:dyDescent="0.2">
      <c r="B159" s="40"/>
      <c r="C159" s="41"/>
      <c r="D159" s="76"/>
      <c r="E159" s="76"/>
      <c r="F159" s="62" t="str">
        <f>IFERROR(IF(E159="","",IF(VLOOKUP(E159,tbFuncionarios[],6,FALSE)&lt;&gt;"","Demitido",VLOOKUP(E159,tbFuncionarios[],2,FALSE))),"")</f>
        <v/>
      </c>
      <c r="G159" s="79" t="str">
        <f>IF(tbLancamentos[[#This Row],[NOME]]="","",IF(tbLancamentos[[#This Row],[esgotado]]&lt;&gt;"",tbLancamentos[[#This Row],[esgotado]],tbLancamentos[[#This Row],[DISPONIBILIDADE]]))</f>
        <v/>
      </c>
      <c r="H159" s="63" t="str">
        <f>IFERROR(IF(tbLancamentos[[#This Row],[NOME]]="","",IF(AND(D159&lt;&gt;"",F159&lt;&gt;"",F159&lt;&gt;"Demitido"),"Ocupado","Disponível")),"")</f>
        <v/>
      </c>
      <c r="I159" s="25" t="str">
        <f>IFERROR(VLOOKUP(C159,CadArm!$B$6:$E$26,4,FALSE)-COUNTIFS($C$6:C159,tbLancamentos[[#This Row],[LOCAL]],$H$6:H159,"Ocupado"),"")</f>
        <v/>
      </c>
      <c r="J159" s="25" t="str">
        <f>IF(tbLancamentos[[#This Row],[Vagas disponíveis]]&lt;0,"Vagas esgotadas para "&amp;C159,"")</f>
        <v/>
      </c>
    </row>
    <row r="160" spans="2:10" s="25" customFormat="1" ht="15" x14ac:dyDescent="0.2">
      <c r="B160" s="40"/>
      <c r="C160" s="41"/>
      <c r="D160" s="76"/>
      <c r="E160" s="76"/>
      <c r="F160" s="62" t="str">
        <f>IFERROR(IF(E160="","",IF(VLOOKUP(E160,tbFuncionarios[],6,FALSE)&lt;&gt;"","Demitido",VLOOKUP(E160,tbFuncionarios[],2,FALSE))),"")</f>
        <v/>
      </c>
      <c r="G160" s="79" t="str">
        <f>IF(tbLancamentos[[#This Row],[NOME]]="","",IF(tbLancamentos[[#This Row],[esgotado]]&lt;&gt;"",tbLancamentos[[#This Row],[esgotado]],tbLancamentos[[#This Row],[DISPONIBILIDADE]]))</f>
        <v/>
      </c>
      <c r="H160" s="63" t="str">
        <f>IFERROR(IF(tbLancamentos[[#This Row],[NOME]]="","",IF(AND(D160&lt;&gt;"",F160&lt;&gt;"",F160&lt;&gt;"Demitido"),"Ocupado","Disponível")),"")</f>
        <v/>
      </c>
      <c r="I160" s="25" t="str">
        <f>IFERROR(VLOOKUP(C160,CadArm!$B$6:$E$26,4,FALSE)-COUNTIFS($C$6:C160,tbLancamentos[[#This Row],[LOCAL]],$H$6:H160,"Ocupado"),"")</f>
        <v/>
      </c>
      <c r="J160" s="25" t="str">
        <f>IF(tbLancamentos[[#This Row],[Vagas disponíveis]]&lt;0,"Vagas esgotadas para "&amp;C160,"")</f>
        <v/>
      </c>
    </row>
    <row r="161" spans="2:10" s="25" customFormat="1" ht="15" x14ac:dyDescent="0.2">
      <c r="B161" s="40"/>
      <c r="C161" s="41"/>
      <c r="D161" s="76"/>
      <c r="E161" s="76"/>
      <c r="F161" s="62" t="str">
        <f>IFERROR(IF(E161="","",IF(VLOOKUP(E161,tbFuncionarios[],6,FALSE)&lt;&gt;"","Demitido",VLOOKUP(E161,tbFuncionarios[],2,FALSE))),"")</f>
        <v/>
      </c>
      <c r="G161" s="79" t="str">
        <f>IF(tbLancamentos[[#This Row],[NOME]]="","",IF(tbLancamentos[[#This Row],[esgotado]]&lt;&gt;"",tbLancamentos[[#This Row],[esgotado]],tbLancamentos[[#This Row],[DISPONIBILIDADE]]))</f>
        <v/>
      </c>
      <c r="H161" s="63" t="str">
        <f>IFERROR(IF(tbLancamentos[[#This Row],[NOME]]="","",IF(AND(D161&lt;&gt;"",F161&lt;&gt;"",F161&lt;&gt;"Demitido"),"Ocupado","Disponível")),"")</f>
        <v/>
      </c>
      <c r="I161" s="25" t="str">
        <f>IFERROR(VLOOKUP(C161,CadArm!$B$6:$E$26,4,FALSE)-COUNTIFS($C$6:C161,tbLancamentos[[#This Row],[LOCAL]],$H$6:H161,"Ocupado"),"")</f>
        <v/>
      </c>
      <c r="J161" s="25" t="str">
        <f>IF(tbLancamentos[[#This Row],[Vagas disponíveis]]&lt;0,"Vagas esgotadas para "&amp;C161,"")</f>
        <v/>
      </c>
    </row>
    <row r="162" spans="2:10" s="25" customFormat="1" ht="15" x14ac:dyDescent="0.2">
      <c r="B162" s="40"/>
      <c r="C162" s="41"/>
      <c r="D162" s="76"/>
      <c r="E162" s="76"/>
      <c r="F162" s="62" t="str">
        <f>IFERROR(IF(E162="","",IF(VLOOKUP(E162,tbFuncionarios[],6,FALSE)&lt;&gt;"","Demitido",VLOOKUP(E162,tbFuncionarios[],2,FALSE))),"")</f>
        <v/>
      </c>
      <c r="G162" s="79" t="str">
        <f>IF(tbLancamentos[[#This Row],[NOME]]="","",IF(tbLancamentos[[#This Row],[esgotado]]&lt;&gt;"",tbLancamentos[[#This Row],[esgotado]],tbLancamentos[[#This Row],[DISPONIBILIDADE]]))</f>
        <v/>
      </c>
      <c r="H162" s="63" t="str">
        <f>IFERROR(IF(tbLancamentos[[#This Row],[NOME]]="","",IF(AND(D162&lt;&gt;"",F162&lt;&gt;"",F162&lt;&gt;"Demitido"),"Ocupado","Disponível")),"")</f>
        <v/>
      </c>
      <c r="I162" s="25" t="str">
        <f>IFERROR(VLOOKUP(C162,CadArm!$B$6:$E$26,4,FALSE)-COUNTIFS($C$6:C162,tbLancamentos[[#This Row],[LOCAL]],$H$6:H162,"Ocupado"),"")</f>
        <v/>
      </c>
      <c r="J162" s="25" t="str">
        <f>IF(tbLancamentos[[#This Row],[Vagas disponíveis]]&lt;0,"Vagas esgotadas para "&amp;C162,"")</f>
        <v/>
      </c>
    </row>
    <row r="163" spans="2:10" s="25" customFormat="1" ht="15" x14ac:dyDescent="0.2">
      <c r="B163" s="40"/>
      <c r="C163" s="41"/>
      <c r="D163" s="76"/>
      <c r="E163" s="76"/>
      <c r="F163" s="62" t="str">
        <f>IFERROR(IF(E163="","",IF(VLOOKUP(E163,tbFuncionarios[],6,FALSE)&lt;&gt;"","Demitido",VLOOKUP(E163,tbFuncionarios[],2,FALSE))),"")</f>
        <v/>
      </c>
      <c r="G163" s="79" t="str">
        <f>IF(tbLancamentos[[#This Row],[NOME]]="","",IF(tbLancamentos[[#This Row],[esgotado]]&lt;&gt;"",tbLancamentos[[#This Row],[esgotado]],tbLancamentos[[#This Row],[DISPONIBILIDADE]]))</f>
        <v/>
      </c>
      <c r="H163" s="63" t="str">
        <f>IFERROR(IF(tbLancamentos[[#This Row],[NOME]]="","",IF(AND(D163&lt;&gt;"",F163&lt;&gt;"",F163&lt;&gt;"Demitido"),"Ocupado","Disponível")),"")</f>
        <v/>
      </c>
      <c r="I163" s="25" t="str">
        <f>IFERROR(VLOOKUP(C163,CadArm!$B$6:$E$26,4,FALSE)-COUNTIFS($C$6:C163,tbLancamentos[[#This Row],[LOCAL]],$H$6:H163,"Ocupado"),"")</f>
        <v/>
      </c>
      <c r="J163" s="25" t="str">
        <f>IF(tbLancamentos[[#This Row],[Vagas disponíveis]]&lt;0,"Vagas esgotadas para "&amp;C163,"")</f>
        <v/>
      </c>
    </row>
    <row r="164" spans="2:10" s="25" customFormat="1" ht="15" x14ac:dyDescent="0.2">
      <c r="B164" s="40"/>
      <c r="C164" s="41"/>
      <c r="D164" s="76"/>
      <c r="E164" s="76"/>
      <c r="F164" s="62" t="str">
        <f>IFERROR(IF(E164="","",IF(VLOOKUP(E164,tbFuncionarios[],6,FALSE)&lt;&gt;"","Demitido",VLOOKUP(E164,tbFuncionarios[],2,FALSE))),"")</f>
        <v/>
      </c>
      <c r="G164" s="79" t="str">
        <f>IF(tbLancamentos[[#This Row],[NOME]]="","",IF(tbLancamentos[[#This Row],[esgotado]]&lt;&gt;"",tbLancamentos[[#This Row],[esgotado]],tbLancamentos[[#This Row],[DISPONIBILIDADE]]))</f>
        <v/>
      </c>
      <c r="H164" s="63" t="str">
        <f>IFERROR(IF(tbLancamentos[[#This Row],[NOME]]="","",IF(AND(D164&lt;&gt;"",F164&lt;&gt;"",F164&lt;&gt;"Demitido"),"Ocupado","Disponível")),"")</f>
        <v/>
      </c>
      <c r="I164" s="25" t="str">
        <f>IFERROR(VLOOKUP(C164,CadArm!$B$6:$E$26,4,FALSE)-COUNTIFS($C$6:C164,tbLancamentos[[#This Row],[LOCAL]],$H$6:H164,"Ocupado"),"")</f>
        <v/>
      </c>
      <c r="J164" s="25" t="str">
        <f>IF(tbLancamentos[[#This Row],[Vagas disponíveis]]&lt;0,"Vagas esgotadas para "&amp;C164,"")</f>
        <v/>
      </c>
    </row>
    <row r="165" spans="2:10" s="25" customFormat="1" ht="15" x14ac:dyDescent="0.2">
      <c r="B165" s="40"/>
      <c r="C165" s="41"/>
      <c r="D165" s="76"/>
      <c r="E165" s="76"/>
      <c r="F165" s="62" t="str">
        <f>IFERROR(IF(E165="","",IF(VLOOKUP(E165,tbFuncionarios[],6,FALSE)&lt;&gt;"","Demitido",VLOOKUP(E165,tbFuncionarios[],2,FALSE))),"")</f>
        <v/>
      </c>
      <c r="G165" s="79" t="str">
        <f>IF(tbLancamentos[[#This Row],[NOME]]="","",IF(tbLancamentos[[#This Row],[esgotado]]&lt;&gt;"",tbLancamentos[[#This Row],[esgotado]],tbLancamentos[[#This Row],[DISPONIBILIDADE]]))</f>
        <v/>
      </c>
      <c r="H165" s="63" t="str">
        <f>IFERROR(IF(tbLancamentos[[#This Row],[NOME]]="","",IF(AND(D165&lt;&gt;"",F165&lt;&gt;"",F165&lt;&gt;"Demitido"),"Ocupado","Disponível")),"")</f>
        <v/>
      </c>
      <c r="I165" s="25" t="str">
        <f>IFERROR(VLOOKUP(C165,CadArm!$B$6:$E$26,4,FALSE)-COUNTIFS($C$6:C165,tbLancamentos[[#This Row],[LOCAL]],$H$6:H165,"Ocupado"),"")</f>
        <v/>
      </c>
      <c r="J165" s="25" t="str">
        <f>IF(tbLancamentos[[#This Row],[Vagas disponíveis]]&lt;0,"Vagas esgotadas para "&amp;C165,"")</f>
        <v/>
      </c>
    </row>
    <row r="166" spans="2:10" s="25" customFormat="1" ht="15" x14ac:dyDescent="0.2">
      <c r="B166" s="40"/>
      <c r="C166" s="41"/>
      <c r="D166" s="76"/>
      <c r="E166" s="76"/>
      <c r="F166" s="62" t="str">
        <f>IFERROR(IF(E166="","",IF(VLOOKUP(E166,tbFuncionarios[],6,FALSE)&lt;&gt;"","Demitido",VLOOKUP(E166,tbFuncionarios[],2,FALSE))),"")</f>
        <v/>
      </c>
      <c r="G166" s="79" t="str">
        <f>IF(tbLancamentos[[#This Row],[NOME]]="","",IF(tbLancamentos[[#This Row],[esgotado]]&lt;&gt;"",tbLancamentos[[#This Row],[esgotado]],tbLancamentos[[#This Row],[DISPONIBILIDADE]]))</f>
        <v/>
      </c>
      <c r="H166" s="63" t="str">
        <f>IFERROR(IF(tbLancamentos[[#This Row],[NOME]]="","",IF(AND(D166&lt;&gt;"",F166&lt;&gt;"",F166&lt;&gt;"Demitido"),"Ocupado","Disponível")),"")</f>
        <v/>
      </c>
      <c r="I166" s="25" t="str">
        <f>IFERROR(VLOOKUP(C166,CadArm!$B$6:$E$26,4,FALSE)-COUNTIFS($C$6:C166,tbLancamentos[[#This Row],[LOCAL]],$H$6:H166,"Ocupado"),"")</f>
        <v/>
      </c>
      <c r="J166" s="25" t="str">
        <f>IF(tbLancamentos[[#This Row],[Vagas disponíveis]]&lt;0,"Vagas esgotadas para "&amp;C166,"")</f>
        <v/>
      </c>
    </row>
    <row r="167" spans="2:10" s="25" customFormat="1" ht="15" x14ac:dyDescent="0.2">
      <c r="B167" s="40"/>
      <c r="C167" s="41"/>
      <c r="D167" s="76"/>
      <c r="E167" s="76"/>
      <c r="F167" s="62" t="str">
        <f>IFERROR(IF(E167="","",IF(VLOOKUP(E167,tbFuncionarios[],6,FALSE)&lt;&gt;"","Demitido",VLOOKUP(E167,tbFuncionarios[],2,FALSE))),"")</f>
        <v/>
      </c>
      <c r="G167" s="79" t="str">
        <f>IF(tbLancamentos[[#This Row],[NOME]]="","",IF(tbLancamentos[[#This Row],[esgotado]]&lt;&gt;"",tbLancamentos[[#This Row],[esgotado]],tbLancamentos[[#This Row],[DISPONIBILIDADE]]))</f>
        <v/>
      </c>
      <c r="H167" s="63" t="str">
        <f>IFERROR(IF(tbLancamentos[[#This Row],[NOME]]="","",IF(AND(D167&lt;&gt;"",F167&lt;&gt;"",F167&lt;&gt;"Demitido"),"Ocupado","Disponível")),"")</f>
        <v/>
      </c>
      <c r="I167" s="25" t="str">
        <f>IFERROR(VLOOKUP(C167,CadArm!$B$6:$E$26,4,FALSE)-COUNTIFS($C$6:C167,tbLancamentos[[#This Row],[LOCAL]],$H$6:H167,"Ocupado"),"")</f>
        <v/>
      </c>
      <c r="J167" s="25" t="str">
        <f>IF(tbLancamentos[[#This Row],[Vagas disponíveis]]&lt;0,"Vagas esgotadas para "&amp;C167,"")</f>
        <v/>
      </c>
    </row>
    <row r="168" spans="2:10" s="25" customFormat="1" ht="15" x14ac:dyDescent="0.2">
      <c r="B168" s="40"/>
      <c r="C168" s="41"/>
      <c r="D168" s="76"/>
      <c r="E168" s="76"/>
      <c r="F168" s="62" t="str">
        <f>IFERROR(IF(E168="","",IF(VLOOKUP(E168,tbFuncionarios[],6,FALSE)&lt;&gt;"","Demitido",VLOOKUP(E168,tbFuncionarios[],2,FALSE))),"")</f>
        <v/>
      </c>
      <c r="G168" s="79" t="str">
        <f>IF(tbLancamentos[[#This Row],[NOME]]="","",IF(tbLancamentos[[#This Row],[esgotado]]&lt;&gt;"",tbLancamentos[[#This Row],[esgotado]],tbLancamentos[[#This Row],[DISPONIBILIDADE]]))</f>
        <v/>
      </c>
      <c r="H168" s="63" t="str">
        <f>IFERROR(IF(tbLancamentos[[#This Row],[NOME]]="","",IF(AND(D168&lt;&gt;"",F168&lt;&gt;"",F168&lt;&gt;"Demitido"),"Ocupado","Disponível")),"")</f>
        <v/>
      </c>
      <c r="I168" s="25" t="str">
        <f>IFERROR(VLOOKUP(C168,CadArm!$B$6:$E$26,4,FALSE)-COUNTIFS($C$6:C168,tbLancamentos[[#This Row],[LOCAL]],$H$6:H168,"Ocupado"),"")</f>
        <v/>
      </c>
      <c r="J168" s="25" t="str">
        <f>IF(tbLancamentos[[#This Row],[Vagas disponíveis]]&lt;0,"Vagas esgotadas para "&amp;C168,"")</f>
        <v/>
      </c>
    </row>
    <row r="169" spans="2:10" s="25" customFormat="1" ht="15" x14ac:dyDescent="0.2">
      <c r="B169" s="40"/>
      <c r="C169" s="41"/>
      <c r="D169" s="76"/>
      <c r="E169" s="76"/>
      <c r="F169" s="62" t="str">
        <f>IFERROR(IF(E169="","",IF(VLOOKUP(E169,tbFuncionarios[],6,FALSE)&lt;&gt;"","Demitido",VLOOKUP(E169,tbFuncionarios[],2,FALSE))),"")</f>
        <v/>
      </c>
      <c r="G169" s="79" t="str">
        <f>IF(tbLancamentos[[#This Row],[NOME]]="","",IF(tbLancamentos[[#This Row],[esgotado]]&lt;&gt;"",tbLancamentos[[#This Row],[esgotado]],tbLancamentos[[#This Row],[DISPONIBILIDADE]]))</f>
        <v/>
      </c>
      <c r="H169" s="63" t="str">
        <f>IFERROR(IF(tbLancamentos[[#This Row],[NOME]]="","",IF(AND(D169&lt;&gt;"",F169&lt;&gt;"",F169&lt;&gt;"Demitido"),"Ocupado","Disponível")),"")</f>
        <v/>
      </c>
      <c r="I169" s="25" t="str">
        <f>IFERROR(VLOOKUP(C169,CadArm!$B$6:$E$26,4,FALSE)-COUNTIFS($C$6:C169,tbLancamentos[[#This Row],[LOCAL]],$H$6:H169,"Ocupado"),"")</f>
        <v/>
      </c>
      <c r="J169" s="25" t="str">
        <f>IF(tbLancamentos[[#This Row],[Vagas disponíveis]]&lt;0,"Vagas esgotadas para "&amp;C169,"")</f>
        <v/>
      </c>
    </row>
    <row r="170" spans="2:10" s="25" customFormat="1" ht="15" x14ac:dyDescent="0.2">
      <c r="B170" s="40"/>
      <c r="C170" s="41"/>
      <c r="D170" s="76"/>
      <c r="E170" s="76"/>
      <c r="F170" s="62" t="str">
        <f>IFERROR(IF(E170="","",IF(VLOOKUP(E170,tbFuncionarios[],6,FALSE)&lt;&gt;"","Demitido",VLOOKUP(E170,tbFuncionarios[],2,FALSE))),"")</f>
        <v/>
      </c>
      <c r="G170" s="79" t="str">
        <f>IF(tbLancamentos[[#This Row],[NOME]]="","",IF(tbLancamentos[[#This Row],[esgotado]]&lt;&gt;"",tbLancamentos[[#This Row],[esgotado]],tbLancamentos[[#This Row],[DISPONIBILIDADE]]))</f>
        <v/>
      </c>
      <c r="H170" s="63" t="str">
        <f>IFERROR(IF(tbLancamentos[[#This Row],[NOME]]="","",IF(AND(D170&lt;&gt;"",F170&lt;&gt;"",F170&lt;&gt;"Demitido"),"Ocupado","Disponível")),"")</f>
        <v/>
      </c>
      <c r="I170" s="25" t="str">
        <f>IFERROR(VLOOKUP(C170,CadArm!$B$6:$E$26,4,FALSE)-COUNTIFS($C$6:C170,tbLancamentos[[#This Row],[LOCAL]],$H$6:H170,"Ocupado"),"")</f>
        <v/>
      </c>
      <c r="J170" s="25" t="str">
        <f>IF(tbLancamentos[[#This Row],[Vagas disponíveis]]&lt;0,"Vagas esgotadas para "&amp;C170,"")</f>
        <v/>
      </c>
    </row>
    <row r="171" spans="2:10" s="25" customFormat="1" ht="15" x14ac:dyDescent="0.2">
      <c r="B171" s="40"/>
      <c r="C171" s="41"/>
      <c r="D171" s="76"/>
      <c r="E171" s="76"/>
      <c r="F171" s="62" t="str">
        <f>IFERROR(IF(E171="","",IF(VLOOKUP(E171,tbFuncionarios[],6,FALSE)&lt;&gt;"","Demitido",VLOOKUP(E171,tbFuncionarios[],2,FALSE))),"")</f>
        <v/>
      </c>
      <c r="G171" s="79" t="str">
        <f>IF(tbLancamentos[[#This Row],[NOME]]="","",IF(tbLancamentos[[#This Row],[esgotado]]&lt;&gt;"",tbLancamentos[[#This Row],[esgotado]],tbLancamentos[[#This Row],[DISPONIBILIDADE]]))</f>
        <v/>
      </c>
      <c r="H171" s="63" t="str">
        <f>IFERROR(IF(tbLancamentos[[#This Row],[NOME]]="","",IF(AND(D171&lt;&gt;"",F171&lt;&gt;"",F171&lt;&gt;"Demitido"),"Ocupado","Disponível")),"")</f>
        <v/>
      </c>
      <c r="I171" s="25" t="str">
        <f>IFERROR(VLOOKUP(C171,CadArm!$B$6:$E$26,4,FALSE)-COUNTIFS($C$6:C171,tbLancamentos[[#This Row],[LOCAL]],$H$6:H171,"Ocupado"),"")</f>
        <v/>
      </c>
      <c r="J171" s="25" t="str">
        <f>IF(tbLancamentos[[#This Row],[Vagas disponíveis]]&lt;0,"Vagas esgotadas para "&amp;C171,"")</f>
        <v/>
      </c>
    </row>
    <row r="172" spans="2:10" s="25" customFormat="1" ht="15" x14ac:dyDescent="0.2">
      <c r="B172" s="40"/>
      <c r="C172" s="41"/>
      <c r="D172" s="76"/>
      <c r="E172" s="76"/>
      <c r="F172" s="62" t="str">
        <f>IFERROR(IF(E172="","",IF(VLOOKUP(E172,tbFuncionarios[],6,FALSE)&lt;&gt;"","Demitido",VLOOKUP(E172,tbFuncionarios[],2,FALSE))),"")</f>
        <v/>
      </c>
      <c r="G172" s="79" t="str">
        <f>IF(tbLancamentos[[#This Row],[NOME]]="","",IF(tbLancamentos[[#This Row],[esgotado]]&lt;&gt;"",tbLancamentos[[#This Row],[esgotado]],tbLancamentos[[#This Row],[DISPONIBILIDADE]]))</f>
        <v/>
      </c>
      <c r="H172" s="63" t="str">
        <f>IFERROR(IF(tbLancamentos[[#This Row],[NOME]]="","",IF(AND(D172&lt;&gt;"",F172&lt;&gt;"",F172&lt;&gt;"Demitido"),"Ocupado","Disponível")),"")</f>
        <v/>
      </c>
      <c r="I172" s="25" t="str">
        <f>IFERROR(VLOOKUP(C172,CadArm!$B$6:$E$26,4,FALSE)-COUNTIFS($C$6:C172,tbLancamentos[[#This Row],[LOCAL]],$H$6:H172,"Ocupado"),"")</f>
        <v/>
      </c>
      <c r="J172" s="25" t="str">
        <f>IF(tbLancamentos[[#This Row],[Vagas disponíveis]]&lt;0,"Vagas esgotadas para "&amp;C172,"")</f>
        <v/>
      </c>
    </row>
    <row r="173" spans="2:10" s="25" customFormat="1" ht="15" x14ac:dyDescent="0.2">
      <c r="B173" s="40"/>
      <c r="C173" s="41"/>
      <c r="D173" s="76"/>
      <c r="E173" s="76"/>
      <c r="F173" s="62" t="str">
        <f>IFERROR(IF(E173="","",IF(VLOOKUP(E173,tbFuncionarios[],6,FALSE)&lt;&gt;"","Demitido",VLOOKUP(E173,tbFuncionarios[],2,FALSE))),"")</f>
        <v/>
      </c>
      <c r="G173" s="79" t="str">
        <f>IF(tbLancamentos[[#This Row],[NOME]]="","",IF(tbLancamentos[[#This Row],[esgotado]]&lt;&gt;"",tbLancamentos[[#This Row],[esgotado]],tbLancamentos[[#This Row],[DISPONIBILIDADE]]))</f>
        <v/>
      </c>
      <c r="H173" s="63" t="str">
        <f>IFERROR(IF(tbLancamentos[[#This Row],[NOME]]="","",IF(AND(D173&lt;&gt;"",F173&lt;&gt;"",F173&lt;&gt;"Demitido"),"Ocupado","Disponível")),"")</f>
        <v/>
      </c>
      <c r="I173" s="25" t="str">
        <f>IFERROR(VLOOKUP(C173,CadArm!$B$6:$E$26,4,FALSE)-COUNTIFS($C$6:C173,tbLancamentos[[#This Row],[LOCAL]],$H$6:H173,"Ocupado"),"")</f>
        <v/>
      </c>
      <c r="J173" s="25" t="str">
        <f>IF(tbLancamentos[[#This Row],[Vagas disponíveis]]&lt;0,"Vagas esgotadas para "&amp;C173,"")</f>
        <v/>
      </c>
    </row>
    <row r="174" spans="2:10" s="25" customFormat="1" ht="15" x14ac:dyDescent="0.2">
      <c r="B174" s="40"/>
      <c r="C174" s="41"/>
      <c r="D174" s="76"/>
      <c r="E174" s="76"/>
      <c r="F174" s="62" t="str">
        <f>IFERROR(IF(E174="","",IF(VLOOKUP(E174,tbFuncionarios[],6,FALSE)&lt;&gt;"","Demitido",VLOOKUP(E174,tbFuncionarios[],2,FALSE))),"")</f>
        <v/>
      </c>
      <c r="G174" s="79" t="str">
        <f>IF(tbLancamentos[[#This Row],[NOME]]="","",IF(tbLancamentos[[#This Row],[esgotado]]&lt;&gt;"",tbLancamentos[[#This Row],[esgotado]],tbLancamentos[[#This Row],[DISPONIBILIDADE]]))</f>
        <v/>
      </c>
      <c r="H174" s="63" t="str">
        <f>IFERROR(IF(tbLancamentos[[#This Row],[NOME]]="","",IF(AND(D174&lt;&gt;"",F174&lt;&gt;"",F174&lt;&gt;"Demitido"),"Ocupado","Disponível")),"")</f>
        <v/>
      </c>
      <c r="I174" s="25" t="str">
        <f>IFERROR(VLOOKUP(C174,CadArm!$B$6:$E$26,4,FALSE)-COUNTIFS($C$6:C174,tbLancamentos[[#This Row],[LOCAL]],$H$6:H174,"Ocupado"),"")</f>
        <v/>
      </c>
      <c r="J174" s="25" t="str">
        <f>IF(tbLancamentos[[#This Row],[Vagas disponíveis]]&lt;0,"Vagas esgotadas para "&amp;C174,"")</f>
        <v/>
      </c>
    </row>
    <row r="175" spans="2:10" s="25" customFormat="1" ht="15" x14ac:dyDescent="0.2">
      <c r="B175" s="40"/>
      <c r="C175" s="41"/>
      <c r="D175" s="76"/>
      <c r="E175" s="76"/>
      <c r="F175" s="62" t="str">
        <f>IFERROR(IF(E175="","",IF(VLOOKUP(E175,tbFuncionarios[],6,FALSE)&lt;&gt;"","Demitido",VLOOKUP(E175,tbFuncionarios[],2,FALSE))),"")</f>
        <v/>
      </c>
      <c r="G175" s="79" t="str">
        <f>IF(tbLancamentos[[#This Row],[NOME]]="","",IF(tbLancamentos[[#This Row],[esgotado]]&lt;&gt;"",tbLancamentos[[#This Row],[esgotado]],tbLancamentos[[#This Row],[DISPONIBILIDADE]]))</f>
        <v/>
      </c>
      <c r="H175" s="63" t="str">
        <f>IFERROR(IF(tbLancamentos[[#This Row],[NOME]]="","",IF(AND(D175&lt;&gt;"",F175&lt;&gt;"",F175&lt;&gt;"Demitido"),"Ocupado","Disponível")),"")</f>
        <v/>
      </c>
      <c r="I175" s="25" t="str">
        <f>IFERROR(VLOOKUP(C175,CadArm!$B$6:$E$26,4,FALSE)-COUNTIFS($C$6:C175,tbLancamentos[[#This Row],[LOCAL]],$H$6:H175,"Ocupado"),"")</f>
        <v/>
      </c>
      <c r="J175" s="25" t="str">
        <f>IF(tbLancamentos[[#This Row],[Vagas disponíveis]]&lt;0,"Vagas esgotadas para "&amp;C175,"")</f>
        <v/>
      </c>
    </row>
    <row r="176" spans="2:10" s="25" customFormat="1" ht="15" x14ac:dyDescent="0.2">
      <c r="B176" s="40"/>
      <c r="C176" s="41"/>
      <c r="D176" s="76"/>
      <c r="E176" s="76"/>
      <c r="F176" s="62" t="str">
        <f>IFERROR(IF(E176="","",IF(VLOOKUP(E176,tbFuncionarios[],6,FALSE)&lt;&gt;"","Demitido",VLOOKUP(E176,tbFuncionarios[],2,FALSE))),"")</f>
        <v/>
      </c>
      <c r="G176" s="79" t="str">
        <f>IF(tbLancamentos[[#This Row],[NOME]]="","",IF(tbLancamentos[[#This Row],[esgotado]]&lt;&gt;"",tbLancamentos[[#This Row],[esgotado]],tbLancamentos[[#This Row],[DISPONIBILIDADE]]))</f>
        <v/>
      </c>
      <c r="H176" s="63" t="str">
        <f>IFERROR(IF(tbLancamentos[[#This Row],[NOME]]="","",IF(AND(D176&lt;&gt;"",F176&lt;&gt;"",F176&lt;&gt;"Demitido"),"Ocupado","Disponível")),"")</f>
        <v/>
      </c>
      <c r="I176" s="25" t="str">
        <f>IFERROR(VLOOKUP(C176,CadArm!$B$6:$E$26,4,FALSE)-COUNTIFS($C$6:C176,tbLancamentos[[#This Row],[LOCAL]],$H$6:H176,"Ocupado"),"")</f>
        <v/>
      </c>
      <c r="J176" s="25" t="str">
        <f>IF(tbLancamentos[[#This Row],[Vagas disponíveis]]&lt;0,"Vagas esgotadas para "&amp;C176,"")</f>
        <v/>
      </c>
    </row>
    <row r="177" spans="2:10" s="25" customFormat="1" ht="15" x14ac:dyDescent="0.2">
      <c r="B177" s="40"/>
      <c r="C177" s="41"/>
      <c r="D177" s="76"/>
      <c r="E177" s="76"/>
      <c r="F177" s="62" t="str">
        <f>IFERROR(IF(E177="","",IF(VLOOKUP(E177,tbFuncionarios[],6,FALSE)&lt;&gt;"","Demitido",VLOOKUP(E177,tbFuncionarios[],2,FALSE))),"")</f>
        <v/>
      </c>
      <c r="G177" s="79" t="str">
        <f>IF(tbLancamentos[[#This Row],[NOME]]="","",IF(tbLancamentos[[#This Row],[esgotado]]&lt;&gt;"",tbLancamentos[[#This Row],[esgotado]],tbLancamentos[[#This Row],[DISPONIBILIDADE]]))</f>
        <v/>
      </c>
      <c r="H177" s="63" t="str">
        <f>IFERROR(IF(tbLancamentos[[#This Row],[NOME]]="","",IF(AND(D177&lt;&gt;"",F177&lt;&gt;"",F177&lt;&gt;"Demitido"),"Ocupado","Disponível")),"")</f>
        <v/>
      </c>
      <c r="I177" s="25" t="str">
        <f>IFERROR(VLOOKUP(C177,CadArm!$B$6:$E$26,4,FALSE)-COUNTIFS($C$6:C177,tbLancamentos[[#This Row],[LOCAL]],$H$6:H177,"Ocupado"),"")</f>
        <v/>
      </c>
      <c r="J177" s="25" t="str">
        <f>IF(tbLancamentos[[#This Row],[Vagas disponíveis]]&lt;0,"Vagas esgotadas para "&amp;C177,"")</f>
        <v/>
      </c>
    </row>
    <row r="178" spans="2:10" s="25" customFormat="1" ht="15" x14ac:dyDescent="0.2">
      <c r="B178" s="40"/>
      <c r="C178" s="41"/>
      <c r="D178" s="76"/>
      <c r="E178" s="76"/>
      <c r="F178" s="62" t="str">
        <f>IFERROR(IF(E178="","",IF(VLOOKUP(E178,tbFuncionarios[],6,FALSE)&lt;&gt;"","Demitido",VLOOKUP(E178,tbFuncionarios[],2,FALSE))),"")</f>
        <v/>
      </c>
      <c r="G178" s="79" t="str">
        <f>IF(tbLancamentos[[#This Row],[NOME]]="","",IF(tbLancamentos[[#This Row],[esgotado]]&lt;&gt;"",tbLancamentos[[#This Row],[esgotado]],tbLancamentos[[#This Row],[DISPONIBILIDADE]]))</f>
        <v/>
      </c>
      <c r="H178" s="63" t="str">
        <f>IFERROR(IF(tbLancamentos[[#This Row],[NOME]]="","",IF(AND(D178&lt;&gt;"",F178&lt;&gt;"",F178&lt;&gt;"Demitido"),"Ocupado","Disponível")),"")</f>
        <v/>
      </c>
      <c r="I178" s="25" t="str">
        <f>IFERROR(VLOOKUP(C178,CadArm!$B$6:$E$26,4,FALSE)-COUNTIFS($C$6:C178,tbLancamentos[[#This Row],[LOCAL]],$H$6:H178,"Ocupado"),"")</f>
        <v/>
      </c>
      <c r="J178" s="25" t="str">
        <f>IF(tbLancamentos[[#This Row],[Vagas disponíveis]]&lt;0,"Vagas esgotadas para "&amp;C178,"")</f>
        <v/>
      </c>
    </row>
    <row r="179" spans="2:10" s="25" customFormat="1" ht="15" x14ac:dyDescent="0.2">
      <c r="B179" s="40"/>
      <c r="C179" s="41"/>
      <c r="D179" s="76"/>
      <c r="E179" s="76"/>
      <c r="F179" s="62" t="str">
        <f>IFERROR(IF(E179="","",IF(VLOOKUP(E179,tbFuncionarios[],6,FALSE)&lt;&gt;"","Demitido",VLOOKUP(E179,tbFuncionarios[],2,FALSE))),"")</f>
        <v/>
      </c>
      <c r="G179" s="79" t="str">
        <f>IF(tbLancamentos[[#This Row],[NOME]]="","",IF(tbLancamentos[[#This Row],[esgotado]]&lt;&gt;"",tbLancamentos[[#This Row],[esgotado]],tbLancamentos[[#This Row],[DISPONIBILIDADE]]))</f>
        <v/>
      </c>
      <c r="H179" s="63" t="str">
        <f>IFERROR(IF(tbLancamentos[[#This Row],[NOME]]="","",IF(AND(D179&lt;&gt;"",F179&lt;&gt;"",F179&lt;&gt;"Demitido"),"Ocupado","Disponível")),"")</f>
        <v/>
      </c>
      <c r="I179" s="25" t="str">
        <f>IFERROR(VLOOKUP(C179,CadArm!$B$6:$E$26,4,FALSE)-COUNTIFS($C$6:C179,tbLancamentos[[#This Row],[LOCAL]],$H$6:H179,"Ocupado"),"")</f>
        <v/>
      </c>
      <c r="J179" s="25" t="str">
        <f>IF(tbLancamentos[[#This Row],[Vagas disponíveis]]&lt;0,"Vagas esgotadas para "&amp;C179,"")</f>
        <v/>
      </c>
    </row>
    <row r="180" spans="2:10" s="25" customFormat="1" ht="15" x14ac:dyDescent="0.2">
      <c r="B180" s="40"/>
      <c r="C180" s="41"/>
      <c r="D180" s="76"/>
      <c r="E180" s="76"/>
      <c r="F180" s="62" t="str">
        <f>IFERROR(IF(E180="","",IF(VLOOKUP(E180,tbFuncionarios[],6,FALSE)&lt;&gt;"","Demitido",VLOOKUP(E180,tbFuncionarios[],2,FALSE))),"")</f>
        <v/>
      </c>
      <c r="G180" s="79" t="str">
        <f>IF(tbLancamentos[[#This Row],[NOME]]="","",IF(tbLancamentos[[#This Row],[esgotado]]&lt;&gt;"",tbLancamentos[[#This Row],[esgotado]],tbLancamentos[[#This Row],[DISPONIBILIDADE]]))</f>
        <v/>
      </c>
      <c r="H180" s="63" t="str">
        <f>IFERROR(IF(tbLancamentos[[#This Row],[NOME]]="","",IF(AND(D180&lt;&gt;"",F180&lt;&gt;"",F180&lt;&gt;"Demitido"),"Ocupado","Disponível")),"")</f>
        <v/>
      </c>
      <c r="I180" s="25" t="str">
        <f>IFERROR(VLOOKUP(C180,CadArm!$B$6:$E$26,4,FALSE)-COUNTIFS($C$6:C180,tbLancamentos[[#This Row],[LOCAL]],$H$6:H180,"Ocupado"),"")</f>
        <v/>
      </c>
      <c r="J180" s="25" t="str">
        <f>IF(tbLancamentos[[#This Row],[Vagas disponíveis]]&lt;0,"Vagas esgotadas para "&amp;C180,"")</f>
        <v/>
      </c>
    </row>
    <row r="181" spans="2:10" s="25" customFormat="1" ht="15" x14ac:dyDescent="0.2">
      <c r="B181" s="40"/>
      <c r="C181" s="41"/>
      <c r="D181" s="76"/>
      <c r="E181" s="76"/>
      <c r="F181" s="62" t="str">
        <f>IFERROR(IF(E181="","",IF(VLOOKUP(E181,tbFuncionarios[],6,FALSE)&lt;&gt;"","Demitido",VLOOKUP(E181,tbFuncionarios[],2,FALSE))),"")</f>
        <v/>
      </c>
      <c r="G181" s="79" t="str">
        <f>IF(tbLancamentos[[#This Row],[NOME]]="","",IF(tbLancamentos[[#This Row],[esgotado]]&lt;&gt;"",tbLancamentos[[#This Row],[esgotado]],tbLancamentos[[#This Row],[DISPONIBILIDADE]]))</f>
        <v/>
      </c>
      <c r="H181" s="63" t="str">
        <f>IFERROR(IF(tbLancamentos[[#This Row],[NOME]]="","",IF(AND(D181&lt;&gt;"",F181&lt;&gt;"",F181&lt;&gt;"Demitido"),"Ocupado","Disponível")),"")</f>
        <v/>
      </c>
      <c r="I181" s="25" t="str">
        <f>IFERROR(VLOOKUP(C181,CadArm!$B$6:$E$26,4,FALSE)-COUNTIFS($C$6:C181,tbLancamentos[[#This Row],[LOCAL]],$H$6:H181,"Ocupado"),"")</f>
        <v/>
      </c>
      <c r="J181" s="25" t="str">
        <f>IF(tbLancamentos[[#This Row],[Vagas disponíveis]]&lt;0,"Vagas esgotadas para "&amp;C181,"")</f>
        <v/>
      </c>
    </row>
    <row r="182" spans="2:10" s="25" customFormat="1" ht="15" x14ac:dyDescent="0.2">
      <c r="B182" s="40"/>
      <c r="C182" s="41"/>
      <c r="D182" s="76"/>
      <c r="E182" s="76"/>
      <c r="F182" s="62" t="str">
        <f>IFERROR(IF(E182="","",IF(VLOOKUP(E182,tbFuncionarios[],6,FALSE)&lt;&gt;"","Demitido",VLOOKUP(E182,tbFuncionarios[],2,FALSE))),"")</f>
        <v/>
      </c>
      <c r="G182" s="79" t="str">
        <f>IF(tbLancamentos[[#This Row],[NOME]]="","",IF(tbLancamentos[[#This Row],[esgotado]]&lt;&gt;"",tbLancamentos[[#This Row],[esgotado]],tbLancamentos[[#This Row],[DISPONIBILIDADE]]))</f>
        <v/>
      </c>
      <c r="H182" s="63" t="str">
        <f>IFERROR(IF(tbLancamentos[[#This Row],[NOME]]="","",IF(AND(D182&lt;&gt;"",F182&lt;&gt;"",F182&lt;&gt;"Demitido"),"Ocupado","Disponível")),"")</f>
        <v/>
      </c>
      <c r="I182" s="25" t="str">
        <f>IFERROR(VLOOKUP(C182,CadArm!$B$6:$E$26,4,FALSE)-COUNTIFS($C$6:C182,tbLancamentos[[#This Row],[LOCAL]],$H$6:H182,"Ocupado"),"")</f>
        <v/>
      </c>
      <c r="J182" s="25" t="str">
        <f>IF(tbLancamentos[[#This Row],[Vagas disponíveis]]&lt;0,"Vagas esgotadas para "&amp;C182,"")</f>
        <v/>
      </c>
    </row>
    <row r="183" spans="2:10" s="25" customFormat="1" ht="15" x14ac:dyDescent="0.2">
      <c r="B183" s="40"/>
      <c r="C183" s="41"/>
      <c r="D183" s="76"/>
      <c r="E183" s="76"/>
      <c r="F183" s="62" t="str">
        <f>IFERROR(IF(E183="","",IF(VLOOKUP(E183,tbFuncionarios[],6,FALSE)&lt;&gt;"","Demitido",VLOOKUP(E183,tbFuncionarios[],2,FALSE))),"")</f>
        <v/>
      </c>
      <c r="G183" s="79" t="str">
        <f>IF(tbLancamentos[[#This Row],[NOME]]="","",IF(tbLancamentos[[#This Row],[esgotado]]&lt;&gt;"",tbLancamentos[[#This Row],[esgotado]],tbLancamentos[[#This Row],[DISPONIBILIDADE]]))</f>
        <v/>
      </c>
      <c r="H183" s="63" t="str">
        <f>IFERROR(IF(tbLancamentos[[#This Row],[NOME]]="","",IF(AND(D183&lt;&gt;"",F183&lt;&gt;"",F183&lt;&gt;"Demitido"),"Ocupado","Disponível")),"")</f>
        <v/>
      </c>
      <c r="I183" s="25" t="str">
        <f>IFERROR(VLOOKUP(C183,CadArm!$B$6:$E$26,4,FALSE)-COUNTIFS($C$6:C183,tbLancamentos[[#This Row],[LOCAL]],$H$6:H183,"Ocupado"),"")</f>
        <v/>
      </c>
      <c r="J183" s="25" t="str">
        <f>IF(tbLancamentos[[#This Row],[Vagas disponíveis]]&lt;0,"Vagas esgotadas para "&amp;C183,"")</f>
        <v/>
      </c>
    </row>
    <row r="184" spans="2:10" s="25" customFormat="1" ht="15" x14ac:dyDescent="0.2">
      <c r="B184" s="40"/>
      <c r="C184" s="41"/>
      <c r="D184" s="76"/>
      <c r="E184" s="76"/>
      <c r="F184" s="62" t="str">
        <f>IFERROR(IF(E184="","",IF(VLOOKUP(E184,tbFuncionarios[],6,FALSE)&lt;&gt;"","Demitido",VLOOKUP(E184,tbFuncionarios[],2,FALSE))),"")</f>
        <v/>
      </c>
      <c r="G184" s="79" t="str">
        <f>IF(tbLancamentos[[#This Row],[NOME]]="","",IF(tbLancamentos[[#This Row],[esgotado]]&lt;&gt;"",tbLancamentos[[#This Row],[esgotado]],tbLancamentos[[#This Row],[DISPONIBILIDADE]]))</f>
        <v/>
      </c>
      <c r="H184" s="63" t="str">
        <f>IFERROR(IF(tbLancamentos[[#This Row],[NOME]]="","",IF(AND(D184&lt;&gt;"",F184&lt;&gt;"",F184&lt;&gt;"Demitido"),"Ocupado","Disponível")),"")</f>
        <v/>
      </c>
      <c r="I184" s="25" t="str">
        <f>IFERROR(VLOOKUP(C184,CadArm!$B$6:$E$26,4,FALSE)-COUNTIFS($C$6:C184,tbLancamentos[[#This Row],[LOCAL]],$H$6:H184,"Ocupado"),"")</f>
        <v/>
      </c>
      <c r="J184" s="25" t="str">
        <f>IF(tbLancamentos[[#This Row],[Vagas disponíveis]]&lt;0,"Vagas esgotadas para "&amp;C184,"")</f>
        <v/>
      </c>
    </row>
    <row r="185" spans="2:10" s="25" customFormat="1" ht="15" x14ac:dyDescent="0.2">
      <c r="B185" s="40"/>
      <c r="C185" s="41"/>
      <c r="D185" s="76"/>
      <c r="E185" s="76"/>
      <c r="F185" s="62" t="str">
        <f>IFERROR(IF(E185="","",IF(VLOOKUP(E185,tbFuncionarios[],6,FALSE)&lt;&gt;"","Demitido",VLOOKUP(E185,tbFuncionarios[],2,FALSE))),"")</f>
        <v/>
      </c>
      <c r="G185" s="79" t="str">
        <f>IF(tbLancamentos[[#This Row],[NOME]]="","",IF(tbLancamentos[[#This Row],[esgotado]]&lt;&gt;"",tbLancamentos[[#This Row],[esgotado]],tbLancamentos[[#This Row],[DISPONIBILIDADE]]))</f>
        <v/>
      </c>
      <c r="H185" s="63" t="str">
        <f>IFERROR(IF(tbLancamentos[[#This Row],[NOME]]="","",IF(AND(D185&lt;&gt;"",F185&lt;&gt;"",F185&lt;&gt;"Demitido"),"Ocupado","Disponível")),"")</f>
        <v/>
      </c>
      <c r="I185" s="25" t="str">
        <f>IFERROR(VLOOKUP(C185,CadArm!$B$6:$E$26,4,FALSE)-COUNTIFS($C$6:C185,tbLancamentos[[#This Row],[LOCAL]],$H$6:H185,"Ocupado"),"")</f>
        <v/>
      </c>
      <c r="J185" s="25" t="str">
        <f>IF(tbLancamentos[[#This Row],[Vagas disponíveis]]&lt;0,"Vagas esgotadas para "&amp;C185,"")</f>
        <v/>
      </c>
    </row>
    <row r="186" spans="2:10" s="25" customFormat="1" ht="15" x14ac:dyDescent="0.2">
      <c r="B186" s="40"/>
      <c r="C186" s="41"/>
      <c r="D186" s="76"/>
      <c r="E186" s="76"/>
      <c r="F186" s="62" t="str">
        <f>IFERROR(IF(E186="","",IF(VLOOKUP(E186,tbFuncionarios[],6,FALSE)&lt;&gt;"","Demitido",VLOOKUP(E186,tbFuncionarios[],2,FALSE))),"")</f>
        <v/>
      </c>
      <c r="G186" s="79" t="str">
        <f>IF(tbLancamentos[[#This Row],[NOME]]="","",IF(tbLancamentos[[#This Row],[esgotado]]&lt;&gt;"",tbLancamentos[[#This Row],[esgotado]],tbLancamentos[[#This Row],[DISPONIBILIDADE]]))</f>
        <v/>
      </c>
      <c r="H186" s="63" t="str">
        <f>IFERROR(IF(tbLancamentos[[#This Row],[NOME]]="","",IF(AND(D186&lt;&gt;"",F186&lt;&gt;"",F186&lt;&gt;"Demitido"),"Ocupado","Disponível")),"")</f>
        <v/>
      </c>
      <c r="I186" s="25" t="str">
        <f>IFERROR(VLOOKUP(C186,CadArm!$B$6:$E$26,4,FALSE)-COUNTIFS($C$6:C186,tbLancamentos[[#This Row],[LOCAL]],$H$6:H186,"Ocupado"),"")</f>
        <v/>
      </c>
      <c r="J186" s="25" t="str">
        <f>IF(tbLancamentos[[#This Row],[Vagas disponíveis]]&lt;0,"Vagas esgotadas para "&amp;C186,"")</f>
        <v/>
      </c>
    </row>
    <row r="187" spans="2:10" s="25" customFormat="1" ht="15" x14ac:dyDescent="0.2">
      <c r="B187" s="40"/>
      <c r="C187" s="41"/>
      <c r="D187" s="76"/>
      <c r="E187" s="76"/>
      <c r="F187" s="62" t="str">
        <f>IFERROR(IF(E187="","",IF(VLOOKUP(E187,tbFuncionarios[],6,FALSE)&lt;&gt;"","Demitido",VLOOKUP(E187,tbFuncionarios[],2,FALSE))),"")</f>
        <v/>
      </c>
      <c r="G187" s="79" t="str">
        <f>IF(tbLancamentos[[#This Row],[NOME]]="","",IF(tbLancamentos[[#This Row],[esgotado]]&lt;&gt;"",tbLancamentos[[#This Row],[esgotado]],tbLancamentos[[#This Row],[DISPONIBILIDADE]]))</f>
        <v/>
      </c>
      <c r="H187" s="63" t="str">
        <f>IFERROR(IF(tbLancamentos[[#This Row],[NOME]]="","",IF(AND(D187&lt;&gt;"",F187&lt;&gt;"",F187&lt;&gt;"Demitido"),"Ocupado","Disponível")),"")</f>
        <v/>
      </c>
      <c r="I187" s="25" t="str">
        <f>IFERROR(VLOOKUP(C187,CadArm!$B$6:$E$26,4,FALSE)-COUNTIFS($C$6:C187,tbLancamentos[[#This Row],[LOCAL]],$H$6:H187,"Ocupado"),"")</f>
        <v/>
      </c>
      <c r="J187" s="25" t="str">
        <f>IF(tbLancamentos[[#This Row],[Vagas disponíveis]]&lt;0,"Vagas esgotadas para "&amp;C187,"")</f>
        <v/>
      </c>
    </row>
    <row r="188" spans="2:10" s="25" customFormat="1" ht="15" x14ac:dyDescent="0.2">
      <c r="B188" s="40"/>
      <c r="C188" s="41"/>
      <c r="D188" s="76"/>
      <c r="E188" s="76"/>
      <c r="F188" s="62" t="str">
        <f>IFERROR(IF(E188="","",IF(VLOOKUP(E188,tbFuncionarios[],6,FALSE)&lt;&gt;"","Demitido",VLOOKUP(E188,tbFuncionarios[],2,FALSE))),"")</f>
        <v/>
      </c>
      <c r="G188" s="79" t="str">
        <f>IF(tbLancamentos[[#This Row],[NOME]]="","",IF(tbLancamentos[[#This Row],[esgotado]]&lt;&gt;"",tbLancamentos[[#This Row],[esgotado]],tbLancamentos[[#This Row],[DISPONIBILIDADE]]))</f>
        <v/>
      </c>
      <c r="H188" s="63" t="str">
        <f>IFERROR(IF(tbLancamentos[[#This Row],[NOME]]="","",IF(AND(D188&lt;&gt;"",F188&lt;&gt;"",F188&lt;&gt;"Demitido"),"Ocupado","Disponível")),"")</f>
        <v/>
      </c>
      <c r="I188" s="25" t="str">
        <f>IFERROR(VLOOKUP(C188,CadArm!$B$6:$E$26,4,FALSE)-COUNTIFS($C$6:C188,tbLancamentos[[#This Row],[LOCAL]],$H$6:H188,"Ocupado"),"")</f>
        <v/>
      </c>
      <c r="J188" s="25" t="str">
        <f>IF(tbLancamentos[[#This Row],[Vagas disponíveis]]&lt;0,"Vagas esgotadas para "&amp;C188,"")</f>
        <v/>
      </c>
    </row>
    <row r="189" spans="2:10" s="25" customFormat="1" ht="15" x14ac:dyDescent="0.2">
      <c r="B189" s="40"/>
      <c r="C189" s="41"/>
      <c r="D189" s="76"/>
      <c r="E189" s="76"/>
      <c r="F189" s="62" t="str">
        <f>IFERROR(IF(E189="","",IF(VLOOKUP(E189,tbFuncionarios[],6,FALSE)&lt;&gt;"","Demitido",VLOOKUP(E189,tbFuncionarios[],2,FALSE))),"")</f>
        <v/>
      </c>
      <c r="G189" s="79" t="str">
        <f>IF(tbLancamentos[[#This Row],[NOME]]="","",IF(tbLancamentos[[#This Row],[esgotado]]&lt;&gt;"",tbLancamentos[[#This Row],[esgotado]],tbLancamentos[[#This Row],[DISPONIBILIDADE]]))</f>
        <v/>
      </c>
      <c r="H189" s="63" t="str">
        <f>IFERROR(IF(tbLancamentos[[#This Row],[NOME]]="","",IF(AND(D189&lt;&gt;"",F189&lt;&gt;"",F189&lt;&gt;"Demitido"),"Ocupado","Disponível")),"")</f>
        <v/>
      </c>
      <c r="I189" s="25" t="str">
        <f>IFERROR(VLOOKUP(C189,CadArm!$B$6:$E$26,4,FALSE)-COUNTIFS($C$6:C189,tbLancamentos[[#This Row],[LOCAL]],$H$6:H189,"Ocupado"),"")</f>
        <v/>
      </c>
      <c r="J189" s="25" t="str">
        <f>IF(tbLancamentos[[#This Row],[Vagas disponíveis]]&lt;0,"Vagas esgotadas para "&amp;C189,"")</f>
        <v/>
      </c>
    </row>
    <row r="190" spans="2:10" s="25" customFormat="1" ht="15" x14ac:dyDescent="0.2">
      <c r="B190" s="40"/>
      <c r="C190" s="41"/>
      <c r="D190" s="76"/>
      <c r="E190" s="76"/>
      <c r="F190" s="62" t="str">
        <f>IFERROR(IF(E190="","",IF(VLOOKUP(E190,tbFuncionarios[],6,FALSE)&lt;&gt;"","Demitido",VLOOKUP(E190,tbFuncionarios[],2,FALSE))),"")</f>
        <v/>
      </c>
      <c r="G190" s="79" t="str">
        <f>IF(tbLancamentos[[#This Row],[NOME]]="","",IF(tbLancamentos[[#This Row],[esgotado]]&lt;&gt;"",tbLancamentos[[#This Row],[esgotado]],tbLancamentos[[#This Row],[DISPONIBILIDADE]]))</f>
        <v/>
      </c>
      <c r="H190" s="63" t="str">
        <f>IFERROR(IF(tbLancamentos[[#This Row],[NOME]]="","",IF(AND(D190&lt;&gt;"",F190&lt;&gt;"",F190&lt;&gt;"Demitido"),"Ocupado","Disponível")),"")</f>
        <v/>
      </c>
      <c r="I190" s="25" t="str">
        <f>IFERROR(VLOOKUP(C190,CadArm!$B$6:$E$26,4,FALSE)-COUNTIFS($C$6:C190,tbLancamentos[[#This Row],[LOCAL]],$H$6:H190,"Ocupado"),"")</f>
        <v/>
      </c>
      <c r="J190" s="25" t="str">
        <f>IF(tbLancamentos[[#This Row],[Vagas disponíveis]]&lt;0,"Vagas esgotadas para "&amp;C190,"")</f>
        <v/>
      </c>
    </row>
    <row r="191" spans="2:10" s="25" customFormat="1" ht="15" x14ac:dyDescent="0.2">
      <c r="B191" s="40"/>
      <c r="C191" s="41"/>
      <c r="D191" s="76"/>
      <c r="E191" s="76"/>
      <c r="F191" s="62" t="str">
        <f>IFERROR(IF(E191="","",IF(VLOOKUP(E191,tbFuncionarios[],6,FALSE)&lt;&gt;"","Demitido",VLOOKUP(E191,tbFuncionarios[],2,FALSE))),"")</f>
        <v/>
      </c>
      <c r="G191" s="79" t="str">
        <f>IF(tbLancamentos[[#This Row],[NOME]]="","",IF(tbLancamentos[[#This Row],[esgotado]]&lt;&gt;"",tbLancamentos[[#This Row],[esgotado]],tbLancamentos[[#This Row],[DISPONIBILIDADE]]))</f>
        <v/>
      </c>
      <c r="H191" s="63" t="str">
        <f>IFERROR(IF(tbLancamentos[[#This Row],[NOME]]="","",IF(AND(D191&lt;&gt;"",F191&lt;&gt;"",F191&lt;&gt;"Demitido"),"Ocupado","Disponível")),"")</f>
        <v/>
      </c>
      <c r="I191" s="25" t="str">
        <f>IFERROR(VLOOKUP(C191,CadArm!$B$6:$E$26,4,FALSE)-COUNTIFS($C$6:C191,tbLancamentos[[#This Row],[LOCAL]],$H$6:H191,"Ocupado"),"")</f>
        <v/>
      </c>
      <c r="J191" s="25" t="str">
        <f>IF(tbLancamentos[[#This Row],[Vagas disponíveis]]&lt;0,"Vagas esgotadas para "&amp;C191,"")</f>
        <v/>
      </c>
    </row>
    <row r="192" spans="2:10" s="25" customFormat="1" ht="15" x14ac:dyDescent="0.2">
      <c r="B192" s="40"/>
      <c r="C192" s="41"/>
      <c r="D192" s="76"/>
      <c r="E192" s="76"/>
      <c r="F192" s="62" t="str">
        <f>IFERROR(IF(E192="","",IF(VLOOKUP(E192,tbFuncionarios[],6,FALSE)&lt;&gt;"","Demitido",VLOOKUP(E192,tbFuncionarios[],2,FALSE))),"")</f>
        <v/>
      </c>
      <c r="G192" s="79" t="str">
        <f>IF(tbLancamentos[[#This Row],[NOME]]="","",IF(tbLancamentos[[#This Row],[esgotado]]&lt;&gt;"",tbLancamentos[[#This Row],[esgotado]],tbLancamentos[[#This Row],[DISPONIBILIDADE]]))</f>
        <v/>
      </c>
      <c r="H192" s="63" t="str">
        <f>IFERROR(IF(tbLancamentos[[#This Row],[NOME]]="","",IF(AND(D192&lt;&gt;"",F192&lt;&gt;"",F192&lt;&gt;"Demitido"),"Ocupado","Disponível")),"")</f>
        <v/>
      </c>
      <c r="I192" s="25" t="str">
        <f>IFERROR(VLOOKUP(C192,CadArm!$B$6:$E$26,4,FALSE)-COUNTIFS($C$6:C192,tbLancamentos[[#This Row],[LOCAL]],$H$6:H192,"Ocupado"),"")</f>
        <v/>
      </c>
      <c r="J192" s="25" t="str">
        <f>IF(tbLancamentos[[#This Row],[Vagas disponíveis]]&lt;0,"Vagas esgotadas para "&amp;C192,"")</f>
        <v/>
      </c>
    </row>
    <row r="193" spans="2:10" s="25" customFormat="1" ht="15" x14ac:dyDescent="0.2">
      <c r="B193" s="40"/>
      <c r="C193" s="41"/>
      <c r="D193" s="76"/>
      <c r="E193" s="76"/>
      <c r="F193" s="62" t="str">
        <f>IFERROR(IF(E193="","",IF(VLOOKUP(E193,tbFuncionarios[],6,FALSE)&lt;&gt;"","Demitido",VLOOKUP(E193,tbFuncionarios[],2,FALSE))),"")</f>
        <v/>
      </c>
      <c r="G193" s="79" t="str">
        <f>IF(tbLancamentos[[#This Row],[NOME]]="","",IF(tbLancamentos[[#This Row],[esgotado]]&lt;&gt;"",tbLancamentos[[#This Row],[esgotado]],tbLancamentos[[#This Row],[DISPONIBILIDADE]]))</f>
        <v/>
      </c>
      <c r="H193" s="63" t="str">
        <f>IFERROR(IF(tbLancamentos[[#This Row],[NOME]]="","",IF(AND(D193&lt;&gt;"",F193&lt;&gt;"",F193&lt;&gt;"Demitido"),"Ocupado","Disponível")),"")</f>
        <v/>
      </c>
      <c r="I193" s="25" t="str">
        <f>IFERROR(VLOOKUP(C193,CadArm!$B$6:$E$26,4,FALSE)-COUNTIFS($C$6:C193,tbLancamentos[[#This Row],[LOCAL]],$H$6:H193,"Ocupado"),"")</f>
        <v/>
      </c>
      <c r="J193" s="25" t="str">
        <f>IF(tbLancamentos[[#This Row],[Vagas disponíveis]]&lt;0,"Vagas esgotadas para "&amp;C193,"")</f>
        <v/>
      </c>
    </row>
    <row r="194" spans="2:10" s="25" customFormat="1" ht="15" x14ac:dyDescent="0.2">
      <c r="B194" s="40"/>
      <c r="C194" s="41"/>
      <c r="D194" s="76"/>
      <c r="E194" s="76"/>
      <c r="F194" s="62" t="str">
        <f>IFERROR(IF(E194="","",IF(VLOOKUP(E194,tbFuncionarios[],6,FALSE)&lt;&gt;"","Demitido",VLOOKUP(E194,tbFuncionarios[],2,FALSE))),"")</f>
        <v/>
      </c>
      <c r="G194" s="79" t="str">
        <f>IF(tbLancamentos[[#This Row],[NOME]]="","",IF(tbLancamentos[[#This Row],[esgotado]]&lt;&gt;"",tbLancamentos[[#This Row],[esgotado]],tbLancamentos[[#This Row],[DISPONIBILIDADE]]))</f>
        <v/>
      </c>
      <c r="H194" s="63" t="str">
        <f>IFERROR(IF(tbLancamentos[[#This Row],[NOME]]="","",IF(AND(D194&lt;&gt;"",F194&lt;&gt;"",F194&lt;&gt;"Demitido"),"Ocupado","Disponível")),"")</f>
        <v/>
      </c>
      <c r="I194" s="25" t="str">
        <f>IFERROR(VLOOKUP(C194,CadArm!$B$6:$E$26,4,FALSE)-COUNTIFS($C$6:C194,tbLancamentos[[#This Row],[LOCAL]],$H$6:H194,"Ocupado"),"")</f>
        <v/>
      </c>
      <c r="J194" s="25" t="str">
        <f>IF(tbLancamentos[[#This Row],[Vagas disponíveis]]&lt;0,"Vagas esgotadas para "&amp;C194,"")</f>
        <v/>
      </c>
    </row>
    <row r="195" spans="2:10" s="25" customFormat="1" ht="15" x14ac:dyDescent="0.2">
      <c r="B195" s="40"/>
      <c r="C195" s="41"/>
      <c r="D195" s="76"/>
      <c r="E195" s="76"/>
      <c r="F195" s="62" t="str">
        <f>IFERROR(IF(E195="","",IF(VLOOKUP(E195,tbFuncionarios[],6,FALSE)&lt;&gt;"","Demitido",VLOOKUP(E195,tbFuncionarios[],2,FALSE))),"")</f>
        <v/>
      </c>
      <c r="G195" s="79" t="str">
        <f>IF(tbLancamentos[[#This Row],[NOME]]="","",IF(tbLancamentos[[#This Row],[esgotado]]&lt;&gt;"",tbLancamentos[[#This Row],[esgotado]],tbLancamentos[[#This Row],[DISPONIBILIDADE]]))</f>
        <v/>
      </c>
      <c r="H195" s="63" t="str">
        <f>IFERROR(IF(tbLancamentos[[#This Row],[NOME]]="","",IF(AND(D195&lt;&gt;"",F195&lt;&gt;"",F195&lt;&gt;"Demitido"),"Ocupado","Disponível")),"")</f>
        <v/>
      </c>
      <c r="I195" s="25" t="str">
        <f>IFERROR(VLOOKUP(C195,CadArm!$B$6:$E$26,4,FALSE)-COUNTIFS($C$6:C195,tbLancamentos[[#This Row],[LOCAL]],$H$6:H195,"Ocupado"),"")</f>
        <v/>
      </c>
      <c r="J195" s="25" t="str">
        <f>IF(tbLancamentos[[#This Row],[Vagas disponíveis]]&lt;0,"Vagas esgotadas para "&amp;C195,"")</f>
        <v/>
      </c>
    </row>
    <row r="196" spans="2:10" s="25" customFormat="1" ht="15" x14ac:dyDescent="0.2">
      <c r="B196" s="40"/>
      <c r="C196" s="41"/>
      <c r="D196" s="76"/>
      <c r="E196" s="76"/>
      <c r="F196" s="62" t="str">
        <f>IFERROR(IF(E196="","",IF(VLOOKUP(E196,tbFuncionarios[],6,FALSE)&lt;&gt;"","Demitido",VLOOKUP(E196,tbFuncionarios[],2,FALSE))),"")</f>
        <v/>
      </c>
      <c r="G196" s="79" t="str">
        <f>IF(tbLancamentos[[#This Row],[NOME]]="","",IF(tbLancamentos[[#This Row],[esgotado]]&lt;&gt;"",tbLancamentos[[#This Row],[esgotado]],tbLancamentos[[#This Row],[DISPONIBILIDADE]]))</f>
        <v/>
      </c>
      <c r="H196" s="63" t="str">
        <f>IFERROR(IF(tbLancamentos[[#This Row],[NOME]]="","",IF(AND(D196&lt;&gt;"",F196&lt;&gt;"",F196&lt;&gt;"Demitido"),"Ocupado","Disponível")),"")</f>
        <v/>
      </c>
      <c r="I196" s="25" t="str">
        <f>IFERROR(VLOOKUP(C196,CadArm!$B$6:$E$26,4,FALSE)-COUNTIFS($C$6:C196,tbLancamentos[[#This Row],[LOCAL]],$H$6:H196,"Ocupado"),"")</f>
        <v/>
      </c>
      <c r="J196" s="25" t="str">
        <f>IF(tbLancamentos[[#This Row],[Vagas disponíveis]]&lt;0,"Vagas esgotadas para "&amp;C196,"")</f>
        <v/>
      </c>
    </row>
    <row r="197" spans="2:10" s="25" customFormat="1" ht="15" x14ac:dyDescent="0.2">
      <c r="B197" s="40"/>
      <c r="C197" s="41"/>
      <c r="D197" s="76"/>
      <c r="E197" s="76"/>
      <c r="F197" s="62" t="str">
        <f>IFERROR(IF(E197="","",IF(VLOOKUP(E197,tbFuncionarios[],6,FALSE)&lt;&gt;"","Demitido",VLOOKUP(E197,tbFuncionarios[],2,FALSE))),"")</f>
        <v/>
      </c>
      <c r="G197" s="79" t="str">
        <f>IF(tbLancamentos[[#This Row],[NOME]]="","",IF(tbLancamentos[[#This Row],[esgotado]]&lt;&gt;"",tbLancamentos[[#This Row],[esgotado]],tbLancamentos[[#This Row],[DISPONIBILIDADE]]))</f>
        <v/>
      </c>
      <c r="H197" s="63" t="str">
        <f>IFERROR(IF(tbLancamentos[[#This Row],[NOME]]="","",IF(AND(D197&lt;&gt;"",F197&lt;&gt;"",F197&lt;&gt;"Demitido"),"Ocupado","Disponível")),"")</f>
        <v/>
      </c>
      <c r="I197" s="25" t="str">
        <f>IFERROR(VLOOKUP(C197,CadArm!$B$6:$E$26,4,FALSE)-COUNTIFS($C$6:C197,tbLancamentos[[#This Row],[LOCAL]],$H$6:H197,"Ocupado"),"")</f>
        <v/>
      </c>
      <c r="J197" s="25" t="str">
        <f>IF(tbLancamentos[[#This Row],[Vagas disponíveis]]&lt;0,"Vagas esgotadas para "&amp;C197,"")</f>
        <v/>
      </c>
    </row>
    <row r="198" spans="2:10" s="25" customFormat="1" ht="15" x14ac:dyDescent="0.2">
      <c r="B198" s="40"/>
      <c r="C198" s="41"/>
      <c r="D198" s="76"/>
      <c r="E198" s="76"/>
      <c r="F198" s="62" t="str">
        <f>IFERROR(IF(E198="","",IF(VLOOKUP(E198,tbFuncionarios[],6,FALSE)&lt;&gt;"","Demitido",VLOOKUP(E198,tbFuncionarios[],2,FALSE))),"")</f>
        <v/>
      </c>
      <c r="G198" s="79" t="str">
        <f>IF(tbLancamentos[[#This Row],[NOME]]="","",IF(tbLancamentos[[#This Row],[esgotado]]&lt;&gt;"",tbLancamentos[[#This Row],[esgotado]],tbLancamentos[[#This Row],[DISPONIBILIDADE]]))</f>
        <v/>
      </c>
      <c r="H198" s="63" t="str">
        <f>IFERROR(IF(tbLancamentos[[#This Row],[NOME]]="","",IF(AND(D198&lt;&gt;"",F198&lt;&gt;"",F198&lt;&gt;"Demitido"),"Ocupado","Disponível")),"")</f>
        <v/>
      </c>
      <c r="I198" s="25" t="str">
        <f>IFERROR(VLOOKUP(C198,CadArm!$B$6:$E$26,4,FALSE)-COUNTIFS($C$6:C198,tbLancamentos[[#This Row],[LOCAL]],$H$6:H198,"Ocupado"),"")</f>
        <v/>
      </c>
      <c r="J198" s="25" t="str">
        <f>IF(tbLancamentos[[#This Row],[Vagas disponíveis]]&lt;0,"Vagas esgotadas para "&amp;C198,"")</f>
        <v/>
      </c>
    </row>
    <row r="199" spans="2:10" s="25" customFormat="1" ht="15" x14ac:dyDescent="0.2">
      <c r="B199" s="40"/>
      <c r="C199" s="41"/>
      <c r="D199" s="76"/>
      <c r="E199" s="76"/>
      <c r="F199" s="62" t="str">
        <f>IFERROR(IF(E199="","",IF(VLOOKUP(E199,tbFuncionarios[],6,FALSE)&lt;&gt;"","Demitido",VLOOKUP(E199,tbFuncionarios[],2,FALSE))),"")</f>
        <v/>
      </c>
      <c r="G199" s="79" t="str">
        <f>IF(tbLancamentos[[#This Row],[NOME]]="","",IF(tbLancamentos[[#This Row],[esgotado]]&lt;&gt;"",tbLancamentos[[#This Row],[esgotado]],tbLancamentos[[#This Row],[DISPONIBILIDADE]]))</f>
        <v/>
      </c>
      <c r="H199" s="63" t="str">
        <f>IFERROR(IF(tbLancamentos[[#This Row],[NOME]]="","",IF(AND(D199&lt;&gt;"",F199&lt;&gt;"",F199&lt;&gt;"Demitido"),"Ocupado","Disponível")),"")</f>
        <v/>
      </c>
      <c r="I199" s="25" t="str">
        <f>IFERROR(VLOOKUP(C199,CadArm!$B$6:$E$26,4,FALSE)-COUNTIFS($C$6:C199,tbLancamentos[[#This Row],[LOCAL]],$H$6:H199,"Ocupado"),"")</f>
        <v/>
      </c>
      <c r="J199" s="25" t="str">
        <f>IF(tbLancamentos[[#This Row],[Vagas disponíveis]]&lt;0,"Vagas esgotadas para "&amp;C199,"")</f>
        <v/>
      </c>
    </row>
    <row r="200" spans="2:10" s="25" customFormat="1" ht="15" x14ac:dyDescent="0.2">
      <c r="B200" s="40"/>
      <c r="C200" s="41"/>
      <c r="D200" s="76"/>
      <c r="E200" s="76"/>
      <c r="F200" s="62" t="str">
        <f>IFERROR(IF(E200="","",IF(VLOOKUP(E200,tbFuncionarios[],6,FALSE)&lt;&gt;"","Demitido",VLOOKUP(E200,tbFuncionarios[],2,FALSE))),"")</f>
        <v/>
      </c>
      <c r="G200" s="79" t="str">
        <f>IF(tbLancamentos[[#This Row],[NOME]]="","",IF(tbLancamentos[[#This Row],[esgotado]]&lt;&gt;"",tbLancamentos[[#This Row],[esgotado]],tbLancamentos[[#This Row],[DISPONIBILIDADE]]))</f>
        <v/>
      </c>
      <c r="H200" s="63" t="str">
        <f>IFERROR(IF(tbLancamentos[[#This Row],[NOME]]="","",IF(AND(D200&lt;&gt;"",F200&lt;&gt;"",F200&lt;&gt;"Demitido"),"Ocupado","Disponível")),"")</f>
        <v/>
      </c>
      <c r="I200" s="25" t="str">
        <f>IFERROR(VLOOKUP(C200,CadArm!$B$6:$E$26,4,FALSE)-COUNTIFS($C$6:C200,tbLancamentos[[#This Row],[LOCAL]],$H$6:H200,"Ocupado"),"")</f>
        <v/>
      </c>
      <c r="J200" s="25" t="str">
        <f>IF(tbLancamentos[[#This Row],[Vagas disponíveis]]&lt;0,"Vagas esgotadas para "&amp;C200,"")</f>
        <v/>
      </c>
    </row>
    <row r="201" spans="2:10" s="25" customFormat="1" ht="15" x14ac:dyDescent="0.2">
      <c r="B201" s="40"/>
      <c r="C201" s="41"/>
      <c r="D201" s="76"/>
      <c r="E201" s="76"/>
      <c r="F201" s="62" t="str">
        <f>IFERROR(IF(E201="","",IF(VLOOKUP(E201,tbFuncionarios[],6,FALSE)&lt;&gt;"","Demitido",VLOOKUP(E201,tbFuncionarios[],2,FALSE))),"")</f>
        <v/>
      </c>
      <c r="G201" s="79" t="str">
        <f>IF(tbLancamentos[[#This Row],[NOME]]="","",IF(tbLancamentos[[#This Row],[esgotado]]&lt;&gt;"",tbLancamentos[[#This Row],[esgotado]],tbLancamentos[[#This Row],[DISPONIBILIDADE]]))</f>
        <v/>
      </c>
      <c r="H201" s="63" t="str">
        <f>IFERROR(IF(tbLancamentos[[#This Row],[NOME]]="","",IF(AND(D201&lt;&gt;"",F201&lt;&gt;"",F201&lt;&gt;"Demitido"),"Ocupado","Disponível")),"")</f>
        <v/>
      </c>
      <c r="I201" s="25" t="str">
        <f>IFERROR(VLOOKUP(C201,CadArm!$B$6:$E$26,4,FALSE)-COUNTIFS($C$6:C201,tbLancamentos[[#This Row],[LOCAL]],$H$6:H201,"Ocupado"),"")</f>
        <v/>
      </c>
      <c r="J201" s="25" t="str">
        <f>IF(tbLancamentos[[#This Row],[Vagas disponíveis]]&lt;0,"Vagas esgotadas para "&amp;C201,"")</f>
        <v/>
      </c>
    </row>
    <row r="202" spans="2:10" s="25" customFormat="1" ht="15" x14ac:dyDescent="0.2">
      <c r="B202" s="40"/>
      <c r="C202" s="41"/>
      <c r="D202" s="76"/>
      <c r="E202" s="76"/>
      <c r="F202" s="62" t="str">
        <f>IFERROR(IF(E202="","",IF(VLOOKUP(E202,tbFuncionarios[],6,FALSE)&lt;&gt;"","Demitido",VLOOKUP(E202,tbFuncionarios[],2,FALSE))),"")</f>
        <v/>
      </c>
      <c r="G202" s="79" t="str">
        <f>IF(tbLancamentos[[#This Row],[NOME]]="","",IF(tbLancamentos[[#This Row],[esgotado]]&lt;&gt;"",tbLancamentos[[#This Row],[esgotado]],tbLancamentos[[#This Row],[DISPONIBILIDADE]]))</f>
        <v/>
      </c>
      <c r="H202" s="63" t="str">
        <f>IFERROR(IF(tbLancamentos[[#This Row],[NOME]]="","",IF(AND(D202&lt;&gt;"",F202&lt;&gt;"",F202&lt;&gt;"Demitido"),"Ocupado","Disponível")),"")</f>
        <v/>
      </c>
      <c r="I202" s="25" t="str">
        <f>IFERROR(VLOOKUP(C202,CadArm!$B$6:$E$26,4,FALSE)-COUNTIFS($C$6:C202,tbLancamentos[[#This Row],[LOCAL]],$H$6:H202,"Ocupado"),"")</f>
        <v/>
      </c>
      <c r="J202" s="25" t="str">
        <f>IF(tbLancamentos[[#This Row],[Vagas disponíveis]]&lt;0,"Vagas esgotadas para "&amp;C202,"")</f>
        <v/>
      </c>
    </row>
    <row r="203" spans="2:10" s="25" customFormat="1" ht="15" x14ac:dyDescent="0.2">
      <c r="B203" s="40"/>
      <c r="C203" s="41"/>
      <c r="D203" s="76"/>
      <c r="E203" s="76"/>
      <c r="F203" s="62" t="str">
        <f>IFERROR(IF(E203="","",IF(VLOOKUP(E203,tbFuncionarios[],6,FALSE)&lt;&gt;"","Demitido",VLOOKUP(E203,tbFuncionarios[],2,FALSE))),"")</f>
        <v/>
      </c>
      <c r="G203" s="79" t="str">
        <f>IF(tbLancamentos[[#This Row],[NOME]]="","",IF(tbLancamentos[[#This Row],[esgotado]]&lt;&gt;"",tbLancamentos[[#This Row],[esgotado]],tbLancamentos[[#This Row],[DISPONIBILIDADE]]))</f>
        <v/>
      </c>
      <c r="H203" s="63" t="str">
        <f>IFERROR(IF(tbLancamentos[[#This Row],[NOME]]="","",IF(AND(D203&lt;&gt;"",F203&lt;&gt;"",F203&lt;&gt;"Demitido"),"Ocupado","Disponível")),"")</f>
        <v/>
      </c>
      <c r="I203" s="25" t="str">
        <f>IFERROR(VLOOKUP(C203,CadArm!$B$6:$E$26,4,FALSE)-COUNTIFS($C$6:C203,tbLancamentos[[#This Row],[LOCAL]],$H$6:H203,"Ocupado"),"")</f>
        <v/>
      </c>
      <c r="J203" s="25" t="str">
        <f>IF(tbLancamentos[[#This Row],[Vagas disponíveis]]&lt;0,"Vagas esgotadas para "&amp;C203,"")</f>
        <v/>
      </c>
    </row>
    <row r="204" spans="2:10" s="25" customFormat="1" ht="15" x14ac:dyDescent="0.2">
      <c r="B204" s="40"/>
      <c r="C204" s="41"/>
      <c r="D204" s="76"/>
      <c r="E204" s="76"/>
      <c r="F204" s="62" t="str">
        <f>IFERROR(IF(E204="","",IF(VLOOKUP(E204,tbFuncionarios[],6,FALSE)&lt;&gt;"","Demitido",VLOOKUP(E204,tbFuncionarios[],2,FALSE))),"")</f>
        <v/>
      </c>
      <c r="G204" s="79" t="str">
        <f>IF(tbLancamentos[[#This Row],[NOME]]="","",IF(tbLancamentos[[#This Row],[esgotado]]&lt;&gt;"",tbLancamentos[[#This Row],[esgotado]],tbLancamentos[[#This Row],[DISPONIBILIDADE]]))</f>
        <v/>
      </c>
      <c r="H204" s="63" t="str">
        <f>IFERROR(IF(tbLancamentos[[#This Row],[NOME]]="","",IF(AND(D204&lt;&gt;"",F204&lt;&gt;"",F204&lt;&gt;"Demitido"),"Ocupado","Disponível")),"")</f>
        <v/>
      </c>
      <c r="I204" s="25" t="str">
        <f>IFERROR(VLOOKUP(C204,CadArm!$B$6:$E$26,4,FALSE)-COUNTIFS($C$6:C204,tbLancamentos[[#This Row],[LOCAL]],$H$6:H204,"Ocupado"),"")</f>
        <v/>
      </c>
      <c r="J204" s="25" t="str">
        <f>IF(tbLancamentos[[#This Row],[Vagas disponíveis]]&lt;0,"Vagas esgotadas para "&amp;C204,"")</f>
        <v/>
      </c>
    </row>
    <row r="205" spans="2:10" s="25" customFormat="1" ht="15" x14ac:dyDescent="0.2">
      <c r="B205" s="40"/>
      <c r="C205" s="41"/>
      <c r="D205" s="76"/>
      <c r="E205" s="76"/>
      <c r="F205" s="62" t="str">
        <f>IFERROR(IF(E205="","",IF(VLOOKUP(E205,tbFuncionarios[],6,FALSE)&lt;&gt;"","Demitido",VLOOKUP(E205,tbFuncionarios[],2,FALSE))),"")</f>
        <v/>
      </c>
      <c r="G205" s="79" t="str">
        <f>IF(tbLancamentos[[#This Row],[NOME]]="","",IF(tbLancamentos[[#This Row],[esgotado]]&lt;&gt;"",tbLancamentos[[#This Row],[esgotado]],tbLancamentos[[#This Row],[DISPONIBILIDADE]]))</f>
        <v/>
      </c>
      <c r="H205" s="63" t="str">
        <f>IFERROR(IF(tbLancamentos[[#This Row],[NOME]]="","",IF(AND(D205&lt;&gt;"",F205&lt;&gt;"",F205&lt;&gt;"Demitido"),"Ocupado","Disponível")),"")</f>
        <v/>
      </c>
      <c r="I205" s="25" t="str">
        <f>IFERROR(VLOOKUP(C205,CadArm!$B$6:$E$26,4,FALSE)-COUNTIFS($C$6:C205,tbLancamentos[[#This Row],[LOCAL]],$H$6:H205,"Ocupado"),"")</f>
        <v/>
      </c>
      <c r="J205" s="25" t="str">
        <f>IF(tbLancamentos[[#This Row],[Vagas disponíveis]]&lt;0,"Vagas esgotadas para "&amp;C205,"")</f>
        <v/>
      </c>
    </row>
    <row r="206" spans="2:10" s="25" customFormat="1" ht="15" x14ac:dyDescent="0.2">
      <c r="B206" s="40"/>
      <c r="C206" s="41"/>
      <c r="D206" s="76"/>
      <c r="E206" s="76"/>
      <c r="F206" s="62" t="str">
        <f>IFERROR(IF(E206="","",IF(VLOOKUP(E206,tbFuncionarios[],6,FALSE)&lt;&gt;"","Demitido",VLOOKUP(E206,tbFuncionarios[],2,FALSE))),"")</f>
        <v/>
      </c>
      <c r="G206" s="79" t="str">
        <f>IF(tbLancamentos[[#This Row],[NOME]]="","",IF(tbLancamentos[[#This Row],[esgotado]]&lt;&gt;"",tbLancamentos[[#This Row],[esgotado]],tbLancamentos[[#This Row],[DISPONIBILIDADE]]))</f>
        <v/>
      </c>
      <c r="H206" s="63" t="str">
        <f>IFERROR(IF(tbLancamentos[[#This Row],[NOME]]="","",IF(AND(D206&lt;&gt;"",F206&lt;&gt;"",F206&lt;&gt;"Demitido"),"Ocupado","Disponível")),"")</f>
        <v/>
      </c>
      <c r="I206" s="25" t="str">
        <f>IFERROR(VLOOKUP(C206,CadArm!$B$6:$E$26,4,FALSE)-COUNTIFS($C$6:C206,tbLancamentos[[#This Row],[LOCAL]],$H$6:H206,"Ocupado"),"")</f>
        <v/>
      </c>
      <c r="J206" s="25" t="str">
        <f>IF(tbLancamentos[[#This Row],[Vagas disponíveis]]&lt;0,"Vagas esgotadas para "&amp;C206,"")</f>
        <v/>
      </c>
    </row>
    <row r="207" spans="2:10" s="25" customFormat="1" ht="15" x14ac:dyDescent="0.2">
      <c r="B207" s="40"/>
      <c r="C207" s="41"/>
      <c r="D207" s="76"/>
      <c r="E207" s="76"/>
      <c r="F207" s="62" t="str">
        <f>IFERROR(IF(E207="","",IF(VLOOKUP(E207,tbFuncionarios[],6,FALSE)&lt;&gt;"","Demitido",VLOOKUP(E207,tbFuncionarios[],2,FALSE))),"")</f>
        <v/>
      </c>
      <c r="G207" s="79" t="str">
        <f>IF(tbLancamentos[[#This Row],[NOME]]="","",IF(tbLancamentos[[#This Row],[esgotado]]&lt;&gt;"",tbLancamentos[[#This Row],[esgotado]],tbLancamentos[[#This Row],[DISPONIBILIDADE]]))</f>
        <v/>
      </c>
      <c r="H207" s="63" t="str">
        <f>IFERROR(IF(tbLancamentos[[#This Row],[NOME]]="","",IF(AND(D207&lt;&gt;"",F207&lt;&gt;"",F207&lt;&gt;"Demitido"),"Ocupado","Disponível")),"")</f>
        <v/>
      </c>
      <c r="I207" s="25" t="str">
        <f>IFERROR(VLOOKUP(C207,CadArm!$B$6:$E$26,4,FALSE)-COUNTIFS($C$6:C207,tbLancamentos[[#This Row],[LOCAL]],$H$6:H207,"Ocupado"),"")</f>
        <v/>
      </c>
      <c r="J207" s="25" t="str">
        <f>IF(tbLancamentos[[#This Row],[Vagas disponíveis]]&lt;0,"Vagas esgotadas para "&amp;C207,"")</f>
        <v/>
      </c>
    </row>
    <row r="208" spans="2:10" s="25" customFormat="1" ht="15" x14ac:dyDescent="0.2">
      <c r="B208" s="40"/>
      <c r="C208" s="41"/>
      <c r="D208" s="76"/>
      <c r="E208" s="76"/>
      <c r="F208" s="62" t="str">
        <f>IFERROR(IF(E208="","",IF(VLOOKUP(E208,tbFuncionarios[],6,FALSE)&lt;&gt;"","Demitido",VLOOKUP(E208,tbFuncionarios[],2,FALSE))),"")</f>
        <v/>
      </c>
      <c r="G208" s="79" t="str">
        <f>IF(tbLancamentos[[#This Row],[NOME]]="","",IF(tbLancamentos[[#This Row],[esgotado]]&lt;&gt;"",tbLancamentos[[#This Row],[esgotado]],tbLancamentos[[#This Row],[DISPONIBILIDADE]]))</f>
        <v/>
      </c>
      <c r="H208" s="63" t="str">
        <f>IFERROR(IF(tbLancamentos[[#This Row],[NOME]]="","",IF(AND(D208&lt;&gt;"",F208&lt;&gt;"",F208&lt;&gt;"Demitido"),"Ocupado","Disponível")),"")</f>
        <v/>
      </c>
      <c r="I208" s="25" t="str">
        <f>IFERROR(VLOOKUP(C208,CadArm!$B$6:$E$26,4,FALSE)-COUNTIFS($C$6:C208,tbLancamentos[[#This Row],[LOCAL]],$H$6:H208,"Ocupado"),"")</f>
        <v/>
      </c>
      <c r="J208" s="25" t="str">
        <f>IF(tbLancamentos[[#This Row],[Vagas disponíveis]]&lt;0,"Vagas esgotadas para "&amp;C208,"")</f>
        <v/>
      </c>
    </row>
    <row r="209" spans="2:10" s="25" customFormat="1" ht="15" x14ac:dyDescent="0.2">
      <c r="B209" s="40"/>
      <c r="C209" s="41"/>
      <c r="D209" s="76"/>
      <c r="E209" s="76"/>
      <c r="F209" s="62" t="str">
        <f>IFERROR(IF(E209="","",IF(VLOOKUP(E209,tbFuncionarios[],6,FALSE)&lt;&gt;"","Demitido",VLOOKUP(E209,tbFuncionarios[],2,FALSE))),"")</f>
        <v/>
      </c>
      <c r="G209" s="79" t="str">
        <f>IF(tbLancamentos[[#This Row],[NOME]]="","",IF(tbLancamentos[[#This Row],[esgotado]]&lt;&gt;"",tbLancamentos[[#This Row],[esgotado]],tbLancamentos[[#This Row],[DISPONIBILIDADE]]))</f>
        <v/>
      </c>
      <c r="H209" s="63" t="str">
        <f>IFERROR(IF(tbLancamentos[[#This Row],[NOME]]="","",IF(AND(D209&lt;&gt;"",F209&lt;&gt;"",F209&lt;&gt;"Demitido"),"Ocupado","Disponível")),"")</f>
        <v/>
      </c>
      <c r="I209" s="25" t="str">
        <f>IFERROR(VLOOKUP(C209,CadArm!$B$6:$E$26,4,FALSE)-COUNTIFS($C$6:C209,tbLancamentos[[#This Row],[LOCAL]],$H$6:H209,"Ocupado"),"")</f>
        <v/>
      </c>
      <c r="J209" s="25" t="str">
        <f>IF(tbLancamentos[[#This Row],[Vagas disponíveis]]&lt;0,"Vagas esgotadas para "&amp;C209,"")</f>
        <v/>
      </c>
    </row>
    <row r="210" spans="2:10" s="25" customFormat="1" ht="15" x14ac:dyDescent="0.2">
      <c r="B210" s="40"/>
      <c r="C210" s="41"/>
      <c r="D210" s="76"/>
      <c r="E210" s="76"/>
      <c r="F210" s="62" t="str">
        <f>IFERROR(IF(E210="","",IF(VLOOKUP(E210,tbFuncionarios[],6,FALSE)&lt;&gt;"","Demitido",VLOOKUP(E210,tbFuncionarios[],2,FALSE))),"")</f>
        <v/>
      </c>
      <c r="G210" s="79" t="str">
        <f>IF(tbLancamentos[[#This Row],[NOME]]="","",IF(tbLancamentos[[#This Row],[esgotado]]&lt;&gt;"",tbLancamentos[[#This Row],[esgotado]],tbLancamentos[[#This Row],[DISPONIBILIDADE]]))</f>
        <v/>
      </c>
      <c r="H210" s="63" t="str">
        <f>IFERROR(IF(tbLancamentos[[#This Row],[NOME]]="","",IF(AND(D210&lt;&gt;"",F210&lt;&gt;"",F210&lt;&gt;"Demitido"),"Ocupado","Disponível")),"")</f>
        <v/>
      </c>
      <c r="I210" s="25" t="str">
        <f>IFERROR(VLOOKUP(C210,CadArm!$B$6:$E$26,4,FALSE)-COUNTIFS($C$6:C210,tbLancamentos[[#This Row],[LOCAL]],$H$6:H210,"Ocupado"),"")</f>
        <v/>
      </c>
      <c r="J210" s="25" t="str">
        <f>IF(tbLancamentos[[#This Row],[Vagas disponíveis]]&lt;0,"Vagas esgotadas para "&amp;C210,"")</f>
        <v/>
      </c>
    </row>
    <row r="211" spans="2:10" s="25" customFormat="1" ht="15" x14ac:dyDescent="0.2">
      <c r="B211" s="40"/>
      <c r="C211" s="41"/>
      <c r="D211" s="76"/>
      <c r="E211" s="76"/>
      <c r="F211" s="62" t="str">
        <f>IFERROR(IF(E211="","",IF(VLOOKUP(E211,tbFuncionarios[],6,FALSE)&lt;&gt;"","Demitido",VLOOKUP(E211,tbFuncionarios[],2,FALSE))),"")</f>
        <v/>
      </c>
      <c r="G211" s="79" t="str">
        <f>IF(tbLancamentos[[#This Row],[NOME]]="","",IF(tbLancamentos[[#This Row],[esgotado]]&lt;&gt;"",tbLancamentos[[#This Row],[esgotado]],tbLancamentos[[#This Row],[DISPONIBILIDADE]]))</f>
        <v/>
      </c>
      <c r="H211" s="63" t="str">
        <f>IFERROR(IF(tbLancamentos[[#This Row],[NOME]]="","",IF(AND(D211&lt;&gt;"",F211&lt;&gt;"",F211&lt;&gt;"Demitido"),"Ocupado","Disponível")),"")</f>
        <v/>
      </c>
      <c r="I211" s="25" t="str">
        <f>IFERROR(VLOOKUP(C211,CadArm!$B$6:$E$26,4,FALSE)-COUNTIFS($C$6:C211,tbLancamentos[[#This Row],[LOCAL]],$H$6:H211,"Ocupado"),"")</f>
        <v/>
      </c>
      <c r="J211" s="25" t="str">
        <f>IF(tbLancamentos[[#This Row],[Vagas disponíveis]]&lt;0,"Vagas esgotadas para "&amp;C211,"")</f>
        <v/>
      </c>
    </row>
    <row r="212" spans="2:10" s="25" customFormat="1" ht="15" x14ac:dyDescent="0.2">
      <c r="B212" s="40"/>
      <c r="C212" s="41"/>
      <c r="D212" s="76"/>
      <c r="E212" s="76"/>
      <c r="F212" s="62" t="str">
        <f>IFERROR(IF(E212="","",IF(VLOOKUP(E212,tbFuncionarios[],6,FALSE)&lt;&gt;"","Demitido",VLOOKUP(E212,tbFuncionarios[],2,FALSE))),"")</f>
        <v/>
      </c>
      <c r="G212" s="79" t="str">
        <f>IF(tbLancamentos[[#This Row],[NOME]]="","",IF(tbLancamentos[[#This Row],[esgotado]]&lt;&gt;"",tbLancamentos[[#This Row],[esgotado]],tbLancamentos[[#This Row],[DISPONIBILIDADE]]))</f>
        <v/>
      </c>
      <c r="H212" s="63" t="str">
        <f>IFERROR(IF(tbLancamentos[[#This Row],[NOME]]="","",IF(AND(D212&lt;&gt;"",F212&lt;&gt;"",F212&lt;&gt;"Demitido"),"Ocupado","Disponível")),"")</f>
        <v/>
      </c>
      <c r="I212" s="25" t="str">
        <f>IFERROR(VLOOKUP(C212,CadArm!$B$6:$E$26,4,FALSE)-COUNTIFS($C$6:C212,tbLancamentos[[#This Row],[LOCAL]],$H$6:H212,"Ocupado"),"")</f>
        <v/>
      </c>
      <c r="J212" s="25" t="str">
        <f>IF(tbLancamentos[[#This Row],[Vagas disponíveis]]&lt;0,"Vagas esgotadas para "&amp;C212,"")</f>
        <v/>
      </c>
    </row>
    <row r="213" spans="2:10" s="25" customFormat="1" ht="15" x14ac:dyDescent="0.2">
      <c r="B213" s="40"/>
      <c r="C213" s="41"/>
      <c r="D213" s="76"/>
      <c r="E213" s="76"/>
      <c r="F213" s="62" t="str">
        <f>IFERROR(IF(E213="","",IF(VLOOKUP(E213,tbFuncionarios[],6,FALSE)&lt;&gt;"","Demitido",VLOOKUP(E213,tbFuncionarios[],2,FALSE))),"")</f>
        <v/>
      </c>
      <c r="G213" s="79" t="str">
        <f>IF(tbLancamentos[[#This Row],[NOME]]="","",IF(tbLancamentos[[#This Row],[esgotado]]&lt;&gt;"",tbLancamentos[[#This Row],[esgotado]],tbLancamentos[[#This Row],[DISPONIBILIDADE]]))</f>
        <v/>
      </c>
      <c r="H213" s="63" t="str">
        <f>IFERROR(IF(tbLancamentos[[#This Row],[NOME]]="","",IF(AND(D213&lt;&gt;"",F213&lt;&gt;"",F213&lt;&gt;"Demitido"),"Ocupado","Disponível")),"")</f>
        <v/>
      </c>
      <c r="I213" s="25" t="str">
        <f>IFERROR(VLOOKUP(C213,CadArm!$B$6:$E$26,4,FALSE)-COUNTIFS($C$6:C213,tbLancamentos[[#This Row],[LOCAL]],$H$6:H213,"Ocupado"),"")</f>
        <v/>
      </c>
      <c r="J213" s="25" t="str">
        <f>IF(tbLancamentos[[#This Row],[Vagas disponíveis]]&lt;0,"Vagas esgotadas para "&amp;C213,"")</f>
        <v/>
      </c>
    </row>
    <row r="214" spans="2:10" s="25" customFormat="1" ht="15" x14ac:dyDescent="0.2">
      <c r="B214" s="40"/>
      <c r="C214" s="41"/>
      <c r="D214" s="76"/>
      <c r="E214" s="76"/>
      <c r="F214" s="62" t="str">
        <f>IFERROR(IF(E214="","",IF(VLOOKUP(E214,tbFuncionarios[],6,FALSE)&lt;&gt;"","Demitido",VLOOKUP(E214,tbFuncionarios[],2,FALSE))),"")</f>
        <v/>
      </c>
      <c r="G214" s="79" t="str">
        <f>IF(tbLancamentos[[#This Row],[NOME]]="","",IF(tbLancamentos[[#This Row],[esgotado]]&lt;&gt;"",tbLancamentos[[#This Row],[esgotado]],tbLancamentos[[#This Row],[DISPONIBILIDADE]]))</f>
        <v/>
      </c>
      <c r="H214" s="63" t="str">
        <f>IFERROR(IF(tbLancamentos[[#This Row],[NOME]]="","",IF(AND(D214&lt;&gt;"",F214&lt;&gt;"",F214&lt;&gt;"Demitido"),"Ocupado","Disponível")),"")</f>
        <v/>
      </c>
      <c r="I214" s="25" t="str">
        <f>IFERROR(VLOOKUP(C214,CadArm!$B$6:$E$26,4,FALSE)-COUNTIFS($C$6:C214,tbLancamentos[[#This Row],[LOCAL]],$H$6:H214,"Ocupado"),"")</f>
        <v/>
      </c>
      <c r="J214" s="25" t="str">
        <f>IF(tbLancamentos[[#This Row],[Vagas disponíveis]]&lt;0,"Vagas esgotadas para "&amp;C214,"")</f>
        <v/>
      </c>
    </row>
    <row r="215" spans="2:10" s="25" customFormat="1" ht="15" x14ac:dyDescent="0.2">
      <c r="B215" s="40"/>
      <c r="C215" s="41"/>
      <c r="D215" s="76"/>
      <c r="E215" s="76"/>
      <c r="F215" s="62" t="str">
        <f>IFERROR(IF(E215="","",IF(VLOOKUP(E215,tbFuncionarios[],6,FALSE)&lt;&gt;"","Demitido",VLOOKUP(E215,tbFuncionarios[],2,FALSE))),"")</f>
        <v/>
      </c>
      <c r="G215" s="79" t="str">
        <f>IF(tbLancamentos[[#This Row],[NOME]]="","",IF(tbLancamentos[[#This Row],[esgotado]]&lt;&gt;"",tbLancamentos[[#This Row],[esgotado]],tbLancamentos[[#This Row],[DISPONIBILIDADE]]))</f>
        <v/>
      </c>
      <c r="H215" s="63" t="str">
        <f>IFERROR(IF(tbLancamentos[[#This Row],[NOME]]="","",IF(AND(D215&lt;&gt;"",F215&lt;&gt;"",F215&lt;&gt;"Demitido"),"Ocupado","Disponível")),"")</f>
        <v/>
      </c>
      <c r="I215" s="25" t="str">
        <f>IFERROR(VLOOKUP(C215,CadArm!$B$6:$E$26,4,FALSE)-COUNTIFS($C$6:C215,tbLancamentos[[#This Row],[LOCAL]],$H$6:H215,"Ocupado"),"")</f>
        <v/>
      </c>
      <c r="J215" s="25" t="str">
        <f>IF(tbLancamentos[[#This Row],[Vagas disponíveis]]&lt;0,"Vagas esgotadas para "&amp;C215,"")</f>
        <v/>
      </c>
    </row>
    <row r="216" spans="2:10" s="25" customFormat="1" ht="15" x14ac:dyDescent="0.2">
      <c r="B216" s="40"/>
      <c r="C216" s="41"/>
      <c r="D216" s="76"/>
      <c r="E216" s="76"/>
      <c r="F216" s="62" t="str">
        <f>IFERROR(IF(E216="","",IF(VLOOKUP(E216,tbFuncionarios[],6,FALSE)&lt;&gt;"","Demitido",VLOOKUP(E216,tbFuncionarios[],2,FALSE))),"")</f>
        <v/>
      </c>
      <c r="G216" s="79" t="str">
        <f>IF(tbLancamentos[[#This Row],[NOME]]="","",IF(tbLancamentos[[#This Row],[esgotado]]&lt;&gt;"",tbLancamentos[[#This Row],[esgotado]],tbLancamentos[[#This Row],[DISPONIBILIDADE]]))</f>
        <v/>
      </c>
      <c r="H216" s="63" t="str">
        <f>IFERROR(IF(tbLancamentos[[#This Row],[NOME]]="","",IF(AND(D216&lt;&gt;"",F216&lt;&gt;"",F216&lt;&gt;"Demitido"),"Ocupado","Disponível")),"")</f>
        <v/>
      </c>
      <c r="I216" s="25" t="str">
        <f>IFERROR(VLOOKUP(C216,CadArm!$B$6:$E$26,4,FALSE)-COUNTIFS($C$6:C216,tbLancamentos[[#This Row],[LOCAL]],$H$6:H216,"Ocupado"),"")</f>
        <v/>
      </c>
      <c r="J216" s="25" t="str">
        <f>IF(tbLancamentos[[#This Row],[Vagas disponíveis]]&lt;0,"Vagas esgotadas para "&amp;C216,"")</f>
        <v/>
      </c>
    </row>
    <row r="217" spans="2:10" s="25" customFormat="1" ht="15" x14ac:dyDescent="0.2">
      <c r="B217" s="40"/>
      <c r="C217" s="41"/>
      <c r="D217" s="76"/>
      <c r="E217" s="76"/>
      <c r="F217" s="62" t="str">
        <f>IFERROR(IF(E217="","",IF(VLOOKUP(E217,tbFuncionarios[],6,FALSE)&lt;&gt;"","Demitido",VLOOKUP(E217,tbFuncionarios[],2,FALSE))),"")</f>
        <v/>
      </c>
      <c r="G217" s="79" t="str">
        <f>IF(tbLancamentos[[#This Row],[NOME]]="","",IF(tbLancamentos[[#This Row],[esgotado]]&lt;&gt;"",tbLancamentos[[#This Row],[esgotado]],tbLancamentos[[#This Row],[DISPONIBILIDADE]]))</f>
        <v/>
      </c>
      <c r="H217" s="63" t="str">
        <f>IFERROR(IF(tbLancamentos[[#This Row],[NOME]]="","",IF(AND(D217&lt;&gt;"",F217&lt;&gt;"",F217&lt;&gt;"Demitido"),"Ocupado","Disponível")),"")</f>
        <v/>
      </c>
      <c r="I217" s="25" t="str">
        <f>IFERROR(VLOOKUP(C217,CadArm!$B$6:$E$26,4,FALSE)-COUNTIFS($C$6:C217,tbLancamentos[[#This Row],[LOCAL]],$H$6:H217,"Ocupado"),"")</f>
        <v/>
      </c>
      <c r="J217" s="25" t="str">
        <f>IF(tbLancamentos[[#This Row],[Vagas disponíveis]]&lt;0,"Vagas esgotadas para "&amp;C217,"")</f>
        <v/>
      </c>
    </row>
    <row r="218" spans="2:10" s="25" customFormat="1" ht="15" x14ac:dyDescent="0.2">
      <c r="B218" s="40"/>
      <c r="C218" s="41"/>
      <c r="D218" s="76"/>
      <c r="E218" s="76"/>
      <c r="F218" s="62" t="str">
        <f>IFERROR(IF(E218="","",IF(VLOOKUP(E218,tbFuncionarios[],6,FALSE)&lt;&gt;"","Demitido",VLOOKUP(E218,tbFuncionarios[],2,FALSE))),"")</f>
        <v/>
      </c>
      <c r="G218" s="79" t="str">
        <f>IF(tbLancamentos[[#This Row],[NOME]]="","",IF(tbLancamentos[[#This Row],[esgotado]]&lt;&gt;"",tbLancamentos[[#This Row],[esgotado]],tbLancamentos[[#This Row],[DISPONIBILIDADE]]))</f>
        <v/>
      </c>
      <c r="H218" s="63" t="str">
        <f>IFERROR(IF(tbLancamentos[[#This Row],[NOME]]="","",IF(AND(D218&lt;&gt;"",F218&lt;&gt;"",F218&lt;&gt;"Demitido"),"Ocupado","Disponível")),"")</f>
        <v/>
      </c>
      <c r="I218" s="25" t="str">
        <f>IFERROR(VLOOKUP(C218,CadArm!$B$6:$E$26,4,FALSE)-COUNTIFS($C$6:C218,tbLancamentos[[#This Row],[LOCAL]],$H$6:H218,"Ocupado"),"")</f>
        <v/>
      </c>
      <c r="J218" s="25" t="str">
        <f>IF(tbLancamentos[[#This Row],[Vagas disponíveis]]&lt;0,"Vagas esgotadas para "&amp;C218,"")</f>
        <v/>
      </c>
    </row>
    <row r="219" spans="2:10" s="25" customFormat="1" ht="15" x14ac:dyDescent="0.2">
      <c r="B219" s="40"/>
      <c r="C219" s="41"/>
      <c r="D219" s="76"/>
      <c r="E219" s="76"/>
      <c r="F219" s="62" t="str">
        <f>IFERROR(IF(E219="","",IF(VLOOKUP(E219,tbFuncionarios[],6,FALSE)&lt;&gt;"","Demitido",VLOOKUP(E219,tbFuncionarios[],2,FALSE))),"")</f>
        <v/>
      </c>
      <c r="G219" s="79" t="str">
        <f>IF(tbLancamentos[[#This Row],[NOME]]="","",IF(tbLancamentos[[#This Row],[esgotado]]&lt;&gt;"",tbLancamentos[[#This Row],[esgotado]],tbLancamentos[[#This Row],[DISPONIBILIDADE]]))</f>
        <v/>
      </c>
      <c r="H219" s="63" t="str">
        <f>IFERROR(IF(tbLancamentos[[#This Row],[NOME]]="","",IF(AND(D219&lt;&gt;"",F219&lt;&gt;"",F219&lt;&gt;"Demitido"),"Ocupado","Disponível")),"")</f>
        <v/>
      </c>
      <c r="I219" s="25" t="str">
        <f>IFERROR(VLOOKUP(C219,CadArm!$B$6:$E$26,4,FALSE)-COUNTIFS($C$6:C219,tbLancamentos[[#This Row],[LOCAL]],$H$6:H219,"Ocupado"),"")</f>
        <v/>
      </c>
      <c r="J219" s="25" t="str">
        <f>IF(tbLancamentos[[#This Row],[Vagas disponíveis]]&lt;0,"Vagas esgotadas para "&amp;C219,"")</f>
        <v/>
      </c>
    </row>
    <row r="220" spans="2:10" s="25" customFormat="1" ht="15" x14ac:dyDescent="0.2">
      <c r="B220" s="40"/>
      <c r="C220" s="41"/>
      <c r="D220" s="76"/>
      <c r="E220" s="76"/>
      <c r="F220" s="62" t="str">
        <f>IFERROR(IF(E220="","",IF(VLOOKUP(E220,tbFuncionarios[],6,FALSE)&lt;&gt;"","Demitido",VLOOKUP(E220,tbFuncionarios[],2,FALSE))),"")</f>
        <v/>
      </c>
      <c r="G220" s="79" t="str">
        <f>IF(tbLancamentos[[#This Row],[NOME]]="","",IF(tbLancamentos[[#This Row],[esgotado]]&lt;&gt;"",tbLancamentos[[#This Row],[esgotado]],tbLancamentos[[#This Row],[DISPONIBILIDADE]]))</f>
        <v/>
      </c>
      <c r="H220" s="63" t="str">
        <f>IFERROR(IF(tbLancamentos[[#This Row],[NOME]]="","",IF(AND(D220&lt;&gt;"",F220&lt;&gt;"",F220&lt;&gt;"Demitido"),"Ocupado","Disponível")),"")</f>
        <v/>
      </c>
      <c r="I220" s="25" t="str">
        <f>IFERROR(VLOOKUP(C220,CadArm!$B$6:$E$26,4,FALSE)-COUNTIFS($C$6:C220,tbLancamentos[[#This Row],[LOCAL]],$H$6:H220,"Ocupado"),"")</f>
        <v/>
      </c>
      <c r="J220" s="25" t="str">
        <f>IF(tbLancamentos[[#This Row],[Vagas disponíveis]]&lt;0,"Vagas esgotadas para "&amp;C220,"")</f>
        <v/>
      </c>
    </row>
    <row r="221" spans="2:10" s="25" customFormat="1" ht="15" x14ac:dyDescent="0.2">
      <c r="B221" s="40"/>
      <c r="C221" s="41"/>
      <c r="D221" s="76"/>
      <c r="E221" s="76"/>
      <c r="F221" s="62" t="str">
        <f>IFERROR(IF(E221="","",IF(VLOOKUP(E221,tbFuncionarios[],6,FALSE)&lt;&gt;"","Demitido",VLOOKUP(E221,tbFuncionarios[],2,FALSE))),"")</f>
        <v/>
      </c>
      <c r="G221" s="79" t="str">
        <f>IF(tbLancamentos[[#This Row],[NOME]]="","",IF(tbLancamentos[[#This Row],[esgotado]]&lt;&gt;"",tbLancamentos[[#This Row],[esgotado]],tbLancamentos[[#This Row],[DISPONIBILIDADE]]))</f>
        <v/>
      </c>
      <c r="H221" s="63" t="str">
        <f>IFERROR(IF(tbLancamentos[[#This Row],[NOME]]="","",IF(AND(D221&lt;&gt;"",F221&lt;&gt;"",F221&lt;&gt;"Demitido"),"Ocupado","Disponível")),"")</f>
        <v/>
      </c>
      <c r="I221" s="25" t="str">
        <f>IFERROR(VLOOKUP(C221,CadArm!$B$6:$E$26,4,FALSE)-COUNTIFS($C$6:C221,tbLancamentos[[#This Row],[LOCAL]],$H$6:H221,"Ocupado"),"")</f>
        <v/>
      </c>
      <c r="J221" s="25" t="str">
        <f>IF(tbLancamentos[[#This Row],[Vagas disponíveis]]&lt;0,"Vagas esgotadas para "&amp;C221,"")</f>
        <v/>
      </c>
    </row>
    <row r="222" spans="2:10" s="25" customFormat="1" ht="15" x14ac:dyDescent="0.2">
      <c r="B222" s="40"/>
      <c r="C222" s="41"/>
      <c r="D222" s="76"/>
      <c r="E222" s="76"/>
      <c r="F222" s="62" t="str">
        <f>IFERROR(IF(E222="","",IF(VLOOKUP(E222,tbFuncionarios[],6,FALSE)&lt;&gt;"","Demitido",VLOOKUP(E222,tbFuncionarios[],2,FALSE))),"")</f>
        <v/>
      </c>
      <c r="G222" s="79" t="str">
        <f>IF(tbLancamentos[[#This Row],[NOME]]="","",IF(tbLancamentos[[#This Row],[esgotado]]&lt;&gt;"",tbLancamentos[[#This Row],[esgotado]],tbLancamentos[[#This Row],[DISPONIBILIDADE]]))</f>
        <v/>
      </c>
      <c r="H222" s="63" t="str">
        <f>IFERROR(IF(tbLancamentos[[#This Row],[NOME]]="","",IF(AND(D222&lt;&gt;"",F222&lt;&gt;"",F222&lt;&gt;"Demitido"),"Ocupado","Disponível")),"")</f>
        <v/>
      </c>
      <c r="I222" s="25" t="str">
        <f>IFERROR(VLOOKUP(C222,CadArm!$B$6:$E$26,4,FALSE)-COUNTIFS($C$6:C222,tbLancamentos[[#This Row],[LOCAL]],$H$6:H222,"Ocupado"),"")</f>
        <v/>
      </c>
      <c r="J222" s="25" t="str">
        <f>IF(tbLancamentos[[#This Row],[Vagas disponíveis]]&lt;0,"Vagas esgotadas para "&amp;C222,"")</f>
        <v/>
      </c>
    </row>
    <row r="223" spans="2:10" s="25" customFormat="1" ht="15" x14ac:dyDescent="0.2">
      <c r="B223" s="40"/>
      <c r="C223" s="41"/>
      <c r="D223" s="76"/>
      <c r="E223" s="76"/>
      <c r="F223" s="62" t="str">
        <f>IFERROR(IF(E223="","",IF(VLOOKUP(E223,tbFuncionarios[],6,FALSE)&lt;&gt;"","Demitido",VLOOKUP(E223,tbFuncionarios[],2,FALSE))),"")</f>
        <v/>
      </c>
      <c r="G223" s="79" t="str">
        <f>IF(tbLancamentos[[#This Row],[NOME]]="","",IF(tbLancamentos[[#This Row],[esgotado]]&lt;&gt;"",tbLancamentos[[#This Row],[esgotado]],tbLancamentos[[#This Row],[DISPONIBILIDADE]]))</f>
        <v/>
      </c>
      <c r="H223" s="63" t="str">
        <f>IFERROR(IF(tbLancamentos[[#This Row],[NOME]]="","",IF(AND(D223&lt;&gt;"",F223&lt;&gt;"",F223&lt;&gt;"Demitido"),"Ocupado","Disponível")),"")</f>
        <v/>
      </c>
      <c r="I223" s="25" t="str">
        <f>IFERROR(VLOOKUP(C223,CadArm!$B$6:$E$26,4,FALSE)-COUNTIFS($C$6:C223,tbLancamentos[[#This Row],[LOCAL]],$H$6:H223,"Ocupado"),"")</f>
        <v/>
      </c>
      <c r="J223" s="25" t="str">
        <f>IF(tbLancamentos[[#This Row],[Vagas disponíveis]]&lt;0,"Vagas esgotadas para "&amp;C223,"")</f>
        <v/>
      </c>
    </row>
    <row r="224" spans="2:10" s="25" customFormat="1" ht="15" x14ac:dyDescent="0.2">
      <c r="B224" s="40"/>
      <c r="C224" s="41"/>
      <c r="D224" s="76"/>
      <c r="E224" s="76"/>
      <c r="F224" s="62" t="str">
        <f>IFERROR(IF(E224="","",IF(VLOOKUP(E224,tbFuncionarios[],6,FALSE)&lt;&gt;"","Demitido",VLOOKUP(E224,tbFuncionarios[],2,FALSE))),"")</f>
        <v/>
      </c>
      <c r="G224" s="79" t="str">
        <f>IF(tbLancamentos[[#This Row],[NOME]]="","",IF(tbLancamentos[[#This Row],[esgotado]]&lt;&gt;"",tbLancamentos[[#This Row],[esgotado]],tbLancamentos[[#This Row],[DISPONIBILIDADE]]))</f>
        <v/>
      </c>
      <c r="H224" s="63" t="str">
        <f>IFERROR(IF(tbLancamentos[[#This Row],[NOME]]="","",IF(AND(D224&lt;&gt;"",F224&lt;&gt;"",F224&lt;&gt;"Demitido"),"Ocupado","Disponível")),"")</f>
        <v/>
      </c>
      <c r="I224" s="25" t="str">
        <f>IFERROR(VLOOKUP(C224,CadArm!$B$6:$E$26,4,FALSE)-COUNTIFS($C$6:C224,tbLancamentos[[#This Row],[LOCAL]],$H$6:H224,"Ocupado"),"")</f>
        <v/>
      </c>
      <c r="J224" s="25" t="str">
        <f>IF(tbLancamentos[[#This Row],[Vagas disponíveis]]&lt;0,"Vagas esgotadas para "&amp;C224,"")</f>
        <v/>
      </c>
    </row>
    <row r="225" spans="2:10" s="25" customFormat="1" ht="15" x14ac:dyDescent="0.2">
      <c r="B225" s="40"/>
      <c r="C225" s="41"/>
      <c r="D225" s="76"/>
      <c r="E225" s="76"/>
      <c r="F225" s="62" t="str">
        <f>IFERROR(IF(E225="","",IF(VLOOKUP(E225,tbFuncionarios[],6,FALSE)&lt;&gt;"","Demitido",VLOOKUP(E225,tbFuncionarios[],2,FALSE))),"")</f>
        <v/>
      </c>
      <c r="G225" s="79" t="str">
        <f>IF(tbLancamentos[[#This Row],[NOME]]="","",IF(tbLancamentos[[#This Row],[esgotado]]&lt;&gt;"",tbLancamentos[[#This Row],[esgotado]],tbLancamentos[[#This Row],[DISPONIBILIDADE]]))</f>
        <v/>
      </c>
      <c r="H225" s="63" t="str">
        <f>IFERROR(IF(tbLancamentos[[#This Row],[NOME]]="","",IF(AND(D225&lt;&gt;"",F225&lt;&gt;"",F225&lt;&gt;"Demitido"),"Ocupado","Disponível")),"")</f>
        <v/>
      </c>
      <c r="I225" s="25" t="str">
        <f>IFERROR(VLOOKUP(C225,CadArm!$B$6:$E$26,4,FALSE)-COUNTIFS($C$6:C225,tbLancamentos[[#This Row],[LOCAL]],$H$6:H225,"Ocupado"),"")</f>
        <v/>
      </c>
      <c r="J225" s="25" t="str">
        <f>IF(tbLancamentos[[#This Row],[Vagas disponíveis]]&lt;0,"Vagas esgotadas para "&amp;C225,"")</f>
        <v/>
      </c>
    </row>
    <row r="226" spans="2:10" s="25" customFormat="1" ht="15" x14ac:dyDescent="0.2">
      <c r="B226" s="40"/>
      <c r="C226" s="41"/>
      <c r="D226" s="76"/>
      <c r="E226" s="76"/>
      <c r="F226" s="62" t="str">
        <f>IFERROR(IF(E226="","",IF(VLOOKUP(E226,tbFuncionarios[],6,FALSE)&lt;&gt;"","Demitido",VLOOKUP(E226,tbFuncionarios[],2,FALSE))),"")</f>
        <v/>
      </c>
      <c r="G226" s="79" t="str">
        <f>IF(tbLancamentos[[#This Row],[NOME]]="","",IF(tbLancamentos[[#This Row],[esgotado]]&lt;&gt;"",tbLancamentos[[#This Row],[esgotado]],tbLancamentos[[#This Row],[DISPONIBILIDADE]]))</f>
        <v/>
      </c>
      <c r="H226" s="63" t="str">
        <f>IFERROR(IF(tbLancamentos[[#This Row],[NOME]]="","",IF(AND(D226&lt;&gt;"",F226&lt;&gt;"",F226&lt;&gt;"Demitido"),"Ocupado","Disponível")),"")</f>
        <v/>
      </c>
      <c r="I226" s="25" t="str">
        <f>IFERROR(VLOOKUP(C226,CadArm!$B$6:$E$26,4,FALSE)-COUNTIFS($C$6:C226,tbLancamentos[[#This Row],[LOCAL]],$H$6:H226,"Ocupado"),"")</f>
        <v/>
      </c>
      <c r="J226" s="25" t="str">
        <f>IF(tbLancamentos[[#This Row],[Vagas disponíveis]]&lt;0,"Vagas esgotadas para "&amp;C226,"")</f>
        <v/>
      </c>
    </row>
    <row r="227" spans="2:10" s="25" customFormat="1" ht="15" x14ac:dyDescent="0.2">
      <c r="B227" s="40"/>
      <c r="C227" s="41"/>
      <c r="D227" s="76"/>
      <c r="E227" s="76"/>
      <c r="F227" s="62" t="str">
        <f>IFERROR(IF(E227="","",IF(VLOOKUP(E227,tbFuncionarios[],6,FALSE)&lt;&gt;"","Demitido",VLOOKUP(E227,tbFuncionarios[],2,FALSE))),"")</f>
        <v/>
      </c>
      <c r="G227" s="79" t="str">
        <f>IF(tbLancamentos[[#This Row],[NOME]]="","",IF(tbLancamentos[[#This Row],[esgotado]]&lt;&gt;"",tbLancamentos[[#This Row],[esgotado]],tbLancamentos[[#This Row],[DISPONIBILIDADE]]))</f>
        <v/>
      </c>
      <c r="H227" s="63" t="str">
        <f>IFERROR(IF(tbLancamentos[[#This Row],[NOME]]="","",IF(AND(D227&lt;&gt;"",F227&lt;&gt;"",F227&lt;&gt;"Demitido"),"Ocupado","Disponível")),"")</f>
        <v/>
      </c>
      <c r="I227" s="25" t="str">
        <f>IFERROR(VLOOKUP(C227,CadArm!$B$6:$E$26,4,FALSE)-COUNTIFS($C$6:C227,tbLancamentos[[#This Row],[LOCAL]],$H$6:H227,"Ocupado"),"")</f>
        <v/>
      </c>
      <c r="J227" s="25" t="str">
        <f>IF(tbLancamentos[[#This Row],[Vagas disponíveis]]&lt;0,"Vagas esgotadas para "&amp;C227,"")</f>
        <v/>
      </c>
    </row>
    <row r="228" spans="2:10" s="25" customFormat="1" ht="15" x14ac:dyDescent="0.2">
      <c r="B228" s="40"/>
      <c r="C228" s="41"/>
      <c r="D228" s="76"/>
      <c r="E228" s="76"/>
      <c r="F228" s="62" t="str">
        <f>IFERROR(IF(E228="","",IF(VLOOKUP(E228,tbFuncionarios[],6,FALSE)&lt;&gt;"","Demitido",VLOOKUP(E228,tbFuncionarios[],2,FALSE))),"")</f>
        <v/>
      </c>
      <c r="G228" s="79" t="str">
        <f>IF(tbLancamentos[[#This Row],[NOME]]="","",IF(tbLancamentos[[#This Row],[esgotado]]&lt;&gt;"",tbLancamentos[[#This Row],[esgotado]],tbLancamentos[[#This Row],[DISPONIBILIDADE]]))</f>
        <v/>
      </c>
      <c r="H228" s="63" t="str">
        <f>IFERROR(IF(tbLancamentos[[#This Row],[NOME]]="","",IF(AND(D228&lt;&gt;"",F228&lt;&gt;"",F228&lt;&gt;"Demitido"),"Ocupado","Disponível")),"")</f>
        <v/>
      </c>
      <c r="I228" s="25" t="str">
        <f>IFERROR(VLOOKUP(C228,CadArm!$B$6:$E$26,4,FALSE)-COUNTIFS($C$6:C228,tbLancamentos[[#This Row],[LOCAL]],$H$6:H228,"Ocupado"),"")</f>
        <v/>
      </c>
      <c r="J228" s="25" t="str">
        <f>IF(tbLancamentos[[#This Row],[Vagas disponíveis]]&lt;0,"Vagas esgotadas para "&amp;C228,"")</f>
        <v/>
      </c>
    </row>
    <row r="229" spans="2:10" s="25" customFormat="1" ht="15" x14ac:dyDescent="0.2">
      <c r="B229" s="40"/>
      <c r="C229" s="41"/>
      <c r="D229" s="76"/>
      <c r="E229" s="76"/>
      <c r="F229" s="62" t="str">
        <f>IFERROR(IF(E229="","",IF(VLOOKUP(E229,tbFuncionarios[],6,FALSE)&lt;&gt;"","Demitido",VLOOKUP(E229,tbFuncionarios[],2,FALSE))),"")</f>
        <v/>
      </c>
      <c r="G229" s="79" t="str">
        <f>IF(tbLancamentos[[#This Row],[NOME]]="","",IF(tbLancamentos[[#This Row],[esgotado]]&lt;&gt;"",tbLancamentos[[#This Row],[esgotado]],tbLancamentos[[#This Row],[DISPONIBILIDADE]]))</f>
        <v/>
      </c>
      <c r="H229" s="63" t="str">
        <f>IFERROR(IF(tbLancamentos[[#This Row],[NOME]]="","",IF(AND(D229&lt;&gt;"",F229&lt;&gt;"",F229&lt;&gt;"Demitido"),"Ocupado","Disponível")),"")</f>
        <v/>
      </c>
      <c r="I229" s="25" t="str">
        <f>IFERROR(VLOOKUP(C229,CadArm!$B$6:$E$26,4,FALSE)-COUNTIFS($C$6:C229,tbLancamentos[[#This Row],[LOCAL]],$H$6:H229,"Ocupado"),"")</f>
        <v/>
      </c>
      <c r="J229" s="25" t="str">
        <f>IF(tbLancamentos[[#This Row],[Vagas disponíveis]]&lt;0,"Vagas esgotadas para "&amp;C229,"")</f>
        <v/>
      </c>
    </row>
    <row r="230" spans="2:10" s="25" customFormat="1" ht="15" x14ac:dyDescent="0.2">
      <c r="B230" s="40"/>
      <c r="C230" s="41"/>
      <c r="D230" s="76"/>
      <c r="E230" s="76"/>
      <c r="F230" s="62" t="str">
        <f>IFERROR(IF(E230="","",IF(VLOOKUP(E230,tbFuncionarios[],6,FALSE)&lt;&gt;"","Demitido",VLOOKUP(E230,tbFuncionarios[],2,FALSE))),"")</f>
        <v/>
      </c>
      <c r="G230" s="79" t="str">
        <f>IF(tbLancamentos[[#This Row],[NOME]]="","",IF(tbLancamentos[[#This Row],[esgotado]]&lt;&gt;"",tbLancamentos[[#This Row],[esgotado]],tbLancamentos[[#This Row],[DISPONIBILIDADE]]))</f>
        <v/>
      </c>
      <c r="H230" s="63" t="str">
        <f>IFERROR(IF(tbLancamentos[[#This Row],[NOME]]="","",IF(AND(D230&lt;&gt;"",F230&lt;&gt;"",F230&lt;&gt;"Demitido"),"Ocupado","Disponível")),"")</f>
        <v/>
      </c>
      <c r="I230" s="25" t="str">
        <f>IFERROR(VLOOKUP(C230,CadArm!$B$6:$E$26,4,FALSE)-COUNTIFS($C$6:C230,tbLancamentos[[#This Row],[LOCAL]],$H$6:H230,"Ocupado"),"")</f>
        <v/>
      </c>
      <c r="J230" s="25" t="str">
        <f>IF(tbLancamentos[[#This Row],[Vagas disponíveis]]&lt;0,"Vagas esgotadas para "&amp;C230,"")</f>
        <v/>
      </c>
    </row>
    <row r="231" spans="2:10" s="25" customFormat="1" ht="15" x14ac:dyDescent="0.2">
      <c r="B231" s="40"/>
      <c r="C231" s="41"/>
      <c r="D231" s="76"/>
      <c r="E231" s="76"/>
      <c r="F231" s="62" t="str">
        <f>IFERROR(IF(E231="","",IF(VLOOKUP(E231,tbFuncionarios[],6,FALSE)&lt;&gt;"","Demitido",VLOOKUP(E231,tbFuncionarios[],2,FALSE))),"")</f>
        <v/>
      </c>
      <c r="G231" s="79" t="str">
        <f>IF(tbLancamentos[[#This Row],[NOME]]="","",IF(tbLancamentos[[#This Row],[esgotado]]&lt;&gt;"",tbLancamentos[[#This Row],[esgotado]],tbLancamentos[[#This Row],[DISPONIBILIDADE]]))</f>
        <v/>
      </c>
      <c r="H231" s="63" t="str">
        <f>IFERROR(IF(tbLancamentos[[#This Row],[NOME]]="","",IF(AND(D231&lt;&gt;"",F231&lt;&gt;"",F231&lt;&gt;"Demitido"),"Ocupado","Disponível")),"")</f>
        <v/>
      </c>
      <c r="I231" s="25" t="str">
        <f>IFERROR(VLOOKUP(C231,CadArm!$B$6:$E$26,4,FALSE)-COUNTIFS($C$6:C231,tbLancamentos[[#This Row],[LOCAL]],$H$6:H231,"Ocupado"),"")</f>
        <v/>
      </c>
      <c r="J231" s="25" t="str">
        <f>IF(tbLancamentos[[#This Row],[Vagas disponíveis]]&lt;0,"Vagas esgotadas para "&amp;C231,"")</f>
        <v/>
      </c>
    </row>
    <row r="232" spans="2:10" s="25" customFormat="1" ht="15" x14ac:dyDescent="0.2">
      <c r="B232" s="40"/>
      <c r="C232" s="41"/>
      <c r="D232" s="76"/>
      <c r="E232" s="76"/>
      <c r="F232" s="62" t="str">
        <f>IFERROR(IF(E232="","",IF(VLOOKUP(E232,tbFuncionarios[],6,FALSE)&lt;&gt;"","Demitido",VLOOKUP(E232,tbFuncionarios[],2,FALSE))),"")</f>
        <v/>
      </c>
      <c r="G232" s="79" t="str">
        <f>IF(tbLancamentos[[#This Row],[NOME]]="","",IF(tbLancamentos[[#This Row],[esgotado]]&lt;&gt;"",tbLancamentos[[#This Row],[esgotado]],tbLancamentos[[#This Row],[DISPONIBILIDADE]]))</f>
        <v/>
      </c>
      <c r="H232" s="63" t="str">
        <f>IFERROR(IF(tbLancamentos[[#This Row],[NOME]]="","",IF(AND(D232&lt;&gt;"",F232&lt;&gt;"",F232&lt;&gt;"Demitido"),"Ocupado","Disponível")),"")</f>
        <v/>
      </c>
      <c r="I232" s="25" t="str">
        <f>IFERROR(VLOOKUP(C232,CadArm!$B$6:$E$26,4,FALSE)-COUNTIFS($C$6:C232,tbLancamentos[[#This Row],[LOCAL]],$H$6:H232,"Ocupado"),"")</f>
        <v/>
      </c>
      <c r="J232" s="25" t="str">
        <f>IF(tbLancamentos[[#This Row],[Vagas disponíveis]]&lt;0,"Vagas esgotadas para "&amp;C232,"")</f>
        <v/>
      </c>
    </row>
    <row r="233" spans="2:10" s="25" customFormat="1" ht="15" x14ac:dyDescent="0.2">
      <c r="B233" s="40"/>
      <c r="C233" s="41"/>
      <c r="D233" s="76"/>
      <c r="E233" s="76"/>
      <c r="F233" s="62" t="str">
        <f>IFERROR(IF(E233="","",IF(VLOOKUP(E233,tbFuncionarios[],6,FALSE)&lt;&gt;"","Demitido",VLOOKUP(E233,tbFuncionarios[],2,FALSE))),"")</f>
        <v/>
      </c>
      <c r="G233" s="79" t="str">
        <f>IF(tbLancamentos[[#This Row],[NOME]]="","",IF(tbLancamentos[[#This Row],[esgotado]]&lt;&gt;"",tbLancamentos[[#This Row],[esgotado]],tbLancamentos[[#This Row],[DISPONIBILIDADE]]))</f>
        <v/>
      </c>
      <c r="H233" s="63" t="str">
        <f>IFERROR(IF(tbLancamentos[[#This Row],[NOME]]="","",IF(AND(D233&lt;&gt;"",F233&lt;&gt;"",F233&lt;&gt;"Demitido"),"Ocupado","Disponível")),"")</f>
        <v/>
      </c>
      <c r="I233" s="25" t="str">
        <f>IFERROR(VLOOKUP(C233,CadArm!$B$6:$E$26,4,FALSE)-COUNTIFS($C$6:C233,tbLancamentos[[#This Row],[LOCAL]],$H$6:H233,"Ocupado"),"")</f>
        <v/>
      </c>
      <c r="J233" s="25" t="str">
        <f>IF(tbLancamentos[[#This Row],[Vagas disponíveis]]&lt;0,"Vagas esgotadas para "&amp;C233,"")</f>
        <v/>
      </c>
    </row>
    <row r="234" spans="2:10" s="25" customFormat="1" ht="15" x14ac:dyDescent="0.2">
      <c r="B234" s="40"/>
      <c r="C234" s="41"/>
      <c r="D234" s="76"/>
      <c r="E234" s="76"/>
      <c r="F234" s="62" t="str">
        <f>IFERROR(IF(E234="","",IF(VLOOKUP(E234,tbFuncionarios[],6,FALSE)&lt;&gt;"","Demitido",VLOOKUP(E234,tbFuncionarios[],2,FALSE))),"")</f>
        <v/>
      </c>
      <c r="G234" s="79" t="str">
        <f>IF(tbLancamentos[[#This Row],[NOME]]="","",IF(tbLancamentos[[#This Row],[esgotado]]&lt;&gt;"",tbLancamentos[[#This Row],[esgotado]],tbLancamentos[[#This Row],[DISPONIBILIDADE]]))</f>
        <v/>
      </c>
      <c r="H234" s="63" t="str">
        <f>IFERROR(IF(tbLancamentos[[#This Row],[NOME]]="","",IF(AND(D234&lt;&gt;"",F234&lt;&gt;"",F234&lt;&gt;"Demitido"),"Ocupado","Disponível")),"")</f>
        <v/>
      </c>
      <c r="I234" s="25" t="str">
        <f>IFERROR(VLOOKUP(C234,CadArm!$B$6:$E$26,4,FALSE)-COUNTIFS($C$6:C234,tbLancamentos[[#This Row],[LOCAL]],$H$6:H234,"Ocupado"),"")</f>
        <v/>
      </c>
      <c r="J234" s="25" t="str">
        <f>IF(tbLancamentos[[#This Row],[Vagas disponíveis]]&lt;0,"Vagas esgotadas para "&amp;C234,"")</f>
        <v/>
      </c>
    </row>
    <row r="235" spans="2:10" s="25" customFormat="1" ht="15" x14ac:dyDescent="0.2">
      <c r="B235" s="40"/>
      <c r="C235" s="41"/>
      <c r="D235" s="76"/>
      <c r="E235" s="76"/>
      <c r="F235" s="62" t="str">
        <f>IFERROR(IF(E235="","",IF(VLOOKUP(E235,tbFuncionarios[],6,FALSE)&lt;&gt;"","Demitido",VLOOKUP(E235,tbFuncionarios[],2,FALSE))),"")</f>
        <v/>
      </c>
      <c r="G235" s="79" t="str">
        <f>IF(tbLancamentos[[#This Row],[NOME]]="","",IF(tbLancamentos[[#This Row],[esgotado]]&lt;&gt;"",tbLancamentos[[#This Row],[esgotado]],tbLancamentos[[#This Row],[DISPONIBILIDADE]]))</f>
        <v/>
      </c>
      <c r="H235" s="63" t="str">
        <f>IFERROR(IF(tbLancamentos[[#This Row],[NOME]]="","",IF(AND(D235&lt;&gt;"",F235&lt;&gt;"",F235&lt;&gt;"Demitido"),"Ocupado","Disponível")),"")</f>
        <v/>
      </c>
      <c r="I235" s="25" t="str">
        <f>IFERROR(VLOOKUP(C235,CadArm!$B$6:$E$26,4,FALSE)-COUNTIFS($C$6:C235,tbLancamentos[[#This Row],[LOCAL]],$H$6:H235,"Ocupado"),"")</f>
        <v/>
      </c>
      <c r="J235" s="25" t="str">
        <f>IF(tbLancamentos[[#This Row],[Vagas disponíveis]]&lt;0,"Vagas esgotadas para "&amp;C235,"")</f>
        <v/>
      </c>
    </row>
    <row r="236" spans="2:10" s="25" customFormat="1" ht="15" x14ac:dyDescent="0.2">
      <c r="B236" s="40"/>
      <c r="C236" s="41"/>
      <c r="D236" s="76"/>
      <c r="E236" s="76"/>
      <c r="F236" s="62" t="str">
        <f>IFERROR(IF(E236="","",IF(VLOOKUP(E236,tbFuncionarios[],6,FALSE)&lt;&gt;"","Demitido",VLOOKUP(E236,tbFuncionarios[],2,FALSE))),"")</f>
        <v/>
      </c>
      <c r="G236" s="79" t="str">
        <f>IF(tbLancamentos[[#This Row],[NOME]]="","",IF(tbLancamentos[[#This Row],[esgotado]]&lt;&gt;"",tbLancamentos[[#This Row],[esgotado]],tbLancamentos[[#This Row],[DISPONIBILIDADE]]))</f>
        <v/>
      </c>
      <c r="H236" s="63" t="str">
        <f>IFERROR(IF(tbLancamentos[[#This Row],[NOME]]="","",IF(AND(D236&lt;&gt;"",F236&lt;&gt;"",F236&lt;&gt;"Demitido"),"Ocupado","Disponível")),"")</f>
        <v/>
      </c>
      <c r="I236" s="25" t="str">
        <f>IFERROR(VLOOKUP(C236,CadArm!$B$6:$E$26,4,FALSE)-COUNTIFS($C$6:C236,tbLancamentos[[#This Row],[LOCAL]],$H$6:H236,"Ocupado"),"")</f>
        <v/>
      </c>
      <c r="J236" s="25" t="str">
        <f>IF(tbLancamentos[[#This Row],[Vagas disponíveis]]&lt;0,"Vagas esgotadas para "&amp;C236,"")</f>
        <v/>
      </c>
    </row>
    <row r="237" spans="2:10" s="25" customFormat="1" ht="15" x14ac:dyDescent="0.2">
      <c r="B237" s="40"/>
      <c r="C237" s="41"/>
      <c r="D237" s="76"/>
      <c r="E237" s="76"/>
      <c r="F237" s="62" t="str">
        <f>IFERROR(IF(E237="","",IF(VLOOKUP(E237,tbFuncionarios[],6,FALSE)&lt;&gt;"","Demitido",VLOOKUP(E237,tbFuncionarios[],2,FALSE))),"")</f>
        <v/>
      </c>
      <c r="G237" s="79" t="str">
        <f>IF(tbLancamentos[[#This Row],[NOME]]="","",IF(tbLancamentos[[#This Row],[esgotado]]&lt;&gt;"",tbLancamentos[[#This Row],[esgotado]],tbLancamentos[[#This Row],[DISPONIBILIDADE]]))</f>
        <v/>
      </c>
      <c r="H237" s="63" t="str">
        <f>IFERROR(IF(tbLancamentos[[#This Row],[NOME]]="","",IF(AND(D237&lt;&gt;"",F237&lt;&gt;"",F237&lt;&gt;"Demitido"),"Ocupado","Disponível")),"")</f>
        <v/>
      </c>
      <c r="I237" s="25" t="str">
        <f>IFERROR(VLOOKUP(C237,CadArm!$B$6:$E$26,4,FALSE)-COUNTIFS($C$6:C237,tbLancamentos[[#This Row],[LOCAL]],$H$6:H237,"Ocupado"),"")</f>
        <v/>
      </c>
      <c r="J237" s="25" t="str">
        <f>IF(tbLancamentos[[#This Row],[Vagas disponíveis]]&lt;0,"Vagas esgotadas para "&amp;C237,"")</f>
        <v/>
      </c>
    </row>
    <row r="238" spans="2:10" s="25" customFormat="1" ht="15" x14ac:dyDescent="0.2">
      <c r="B238" s="40"/>
      <c r="C238" s="41"/>
      <c r="D238" s="76"/>
      <c r="E238" s="76"/>
      <c r="F238" s="62" t="str">
        <f>IFERROR(IF(E238="","",IF(VLOOKUP(E238,tbFuncionarios[],6,FALSE)&lt;&gt;"","Demitido",VLOOKUP(E238,tbFuncionarios[],2,FALSE))),"")</f>
        <v/>
      </c>
      <c r="G238" s="79" t="str">
        <f>IF(tbLancamentos[[#This Row],[NOME]]="","",IF(tbLancamentos[[#This Row],[esgotado]]&lt;&gt;"",tbLancamentos[[#This Row],[esgotado]],tbLancamentos[[#This Row],[DISPONIBILIDADE]]))</f>
        <v/>
      </c>
      <c r="H238" s="63" t="str">
        <f>IFERROR(IF(tbLancamentos[[#This Row],[NOME]]="","",IF(AND(D238&lt;&gt;"",F238&lt;&gt;"",F238&lt;&gt;"Demitido"),"Ocupado","Disponível")),"")</f>
        <v/>
      </c>
      <c r="I238" s="25" t="str">
        <f>IFERROR(VLOOKUP(C238,CadArm!$B$6:$E$26,4,FALSE)-COUNTIFS($C$6:C238,tbLancamentos[[#This Row],[LOCAL]],$H$6:H238,"Ocupado"),"")</f>
        <v/>
      </c>
      <c r="J238" s="25" t="str">
        <f>IF(tbLancamentos[[#This Row],[Vagas disponíveis]]&lt;0,"Vagas esgotadas para "&amp;C238,"")</f>
        <v/>
      </c>
    </row>
    <row r="239" spans="2:10" s="25" customFormat="1" ht="15" x14ac:dyDescent="0.2">
      <c r="B239" s="40"/>
      <c r="C239" s="41"/>
      <c r="D239" s="76"/>
      <c r="E239" s="76"/>
      <c r="F239" s="62" t="str">
        <f>IFERROR(IF(E239="","",IF(VLOOKUP(E239,tbFuncionarios[],6,FALSE)&lt;&gt;"","Demitido",VLOOKUP(E239,tbFuncionarios[],2,FALSE))),"")</f>
        <v/>
      </c>
      <c r="G239" s="79" t="str">
        <f>IF(tbLancamentos[[#This Row],[NOME]]="","",IF(tbLancamentos[[#This Row],[esgotado]]&lt;&gt;"",tbLancamentos[[#This Row],[esgotado]],tbLancamentos[[#This Row],[DISPONIBILIDADE]]))</f>
        <v/>
      </c>
      <c r="H239" s="63" t="str">
        <f>IFERROR(IF(tbLancamentos[[#This Row],[NOME]]="","",IF(AND(D239&lt;&gt;"",F239&lt;&gt;"",F239&lt;&gt;"Demitido"),"Ocupado","Disponível")),"")</f>
        <v/>
      </c>
      <c r="I239" s="25" t="str">
        <f>IFERROR(VLOOKUP(C239,CadArm!$B$6:$E$26,4,FALSE)-COUNTIFS($C$6:C239,tbLancamentos[[#This Row],[LOCAL]],$H$6:H239,"Ocupado"),"")</f>
        <v/>
      </c>
      <c r="J239" s="25" t="str">
        <f>IF(tbLancamentos[[#This Row],[Vagas disponíveis]]&lt;0,"Vagas esgotadas para "&amp;C239,"")</f>
        <v/>
      </c>
    </row>
    <row r="240" spans="2:10" s="25" customFormat="1" ht="15" x14ac:dyDescent="0.2">
      <c r="B240" s="40"/>
      <c r="C240" s="41"/>
      <c r="D240" s="76"/>
      <c r="E240" s="76"/>
      <c r="F240" s="62" t="str">
        <f>IFERROR(IF(E240="","",IF(VLOOKUP(E240,tbFuncionarios[],6,FALSE)&lt;&gt;"","Demitido",VLOOKUP(E240,tbFuncionarios[],2,FALSE))),"")</f>
        <v/>
      </c>
      <c r="G240" s="79" t="str">
        <f>IF(tbLancamentos[[#This Row],[NOME]]="","",IF(tbLancamentos[[#This Row],[esgotado]]&lt;&gt;"",tbLancamentos[[#This Row],[esgotado]],tbLancamentos[[#This Row],[DISPONIBILIDADE]]))</f>
        <v/>
      </c>
      <c r="H240" s="63" t="str">
        <f>IFERROR(IF(tbLancamentos[[#This Row],[NOME]]="","",IF(AND(D240&lt;&gt;"",F240&lt;&gt;"",F240&lt;&gt;"Demitido"),"Ocupado","Disponível")),"")</f>
        <v/>
      </c>
      <c r="I240" s="25" t="str">
        <f>IFERROR(VLOOKUP(C240,CadArm!$B$6:$E$26,4,FALSE)-COUNTIFS($C$6:C240,tbLancamentos[[#This Row],[LOCAL]],$H$6:H240,"Ocupado"),"")</f>
        <v/>
      </c>
      <c r="J240" s="25" t="str">
        <f>IF(tbLancamentos[[#This Row],[Vagas disponíveis]]&lt;0,"Vagas esgotadas para "&amp;C240,"")</f>
        <v/>
      </c>
    </row>
    <row r="241" spans="2:10" s="25" customFormat="1" ht="15" x14ac:dyDescent="0.2">
      <c r="B241" s="40"/>
      <c r="C241" s="41"/>
      <c r="D241" s="76"/>
      <c r="E241" s="76"/>
      <c r="F241" s="62" t="str">
        <f>IFERROR(IF(E241="","",IF(VLOOKUP(E241,tbFuncionarios[],6,FALSE)&lt;&gt;"","Demitido",VLOOKUP(E241,tbFuncionarios[],2,FALSE))),"")</f>
        <v/>
      </c>
      <c r="G241" s="79" t="str">
        <f>IF(tbLancamentos[[#This Row],[NOME]]="","",IF(tbLancamentos[[#This Row],[esgotado]]&lt;&gt;"",tbLancamentos[[#This Row],[esgotado]],tbLancamentos[[#This Row],[DISPONIBILIDADE]]))</f>
        <v/>
      </c>
      <c r="H241" s="63" t="str">
        <f>IFERROR(IF(tbLancamentos[[#This Row],[NOME]]="","",IF(AND(D241&lt;&gt;"",F241&lt;&gt;"",F241&lt;&gt;"Demitido"),"Ocupado","Disponível")),"")</f>
        <v/>
      </c>
      <c r="I241" s="25" t="str">
        <f>IFERROR(VLOOKUP(C241,CadArm!$B$6:$E$26,4,FALSE)-COUNTIFS($C$6:C241,tbLancamentos[[#This Row],[LOCAL]],$H$6:H241,"Ocupado"),"")</f>
        <v/>
      </c>
      <c r="J241" s="25" t="str">
        <f>IF(tbLancamentos[[#This Row],[Vagas disponíveis]]&lt;0,"Vagas esgotadas para "&amp;C241,"")</f>
        <v/>
      </c>
    </row>
    <row r="242" spans="2:10" s="25" customFormat="1" ht="15" x14ac:dyDescent="0.2">
      <c r="B242" s="40"/>
      <c r="C242" s="41"/>
      <c r="D242" s="76"/>
      <c r="E242" s="76"/>
      <c r="F242" s="62" t="str">
        <f>IFERROR(IF(E242="","",IF(VLOOKUP(E242,tbFuncionarios[],6,FALSE)&lt;&gt;"","Demitido",VLOOKUP(E242,tbFuncionarios[],2,FALSE))),"")</f>
        <v/>
      </c>
      <c r="G242" s="79" t="str">
        <f>IF(tbLancamentos[[#This Row],[NOME]]="","",IF(tbLancamentos[[#This Row],[esgotado]]&lt;&gt;"",tbLancamentos[[#This Row],[esgotado]],tbLancamentos[[#This Row],[DISPONIBILIDADE]]))</f>
        <v/>
      </c>
      <c r="H242" s="63" t="str">
        <f>IFERROR(IF(tbLancamentos[[#This Row],[NOME]]="","",IF(AND(D242&lt;&gt;"",F242&lt;&gt;"",F242&lt;&gt;"Demitido"),"Ocupado","Disponível")),"")</f>
        <v/>
      </c>
      <c r="I242" s="25" t="str">
        <f>IFERROR(VLOOKUP(C242,CadArm!$B$6:$E$26,4,FALSE)-COUNTIFS($C$6:C242,tbLancamentos[[#This Row],[LOCAL]],$H$6:H242,"Ocupado"),"")</f>
        <v/>
      </c>
      <c r="J242" s="25" t="str">
        <f>IF(tbLancamentos[[#This Row],[Vagas disponíveis]]&lt;0,"Vagas esgotadas para "&amp;C242,"")</f>
        <v/>
      </c>
    </row>
    <row r="243" spans="2:10" s="25" customFormat="1" ht="15" x14ac:dyDescent="0.2">
      <c r="B243" s="40"/>
      <c r="C243" s="41"/>
      <c r="D243" s="76"/>
      <c r="E243" s="76"/>
      <c r="F243" s="62" t="str">
        <f>IFERROR(IF(E243="","",IF(VLOOKUP(E243,tbFuncionarios[],6,FALSE)&lt;&gt;"","Demitido",VLOOKUP(E243,tbFuncionarios[],2,FALSE))),"")</f>
        <v/>
      </c>
      <c r="G243" s="79" t="str">
        <f>IF(tbLancamentos[[#This Row],[NOME]]="","",IF(tbLancamentos[[#This Row],[esgotado]]&lt;&gt;"",tbLancamentos[[#This Row],[esgotado]],tbLancamentos[[#This Row],[DISPONIBILIDADE]]))</f>
        <v/>
      </c>
      <c r="H243" s="63" t="str">
        <f>IFERROR(IF(tbLancamentos[[#This Row],[NOME]]="","",IF(AND(D243&lt;&gt;"",F243&lt;&gt;"",F243&lt;&gt;"Demitido"),"Ocupado","Disponível")),"")</f>
        <v/>
      </c>
      <c r="I243" s="25" t="str">
        <f>IFERROR(VLOOKUP(C243,CadArm!$B$6:$E$26,4,FALSE)-COUNTIFS($C$6:C243,tbLancamentos[[#This Row],[LOCAL]],$H$6:H243,"Ocupado"),"")</f>
        <v/>
      </c>
      <c r="J243" s="25" t="str">
        <f>IF(tbLancamentos[[#This Row],[Vagas disponíveis]]&lt;0,"Vagas esgotadas para "&amp;C243,"")</f>
        <v/>
      </c>
    </row>
    <row r="244" spans="2:10" s="25" customFormat="1" ht="15" x14ac:dyDescent="0.2">
      <c r="B244" s="40"/>
      <c r="C244" s="41"/>
      <c r="D244" s="76"/>
      <c r="E244" s="76"/>
      <c r="F244" s="62" t="str">
        <f>IFERROR(IF(E244="","",IF(VLOOKUP(E244,tbFuncionarios[],6,FALSE)&lt;&gt;"","Demitido",VLOOKUP(E244,tbFuncionarios[],2,FALSE))),"")</f>
        <v/>
      </c>
      <c r="G244" s="79" t="str">
        <f>IF(tbLancamentos[[#This Row],[NOME]]="","",IF(tbLancamentos[[#This Row],[esgotado]]&lt;&gt;"",tbLancamentos[[#This Row],[esgotado]],tbLancamentos[[#This Row],[DISPONIBILIDADE]]))</f>
        <v/>
      </c>
      <c r="H244" s="63" t="str">
        <f>IFERROR(IF(tbLancamentos[[#This Row],[NOME]]="","",IF(AND(D244&lt;&gt;"",F244&lt;&gt;"",F244&lt;&gt;"Demitido"),"Ocupado","Disponível")),"")</f>
        <v/>
      </c>
      <c r="I244" s="25" t="str">
        <f>IFERROR(VLOOKUP(C244,CadArm!$B$6:$E$26,4,FALSE)-COUNTIFS($C$6:C244,tbLancamentos[[#This Row],[LOCAL]],$H$6:H244,"Ocupado"),"")</f>
        <v/>
      </c>
      <c r="J244" s="25" t="str">
        <f>IF(tbLancamentos[[#This Row],[Vagas disponíveis]]&lt;0,"Vagas esgotadas para "&amp;C244,"")</f>
        <v/>
      </c>
    </row>
    <row r="245" spans="2:10" s="25" customFormat="1" ht="15" x14ac:dyDescent="0.2">
      <c r="B245" s="40"/>
      <c r="C245" s="41"/>
      <c r="D245" s="76"/>
      <c r="E245" s="76"/>
      <c r="F245" s="62" t="str">
        <f>IFERROR(IF(E245="","",IF(VLOOKUP(E245,tbFuncionarios[],6,FALSE)&lt;&gt;"","Demitido",VLOOKUP(E245,tbFuncionarios[],2,FALSE))),"")</f>
        <v/>
      </c>
      <c r="G245" s="79" t="str">
        <f>IF(tbLancamentos[[#This Row],[NOME]]="","",IF(tbLancamentos[[#This Row],[esgotado]]&lt;&gt;"",tbLancamentos[[#This Row],[esgotado]],tbLancamentos[[#This Row],[DISPONIBILIDADE]]))</f>
        <v/>
      </c>
      <c r="H245" s="63" t="str">
        <f>IFERROR(IF(tbLancamentos[[#This Row],[NOME]]="","",IF(AND(D245&lt;&gt;"",F245&lt;&gt;"",F245&lt;&gt;"Demitido"),"Ocupado","Disponível")),"")</f>
        <v/>
      </c>
      <c r="I245" s="25" t="str">
        <f>IFERROR(VLOOKUP(C245,CadArm!$B$6:$E$26,4,FALSE)-COUNTIFS($C$6:C245,tbLancamentos[[#This Row],[LOCAL]],$H$6:H245,"Ocupado"),"")</f>
        <v/>
      </c>
      <c r="J245" s="25" t="str">
        <f>IF(tbLancamentos[[#This Row],[Vagas disponíveis]]&lt;0,"Vagas esgotadas para "&amp;C245,"")</f>
        <v/>
      </c>
    </row>
    <row r="246" spans="2:10" s="25" customFormat="1" ht="15" x14ac:dyDescent="0.2">
      <c r="B246" s="40"/>
      <c r="C246" s="41"/>
      <c r="D246" s="76"/>
      <c r="E246" s="76"/>
      <c r="F246" s="62" t="str">
        <f>IFERROR(IF(E246="","",IF(VLOOKUP(E246,tbFuncionarios[],6,FALSE)&lt;&gt;"","Demitido",VLOOKUP(E246,tbFuncionarios[],2,FALSE))),"")</f>
        <v/>
      </c>
      <c r="G246" s="79" t="str">
        <f>IF(tbLancamentos[[#This Row],[NOME]]="","",IF(tbLancamentos[[#This Row],[esgotado]]&lt;&gt;"",tbLancamentos[[#This Row],[esgotado]],tbLancamentos[[#This Row],[DISPONIBILIDADE]]))</f>
        <v/>
      </c>
      <c r="H246" s="63" t="str">
        <f>IFERROR(IF(tbLancamentos[[#This Row],[NOME]]="","",IF(AND(D246&lt;&gt;"",F246&lt;&gt;"",F246&lt;&gt;"Demitido"),"Ocupado","Disponível")),"")</f>
        <v/>
      </c>
      <c r="I246" s="25" t="str">
        <f>IFERROR(VLOOKUP(C246,CadArm!$B$6:$E$26,4,FALSE)-COUNTIFS($C$6:C246,tbLancamentos[[#This Row],[LOCAL]],$H$6:H246,"Ocupado"),"")</f>
        <v/>
      </c>
      <c r="J246" s="25" t="str">
        <f>IF(tbLancamentos[[#This Row],[Vagas disponíveis]]&lt;0,"Vagas esgotadas para "&amp;C246,"")</f>
        <v/>
      </c>
    </row>
    <row r="247" spans="2:10" s="25" customFormat="1" ht="15" x14ac:dyDescent="0.2">
      <c r="B247" s="40"/>
      <c r="C247" s="41"/>
      <c r="D247" s="76"/>
      <c r="E247" s="76"/>
      <c r="F247" s="62" t="str">
        <f>IFERROR(IF(E247="","",IF(VLOOKUP(E247,tbFuncionarios[],6,FALSE)&lt;&gt;"","Demitido",VLOOKUP(E247,tbFuncionarios[],2,FALSE))),"")</f>
        <v/>
      </c>
      <c r="G247" s="79" t="str">
        <f>IF(tbLancamentos[[#This Row],[NOME]]="","",IF(tbLancamentos[[#This Row],[esgotado]]&lt;&gt;"",tbLancamentos[[#This Row],[esgotado]],tbLancamentos[[#This Row],[DISPONIBILIDADE]]))</f>
        <v/>
      </c>
      <c r="H247" s="63" t="str">
        <f>IFERROR(IF(tbLancamentos[[#This Row],[NOME]]="","",IF(AND(D247&lt;&gt;"",F247&lt;&gt;"",F247&lt;&gt;"Demitido"),"Ocupado","Disponível")),"")</f>
        <v/>
      </c>
      <c r="I247" s="25" t="str">
        <f>IFERROR(VLOOKUP(C247,CadArm!$B$6:$E$26,4,FALSE)-COUNTIFS($C$6:C247,tbLancamentos[[#This Row],[LOCAL]],$H$6:H247,"Ocupado"),"")</f>
        <v/>
      </c>
      <c r="J247" s="25" t="str">
        <f>IF(tbLancamentos[[#This Row],[Vagas disponíveis]]&lt;0,"Vagas esgotadas para "&amp;C247,"")</f>
        <v/>
      </c>
    </row>
    <row r="248" spans="2:10" s="25" customFormat="1" ht="15" x14ac:dyDescent="0.2">
      <c r="B248" s="40"/>
      <c r="C248" s="41"/>
      <c r="D248" s="76"/>
      <c r="E248" s="76"/>
      <c r="F248" s="62" t="str">
        <f>IFERROR(IF(E248="","",IF(VLOOKUP(E248,tbFuncionarios[],6,FALSE)&lt;&gt;"","Demitido",VLOOKUP(E248,tbFuncionarios[],2,FALSE))),"")</f>
        <v/>
      </c>
      <c r="G248" s="79" t="str">
        <f>IF(tbLancamentos[[#This Row],[NOME]]="","",IF(tbLancamentos[[#This Row],[esgotado]]&lt;&gt;"",tbLancamentos[[#This Row],[esgotado]],tbLancamentos[[#This Row],[DISPONIBILIDADE]]))</f>
        <v/>
      </c>
      <c r="H248" s="63" t="str">
        <f>IFERROR(IF(tbLancamentos[[#This Row],[NOME]]="","",IF(AND(D248&lt;&gt;"",F248&lt;&gt;"",F248&lt;&gt;"Demitido"),"Ocupado","Disponível")),"")</f>
        <v/>
      </c>
      <c r="I248" s="25" t="str">
        <f>IFERROR(VLOOKUP(C248,CadArm!$B$6:$E$26,4,FALSE)-COUNTIFS($C$6:C248,tbLancamentos[[#This Row],[LOCAL]],$H$6:H248,"Ocupado"),"")</f>
        <v/>
      </c>
      <c r="J248" s="25" t="str">
        <f>IF(tbLancamentos[[#This Row],[Vagas disponíveis]]&lt;0,"Vagas esgotadas para "&amp;C248,"")</f>
        <v/>
      </c>
    </row>
    <row r="249" spans="2:10" s="25" customFormat="1" ht="15" x14ac:dyDescent="0.2">
      <c r="B249" s="40"/>
      <c r="C249" s="41"/>
      <c r="D249" s="76"/>
      <c r="E249" s="76"/>
      <c r="F249" s="62" t="str">
        <f>IFERROR(IF(E249="","",IF(VLOOKUP(E249,tbFuncionarios[],6,FALSE)&lt;&gt;"","Demitido",VLOOKUP(E249,tbFuncionarios[],2,FALSE))),"")</f>
        <v/>
      </c>
      <c r="G249" s="79" t="str">
        <f>IF(tbLancamentos[[#This Row],[NOME]]="","",IF(tbLancamentos[[#This Row],[esgotado]]&lt;&gt;"",tbLancamentos[[#This Row],[esgotado]],tbLancamentos[[#This Row],[DISPONIBILIDADE]]))</f>
        <v/>
      </c>
      <c r="H249" s="63" t="str">
        <f>IFERROR(IF(tbLancamentos[[#This Row],[NOME]]="","",IF(AND(D249&lt;&gt;"",F249&lt;&gt;"",F249&lt;&gt;"Demitido"),"Ocupado","Disponível")),"")</f>
        <v/>
      </c>
      <c r="I249" s="25" t="str">
        <f>IFERROR(VLOOKUP(C249,CadArm!$B$6:$E$26,4,FALSE)-COUNTIFS($C$6:C249,tbLancamentos[[#This Row],[LOCAL]],$H$6:H249,"Ocupado"),"")</f>
        <v/>
      </c>
      <c r="J249" s="25" t="str">
        <f>IF(tbLancamentos[[#This Row],[Vagas disponíveis]]&lt;0,"Vagas esgotadas para "&amp;C249,"")</f>
        <v/>
      </c>
    </row>
    <row r="250" spans="2:10" s="25" customFormat="1" ht="15" x14ac:dyDescent="0.2">
      <c r="B250" s="40"/>
      <c r="C250" s="41"/>
      <c r="D250" s="76"/>
      <c r="E250" s="76"/>
      <c r="F250" s="62" t="str">
        <f>IFERROR(IF(E250="","",IF(VLOOKUP(E250,tbFuncionarios[],6,FALSE)&lt;&gt;"","Demitido",VLOOKUP(E250,tbFuncionarios[],2,FALSE))),"")</f>
        <v/>
      </c>
      <c r="G250" s="79" t="str">
        <f>IF(tbLancamentos[[#This Row],[NOME]]="","",IF(tbLancamentos[[#This Row],[esgotado]]&lt;&gt;"",tbLancamentos[[#This Row],[esgotado]],tbLancamentos[[#This Row],[DISPONIBILIDADE]]))</f>
        <v/>
      </c>
      <c r="H250" s="63" t="str">
        <f>IFERROR(IF(tbLancamentos[[#This Row],[NOME]]="","",IF(AND(D250&lt;&gt;"",F250&lt;&gt;"",F250&lt;&gt;"Demitido"),"Ocupado","Disponível")),"")</f>
        <v/>
      </c>
      <c r="I250" s="25" t="str">
        <f>IFERROR(VLOOKUP(C250,CadArm!$B$6:$E$26,4,FALSE)-COUNTIFS($C$6:C250,tbLancamentos[[#This Row],[LOCAL]],$H$6:H250,"Ocupado"),"")</f>
        <v/>
      </c>
      <c r="J250" s="25" t="str">
        <f>IF(tbLancamentos[[#This Row],[Vagas disponíveis]]&lt;0,"Vagas esgotadas para "&amp;C250,"")</f>
        <v/>
      </c>
    </row>
    <row r="251" spans="2:10" s="25" customFormat="1" ht="15" x14ac:dyDescent="0.2">
      <c r="B251" s="40"/>
      <c r="C251" s="41"/>
      <c r="D251" s="76"/>
      <c r="E251" s="76"/>
      <c r="F251" s="62" t="str">
        <f>IFERROR(IF(E251="","",IF(VLOOKUP(E251,tbFuncionarios[],6,FALSE)&lt;&gt;"","Demitido",VLOOKUP(E251,tbFuncionarios[],2,FALSE))),"")</f>
        <v/>
      </c>
      <c r="G251" s="79" t="str">
        <f>IF(tbLancamentos[[#This Row],[NOME]]="","",IF(tbLancamentos[[#This Row],[esgotado]]&lt;&gt;"",tbLancamentos[[#This Row],[esgotado]],tbLancamentos[[#This Row],[DISPONIBILIDADE]]))</f>
        <v/>
      </c>
      <c r="H251" s="63" t="str">
        <f>IFERROR(IF(tbLancamentos[[#This Row],[NOME]]="","",IF(AND(D251&lt;&gt;"",F251&lt;&gt;"",F251&lt;&gt;"Demitido"),"Ocupado","Disponível")),"")</f>
        <v/>
      </c>
      <c r="I251" s="25" t="str">
        <f>IFERROR(VLOOKUP(C251,CadArm!$B$6:$E$26,4,FALSE)-COUNTIFS($C$6:C251,tbLancamentos[[#This Row],[LOCAL]],$H$6:H251,"Ocupado"),"")</f>
        <v/>
      </c>
      <c r="J251" s="25" t="str">
        <f>IF(tbLancamentos[[#This Row],[Vagas disponíveis]]&lt;0,"Vagas esgotadas para "&amp;C251,"")</f>
        <v/>
      </c>
    </row>
    <row r="252" spans="2:10" s="25" customFormat="1" ht="15" x14ac:dyDescent="0.2">
      <c r="B252" s="40"/>
      <c r="C252" s="41"/>
      <c r="D252" s="76"/>
      <c r="E252" s="76"/>
      <c r="F252" s="62" t="str">
        <f>IFERROR(IF(E252="","",IF(VLOOKUP(E252,tbFuncionarios[],6,FALSE)&lt;&gt;"","Demitido",VLOOKUP(E252,tbFuncionarios[],2,FALSE))),"")</f>
        <v/>
      </c>
      <c r="G252" s="79" t="str">
        <f>IF(tbLancamentos[[#This Row],[NOME]]="","",IF(tbLancamentos[[#This Row],[esgotado]]&lt;&gt;"",tbLancamentos[[#This Row],[esgotado]],tbLancamentos[[#This Row],[DISPONIBILIDADE]]))</f>
        <v/>
      </c>
      <c r="H252" s="63" t="str">
        <f>IFERROR(IF(tbLancamentos[[#This Row],[NOME]]="","",IF(AND(D252&lt;&gt;"",F252&lt;&gt;"",F252&lt;&gt;"Demitido"),"Ocupado","Disponível")),"")</f>
        <v/>
      </c>
      <c r="I252" s="25" t="str">
        <f>IFERROR(VLOOKUP(C252,CadArm!$B$6:$E$26,4,FALSE)-COUNTIFS($C$6:C252,tbLancamentos[[#This Row],[LOCAL]],$H$6:H252,"Ocupado"),"")</f>
        <v/>
      </c>
      <c r="J252" s="25" t="str">
        <f>IF(tbLancamentos[[#This Row],[Vagas disponíveis]]&lt;0,"Vagas esgotadas para "&amp;C252,"")</f>
        <v/>
      </c>
    </row>
    <row r="253" spans="2:10" s="25" customFormat="1" ht="15" x14ac:dyDescent="0.2">
      <c r="B253" s="40"/>
      <c r="C253" s="41"/>
      <c r="D253" s="76"/>
      <c r="E253" s="76"/>
      <c r="F253" s="62" t="str">
        <f>IFERROR(IF(E253="","",IF(VLOOKUP(E253,tbFuncionarios[],6,FALSE)&lt;&gt;"","Demitido",VLOOKUP(E253,tbFuncionarios[],2,FALSE))),"")</f>
        <v/>
      </c>
      <c r="G253" s="79" t="str">
        <f>IF(tbLancamentos[[#This Row],[NOME]]="","",IF(tbLancamentos[[#This Row],[esgotado]]&lt;&gt;"",tbLancamentos[[#This Row],[esgotado]],tbLancamentos[[#This Row],[DISPONIBILIDADE]]))</f>
        <v/>
      </c>
      <c r="H253" s="63" t="str">
        <f>IFERROR(IF(tbLancamentos[[#This Row],[NOME]]="","",IF(AND(D253&lt;&gt;"",F253&lt;&gt;"",F253&lt;&gt;"Demitido"),"Ocupado","Disponível")),"")</f>
        <v/>
      </c>
      <c r="I253" s="25" t="str">
        <f>IFERROR(VLOOKUP(C253,CadArm!$B$6:$E$26,4,FALSE)-COUNTIFS($C$6:C253,tbLancamentos[[#This Row],[LOCAL]],$H$6:H253,"Ocupado"),"")</f>
        <v/>
      </c>
      <c r="J253" s="25" t="str">
        <f>IF(tbLancamentos[[#This Row],[Vagas disponíveis]]&lt;0,"Vagas esgotadas para "&amp;C253,"")</f>
        <v/>
      </c>
    </row>
    <row r="254" spans="2:10" s="25" customFormat="1" ht="15" x14ac:dyDescent="0.2">
      <c r="B254" s="40"/>
      <c r="C254" s="41"/>
      <c r="D254" s="76"/>
      <c r="E254" s="76"/>
      <c r="F254" s="62" t="str">
        <f>IFERROR(IF(E254="","",IF(VLOOKUP(E254,tbFuncionarios[],6,FALSE)&lt;&gt;"","Demitido",VLOOKUP(E254,tbFuncionarios[],2,FALSE))),"")</f>
        <v/>
      </c>
      <c r="G254" s="79" t="str">
        <f>IF(tbLancamentos[[#This Row],[NOME]]="","",IF(tbLancamentos[[#This Row],[esgotado]]&lt;&gt;"",tbLancamentos[[#This Row],[esgotado]],tbLancamentos[[#This Row],[DISPONIBILIDADE]]))</f>
        <v/>
      </c>
      <c r="H254" s="63" t="str">
        <f>IFERROR(IF(tbLancamentos[[#This Row],[NOME]]="","",IF(AND(D254&lt;&gt;"",F254&lt;&gt;"",F254&lt;&gt;"Demitido"),"Ocupado","Disponível")),"")</f>
        <v/>
      </c>
      <c r="I254" s="25" t="str">
        <f>IFERROR(VLOOKUP(C254,CadArm!$B$6:$E$26,4,FALSE)-COUNTIFS($C$6:C254,tbLancamentos[[#This Row],[LOCAL]],$H$6:H254,"Ocupado"),"")</f>
        <v/>
      </c>
      <c r="J254" s="25" t="str">
        <f>IF(tbLancamentos[[#This Row],[Vagas disponíveis]]&lt;0,"Vagas esgotadas para "&amp;C254,"")</f>
        <v/>
      </c>
    </row>
    <row r="255" spans="2:10" s="25" customFormat="1" ht="15" x14ac:dyDescent="0.2">
      <c r="B255" s="40"/>
      <c r="C255" s="41"/>
      <c r="D255" s="76"/>
      <c r="E255" s="76"/>
      <c r="F255" s="62" t="str">
        <f>IFERROR(IF(E255="","",IF(VLOOKUP(E255,tbFuncionarios[],6,FALSE)&lt;&gt;"","Demitido",VLOOKUP(E255,tbFuncionarios[],2,FALSE))),"")</f>
        <v/>
      </c>
      <c r="G255" s="79" t="str">
        <f>IF(tbLancamentos[[#This Row],[NOME]]="","",IF(tbLancamentos[[#This Row],[esgotado]]&lt;&gt;"",tbLancamentos[[#This Row],[esgotado]],tbLancamentos[[#This Row],[DISPONIBILIDADE]]))</f>
        <v/>
      </c>
      <c r="H255" s="63" t="str">
        <f>IFERROR(IF(tbLancamentos[[#This Row],[NOME]]="","",IF(AND(D255&lt;&gt;"",F255&lt;&gt;"",F255&lt;&gt;"Demitido"),"Ocupado","Disponível")),"")</f>
        <v/>
      </c>
      <c r="I255" s="25" t="str">
        <f>IFERROR(VLOOKUP(C255,CadArm!$B$6:$E$26,4,FALSE)-COUNTIFS($C$6:C255,tbLancamentos[[#This Row],[LOCAL]],$H$6:H255,"Ocupado"),"")</f>
        <v/>
      </c>
      <c r="J255" s="25" t="str">
        <f>IF(tbLancamentos[[#This Row],[Vagas disponíveis]]&lt;0,"Vagas esgotadas para "&amp;C255,"")</f>
        <v/>
      </c>
    </row>
    <row r="256" spans="2:10" s="25" customFormat="1" ht="15" x14ac:dyDescent="0.2">
      <c r="B256" s="40"/>
      <c r="C256" s="41"/>
      <c r="D256" s="76"/>
      <c r="E256" s="76"/>
      <c r="F256" s="62" t="str">
        <f>IFERROR(IF(E256="","",IF(VLOOKUP(E256,tbFuncionarios[],6,FALSE)&lt;&gt;"","Demitido",VLOOKUP(E256,tbFuncionarios[],2,FALSE))),"")</f>
        <v/>
      </c>
      <c r="G256" s="79" t="str">
        <f>IF(tbLancamentos[[#This Row],[NOME]]="","",IF(tbLancamentos[[#This Row],[esgotado]]&lt;&gt;"",tbLancamentos[[#This Row],[esgotado]],tbLancamentos[[#This Row],[DISPONIBILIDADE]]))</f>
        <v/>
      </c>
      <c r="H256" s="63" t="str">
        <f>IFERROR(IF(tbLancamentos[[#This Row],[NOME]]="","",IF(AND(D256&lt;&gt;"",F256&lt;&gt;"",F256&lt;&gt;"Demitido"),"Ocupado","Disponível")),"")</f>
        <v/>
      </c>
      <c r="I256" s="25" t="str">
        <f>IFERROR(VLOOKUP(C256,CadArm!$B$6:$E$26,4,FALSE)-COUNTIFS($C$6:C256,tbLancamentos[[#This Row],[LOCAL]],$H$6:H256,"Ocupado"),"")</f>
        <v/>
      </c>
      <c r="J256" s="25" t="str">
        <f>IF(tbLancamentos[[#This Row],[Vagas disponíveis]]&lt;0,"Vagas esgotadas para "&amp;C256,"")</f>
        <v/>
      </c>
    </row>
    <row r="257" spans="2:10" s="25" customFormat="1" ht="15" x14ac:dyDescent="0.2">
      <c r="B257" s="40"/>
      <c r="C257" s="41"/>
      <c r="D257" s="76"/>
      <c r="E257" s="76"/>
      <c r="F257" s="62" t="str">
        <f>IFERROR(IF(E257="","",IF(VLOOKUP(E257,tbFuncionarios[],6,FALSE)&lt;&gt;"","Demitido",VLOOKUP(E257,tbFuncionarios[],2,FALSE))),"")</f>
        <v/>
      </c>
      <c r="G257" s="79" t="str">
        <f>IF(tbLancamentos[[#This Row],[NOME]]="","",IF(tbLancamentos[[#This Row],[esgotado]]&lt;&gt;"",tbLancamentos[[#This Row],[esgotado]],tbLancamentos[[#This Row],[DISPONIBILIDADE]]))</f>
        <v/>
      </c>
      <c r="H257" s="63" t="str">
        <f>IFERROR(IF(tbLancamentos[[#This Row],[NOME]]="","",IF(AND(D257&lt;&gt;"",F257&lt;&gt;"",F257&lt;&gt;"Demitido"),"Ocupado","Disponível")),"")</f>
        <v/>
      </c>
      <c r="I257" s="25" t="str">
        <f>IFERROR(VLOOKUP(C257,CadArm!$B$6:$E$26,4,FALSE)-COUNTIFS($C$6:C257,tbLancamentos[[#This Row],[LOCAL]],$H$6:H257,"Ocupado"),"")</f>
        <v/>
      </c>
      <c r="J257" s="25" t="str">
        <f>IF(tbLancamentos[[#This Row],[Vagas disponíveis]]&lt;0,"Vagas esgotadas para "&amp;C257,"")</f>
        <v/>
      </c>
    </row>
    <row r="258" spans="2:10" s="25" customFormat="1" ht="15" x14ac:dyDescent="0.2">
      <c r="B258" s="40"/>
      <c r="C258" s="41"/>
      <c r="D258" s="76"/>
      <c r="E258" s="76"/>
      <c r="F258" s="62" t="str">
        <f>IFERROR(IF(E258="","",IF(VLOOKUP(E258,tbFuncionarios[],6,FALSE)&lt;&gt;"","Demitido",VLOOKUP(E258,tbFuncionarios[],2,FALSE))),"")</f>
        <v/>
      </c>
      <c r="G258" s="79" t="str">
        <f>IF(tbLancamentos[[#This Row],[NOME]]="","",IF(tbLancamentos[[#This Row],[esgotado]]&lt;&gt;"",tbLancamentos[[#This Row],[esgotado]],tbLancamentos[[#This Row],[DISPONIBILIDADE]]))</f>
        <v/>
      </c>
      <c r="H258" s="63" t="str">
        <f>IFERROR(IF(tbLancamentos[[#This Row],[NOME]]="","",IF(AND(D258&lt;&gt;"",F258&lt;&gt;"",F258&lt;&gt;"Demitido"),"Ocupado","Disponível")),"")</f>
        <v/>
      </c>
      <c r="I258" s="25" t="str">
        <f>IFERROR(VLOOKUP(C258,CadArm!$B$6:$E$26,4,FALSE)-COUNTIFS($C$6:C258,tbLancamentos[[#This Row],[LOCAL]],$H$6:H258,"Ocupado"),"")</f>
        <v/>
      </c>
      <c r="J258" s="25" t="str">
        <f>IF(tbLancamentos[[#This Row],[Vagas disponíveis]]&lt;0,"Vagas esgotadas para "&amp;C258,"")</f>
        <v/>
      </c>
    </row>
    <row r="259" spans="2:10" s="25" customFormat="1" ht="15" x14ac:dyDescent="0.2">
      <c r="B259" s="40"/>
      <c r="C259" s="41"/>
      <c r="D259" s="76"/>
      <c r="E259" s="76"/>
      <c r="F259" s="62" t="str">
        <f>IFERROR(IF(E259="","",IF(VLOOKUP(E259,tbFuncionarios[],6,FALSE)&lt;&gt;"","Demitido",VLOOKUP(E259,tbFuncionarios[],2,FALSE))),"")</f>
        <v/>
      </c>
      <c r="G259" s="79" t="str">
        <f>IF(tbLancamentos[[#This Row],[NOME]]="","",IF(tbLancamentos[[#This Row],[esgotado]]&lt;&gt;"",tbLancamentos[[#This Row],[esgotado]],tbLancamentos[[#This Row],[DISPONIBILIDADE]]))</f>
        <v/>
      </c>
      <c r="H259" s="63" t="str">
        <f>IFERROR(IF(tbLancamentos[[#This Row],[NOME]]="","",IF(AND(D259&lt;&gt;"",F259&lt;&gt;"",F259&lt;&gt;"Demitido"),"Ocupado","Disponível")),"")</f>
        <v/>
      </c>
      <c r="I259" s="25" t="str">
        <f>IFERROR(VLOOKUP(C259,CadArm!$B$6:$E$26,4,FALSE)-COUNTIFS($C$6:C259,tbLancamentos[[#This Row],[LOCAL]],$H$6:H259,"Ocupado"),"")</f>
        <v/>
      </c>
      <c r="J259" s="25" t="str">
        <f>IF(tbLancamentos[[#This Row],[Vagas disponíveis]]&lt;0,"Vagas esgotadas para "&amp;C259,"")</f>
        <v/>
      </c>
    </row>
    <row r="260" spans="2:10" s="25" customFormat="1" ht="15" x14ac:dyDescent="0.2">
      <c r="B260" s="40"/>
      <c r="C260" s="41"/>
      <c r="D260" s="76"/>
      <c r="E260" s="76"/>
      <c r="F260" s="62" t="str">
        <f>IFERROR(IF(E260="","",IF(VLOOKUP(E260,tbFuncionarios[],6,FALSE)&lt;&gt;"","Demitido",VLOOKUP(E260,tbFuncionarios[],2,FALSE))),"")</f>
        <v/>
      </c>
      <c r="G260" s="79" t="str">
        <f>IF(tbLancamentos[[#This Row],[NOME]]="","",IF(tbLancamentos[[#This Row],[esgotado]]&lt;&gt;"",tbLancamentos[[#This Row],[esgotado]],tbLancamentos[[#This Row],[DISPONIBILIDADE]]))</f>
        <v/>
      </c>
      <c r="H260" s="63" t="str">
        <f>IFERROR(IF(tbLancamentos[[#This Row],[NOME]]="","",IF(AND(D260&lt;&gt;"",F260&lt;&gt;"",F260&lt;&gt;"Demitido"),"Ocupado","Disponível")),"")</f>
        <v/>
      </c>
      <c r="I260" s="25" t="str">
        <f>IFERROR(VLOOKUP(C260,CadArm!$B$6:$E$26,4,FALSE)-COUNTIFS($C$6:C260,tbLancamentos[[#This Row],[LOCAL]],$H$6:H260,"Ocupado"),"")</f>
        <v/>
      </c>
      <c r="J260" s="25" t="str">
        <f>IF(tbLancamentos[[#This Row],[Vagas disponíveis]]&lt;0,"Vagas esgotadas para "&amp;C260,"")</f>
        <v/>
      </c>
    </row>
    <row r="261" spans="2:10" s="25" customFormat="1" ht="15" x14ac:dyDescent="0.2">
      <c r="B261" s="40"/>
      <c r="C261" s="41"/>
      <c r="D261" s="76"/>
      <c r="E261" s="76"/>
      <c r="F261" s="62" t="str">
        <f>IFERROR(IF(E261="","",IF(VLOOKUP(E261,tbFuncionarios[],6,FALSE)&lt;&gt;"","Demitido",VLOOKUP(E261,tbFuncionarios[],2,FALSE))),"")</f>
        <v/>
      </c>
      <c r="G261" s="79" t="str">
        <f>IF(tbLancamentos[[#This Row],[NOME]]="","",IF(tbLancamentos[[#This Row],[esgotado]]&lt;&gt;"",tbLancamentos[[#This Row],[esgotado]],tbLancamentos[[#This Row],[DISPONIBILIDADE]]))</f>
        <v/>
      </c>
      <c r="H261" s="63" t="str">
        <f>IFERROR(IF(tbLancamentos[[#This Row],[NOME]]="","",IF(AND(D261&lt;&gt;"",F261&lt;&gt;"",F261&lt;&gt;"Demitido"),"Ocupado","Disponível")),"")</f>
        <v/>
      </c>
      <c r="I261" s="25" t="str">
        <f>IFERROR(VLOOKUP(C261,CadArm!$B$6:$E$26,4,FALSE)-COUNTIFS($C$6:C261,tbLancamentos[[#This Row],[LOCAL]],$H$6:H261,"Ocupado"),"")</f>
        <v/>
      </c>
      <c r="J261" s="25" t="str">
        <f>IF(tbLancamentos[[#This Row],[Vagas disponíveis]]&lt;0,"Vagas esgotadas para "&amp;C261,"")</f>
        <v/>
      </c>
    </row>
    <row r="262" spans="2:10" s="25" customFormat="1" ht="15" x14ac:dyDescent="0.2">
      <c r="B262" s="40"/>
      <c r="C262" s="41"/>
      <c r="D262" s="76"/>
      <c r="E262" s="76"/>
      <c r="F262" s="62" t="str">
        <f>IFERROR(IF(E262="","",IF(VLOOKUP(E262,tbFuncionarios[],6,FALSE)&lt;&gt;"","Demitido",VLOOKUP(E262,tbFuncionarios[],2,FALSE))),"")</f>
        <v/>
      </c>
      <c r="G262" s="79" t="str">
        <f>IF(tbLancamentos[[#This Row],[NOME]]="","",IF(tbLancamentos[[#This Row],[esgotado]]&lt;&gt;"",tbLancamentos[[#This Row],[esgotado]],tbLancamentos[[#This Row],[DISPONIBILIDADE]]))</f>
        <v/>
      </c>
      <c r="H262" s="63" t="str">
        <f>IFERROR(IF(tbLancamentos[[#This Row],[NOME]]="","",IF(AND(D262&lt;&gt;"",F262&lt;&gt;"",F262&lt;&gt;"Demitido"),"Ocupado","Disponível")),"")</f>
        <v/>
      </c>
      <c r="I262" s="25" t="str">
        <f>IFERROR(VLOOKUP(C262,CadArm!$B$6:$E$26,4,FALSE)-COUNTIFS($C$6:C262,tbLancamentos[[#This Row],[LOCAL]],$H$6:H262,"Ocupado"),"")</f>
        <v/>
      </c>
      <c r="J262" s="25" t="str">
        <f>IF(tbLancamentos[[#This Row],[Vagas disponíveis]]&lt;0,"Vagas esgotadas para "&amp;C262,"")</f>
        <v/>
      </c>
    </row>
    <row r="263" spans="2:10" s="25" customFormat="1" ht="15" x14ac:dyDescent="0.2">
      <c r="B263" s="40"/>
      <c r="C263" s="41"/>
      <c r="D263" s="76"/>
      <c r="E263" s="76"/>
      <c r="F263" s="62" t="str">
        <f>IFERROR(IF(E263="","",IF(VLOOKUP(E263,tbFuncionarios[],6,FALSE)&lt;&gt;"","Demitido",VLOOKUP(E263,tbFuncionarios[],2,FALSE))),"")</f>
        <v/>
      </c>
      <c r="G263" s="79" t="str">
        <f>IF(tbLancamentos[[#This Row],[NOME]]="","",IF(tbLancamentos[[#This Row],[esgotado]]&lt;&gt;"",tbLancamentos[[#This Row],[esgotado]],tbLancamentos[[#This Row],[DISPONIBILIDADE]]))</f>
        <v/>
      </c>
      <c r="H263" s="63" t="str">
        <f>IFERROR(IF(tbLancamentos[[#This Row],[NOME]]="","",IF(AND(D263&lt;&gt;"",F263&lt;&gt;"",F263&lt;&gt;"Demitido"),"Ocupado","Disponível")),"")</f>
        <v/>
      </c>
      <c r="I263" s="25" t="str">
        <f>IFERROR(VLOOKUP(C263,CadArm!$B$6:$E$26,4,FALSE)-COUNTIFS($C$6:C263,tbLancamentos[[#This Row],[LOCAL]],$H$6:H263,"Ocupado"),"")</f>
        <v/>
      </c>
      <c r="J263" s="25" t="str">
        <f>IF(tbLancamentos[[#This Row],[Vagas disponíveis]]&lt;0,"Vagas esgotadas para "&amp;C263,"")</f>
        <v/>
      </c>
    </row>
    <row r="264" spans="2:10" s="25" customFormat="1" ht="15" x14ac:dyDescent="0.2">
      <c r="B264" s="40"/>
      <c r="C264" s="41"/>
      <c r="D264" s="76"/>
      <c r="E264" s="76"/>
      <c r="F264" s="62" t="str">
        <f>IFERROR(IF(E264="","",IF(VLOOKUP(E264,tbFuncionarios[],6,FALSE)&lt;&gt;"","Demitido",VLOOKUP(E264,tbFuncionarios[],2,FALSE))),"")</f>
        <v/>
      </c>
      <c r="G264" s="79" t="str">
        <f>IF(tbLancamentos[[#This Row],[NOME]]="","",IF(tbLancamentos[[#This Row],[esgotado]]&lt;&gt;"",tbLancamentos[[#This Row],[esgotado]],tbLancamentos[[#This Row],[DISPONIBILIDADE]]))</f>
        <v/>
      </c>
      <c r="H264" s="63" t="str">
        <f>IFERROR(IF(tbLancamentos[[#This Row],[NOME]]="","",IF(AND(D264&lt;&gt;"",F264&lt;&gt;"",F264&lt;&gt;"Demitido"),"Ocupado","Disponível")),"")</f>
        <v/>
      </c>
      <c r="I264" s="25" t="str">
        <f>IFERROR(VLOOKUP(C264,CadArm!$B$6:$E$26,4,FALSE)-COUNTIFS($C$6:C264,tbLancamentos[[#This Row],[LOCAL]],$H$6:H264,"Ocupado"),"")</f>
        <v/>
      </c>
      <c r="J264" s="25" t="str">
        <f>IF(tbLancamentos[[#This Row],[Vagas disponíveis]]&lt;0,"Vagas esgotadas para "&amp;C264,"")</f>
        <v/>
      </c>
    </row>
    <row r="265" spans="2:10" s="25" customFormat="1" ht="15" x14ac:dyDescent="0.2">
      <c r="B265" s="40"/>
      <c r="C265" s="41"/>
      <c r="D265" s="76"/>
      <c r="E265" s="76"/>
      <c r="F265" s="62" t="str">
        <f>IFERROR(IF(E265="","",IF(VLOOKUP(E265,tbFuncionarios[],6,FALSE)&lt;&gt;"","Demitido",VLOOKUP(E265,tbFuncionarios[],2,FALSE))),"")</f>
        <v/>
      </c>
      <c r="G265" s="79" t="str">
        <f>IF(tbLancamentos[[#This Row],[NOME]]="","",IF(tbLancamentos[[#This Row],[esgotado]]&lt;&gt;"",tbLancamentos[[#This Row],[esgotado]],tbLancamentos[[#This Row],[DISPONIBILIDADE]]))</f>
        <v/>
      </c>
      <c r="H265" s="63" t="str">
        <f>IFERROR(IF(tbLancamentos[[#This Row],[NOME]]="","",IF(AND(D265&lt;&gt;"",F265&lt;&gt;"",F265&lt;&gt;"Demitido"),"Ocupado","Disponível")),"")</f>
        <v/>
      </c>
      <c r="I265" s="25" t="str">
        <f>IFERROR(VLOOKUP(C265,CadArm!$B$6:$E$26,4,FALSE)-COUNTIFS($C$6:C265,tbLancamentos[[#This Row],[LOCAL]],$H$6:H265,"Ocupado"),"")</f>
        <v/>
      </c>
      <c r="J265" s="25" t="str">
        <f>IF(tbLancamentos[[#This Row],[Vagas disponíveis]]&lt;0,"Vagas esgotadas para "&amp;C265,"")</f>
        <v/>
      </c>
    </row>
    <row r="266" spans="2:10" s="25" customFormat="1" ht="15" x14ac:dyDescent="0.2">
      <c r="B266" s="40"/>
      <c r="C266" s="41"/>
      <c r="D266" s="76"/>
      <c r="E266" s="76"/>
      <c r="F266" s="62" t="str">
        <f>IFERROR(IF(E266="","",IF(VLOOKUP(E266,tbFuncionarios[],6,FALSE)&lt;&gt;"","Demitido",VLOOKUP(E266,tbFuncionarios[],2,FALSE))),"")</f>
        <v/>
      </c>
      <c r="G266" s="79" t="str">
        <f>IF(tbLancamentos[[#This Row],[NOME]]="","",IF(tbLancamentos[[#This Row],[esgotado]]&lt;&gt;"",tbLancamentos[[#This Row],[esgotado]],tbLancamentos[[#This Row],[DISPONIBILIDADE]]))</f>
        <v/>
      </c>
      <c r="H266" s="63" t="str">
        <f>IFERROR(IF(tbLancamentos[[#This Row],[NOME]]="","",IF(AND(D266&lt;&gt;"",F266&lt;&gt;"",F266&lt;&gt;"Demitido"),"Ocupado","Disponível")),"")</f>
        <v/>
      </c>
      <c r="I266" s="25" t="str">
        <f>IFERROR(VLOOKUP(C266,CadArm!$B$6:$E$26,4,FALSE)-COUNTIFS($C$6:C266,tbLancamentos[[#This Row],[LOCAL]],$H$6:H266,"Ocupado"),"")</f>
        <v/>
      </c>
      <c r="J266" s="25" t="str">
        <f>IF(tbLancamentos[[#This Row],[Vagas disponíveis]]&lt;0,"Vagas esgotadas para "&amp;C266,"")</f>
        <v/>
      </c>
    </row>
    <row r="267" spans="2:10" s="25" customFormat="1" ht="15" x14ac:dyDescent="0.2">
      <c r="B267" s="40"/>
      <c r="C267" s="41"/>
      <c r="D267" s="76"/>
      <c r="E267" s="76"/>
      <c r="F267" s="62" t="str">
        <f>IFERROR(IF(E267="","",IF(VLOOKUP(E267,tbFuncionarios[],6,FALSE)&lt;&gt;"","Demitido",VLOOKUP(E267,tbFuncionarios[],2,FALSE))),"")</f>
        <v/>
      </c>
      <c r="G267" s="79" t="str">
        <f>IF(tbLancamentos[[#This Row],[NOME]]="","",IF(tbLancamentos[[#This Row],[esgotado]]&lt;&gt;"",tbLancamentos[[#This Row],[esgotado]],tbLancamentos[[#This Row],[DISPONIBILIDADE]]))</f>
        <v/>
      </c>
      <c r="H267" s="63" t="str">
        <f>IFERROR(IF(tbLancamentos[[#This Row],[NOME]]="","",IF(AND(D267&lt;&gt;"",F267&lt;&gt;"",F267&lt;&gt;"Demitido"),"Ocupado","Disponível")),"")</f>
        <v/>
      </c>
      <c r="I267" s="25" t="str">
        <f>IFERROR(VLOOKUP(C267,CadArm!$B$6:$E$26,4,FALSE)-COUNTIFS($C$6:C267,tbLancamentos[[#This Row],[LOCAL]],$H$6:H267,"Ocupado"),"")</f>
        <v/>
      </c>
      <c r="J267" s="25" t="str">
        <f>IF(tbLancamentos[[#This Row],[Vagas disponíveis]]&lt;0,"Vagas esgotadas para "&amp;C267,"")</f>
        <v/>
      </c>
    </row>
    <row r="268" spans="2:10" s="25" customFormat="1" ht="15" x14ac:dyDescent="0.2">
      <c r="B268" s="40"/>
      <c r="C268" s="41"/>
      <c r="D268" s="76"/>
      <c r="E268" s="76"/>
      <c r="F268" s="62" t="str">
        <f>IFERROR(IF(E268="","",IF(VLOOKUP(E268,tbFuncionarios[],6,FALSE)&lt;&gt;"","Demitido",VLOOKUP(E268,tbFuncionarios[],2,FALSE))),"")</f>
        <v/>
      </c>
      <c r="G268" s="79" t="str">
        <f>IF(tbLancamentos[[#This Row],[NOME]]="","",IF(tbLancamentos[[#This Row],[esgotado]]&lt;&gt;"",tbLancamentos[[#This Row],[esgotado]],tbLancamentos[[#This Row],[DISPONIBILIDADE]]))</f>
        <v/>
      </c>
      <c r="H268" s="63" t="str">
        <f>IFERROR(IF(tbLancamentos[[#This Row],[NOME]]="","",IF(AND(D268&lt;&gt;"",F268&lt;&gt;"",F268&lt;&gt;"Demitido"),"Ocupado","Disponível")),"")</f>
        <v/>
      </c>
      <c r="I268" s="25" t="str">
        <f>IFERROR(VLOOKUP(C268,CadArm!$B$6:$E$26,4,FALSE)-COUNTIFS($C$6:C268,tbLancamentos[[#This Row],[LOCAL]],$H$6:H268,"Ocupado"),"")</f>
        <v/>
      </c>
      <c r="J268" s="25" t="str">
        <f>IF(tbLancamentos[[#This Row],[Vagas disponíveis]]&lt;0,"Vagas esgotadas para "&amp;C268,"")</f>
        <v/>
      </c>
    </row>
    <row r="269" spans="2:10" s="25" customFormat="1" ht="15" x14ac:dyDescent="0.2">
      <c r="B269" s="40"/>
      <c r="C269" s="41"/>
      <c r="D269" s="76"/>
      <c r="E269" s="76"/>
      <c r="F269" s="62" t="str">
        <f>IFERROR(IF(E269="","",IF(VLOOKUP(E269,tbFuncionarios[],6,FALSE)&lt;&gt;"","Demitido",VLOOKUP(E269,tbFuncionarios[],2,FALSE))),"")</f>
        <v/>
      </c>
      <c r="G269" s="79" t="str">
        <f>IF(tbLancamentos[[#This Row],[NOME]]="","",IF(tbLancamentos[[#This Row],[esgotado]]&lt;&gt;"",tbLancamentos[[#This Row],[esgotado]],tbLancamentos[[#This Row],[DISPONIBILIDADE]]))</f>
        <v/>
      </c>
      <c r="H269" s="63" t="str">
        <f>IFERROR(IF(tbLancamentos[[#This Row],[NOME]]="","",IF(AND(D269&lt;&gt;"",F269&lt;&gt;"",F269&lt;&gt;"Demitido"),"Ocupado","Disponível")),"")</f>
        <v/>
      </c>
      <c r="I269" s="25" t="str">
        <f>IFERROR(VLOOKUP(C269,CadArm!$B$6:$E$26,4,FALSE)-COUNTIFS($C$6:C269,tbLancamentos[[#This Row],[LOCAL]],$H$6:H269,"Ocupado"),"")</f>
        <v/>
      </c>
      <c r="J269" s="25" t="str">
        <f>IF(tbLancamentos[[#This Row],[Vagas disponíveis]]&lt;0,"Vagas esgotadas para "&amp;C269,"")</f>
        <v/>
      </c>
    </row>
    <row r="270" spans="2:10" s="25" customFormat="1" ht="15" x14ac:dyDescent="0.2">
      <c r="B270" s="40"/>
      <c r="C270" s="41"/>
      <c r="D270" s="76"/>
      <c r="E270" s="76"/>
      <c r="F270" s="62" t="str">
        <f>IFERROR(IF(E270="","",IF(VLOOKUP(E270,tbFuncionarios[],6,FALSE)&lt;&gt;"","Demitido",VLOOKUP(E270,tbFuncionarios[],2,FALSE))),"")</f>
        <v/>
      </c>
      <c r="G270" s="79" t="str">
        <f>IF(tbLancamentos[[#This Row],[NOME]]="","",IF(tbLancamentos[[#This Row],[esgotado]]&lt;&gt;"",tbLancamentos[[#This Row],[esgotado]],tbLancamentos[[#This Row],[DISPONIBILIDADE]]))</f>
        <v/>
      </c>
      <c r="H270" s="63" t="str">
        <f>IFERROR(IF(tbLancamentos[[#This Row],[NOME]]="","",IF(AND(D270&lt;&gt;"",F270&lt;&gt;"",F270&lt;&gt;"Demitido"),"Ocupado","Disponível")),"")</f>
        <v/>
      </c>
      <c r="I270" s="25" t="str">
        <f>IFERROR(VLOOKUP(C270,CadArm!$B$6:$E$26,4,FALSE)-COUNTIFS($C$6:C270,tbLancamentos[[#This Row],[LOCAL]],$H$6:H270,"Ocupado"),"")</f>
        <v/>
      </c>
      <c r="J270" s="25" t="str">
        <f>IF(tbLancamentos[[#This Row],[Vagas disponíveis]]&lt;0,"Vagas esgotadas para "&amp;C270,"")</f>
        <v/>
      </c>
    </row>
    <row r="271" spans="2:10" s="25" customFormat="1" ht="15" x14ac:dyDescent="0.2">
      <c r="B271" s="40"/>
      <c r="C271" s="41"/>
      <c r="D271" s="76"/>
      <c r="E271" s="76"/>
      <c r="F271" s="62" t="str">
        <f>IFERROR(IF(E271="","",IF(VLOOKUP(E271,tbFuncionarios[],6,FALSE)&lt;&gt;"","Demitido",VLOOKUP(E271,tbFuncionarios[],2,FALSE))),"")</f>
        <v/>
      </c>
      <c r="G271" s="79" t="str">
        <f>IF(tbLancamentos[[#This Row],[NOME]]="","",IF(tbLancamentos[[#This Row],[esgotado]]&lt;&gt;"",tbLancamentos[[#This Row],[esgotado]],tbLancamentos[[#This Row],[DISPONIBILIDADE]]))</f>
        <v/>
      </c>
      <c r="H271" s="63" t="str">
        <f>IFERROR(IF(tbLancamentos[[#This Row],[NOME]]="","",IF(AND(D271&lt;&gt;"",F271&lt;&gt;"",F271&lt;&gt;"Demitido"),"Ocupado","Disponível")),"")</f>
        <v/>
      </c>
      <c r="I271" s="25" t="str">
        <f>IFERROR(VLOOKUP(C271,CadArm!$B$6:$E$26,4,FALSE)-COUNTIFS($C$6:C271,tbLancamentos[[#This Row],[LOCAL]],$H$6:H271,"Ocupado"),"")</f>
        <v/>
      </c>
      <c r="J271" s="25" t="str">
        <f>IF(tbLancamentos[[#This Row],[Vagas disponíveis]]&lt;0,"Vagas esgotadas para "&amp;C271,"")</f>
        <v/>
      </c>
    </row>
    <row r="272" spans="2:10" s="25" customFormat="1" ht="15" x14ac:dyDescent="0.2">
      <c r="B272" s="40"/>
      <c r="C272" s="41"/>
      <c r="D272" s="76"/>
      <c r="E272" s="76"/>
      <c r="F272" s="62" t="str">
        <f>IFERROR(IF(E272="","",IF(VLOOKUP(E272,tbFuncionarios[],6,FALSE)&lt;&gt;"","Demitido",VLOOKUP(E272,tbFuncionarios[],2,FALSE))),"")</f>
        <v/>
      </c>
      <c r="G272" s="79" t="str">
        <f>IF(tbLancamentos[[#This Row],[NOME]]="","",IF(tbLancamentos[[#This Row],[esgotado]]&lt;&gt;"",tbLancamentos[[#This Row],[esgotado]],tbLancamentos[[#This Row],[DISPONIBILIDADE]]))</f>
        <v/>
      </c>
      <c r="H272" s="63" t="str">
        <f>IFERROR(IF(tbLancamentos[[#This Row],[NOME]]="","",IF(AND(D272&lt;&gt;"",F272&lt;&gt;"",F272&lt;&gt;"Demitido"),"Ocupado","Disponível")),"")</f>
        <v/>
      </c>
      <c r="I272" s="25" t="str">
        <f>IFERROR(VLOOKUP(C272,CadArm!$B$6:$E$26,4,FALSE)-COUNTIFS($C$6:C272,tbLancamentos[[#This Row],[LOCAL]],$H$6:H272,"Ocupado"),"")</f>
        <v/>
      </c>
      <c r="J272" s="25" t="str">
        <f>IF(tbLancamentos[[#This Row],[Vagas disponíveis]]&lt;0,"Vagas esgotadas para "&amp;C272,"")</f>
        <v/>
      </c>
    </row>
    <row r="273" spans="2:10" s="25" customFormat="1" ht="15" x14ac:dyDescent="0.2">
      <c r="B273" s="40"/>
      <c r="C273" s="41"/>
      <c r="D273" s="76"/>
      <c r="E273" s="76"/>
      <c r="F273" s="62" t="str">
        <f>IFERROR(IF(E273="","",IF(VLOOKUP(E273,tbFuncionarios[],6,FALSE)&lt;&gt;"","Demitido",VLOOKUP(E273,tbFuncionarios[],2,FALSE))),"")</f>
        <v/>
      </c>
      <c r="G273" s="79" t="str">
        <f>IF(tbLancamentos[[#This Row],[NOME]]="","",IF(tbLancamentos[[#This Row],[esgotado]]&lt;&gt;"",tbLancamentos[[#This Row],[esgotado]],tbLancamentos[[#This Row],[DISPONIBILIDADE]]))</f>
        <v/>
      </c>
      <c r="H273" s="63" t="str">
        <f>IFERROR(IF(tbLancamentos[[#This Row],[NOME]]="","",IF(AND(D273&lt;&gt;"",F273&lt;&gt;"",F273&lt;&gt;"Demitido"),"Ocupado","Disponível")),"")</f>
        <v/>
      </c>
      <c r="I273" s="25" t="str">
        <f>IFERROR(VLOOKUP(C273,CadArm!$B$6:$E$26,4,FALSE)-COUNTIFS($C$6:C273,tbLancamentos[[#This Row],[LOCAL]],$H$6:H273,"Ocupado"),"")</f>
        <v/>
      </c>
      <c r="J273" s="25" t="str">
        <f>IF(tbLancamentos[[#This Row],[Vagas disponíveis]]&lt;0,"Vagas esgotadas para "&amp;C273,"")</f>
        <v/>
      </c>
    </row>
    <row r="274" spans="2:10" s="25" customFormat="1" ht="15" x14ac:dyDescent="0.2">
      <c r="B274" s="40"/>
      <c r="C274" s="41"/>
      <c r="D274" s="76"/>
      <c r="E274" s="76"/>
      <c r="F274" s="62" t="str">
        <f>IFERROR(IF(E274="","",IF(VLOOKUP(E274,tbFuncionarios[],6,FALSE)&lt;&gt;"","Demitido",VLOOKUP(E274,tbFuncionarios[],2,FALSE))),"")</f>
        <v/>
      </c>
      <c r="G274" s="79" t="str">
        <f>IF(tbLancamentos[[#This Row],[NOME]]="","",IF(tbLancamentos[[#This Row],[esgotado]]&lt;&gt;"",tbLancamentos[[#This Row],[esgotado]],tbLancamentos[[#This Row],[DISPONIBILIDADE]]))</f>
        <v/>
      </c>
      <c r="H274" s="63" t="str">
        <f>IFERROR(IF(tbLancamentos[[#This Row],[NOME]]="","",IF(AND(D274&lt;&gt;"",F274&lt;&gt;"",F274&lt;&gt;"Demitido"),"Ocupado","Disponível")),"")</f>
        <v/>
      </c>
      <c r="I274" s="25" t="str">
        <f>IFERROR(VLOOKUP(C274,CadArm!$B$6:$E$26,4,FALSE)-COUNTIFS($C$6:C274,tbLancamentos[[#This Row],[LOCAL]],$H$6:H274,"Ocupado"),"")</f>
        <v/>
      </c>
      <c r="J274" s="25" t="str">
        <f>IF(tbLancamentos[[#This Row],[Vagas disponíveis]]&lt;0,"Vagas esgotadas para "&amp;C274,"")</f>
        <v/>
      </c>
    </row>
    <row r="275" spans="2:10" s="25" customFormat="1" ht="15" x14ac:dyDescent="0.2">
      <c r="B275" s="40"/>
      <c r="C275" s="41"/>
      <c r="D275" s="76"/>
      <c r="E275" s="76"/>
      <c r="F275" s="62" t="str">
        <f>IFERROR(IF(E275="","",IF(VLOOKUP(E275,tbFuncionarios[],6,FALSE)&lt;&gt;"","Demitido",VLOOKUP(E275,tbFuncionarios[],2,FALSE))),"")</f>
        <v/>
      </c>
      <c r="G275" s="79" t="str">
        <f>IF(tbLancamentos[[#This Row],[NOME]]="","",IF(tbLancamentos[[#This Row],[esgotado]]&lt;&gt;"",tbLancamentos[[#This Row],[esgotado]],tbLancamentos[[#This Row],[DISPONIBILIDADE]]))</f>
        <v/>
      </c>
      <c r="H275" s="63" t="str">
        <f>IFERROR(IF(tbLancamentos[[#This Row],[NOME]]="","",IF(AND(D275&lt;&gt;"",F275&lt;&gt;"",F275&lt;&gt;"Demitido"),"Ocupado","Disponível")),"")</f>
        <v/>
      </c>
      <c r="I275" s="25" t="str">
        <f>IFERROR(VLOOKUP(C275,CadArm!$B$6:$E$26,4,FALSE)-COUNTIFS($C$6:C275,tbLancamentos[[#This Row],[LOCAL]],$H$6:H275,"Ocupado"),"")</f>
        <v/>
      </c>
      <c r="J275" s="25" t="str">
        <f>IF(tbLancamentos[[#This Row],[Vagas disponíveis]]&lt;0,"Vagas esgotadas para "&amp;C275,"")</f>
        <v/>
      </c>
    </row>
    <row r="276" spans="2:10" s="25" customFormat="1" ht="15" x14ac:dyDescent="0.2">
      <c r="B276" s="40"/>
      <c r="C276" s="41"/>
      <c r="D276" s="76"/>
      <c r="E276" s="76"/>
      <c r="F276" s="62" t="str">
        <f>IFERROR(IF(E276="","",IF(VLOOKUP(E276,tbFuncionarios[],6,FALSE)&lt;&gt;"","Demitido",VLOOKUP(E276,tbFuncionarios[],2,FALSE))),"")</f>
        <v/>
      </c>
      <c r="G276" s="79" t="str">
        <f>IF(tbLancamentos[[#This Row],[NOME]]="","",IF(tbLancamentos[[#This Row],[esgotado]]&lt;&gt;"",tbLancamentos[[#This Row],[esgotado]],tbLancamentos[[#This Row],[DISPONIBILIDADE]]))</f>
        <v/>
      </c>
      <c r="H276" s="63" t="str">
        <f>IFERROR(IF(tbLancamentos[[#This Row],[NOME]]="","",IF(AND(D276&lt;&gt;"",F276&lt;&gt;"",F276&lt;&gt;"Demitido"),"Ocupado","Disponível")),"")</f>
        <v/>
      </c>
      <c r="I276" s="25" t="str">
        <f>IFERROR(VLOOKUP(C276,CadArm!$B$6:$E$26,4,FALSE)-COUNTIFS($C$6:C276,tbLancamentos[[#This Row],[LOCAL]],$H$6:H276,"Ocupado"),"")</f>
        <v/>
      </c>
      <c r="J276" s="25" t="str">
        <f>IF(tbLancamentos[[#This Row],[Vagas disponíveis]]&lt;0,"Vagas esgotadas para "&amp;C276,"")</f>
        <v/>
      </c>
    </row>
    <row r="277" spans="2:10" s="25" customFormat="1" ht="15" x14ac:dyDescent="0.2">
      <c r="B277" s="40"/>
      <c r="C277" s="41"/>
      <c r="D277" s="76"/>
      <c r="E277" s="76"/>
      <c r="F277" s="62" t="str">
        <f>IFERROR(IF(E277="","",IF(VLOOKUP(E277,tbFuncionarios[],6,FALSE)&lt;&gt;"","Demitido",VLOOKUP(E277,tbFuncionarios[],2,FALSE))),"")</f>
        <v/>
      </c>
      <c r="G277" s="79" t="str">
        <f>IF(tbLancamentos[[#This Row],[NOME]]="","",IF(tbLancamentos[[#This Row],[esgotado]]&lt;&gt;"",tbLancamentos[[#This Row],[esgotado]],tbLancamentos[[#This Row],[DISPONIBILIDADE]]))</f>
        <v/>
      </c>
      <c r="H277" s="63" t="str">
        <f>IFERROR(IF(tbLancamentos[[#This Row],[NOME]]="","",IF(AND(D277&lt;&gt;"",F277&lt;&gt;"",F277&lt;&gt;"Demitido"),"Ocupado","Disponível")),"")</f>
        <v/>
      </c>
      <c r="I277" s="25" t="str">
        <f>IFERROR(VLOOKUP(C277,CadArm!$B$6:$E$26,4,FALSE)-COUNTIFS($C$6:C277,tbLancamentos[[#This Row],[LOCAL]],$H$6:H277,"Ocupado"),"")</f>
        <v/>
      </c>
      <c r="J277" s="25" t="str">
        <f>IF(tbLancamentos[[#This Row],[Vagas disponíveis]]&lt;0,"Vagas esgotadas para "&amp;C277,"")</f>
        <v/>
      </c>
    </row>
    <row r="278" spans="2:10" s="25" customFormat="1" ht="15" x14ac:dyDescent="0.2">
      <c r="B278" s="40"/>
      <c r="C278" s="41"/>
      <c r="D278" s="76"/>
      <c r="E278" s="76"/>
      <c r="F278" s="62" t="str">
        <f>IFERROR(IF(E278="","",IF(VLOOKUP(E278,tbFuncionarios[],6,FALSE)&lt;&gt;"","Demitido",VLOOKUP(E278,tbFuncionarios[],2,FALSE))),"")</f>
        <v/>
      </c>
      <c r="G278" s="79" t="str">
        <f>IF(tbLancamentos[[#This Row],[NOME]]="","",IF(tbLancamentos[[#This Row],[esgotado]]&lt;&gt;"",tbLancamentos[[#This Row],[esgotado]],tbLancamentos[[#This Row],[DISPONIBILIDADE]]))</f>
        <v/>
      </c>
      <c r="H278" s="63" t="str">
        <f>IFERROR(IF(tbLancamentos[[#This Row],[NOME]]="","",IF(AND(D278&lt;&gt;"",F278&lt;&gt;"",F278&lt;&gt;"Demitido"),"Ocupado","Disponível")),"")</f>
        <v/>
      </c>
      <c r="I278" s="25" t="str">
        <f>IFERROR(VLOOKUP(C278,CadArm!$B$6:$E$26,4,FALSE)-COUNTIFS($C$6:C278,tbLancamentos[[#This Row],[LOCAL]],$H$6:H278,"Ocupado"),"")</f>
        <v/>
      </c>
      <c r="J278" s="25" t="str">
        <f>IF(tbLancamentos[[#This Row],[Vagas disponíveis]]&lt;0,"Vagas esgotadas para "&amp;C278,"")</f>
        <v/>
      </c>
    </row>
    <row r="279" spans="2:10" s="25" customFormat="1" ht="15" x14ac:dyDescent="0.2">
      <c r="B279" s="40"/>
      <c r="C279" s="41"/>
      <c r="D279" s="76"/>
      <c r="E279" s="76"/>
      <c r="F279" s="62" t="str">
        <f>IFERROR(IF(E279="","",IF(VLOOKUP(E279,tbFuncionarios[],6,FALSE)&lt;&gt;"","Demitido",VLOOKUP(E279,tbFuncionarios[],2,FALSE))),"")</f>
        <v/>
      </c>
      <c r="G279" s="79" t="str">
        <f>IF(tbLancamentos[[#This Row],[NOME]]="","",IF(tbLancamentos[[#This Row],[esgotado]]&lt;&gt;"",tbLancamentos[[#This Row],[esgotado]],tbLancamentos[[#This Row],[DISPONIBILIDADE]]))</f>
        <v/>
      </c>
      <c r="H279" s="63" t="str">
        <f>IFERROR(IF(tbLancamentos[[#This Row],[NOME]]="","",IF(AND(D279&lt;&gt;"",F279&lt;&gt;"",F279&lt;&gt;"Demitido"),"Ocupado","Disponível")),"")</f>
        <v/>
      </c>
      <c r="I279" s="25" t="str">
        <f>IFERROR(VLOOKUP(C279,CadArm!$B$6:$E$26,4,FALSE)-COUNTIFS($C$6:C279,tbLancamentos[[#This Row],[LOCAL]],$H$6:H279,"Ocupado"),"")</f>
        <v/>
      </c>
      <c r="J279" s="25" t="str">
        <f>IF(tbLancamentos[[#This Row],[Vagas disponíveis]]&lt;0,"Vagas esgotadas para "&amp;C279,"")</f>
        <v/>
      </c>
    </row>
    <row r="280" spans="2:10" s="25" customFormat="1" ht="15" x14ac:dyDescent="0.2">
      <c r="B280" s="40"/>
      <c r="C280" s="41"/>
      <c r="D280" s="76"/>
      <c r="E280" s="76"/>
      <c r="F280" s="62" t="str">
        <f>IFERROR(IF(E280="","",IF(VLOOKUP(E280,tbFuncionarios[],6,FALSE)&lt;&gt;"","Demitido",VLOOKUP(E280,tbFuncionarios[],2,FALSE))),"")</f>
        <v/>
      </c>
      <c r="G280" s="79" t="str">
        <f>IF(tbLancamentos[[#This Row],[NOME]]="","",IF(tbLancamentos[[#This Row],[esgotado]]&lt;&gt;"",tbLancamentos[[#This Row],[esgotado]],tbLancamentos[[#This Row],[DISPONIBILIDADE]]))</f>
        <v/>
      </c>
      <c r="H280" s="63" t="str">
        <f>IFERROR(IF(tbLancamentos[[#This Row],[NOME]]="","",IF(AND(D280&lt;&gt;"",F280&lt;&gt;"",F280&lt;&gt;"Demitido"),"Ocupado","Disponível")),"")</f>
        <v/>
      </c>
      <c r="I280" s="25" t="str">
        <f>IFERROR(VLOOKUP(C280,CadArm!$B$6:$E$26,4,FALSE)-COUNTIFS($C$6:C280,tbLancamentos[[#This Row],[LOCAL]],$H$6:H280,"Ocupado"),"")</f>
        <v/>
      </c>
      <c r="J280" s="25" t="str">
        <f>IF(tbLancamentos[[#This Row],[Vagas disponíveis]]&lt;0,"Vagas esgotadas para "&amp;C280,"")</f>
        <v/>
      </c>
    </row>
    <row r="281" spans="2:10" s="25" customFormat="1" ht="15" x14ac:dyDescent="0.2">
      <c r="B281" s="40"/>
      <c r="C281" s="41"/>
      <c r="D281" s="76"/>
      <c r="E281" s="76"/>
      <c r="F281" s="62" t="str">
        <f>IFERROR(IF(E281="","",IF(VLOOKUP(E281,tbFuncionarios[],6,FALSE)&lt;&gt;"","Demitido",VLOOKUP(E281,tbFuncionarios[],2,FALSE))),"")</f>
        <v/>
      </c>
      <c r="G281" s="79" t="str">
        <f>IF(tbLancamentos[[#This Row],[NOME]]="","",IF(tbLancamentos[[#This Row],[esgotado]]&lt;&gt;"",tbLancamentos[[#This Row],[esgotado]],tbLancamentos[[#This Row],[DISPONIBILIDADE]]))</f>
        <v/>
      </c>
      <c r="H281" s="63" t="str">
        <f>IFERROR(IF(tbLancamentos[[#This Row],[NOME]]="","",IF(AND(D281&lt;&gt;"",F281&lt;&gt;"",F281&lt;&gt;"Demitido"),"Ocupado","Disponível")),"")</f>
        <v/>
      </c>
      <c r="I281" s="25" t="str">
        <f>IFERROR(VLOOKUP(C281,CadArm!$B$6:$E$26,4,FALSE)-COUNTIFS($C$6:C281,tbLancamentos[[#This Row],[LOCAL]],$H$6:H281,"Ocupado"),"")</f>
        <v/>
      </c>
      <c r="J281" s="25" t="str">
        <f>IF(tbLancamentos[[#This Row],[Vagas disponíveis]]&lt;0,"Vagas esgotadas para "&amp;C281,"")</f>
        <v/>
      </c>
    </row>
    <row r="282" spans="2:10" s="25" customFormat="1" ht="15" x14ac:dyDescent="0.2">
      <c r="B282" s="40"/>
      <c r="C282" s="41"/>
      <c r="D282" s="76"/>
      <c r="E282" s="76"/>
      <c r="F282" s="62" t="str">
        <f>IFERROR(IF(E282="","",IF(VLOOKUP(E282,tbFuncionarios[],6,FALSE)&lt;&gt;"","Demitido",VLOOKUP(E282,tbFuncionarios[],2,FALSE))),"")</f>
        <v/>
      </c>
      <c r="G282" s="79" t="str">
        <f>IF(tbLancamentos[[#This Row],[NOME]]="","",IF(tbLancamentos[[#This Row],[esgotado]]&lt;&gt;"",tbLancamentos[[#This Row],[esgotado]],tbLancamentos[[#This Row],[DISPONIBILIDADE]]))</f>
        <v/>
      </c>
      <c r="H282" s="63" t="str">
        <f>IFERROR(IF(tbLancamentos[[#This Row],[NOME]]="","",IF(AND(D282&lt;&gt;"",F282&lt;&gt;"",F282&lt;&gt;"Demitido"),"Ocupado","Disponível")),"")</f>
        <v/>
      </c>
      <c r="I282" s="25" t="str">
        <f>IFERROR(VLOOKUP(C282,CadArm!$B$6:$E$26,4,FALSE)-COUNTIFS($C$6:C282,tbLancamentos[[#This Row],[LOCAL]],$H$6:H282,"Ocupado"),"")</f>
        <v/>
      </c>
      <c r="J282" s="25" t="str">
        <f>IF(tbLancamentos[[#This Row],[Vagas disponíveis]]&lt;0,"Vagas esgotadas para "&amp;C282,"")</f>
        <v/>
      </c>
    </row>
    <row r="283" spans="2:10" s="25" customFormat="1" ht="15" x14ac:dyDescent="0.2">
      <c r="B283" s="40"/>
      <c r="C283" s="41"/>
      <c r="D283" s="76"/>
      <c r="E283" s="76"/>
      <c r="F283" s="62" t="str">
        <f>IFERROR(IF(E283="","",IF(VLOOKUP(E283,tbFuncionarios[],6,FALSE)&lt;&gt;"","Demitido",VLOOKUP(E283,tbFuncionarios[],2,FALSE))),"")</f>
        <v/>
      </c>
      <c r="G283" s="79" t="str">
        <f>IF(tbLancamentos[[#This Row],[NOME]]="","",IF(tbLancamentos[[#This Row],[esgotado]]&lt;&gt;"",tbLancamentos[[#This Row],[esgotado]],tbLancamentos[[#This Row],[DISPONIBILIDADE]]))</f>
        <v/>
      </c>
      <c r="H283" s="63" t="str">
        <f>IFERROR(IF(tbLancamentos[[#This Row],[NOME]]="","",IF(AND(D283&lt;&gt;"",F283&lt;&gt;"",F283&lt;&gt;"Demitido"),"Ocupado","Disponível")),"")</f>
        <v/>
      </c>
      <c r="I283" s="25" t="str">
        <f>IFERROR(VLOOKUP(C283,CadArm!$B$6:$E$26,4,FALSE)-COUNTIFS($C$6:C283,tbLancamentos[[#This Row],[LOCAL]],$H$6:H283,"Ocupado"),"")</f>
        <v/>
      </c>
      <c r="J283" s="25" t="str">
        <f>IF(tbLancamentos[[#This Row],[Vagas disponíveis]]&lt;0,"Vagas esgotadas para "&amp;C283,"")</f>
        <v/>
      </c>
    </row>
    <row r="284" spans="2:10" s="25" customFormat="1" ht="15" x14ac:dyDescent="0.2">
      <c r="B284" s="40"/>
      <c r="C284" s="41"/>
      <c r="D284" s="76"/>
      <c r="E284" s="76"/>
      <c r="F284" s="62" t="str">
        <f>IFERROR(IF(E284="","",IF(VLOOKUP(E284,tbFuncionarios[],6,FALSE)&lt;&gt;"","Demitido",VLOOKUP(E284,tbFuncionarios[],2,FALSE))),"")</f>
        <v/>
      </c>
      <c r="G284" s="79" t="str">
        <f>IF(tbLancamentos[[#This Row],[NOME]]="","",IF(tbLancamentos[[#This Row],[esgotado]]&lt;&gt;"",tbLancamentos[[#This Row],[esgotado]],tbLancamentos[[#This Row],[DISPONIBILIDADE]]))</f>
        <v/>
      </c>
      <c r="H284" s="63" t="str">
        <f>IFERROR(IF(tbLancamentos[[#This Row],[NOME]]="","",IF(AND(D284&lt;&gt;"",F284&lt;&gt;"",F284&lt;&gt;"Demitido"),"Ocupado","Disponível")),"")</f>
        <v/>
      </c>
      <c r="I284" s="25" t="str">
        <f>IFERROR(VLOOKUP(C284,CadArm!$B$6:$E$26,4,FALSE)-COUNTIFS($C$6:C284,tbLancamentos[[#This Row],[LOCAL]],$H$6:H284,"Ocupado"),"")</f>
        <v/>
      </c>
      <c r="J284" s="25" t="str">
        <f>IF(tbLancamentos[[#This Row],[Vagas disponíveis]]&lt;0,"Vagas esgotadas para "&amp;C284,"")</f>
        <v/>
      </c>
    </row>
    <row r="285" spans="2:10" s="25" customFormat="1" ht="15" x14ac:dyDescent="0.2">
      <c r="B285" s="40"/>
      <c r="C285" s="41"/>
      <c r="D285" s="76"/>
      <c r="E285" s="76"/>
      <c r="F285" s="62" t="str">
        <f>IFERROR(IF(E285="","",IF(VLOOKUP(E285,tbFuncionarios[],6,FALSE)&lt;&gt;"","Demitido",VLOOKUP(E285,tbFuncionarios[],2,FALSE))),"")</f>
        <v/>
      </c>
      <c r="G285" s="79" t="str">
        <f>IF(tbLancamentos[[#This Row],[NOME]]="","",IF(tbLancamentos[[#This Row],[esgotado]]&lt;&gt;"",tbLancamentos[[#This Row],[esgotado]],tbLancamentos[[#This Row],[DISPONIBILIDADE]]))</f>
        <v/>
      </c>
      <c r="H285" s="63" t="str">
        <f>IFERROR(IF(tbLancamentos[[#This Row],[NOME]]="","",IF(AND(D285&lt;&gt;"",F285&lt;&gt;"",F285&lt;&gt;"Demitido"),"Ocupado","Disponível")),"")</f>
        <v/>
      </c>
      <c r="I285" s="25" t="str">
        <f>IFERROR(VLOOKUP(C285,CadArm!$B$6:$E$26,4,FALSE)-COUNTIFS($C$6:C285,tbLancamentos[[#This Row],[LOCAL]],$H$6:H285,"Ocupado"),"")</f>
        <v/>
      </c>
      <c r="J285" s="25" t="str">
        <f>IF(tbLancamentos[[#This Row],[Vagas disponíveis]]&lt;0,"Vagas esgotadas para "&amp;C285,"")</f>
        <v/>
      </c>
    </row>
    <row r="286" spans="2:10" s="25" customFormat="1" ht="15" x14ac:dyDescent="0.2">
      <c r="B286" s="40"/>
      <c r="C286" s="41"/>
      <c r="D286" s="76"/>
      <c r="E286" s="76"/>
      <c r="F286" s="62" t="str">
        <f>IFERROR(IF(E286="","",IF(VLOOKUP(E286,tbFuncionarios[],6,FALSE)&lt;&gt;"","Demitido",VLOOKUP(E286,tbFuncionarios[],2,FALSE))),"")</f>
        <v/>
      </c>
      <c r="G286" s="79" t="str">
        <f>IF(tbLancamentos[[#This Row],[NOME]]="","",IF(tbLancamentos[[#This Row],[esgotado]]&lt;&gt;"",tbLancamentos[[#This Row],[esgotado]],tbLancamentos[[#This Row],[DISPONIBILIDADE]]))</f>
        <v/>
      </c>
      <c r="H286" s="63" t="str">
        <f>IFERROR(IF(tbLancamentos[[#This Row],[NOME]]="","",IF(AND(D286&lt;&gt;"",F286&lt;&gt;"",F286&lt;&gt;"Demitido"),"Ocupado","Disponível")),"")</f>
        <v/>
      </c>
      <c r="I286" s="25" t="str">
        <f>IFERROR(VLOOKUP(C286,CadArm!$B$6:$E$26,4,FALSE)-COUNTIFS($C$6:C286,tbLancamentos[[#This Row],[LOCAL]],$H$6:H286,"Ocupado"),"")</f>
        <v/>
      </c>
      <c r="J286" s="25" t="str">
        <f>IF(tbLancamentos[[#This Row],[Vagas disponíveis]]&lt;0,"Vagas esgotadas para "&amp;C286,"")</f>
        <v/>
      </c>
    </row>
    <row r="287" spans="2:10" s="25" customFormat="1" ht="15" x14ac:dyDescent="0.2">
      <c r="B287" s="40"/>
      <c r="C287" s="41"/>
      <c r="D287" s="76"/>
      <c r="E287" s="76"/>
      <c r="F287" s="62" t="str">
        <f>IFERROR(IF(E287="","",IF(VLOOKUP(E287,tbFuncionarios[],6,FALSE)&lt;&gt;"","Demitido",VLOOKUP(E287,tbFuncionarios[],2,FALSE))),"")</f>
        <v/>
      </c>
      <c r="G287" s="79" t="str">
        <f>IF(tbLancamentos[[#This Row],[NOME]]="","",IF(tbLancamentos[[#This Row],[esgotado]]&lt;&gt;"",tbLancamentos[[#This Row],[esgotado]],tbLancamentos[[#This Row],[DISPONIBILIDADE]]))</f>
        <v/>
      </c>
      <c r="H287" s="63" t="str">
        <f>IFERROR(IF(tbLancamentos[[#This Row],[NOME]]="","",IF(AND(D287&lt;&gt;"",F287&lt;&gt;"",F287&lt;&gt;"Demitido"),"Ocupado","Disponível")),"")</f>
        <v/>
      </c>
      <c r="I287" s="25" t="str">
        <f>IFERROR(VLOOKUP(C287,CadArm!$B$6:$E$26,4,FALSE)-COUNTIFS($C$6:C287,tbLancamentos[[#This Row],[LOCAL]],$H$6:H287,"Ocupado"),"")</f>
        <v/>
      </c>
      <c r="J287" s="25" t="str">
        <f>IF(tbLancamentos[[#This Row],[Vagas disponíveis]]&lt;0,"Vagas esgotadas para "&amp;C287,"")</f>
        <v/>
      </c>
    </row>
    <row r="288" spans="2:10" s="25" customFormat="1" ht="15" x14ac:dyDescent="0.2">
      <c r="B288" s="40"/>
      <c r="C288" s="41"/>
      <c r="D288" s="76"/>
      <c r="E288" s="76"/>
      <c r="F288" s="62" t="str">
        <f>IFERROR(IF(E288="","",IF(VLOOKUP(E288,tbFuncionarios[],6,FALSE)&lt;&gt;"","Demitido",VLOOKUP(E288,tbFuncionarios[],2,FALSE))),"")</f>
        <v/>
      </c>
      <c r="G288" s="79" t="str">
        <f>IF(tbLancamentos[[#This Row],[NOME]]="","",IF(tbLancamentos[[#This Row],[esgotado]]&lt;&gt;"",tbLancamentos[[#This Row],[esgotado]],tbLancamentos[[#This Row],[DISPONIBILIDADE]]))</f>
        <v/>
      </c>
      <c r="H288" s="63" t="str">
        <f>IFERROR(IF(tbLancamentos[[#This Row],[NOME]]="","",IF(AND(D288&lt;&gt;"",F288&lt;&gt;"",F288&lt;&gt;"Demitido"),"Ocupado","Disponível")),"")</f>
        <v/>
      </c>
      <c r="I288" s="25" t="str">
        <f>IFERROR(VLOOKUP(C288,CadArm!$B$6:$E$26,4,FALSE)-COUNTIFS($C$6:C288,tbLancamentos[[#This Row],[LOCAL]],$H$6:H288,"Ocupado"),"")</f>
        <v/>
      </c>
      <c r="J288" s="25" t="str">
        <f>IF(tbLancamentos[[#This Row],[Vagas disponíveis]]&lt;0,"Vagas esgotadas para "&amp;C288,"")</f>
        <v/>
      </c>
    </row>
    <row r="289" spans="2:10" s="25" customFormat="1" ht="15" x14ac:dyDescent="0.2">
      <c r="B289" s="40"/>
      <c r="C289" s="41"/>
      <c r="D289" s="76"/>
      <c r="E289" s="76"/>
      <c r="F289" s="62" t="str">
        <f>IFERROR(IF(E289="","",IF(VLOOKUP(E289,tbFuncionarios[],6,FALSE)&lt;&gt;"","Demitido",VLOOKUP(E289,tbFuncionarios[],2,FALSE))),"")</f>
        <v/>
      </c>
      <c r="G289" s="79" t="str">
        <f>IF(tbLancamentos[[#This Row],[NOME]]="","",IF(tbLancamentos[[#This Row],[esgotado]]&lt;&gt;"",tbLancamentos[[#This Row],[esgotado]],tbLancamentos[[#This Row],[DISPONIBILIDADE]]))</f>
        <v/>
      </c>
      <c r="H289" s="63" t="str">
        <f>IFERROR(IF(tbLancamentos[[#This Row],[NOME]]="","",IF(AND(D289&lt;&gt;"",F289&lt;&gt;"",F289&lt;&gt;"Demitido"),"Ocupado","Disponível")),"")</f>
        <v/>
      </c>
      <c r="I289" s="25" t="str">
        <f>IFERROR(VLOOKUP(C289,CadArm!$B$6:$E$26,4,FALSE)-COUNTIFS($C$6:C289,tbLancamentos[[#This Row],[LOCAL]],$H$6:H289,"Ocupado"),"")</f>
        <v/>
      </c>
      <c r="J289" s="25" t="str">
        <f>IF(tbLancamentos[[#This Row],[Vagas disponíveis]]&lt;0,"Vagas esgotadas para "&amp;C289,"")</f>
        <v/>
      </c>
    </row>
    <row r="290" spans="2:10" s="25" customFormat="1" ht="15" x14ac:dyDescent="0.2">
      <c r="B290" s="40"/>
      <c r="C290" s="41"/>
      <c r="D290" s="76"/>
      <c r="E290" s="76"/>
      <c r="F290" s="62" t="str">
        <f>IFERROR(IF(E290="","",IF(VLOOKUP(E290,tbFuncionarios[],6,FALSE)&lt;&gt;"","Demitido",VLOOKUP(E290,tbFuncionarios[],2,FALSE))),"")</f>
        <v/>
      </c>
      <c r="G290" s="79" t="str">
        <f>IF(tbLancamentos[[#This Row],[NOME]]="","",IF(tbLancamentos[[#This Row],[esgotado]]&lt;&gt;"",tbLancamentos[[#This Row],[esgotado]],tbLancamentos[[#This Row],[DISPONIBILIDADE]]))</f>
        <v/>
      </c>
      <c r="H290" s="63" t="str">
        <f>IFERROR(IF(tbLancamentos[[#This Row],[NOME]]="","",IF(AND(D290&lt;&gt;"",F290&lt;&gt;"",F290&lt;&gt;"Demitido"),"Ocupado","Disponível")),"")</f>
        <v/>
      </c>
      <c r="I290" s="25" t="str">
        <f>IFERROR(VLOOKUP(C290,CadArm!$B$6:$E$26,4,FALSE)-COUNTIFS($C$6:C290,tbLancamentos[[#This Row],[LOCAL]],$H$6:H290,"Ocupado"),"")</f>
        <v/>
      </c>
      <c r="J290" s="25" t="str">
        <f>IF(tbLancamentos[[#This Row],[Vagas disponíveis]]&lt;0,"Vagas esgotadas para "&amp;C290,"")</f>
        <v/>
      </c>
    </row>
    <row r="291" spans="2:10" s="25" customFormat="1" ht="15" x14ac:dyDescent="0.2">
      <c r="B291" s="40"/>
      <c r="C291" s="41"/>
      <c r="D291" s="76"/>
      <c r="E291" s="76"/>
      <c r="F291" s="62" t="str">
        <f>IFERROR(IF(E291="","",IF(VLOOKUP(E291,tbFuncionarios[],6,FALSE)&lt;&gt;"","Demitido",VLOOKUP(E291,tbFuncionarios[],2,FALSE))),"")</f>
        <v/>
      </c>
      <c r="G291" s="79" t="str">
        <f>IF(tbLancamentos[[#This Row],[NOME]]="","",IF(tbLancamentos[[#This Row],[esgotado]]&lt;&gt;"",tbLancamentos[[#This Row],[esgotado]],tbLancamentos[[#This Row],[DISPONIBILIDADE]]))</f>
        <v/>
      </c>
      <c r="H291" s="63" t="str">
        <f>IFERROR(IF(tbLancamentos[[#This Row],[NOME]]="","",IF(AND(D291&lt;&gt;"",F291&lt;&gt;"",F291&lt;&gt;"Demitido"),"Ocupado","Disponível")),"")</f>
        <v/>
      </c>
      <c r="I291" s="25" t="str">
        <f>IFERROR(VLOOKUP(C291,CadArm!$B$6:$E$26,4,FALSE)-COUNTIFS($C$6:C291,tbLancamentos[[#This Row],[LOCAL]],$H$6:H291,"Ocupado"),"")</f>
        <v/>
      </c>
      <c r="J291" s="25" t="str">
        <f>IF(tbLancamentos[[#This Row],[Vagas disponíveis]]&lt;0,"Vagas esgotadas para "&amp;C291,"")</f>
        <v/>
      </c>
    </row>
    <row r="292" spans="2:10" s="25" customFormat="1" ht="15" x14ac:dyDescent="0.2">
      <c r="B292" s="40"/>
      <c r="C292" s="41"/>
      <c r="D292" s="76"/>
      <c r="E292" s="76"/>
      <c r="F292" s="62" t="str">
        <f>IFERROR(IF(E292="","",IF(VLOOKUP(E292,tbFuncionarios[],6,FALSE)&lt;&gt;"","Demitido",VLOOKUP(E292,tbFuncionarios[],2,FALSE))),"")</f>
        <v/>
      </c>
      <c r="G292" s="79" t="str">
        <f>IF(tbLancamentos[[#This Row],[NOME]]="","",IF(tbLancamentos[[#This Row],[esgotado]]&lt;&gt;"",tbLancamentos[[#This Row],[esgotado]],tbLancamentos[[#This Row],[DISPONIBILIDADE]]))</f>
        <v/>
      </c>
      <c r="H292" s="63" t="str">
        <f>IFERROR(IF(tbLancamentos[[#This Row],[NOME]]="","",IF(AND(D292&lt;&gt;"",F292&lt;&gt;"",F292&lt;&gt;"Demitido"),"Ocupado","Disponível")),"")</f>
        <v/>
      </c>
      <c r="I292" s="25" t="str">
        <f>IFERROR(VLOOKUP(C292,CadArm!$B$6:$E$26,4,FALSE)-COUNTIFS($C$6:C292,tbLancamentos[[#This Row],[LOCAL]],$H$6:H292,"Ocupado"),"")</f>
        <v/>
      </c>
      <c r="J292" s="25" t="str">
        <f>IF(tbLancamentos[[#This Row],[Vagas disponíveis]]&lt;0,"Vagas esgotadas para "&amp;C292,"")</f>
        <v/>
      </c>
    </row>
    <row r="293" spans="2:10" s="25" customFormat="1" ht="15" x14ac:dyDescent="0.2">
      <c r="B293" s="40"/>
      <c r="C293" s="41"/>
      <c r="D293" s="76"/>
      <c r="E293" s="76"/>
      <c r="F293" s="62" t="str">
        <f>IFERROR(IF(E293="","",IF(VLOOKUP(E293,tbFuncionarios[],6,FALSE)&lt;&gt;"","Demitido",VLOOKUP(E293,tbFuncionarios[],2,FALSE))),"")</f>
        <v/>
      </c>
      <c r="G293" s="79" t="str">
        <f>IF(tbLancamentos[[#This Row],[NOME]]="","",IF(tbLancamentos[[#This Row],[esgotado]]&lt;&gt;"",tbLancamentos[[#This Row],[esgotado]],tbLancamentos[[#This Row],[DISPONIBILIDADE]]))</f>
        <v/>
      </c>
      <c r="H293" s="63" t="str">
        <f>IFERROR(IF(tbLancamentos[[#This Row],[NOME]]="","",IF(AND(D293&lt;&gt;"",F293&lt;&gt;"",F293&lt;&gt;"Demitido"),"Ocupado","Disponível")),"")</f>
        <v/>
      </c>
      <c r="I293" s="25" t="str">
        <f>IFERROR(VLOOKUP(C293,CadArm!$B$6:$E$26,4,FALSE)-COUNTIFS($C$6:C293,tbLancamentos[[#This Row],[LOCAL]],$H$6:H293,"Ocupado"),"")</f>
        <v/>
      </c>
      <c r="J293" s="25" t="str">
        <f>IF(tbLancamentos[[#This Row],[Vagas disponíveis]]&lt;0,"Vagas esgotadas para "&amp;C293,"")</f>
        <v/>
      </c>
    </row>
    <row r="294" spans="2:10" s="25" customFormat="1" ht="15" x14ac:dyDescent="0.2">
      <c r="B294" s="40"/>
      <c r="C294" s="41"/>
      <c r="D294" s="76"/>
      <c r="E294" s="76"/>
      <c r="F294" s="62" t="str">
        <f>IFERROR(IF(E294="","",IF(VLOOKUP(E294,tbFuncionarios[],6,FALSE)&lt;&gt;"","Demitido",VLOOKUP(E294,tbFuncionarios[],2,FALSE))),"")</f>
        <v/>
      </c>
      <c r="G294" s="79" t="str">
        <f>IF(tbLancamentos[[#This Row],[NOME]]="","",IF(tbLancamentos[[#This Row],[esgotado]]&lt;&gt;"",tbLancamentos[[#This Row],[esgotado]],tbLancamentos[[#This Row],[DISPONIBILIDADE]]))</f>
        <v/>
      </c>
      <c r="H294" s="63" t="str">
        <f>IFERROR(IF(tbLancamentos[[#This Row],[NOME]]="","",IF(AND(D294&lt;&gt;"",F294&lt;&gt;"",F294&lt;&gt;"Demitido"),"Ocupado","Disponível")),"")</f>
        <v/>
      </c>
      <c r="I294" s="25" t="str">
        <f>IFERROR(VLOOKUP(C294,CadArm!$B$6:$E$26,4,FALSE)-COUNTIFS($C$6:C294,tbLancamentos[[#This Row],[LOCAL]],$H$6:H294,"Ocupado"),"")</f>
        <v/>
      </c>
      <c r="J294" s="25" t="str">
        <f>IF(tbLancamentos[[#This Row],[Vagas disponíveis]]&lt;0,"Vagas esgotadas para "&amp;C294,"")</f>
        <v/>
      </c>
    </row>
    <row r="295" spans="2:10" s="25" customFormat="1" ht="15" x14ac:dyDescent="0.2">
      <c r="B295" s="40"/>
      <c r="C295" s="41"/>
      <c r="D295" s="76"/>
      <c r="E295" s="76"/>
      <c r="F295" s="62" t="str">
        <f>IFERROR(IF(E295="","",IF(VLOOKUP(E295,tbFuncionarios[],6,FALSE)&lt;&gt;"","Demitido",VLOOKUP(E295,tbFuncionarios[],2,FALSE))),"")</f>
        <v/>
      </c>
      <c r="G295" s="79" t="str">
        <f>IF(tbLancamentos[[#This Row],[NOME]]="","",IF(tbLancamentos[[#This Row],[esgotado]]&lt;&gt;"",tbLancamentos[[#This Row],[esgotado]],tbLancamentos[[#This Row],[DISPONIBILIDADE]]))</f>
        <v/>
      </c>
      <c r="H295" s="63" t="str">
        <f>IFERROR(IF(tbLancamentos[[#This Row],[NOME]]="","",IF(AND(D295&lt;&gt;"",F295&lt;&gt;"",F295&lt;&gt;"Demitido"),"Ocupado","Disponível")),"")</f>
        <v/>
      </c>
      <c r="I295" s="25" t="str">
        <f>IFERROR(VLOOKUP(C295,CadArm!$B$6:$E$26,4,FALSE)-COUNTIFS($C$6:C295,tbLancamentos[[#This Row],[LOCAL]],$H$6:H295,"Ocupado"),"")</f>
        <v/>
      </c>
      <c r="J295" s="25" t="str">
        <f>IF(tbLancamentos[[#This Row],[Vagas disponíveis]]&lt;0,"Vagas esgotadas para "&amp;C295,"")</f>
        <v/>
      </c>
    </row>
    <row r="296" spans="2:10" s="25" customFormat="1" ht="15" x14ac:dyDescent="0.2">
      <c r="B296" s="40"/>
      <c r="C296" s="41"/>
      <c r="D296" s="76"/>
      <c r="E296" s="76"/>
      <c r="F296" s="62" t="str">
        <f>IFERROR(IF(E296="","",IF(VLOOKUP(E296,tbFuncionarios[],6,FALSE)&lt;&gt;"","Demitido",VLOOKUP(E296,tbFuncionarios[],2,FALSE))),"")</f>
        <v/>
      </c>
      <c r="G296" s="79" t="str">
        <f>IF(tbLancamentos[[#This Row],[NOME]]="","",IF(tbLancamentos[[#This Row],[esgotado]]&lt;&gt;"",tbLancamentos[[#This Row],[esgotado]],tbLancamentos[[#This Row],[DISPONIBILIDADE]]))</f>
        <v/>
      </c>
      <c r="H296" s="63" t="str">
        <f>IFERROR(IF(tbLancamentos[[#This Row],[NOME]]="","",IF(AND(D296&lt;&gt;"",F296&lt;&gt;"",F296&lt;&gt;"Demitido"),"Ocupado","Disponível")),"")</f>
        <v/>
      </c>
      <c r="I296" s="25" t="str">
        <f>IFERROR(VLOOKUP(C296,CadArm!$B$6:$E$26,4,FALSE)-COUNTIFS($C$6:C296,tbLancamentos[[#This Row],[LOCAL]],$H$6:H296,"Ocupado"),"")</f>
        <v/>
      </c>
      <c r="J296" s="25" t="str">
        <f>IF(tbLancamentos[[#This Row],[Vagas disponíveis]]&lt;0,"Vagas esgotadas para "&amp;C296,"")</f>
        <v/>
      </c>
    </row>
    <row r="297" spans="2:10" s="25" customFormat="1" ht="15" x14ac:dyDescent="0.2">
      <c r="B297" s="40"/>
      <c r="C297" s="41"/>
      <c r="D297" s="76"/>
      <c r="E297" s="76"/>
      <c r="F297" s="62" t="str">
        <f>IFERROR(IF(E297="","",IF(VLOOKUP(E297,tbFuncionarios[],6,FALSE)&lt;&gt;"","Demitido",VLOOKUP(E297,tbFuncionarios[],2,FALSE))),"")</f>
        <v/>
      </c>
      <c r="G297" s="79" t="str">
        <f>IF(tbLancamentos[[#This Row],[NOME]]="","",IF(tbLancamentos[[#This Row],[esgotado]]&lt;&gt;"",tbLancamentos[[#This Row],[esgotado]],tbLancamentos[[#This Row],[DISPONIBILIDADE]]))</f>
        <v/>
      </c>
      <c r="H297" s="63" t="str">
        <f>IFERROR(IF(tbLancamentos[[#This Row],[NOME]]="","",IF(AND(D297&lt;&gt;"",F297&lt;&gt;"",F297&lt;&gt;"Demitido"),"Ocupado","Disponível")),"")</f>
        <v/>
      </c>
      <c r="I297" s="25" t="str">
        <f>IFERROR(VLOOKUP(C297,CadArm!$B$6:$E$26,4,FALSE)-COUNTIFS($C$6:C297,tbLancamentos[[#This Row],[LOCAL]],$H$6:H297,"Ocupado"),"")</f>
        <v/>
      </c>
      <c r="J297" s="25" t="str">
        <f>IF(tbLancamentos[[#This Row],[Vagas disponíveis]]&lt;0,"Vagas esgotadas para "&amp;C297,"")</f>
        <v/>
      </c>
    </row>
    <row r="298" spans="2:10" s="25" customFormat="1" ht="15" x14ac:dyDescent="0.2">
      <c r="B298" s="40"/>
      <c r="C298" s="41"/>
      <c r="D298" s="76"/>
      <c r="E298" s="76"/>
      <c r="F298" s="62" t="str">
        <f>IFERROR(IF(E298="","",IF(VLOOKUP(E298,tbFuncionarios[],6,FALSE)&lt;&gt;"","Demitido",VLOOKUP(E298,tbFuncionarios[],2,FALSE))),"")</f>
        <v/>
      </c>
      <c r="G298" s="79" t="str">
        <f>IF(tbLancamentos[[#This Row],[NOME]]="","",IF(tbLancamentos[[#This Row],[esgotado]]&lt;&gt;"",tbLancamentos[[#This Row],[esgotado]],tbLancamentos[[#This Row],[DISPONIBILIDADE]]))</f>
        <v/>
      </c>
      <c r="H298" s="63" t="str">
        <f>IFERROR(IF(tbLancamentos[[#This Row],[NOME]]="","",IF(AND(D298&lt;&gt;"",F298&lt;&gt;"",F298&lt;&gt;"Demitido"),"Ocupado","Disponível")),"")</f>
        <v/>
      </c>
      <c r="I298" s="25" t="str">
        <f>IFERROR(VLOOKUP(C298,CadArm!$B$6:$E$26,4,FALSE)-COUNTIFS($C$6:C298,tbLancamentos[[#This Row],[LOCAL]],$H$6:H298,"Ocupado"),"")</f>
        <v/>
      </c>
      <c r="J298" s="25" t="str">
        <f>IF(tbLancamentos[[#This Row],[Vagas disponíveis]]&lt;0,"Vagas esgotadas para "&amp;C298,"")</f>
        <v/>
      </c>
    </row>
    <row r="299" spans="2:10" s="25" customFormat="1" ht="15" x14ac:dyDescent="0.2">
      <c r="B299" s="40"/>
      <c r="C299" s="41"/>
      <c r="D299" s="76"/>
      <c r="E299" s="76"/>
      <c r="F299" s="62" t="str">
        <f>IFERROR(IF(E299="","",IF(VLOOKUP(E299,tbFuncionarios[],6,FALSE)&lt;&gt;"","Demitido",VLOOKUP(E299,tbFuncionarios[],2,FALSE))),"")</f>
        <v/>
      </c>
      <c r="G299" s="79" t="str">
        <f>IF(tbLancamentos[[#This Row],[NOME]]="","",IF(tbLancamentos[[#This Row],[esgotado]]&lt;&gt;"",tbLancamentos[[#This Row],[esgotado]],tbLancamentos[[#This Row],[DISPONIBILIDADE]]))</f>
        <v/>
      </c>
      <c r="H299" s="63" t="str">
        <f>IFERROR(IF(tbLancamentos[[#This Row],[NOME]]="","",IF(AND(D299&lt;&gt;"",F299&lt;&gt;"",F299&lt;&gt;"Demitido"),"Ocupado","Disponível")),"")</f>
        <v/>
      </c>
      <c r="I299" s="25" t="str">
        <f>IFERROR(VLOOKUP(C299,CadArm!$B$6:$E$26,4,FALSE)-COUNTIFS($C$6:C299,tbLancamentos[[#This Row],[LOCAL]],$H$6:H299,"Ocupado"),"")</f>
        <v/>
      </c>
      <c r="J299" s="25" t="str">
        <f>IF(tbLancamentos[[#This Row],[Vagas disponíveis]]&lt;0,"Vagas esgotadas para "&amp;C299,"")</f>
        <v/>
      </c>
    </row>
    <row r="300" spans="2:10" s="25" customFormat="1" ht="15" x14ac:dyDescent="0.2">
      <c r="B300" s="40"/>
      <c r="C300" s="41"/>
      <c r="D300" s="76"/>
      <c r="E300" s="76"/>
      <c r="F300" s="62" t="str">
        <f>IFERROR(IF(E300="","",IF(VLOOKUP(E300,tbFuncionarios[],6,FALSE)&lt;&gt;"","Demitido",VLOOKUP(E300,tbFuncionarios[],2,FALSE))),"")</f>
        <v/>
      </c>
      <c r="G300" s="79" t="str">
        <f>IF(tbLancamentos[[#This Row],[NOME]]="","",IF(tbLancamentos[[#This Row],[esgotado]]&lt;&gt;"",tbLancamentos[[#This Row],[esgotado]],tbLancamentos[[#This Row],[DISPONIBILIDADE]]))</f>
        <v/>
      </c>
      <c r="H300" s="63" t="str">
        <f>IFERROR(IF(tbLancamentos[[#This Row],[NOME]]="","",IF(AND(D300&lt;&gt;"",F300&lt;&gt;"",F300&lt;&gt;"Demitido"),"Ocupado","Disponível")),"")</f>
        <v/>
      </c>
      <c r="I300" s="25" t="str">
        <f>IFERROR(VLOOKUP(C300,CadArm!$B$6:$E$26,4,FALSE)-COUNTIFS($C$6:C300,tbLancamentos[[#This Row],[LOCAL]],$H$6:H300,"Ocupado"),"")</f>
        <v/>
      </c>
      <c r="J300" s="25" t="str">
        <f>IF(tbLancamentos[[#This Row],[Vagas disponíveis]]&lt;0,"Vagas esgotadas para "&amp;C300,"")</f>
        <v/>
      </c>
    </row>
    <row r="301" spans="2:10" s="25" customFormat="1" ht="15" x14ac:dyDescent="0.2">
      <c r="B301" s="40"/>
      <c r="C301" s="41"/>
      <c r="D301" s="76"/>
      <c r="E301" s="76"/>
      <c r="F301" s="62" t="str">
        <f>IFERROR(IF(E301="","",IF(VLOOKUP(E301,tbFuncionarios[],6,FALSE)&lt;&gt;"","Demitido",VLOOKUP(E301,tbFuncionarios[],2,FALSE))),"")</f>
        <v/>
      </c>
      <c r="G301" s="79" t="str">
        <f>IF(tbLancamentos[[#This Row],[NOME]]="","",IF(tbLancamentos[[#This Row],[esgotado]]&lt;&gt;"",tbLancamentos[[#This Row],[esgotado]],tbLancamentos[[#This Row],[DISPONIBILIDADE]]))</f>
        <v/>
      </c>
      <c r="H301" s="63" t="str">
        <f>IFERROR(IF(tbLancamentos[[#This Row],[NOME]]="","",IF(AND(D301&lt;&gt;"",F301&lt;&gt;"",F301&lt;&gt;"Demitido"),"Ocupado","Disponível")),"")</f>
        <v/>
      </c>
      <c r="I301" s="25" t="str">
        <f>IFERROR(VLOOKUP(C301,CadArm!$B$6:$E$26,4,FALSE)-COUNTIFS($C$6:C301,tbLancamentos[[#This Row],[LOCAL]],$H$6:H301,"Ocupado"),"")</f>
        <v/>
      </c>
      <c r="J301" s="25" t="str">
        <f>IF(tbLancamentos[[#This Row],[Vagas disponíveis]]&lt;0,"Vagas esgotadas para "&amp;C301,"")</f>
        <v/>
      </c>
    </row>
    <row r="302" spans="2:10" s="25" customFormat="1" ht="15" x14ac:dyDescent="0.2">
      <c r="B302" s="40"/>
      <c r="C302" s="41"/>
      <c r="D302" s="76"/>
      <c r="E302" s="76"/>
      <c r="F302" s="62" t="str">
        <f>IFERROR(IF(E302="","",IF(VLOOKUP(E302,tbFuncionarios[],6,FALSE)&lt;&gt;"","Demitido",VLOOKUP(E302,tbFuncionarios[],2,FALSE))),"")</f>
        <v/>
      </c>
      <c r="G302" s="79" t="str">
        <f>IF(tbLancamentos[[#This Row],[NOME]]="","",IF(tbLancamentos[[#This Row],[esgotado]]&lt;&gt;"",tbLancamentos[[#This Row],[esgotado]],tbLancamentos[[#This Row],[DISPONIBILIDADE]]))</f>
        <v/>
      </c>
      <c r="H302" s="63" t="str">
        <f>IFERROR(IF(tbLancamentos[[#This Row],[NOME]]="","",IF(AND(D302&lt;&gt;"",F302&lt;&gt;"",F302&lt;&gt;"Demitido"),"Ocupado","Disponível")),"")</f>
        <v/>
      </c>
      <c r="I302" s="25" t="str">
        <f>IFERROR(VLOOKUP(C302,CadArm!$B$6:$E$26,4,FALSE)-COUNTIFS($C$6:C302,tbLancamentos[[#This Row],[LOCAL]],$H$6:H302,"Ocupado"),"")</f>
        <v/>
      </c>
      <c r="J302" s="25" t="str">
        <f>IF(tbLancamentos[[#This Row],[Vagas disponíveis]]&lt;0,"Vagas esgotadas para "&amp;C302,"")</f>
        <v/>
      </c>
    </row>
    <row r="303" spans="2:10" s="25" customFormat="1" ht="15" x14ac:dyDescent="0.2">
      <c r="B303" s="40"/>
      <c r="C303" s="41"/>
      <c r="D303" s="76"/>
      <c r="E303" s="76"/>
      <c r="F303" s="62" t="str">
        <f>IFERROR(IF(E303="","",IF(VLOOKUP(E303,tbFuncionarios[],6,FALSE)&lt;&gt;"","Demitido",VLOOKUP(E303,tbFuncionarios[],2,FALSE))),"")</f>
        <v/>
      </c>
      <c r="G303" s="79" t="str">
        <f>IF(tbLancamentos[[#This Row],[NOME]]="","",IF(tbLancamentos[[#This Row],[esgotado]]&lt;&gt;"",tbLancamentos[[#This Row],[esgotado]],tbLancamentos[[#This Row],[DISPONIBILIDADE]]))</f>
        <v/>
      </c>
      <c r="H303" s="63" t="str">
        <f>IFERROR(IF(tbLancamentos[[#This Row],[NOME]]="","",IF(AND(D303&lt;&gt;"",F303&lt;&gt;"",F303&lt;&gt;"Demitido"),"Ocupado","Disponível")),"")</f>
        <v/>
      </c>
      <c r="I303" s="25" t="str">
        <f>IFERROR(VLOOKUP(C303,CadArm!$B$6:$E$26,4,FALSE)-COUNTIFS($C$6:C303,tbLancamentos[[#This Row],[LOCAL]],$H$6:H303,"Ocupado"),"")</f>
        <v/>
      </c>
      <c r="J303" s="25" t="str">
        <f>IF(tbLancamentos[[#This Row],[Vagas disponíveis]]&lt;0,"Vagas esgotadas para "&amp;C303,"")</f>
        <v/>
      </c>
    </row>
    <row r="304" spans="2:10" s="25" customFormat="1" ht="15" x14ac:dyDescent="0.2">
      <c r="B304" s="40"/>
      <c r="C304" s="41"/>
      <c r="D304" s="76"/>
      <c r="E304" s="76"/>
      <c r="F304" s="62" t="str">
        <f>IFERROR(IF(E304="","",IF(VLOOKUP(E304,tbFuncionarios[],6,FALSE)&lt;&gt;"","Demitido",VLOOKUP(E304,tbFuncionarios[],2,FALSE))),"")</f>
        <v/>
      </c>
      <c r="G304" s="79" t="str">
        <f>IF(tbLancamentos[[#This Row],[NOME]]="","",IF(tbLancamentos[[#This Row],[esgotado]]&lt;&gt;"",tbLancamentos[[#This Row],[esgotado]],tbLancamentos[[#This Row],[DISPONIBILIDADE]]))</f>
        <v/>
      </c>
      <c r="H304" s="63" t="str">
        <f>IFERROR(IF(tbLancamentos[[#This Row],[NOME]]="","",IF(AND(D304&lt;&gt;"",F304&lt;&gt;"",F304&lt;&gt;"Demitido"),"Ocupado","Disponível")),"")</f>
        <v/>
      </c>
      <c r="I304" s="25" t="str">
        <f>IFERROR(VLOOKUP(C304,CadArm!$B$6:$E$26,4,FALSE)-COUNTIFS($C$6:C304,tbLancamentos[[#This Row],[LOCAL]],$H$6:H304,"Ocupado"),"")</f>
        <v/>
      </c>
      <c r="J304" s="25" t="str">
        <f>IF(tbLancamentos[[#This Row],[Vagas disponíveis]]&lt;0,"Vagas esgotadas para "&amp;C304,"")</f>
        <v/>
      </c>
    </row>
    <row r="305" spans="2:10" s="25" customFormat="1" ht="15" x14ac:dyDescent="0.2">
      <c r="B305" s="40"/>
      <c r="C305" s="41"/>
      <c r="D305" s="76"/>
      <c r="E305" s="76"/>
      <c r="F305" s="62" t="str">
        <f>IFERROR(IF(E305="","",IF(VLOOKUP(E305,tbFuncionarios[],6,FALSE)&lt;&gt;"","Demitido",VLOOKUP(E305,tbFuncionarios[],2,FALSE))),"")</f>
        <v/>
      </c>
      <c r="G305" s="79" t="str">
        <f>IF(tbLancamentos[[#This Row],[NOME]]="","",IF(tbLancamentos[[#This Row],[esgotado]]&lt;&gt;"",tbLancamentos[[#This Row],[esgotado]],tbLancamentos[[#This Row],[DISPONIBILIDADE]]))</f>
        <v/>
      </c>
      <c r="H305" s="63" t="str">
        <f>IFERROR(IF(tbLancamentos[[#This Row],[NOME]]="","",IF(AND(D305&lt;&gt;"",F305&lt;&gt;"",F305&lt;&gt;"Demitido"),"Ocupado","Disponível")),"")</f>
        <v/>
      </c>
      <c r="I305" s="25" t="str">
        <f>IFERROR(VLOOKUP(C305,CadArm!$B$6:$E$26,4,FALSE)-COUNTIFS($C$6:C305,tbLancamentos[[#This Row],[LOCAL]],$H$6:H305,"Ocupado"),"")</f>
        <v/>
      </c>
      <c r="J305" s="25" t="str">
        <f>IF(tbLancamentos[[#This Row],[Vagas disponíveis]]&lt;0,"Vagas esgotadas para "&amp;C305,"")</f>
        <v/>
      </c>
    </row>
    <row r="306" spans="2:10" s="25" customFormat="1" ht="15" x14ac:dyDescent="0.2">
      <c r="B306" s="40"/>
      <c r="C306" s="41"/>
      <c r="D306" s="76"/>
      <c r="E306" s="76"/>
      <c r="F306" s="62" t="str">
        <f>IFERROR(IF(E306="","",IF(VLOOKUP(E306,tbFuncionarios[],6,FALSE)&lt;&gt;"","Demitido",VLOOKUP(E306,tbFuncionarios[],2,FALSE))),"")</f>
        <v/>
      </c>
      <c r="G306" s="79" t="str">
        <f>IF(tbLancamentos[[#This Row],[NOME]]="","",IF(tbLancamentos[[#This Row],[esgotado]]&lt;&gt;"",tbLancamentos[[#This Row],[esgotado]],tbLancamentos[[#This Row],[DISPONIBILIDADE]]))</f>
        <v/>
      </c>
      <c r="H306" s="63" t="str">
        <f>IFERROR(IF(tbLancamentos[[#This Row],[NOME]]="","",IF(AND(D306&lt;&gt;"",F306&lt;&gt;"",F306&lt;&gt;"Demitido"),"Ocupado","Disponível")),"")</f>
        <v/>
      </c>
      <c r="I306" s="25" t="str">
        <f>IFERROR(VLOOKUP(C306,CadArm!$B$6:$E$26,4,FALSE)-COUNTIFS($C$6:C306,tbLancamentos[[#This Row],[LOCAL]],$H$6:H306,"Ocupado"),"")</f>
        <v/>
      </c>
      <c r="J306" s="25" t="str">
        <f>IF(tbLancamentos[[#This Row],[Vagas disponíveis]]&lt;0,"Vagas esgotadas para "&amp;C306,"")</f>
        <v/>
      </c>
    </row>
    <row r="307" spans="2:10" s="25" customFormat="1" ht="15" x14ac:dyDescent="0.2">
      <c r="B307" s="40"/>
      <c r="C307" s="41"/>
      <c r="D307" s="76"/>
      <c r="E307" s="76"/>
      <c r="F307" s="62" t="str">
        <f>IFERROR(IF(E307="","",IF(VLOOKUP(E307,tbFuncionarios[],6,FALSE)&lt;&gt;"","Demitido",VLOOKUP(E307,tbFuncionarios[],2,FALSE))),"")</f>
        <v/>
      </c>
      <c r="G307" s="79" t="str">
        <f>IF(tbLancamentos[[#This Row],[NOME]]="","",IF(tbLancamentos[[#This Row],[esgotado]]&lt;&gt;"",tbLancamentos[[#This Row],[esgotado]],tbLancamentos[[#This Row],[DISPONIBILIDADE]]))</f>
        <v/>
      </c>
      <c r="H307" s="63" t="str">
        <f>IFERROR(IF(tbLancamentos[[#This Row],[NOME]]="","",IF(AND(D307&lt;&gt;"",F307&lt;&gt;"",F307&lt;&gt;"Demitido"),"Ocupado","Disponível")),"")</f>
        <v/>
      </c>
      <c r="I307" s="25" t="str">
        <f>IFERROR(VLOOKUP(C307,CadArm!$B$6:$E$26,4,FALSE)-COUNTIFS($C$6:C307,tbLancamentos[[#This Row],[LOCAL]],$H$6:H307,"Ocupado"),"")</f>
        <v/>
      </c>
      <c r="J307" s="25" t="str">
        <f>IF(tbLancamentos[[#This Row],[Vagas disponíveis]]&lt;0,"Vagas esgotadas para "&amp;C307,"")</f>
        <v/>
      </c>
    </row>
    <row r="308" spans="2:10" s="25" customFormat="1" ht="15" x14ac:dyDescent="0.2">
      <c r="B308" s="40"/>
      <c r="C308" s="41"/>
      <c r="D308" s="76"/>
      <c r="E308" s="76"/>
      <c r="F308" s="62" t="str">
        <f>IFERROR(IF(E308="","",IF(VLOOKUP(E308,tbFuncionarios[],6,FALSE)&lt;&gt;"","Demitido",VLOOKUP(E308,tbFuncionarios[],2,FALSE))),"")</f>
        <v/>
      </c>
      <c r="G308" s="79" t="str">
        <f>IF(tbLancamentos[[#This Row],[NOME]]="","",IF(tbLancamentos[[#This Row],[esgotado]]&lt;&gt;"",tbLancamentos[[#This Row],[esgotado]],tbLancamentos[[#This Row],[DISPONIBILIDADE]]))</f>
        <v/>
      </c>
      <c r="H308" s="63" t="str">
        <f>IFERROR(IF(tbLancamentos[[#This Row],[NOME]]="","",IF(AND(D308&lt;&gt;"",F308&lt;&gt;"",F308&lt;&gt;"Demitido"),"Ocupado","Disponível")),"")</f>
        <v/>
      </c>
      <c r="I308" s="25" t="str">
        <f>IFERROR(VLOOKUP(C308,CadArm!$B$6:$E$26,4,FALSE)-COUNTIFS($C$6:C308,tbLancamentos[[#This Row],[LOCAL]],$H$6:H308,"Ocupado"),"")</f>
        <v/>
      </c>
      <c r="J308" s="25" t="str">
        <f>IF(tbLancamentos[[#This Row],[Vagas disponíveis]]&lt;0,"Vagas esgotadas para "&amp;C308,"")</f>
        <v/>
      </c>
    </row>
    <row r="309" spans="2:10" s="25" customFormat="1" ht="15" x14ac:dyDescent="0.2">
      <c r="B309" s="40"/>
      <c r="C309" s="41"/>
      <c r="D309" s="76"/>
      <c r="E309" s="76"/>
      <c r="F309" s="62" t="str">
        <f>IFERROR(IF(E309="","",IF(VLOOKUP(E309,tbFuncionarios[],6,FALSE)&lt;&gt;"","Demitido",VLOOKUP(E309,tbFuncionarios[],2,FALSE))),"")</f>
        <v/>
      </c>
      <c r="G309" s="79" t="str">
        <f>IF(tbLancamentos[[#This Row],[NOME]]="","",IF(tbLancamentos[[#This Row],[esgotado]]&lt;&gt;"",tbLancamentos[[#This Row],[esgotado]],tbLancamentos[[#This Row],[DISPONIBILIDADE]]))</f>
        <v/>
      </c>
      <c r="H309" s="63" t="str">
        <f>IFERROR(IF(tbLancamentos[[#This Row],[NOME]]="","",IF(AND(D309&lt;&gt;"",F309&lt;&gt;"",F309&lt;&gt;"Demitido"),"Ocupado","Disponível")),"")</f>
        <v/>
      </c>
      <c r="I309" s="25" t="str">
        <f>IFERROR(VLOOKUP(C309,CadArm!$B$6:$E$26,4,FALSE)-COUNTIFS($C$6:C309,tbLancamentos[[#This Row],[LOCAL]],$H$6:H309,"Ocupado"),"")</f>
        <v/>
      </c>
      <c r="J309" s="25" t="str">
        <f>IF(tbLancamentos[[#This Row],[Vagas disponíveis]]&lt;0,"Vagas esgotadas para "&amp;C309,"")</f>
        <v/>
      </c>
    </row>
    <row r="310" spans="2:10" s="25" customFormat="1" ht="15" x14ac:dyDescent="0.2">
      <c r="B310" s="40"/>
      <c r="C310" s="41"/>
      <c r="D310" s="76"/>
      <c r="E310" s="76"/>
      <c r="F310" s="62" t="str">
        <f>IFERROR(IF(E310="","",IF(VLOOKUP(E310,tbFuncionarios[],6,FALSE)&lt;&gt;"","Demitido",VLOOKUP(E310,tbFuncionarios[],2,FALSE))),"")</f>
        <v/>
      </c>
      <c r="G310" s="79" t="str">
        <f>IF(tbLancamentos[[#This Row],[NOME]]="","",IF(tbLancamentos[[#This Row],[esgotado]]&lt;&gt;"",tbLancamentos[[#This Row],[esgotado]],tbLancamentos[[#This Row],[DISPONIBILIDADE]]))</f>
        <v/>
      </c>
      <c r="H310" s="63" t="str">
        <f>IFERROR(IF(tbLancamentos[[#This Row],[NOME]]="","",IF(AND(D310&lt;&gt;"",F310&lt;&gt;"",F310&lt;&gt;"Demitido"),"Ocupado","Disponível")),"")</f>
        <v/>
      </c>
      <c r="I310" s="25" t="str">
        <f>IFERROR(VLOOKUP(C310,CadArm!$B$6:$E$26,4,FALSE)-COUNTIFS($C$6:C310,tbLancamentos[[#This Row],[LOCAL]],$H$6:H310,"Ocupado"),"")</f>
        <v/>
      </c>
      <c r="J310" s="25" t="str">
        <f>IF(tbLancamentos[[#This Row],[Vagas disponíveis]]&lt;0,"Vagas esgotadas para "&amp;C310,"")</f>
        <v/>
      </c>
    </row>
    <row r="311" spans="2:10" s="25" customFormat="1" ht="15" x14ac:dyDescent="0.2">
      <c r="B311" s="40"/>
      <c r="C311" s="41"/>
      <c r="D311" s="76"/>
      <c r="E311" s="76"/>
      <c r="F311" s="62" t="str">
        <f>IFERROR(IF(E311="","",IF(VLOOKUP(E311,tbFuncionarios[],6,FALSE)&lt;&gt;"","Demitido",VLOOKUP(E311,tbFuncionarios[],2,FALSE))),"")</f>
        <v/>
      </c>
      <c r="G311" s="79" t="str">
        <f>IF(tbLancamentos[[#This Row],[NOME]]="","",IF(tbLancamentos[[#This Row],[esgotado]]&lt;&gt;"",tbLancamentos[[#This Row],[esgotado]],tbLancamentos[[#This Row],[DISPONIBILIDADE]]))</f>
        <v/>
      </c>
      <c r="H311" s="63" t="str">
        <f>IFERROR(IF(tbLancamentos[[#This Row],[NOME]]="","",IF(AND(D311&lt;&gt;"",F311&lt;&gt;"",F311&lt;&gt;"Demitido"),"Ocupado","Disponível")),"")</f>
        <v/>
      </c>
      <c r="I311" s="25" t="str">
        <f>IFERROR(VLOOKUP(C311,CadArm!$B$6:$E$26,4,FALSE)-COUNTIFS($C$6:C311,tbLancamentos[[#This Row],[LOCAL]],$H$6:H311,"Ocupado"),"")</f>
        <v/>
      </c>
      <c r="J311" s="25" t="str">
        <f>IF(tbLancamentos[[#This Row],[Vagas disponíveis]]&lt;0,"Vagas esgotadas para "&amp;C311,"")</f>
        <v/>
      </c>
    </row>
    <row r="312" spans="2:10" s="25" customFormat="1" ht="15" x14ac:dyDescent="0.2">
      <c r="B312" s="40"/>
      <c r="C312" s="41"/>
      <c r="D312" s="76"/>
      <c r="E312" s="76"/>
      <c r="F312" s="62" t="str">
        <f>IFERROR(IF(E312="","",IF(VLOOKUP(E312,tbFuncionarios[],6,FALSE)&lt;&gt;"","Demitido",VLOOKUP(E312,tbFuncionarios[],2,FALSE))),"")</f>
        <v/>
      </c>
      <c r="G312" s="79" t="str">
        <f>IF(tbLancamentos[[#This Row],[NOME]]="","",IF(tbLancamentos[[#This Row],[esgotado]]&lt;&gt;"",tbLancamentos[[#This Row],[esgotado]],tbLancamentos[[#This Row],[DISPONIBILIDADE]]))</f>
        <v/>
      </c>
      <c r="H312" s="63" t="str">
        <f>IFERROR(IF(tbLancamentos[[#This Row],[NOME]]="","",IF(AND(D312&lt;&gt;"",F312&lt;&gt;"",F312&lt;&gt;"Demitido"),"Ocupado","Disponível")),"")</f>
        <v/>
      </c>
      <c r="I312" s="25" t="str">
        <f>IFERROR(VLOOKUP(C312,CadArm!$B$6:$E$26,4,FALSE)-COUNTIFS($C$6:C312,tbLancamentos[[#This Row],[LOCAL]],$H$6:H312,"Ocupado"),"")</f>
        <v/>
      </c>
      <c r="J312" s="25" t="str">
        <f>IF(tbLancamentos[[#This Row],[Vagas disponíveis]]&lt;0,"Vagas esgotadas para "&amp;C312,"")</f>
        <v/>
      </c>
    </row>
    <row r="313" spans="2:10" s="25" customFormat="1" ht="15" x14ac:dyDescent="0.2">
      <c r="B313" s="40"/>
      <c r="C313" s="41"/>
      <c r="D313" s="76"/>
      <c r="E313" s="76"/>
      <c r="F313" s="62" t="str">
        <f>IFERROR(IF(E313="","",IF(VLOOKUP(E313,tbFuncionarios[],6,FALSE)&lt;&gt;"","Demitido",VLOOKUP(E313,tbFuncionarios[],2,FALSE))),"")</f>
        <v/>
      </c>
      <c r="G313" s="79" t="str">
        <f>IF(tbLancamentos[[#This Row],[NOME]]="","",IF(tbLancamentos[[#This Row],[esgotado]]&lt;&gt;"",tbLancamentos[[#This Row],[esgotado]],tbLancamentos[[#This Row],[DISPONIBILIDADE]]))</f>
        <v/>
      </c>
      <c r="H313" s="63" t="str">
        <f>IFERROR(IF(tbLancamentos[[#This Row],[NOME]]="","",IF(AND(D313&lt;&gt;"",F313&lt;&gt;"",F313&lt;&gt;"Demitido"),"Ocupado","Disponível")),"")</f>
        <v/>
      </c>
      <c r="I313" s="25" t="str">
        <f>IFERROR(VLOOKUP(C313,CadArm!$B$6:$E$26,4,FALSE)-COUNTIFS($C$6:C313,tbLancamentos[[#This Row],[LOCAL]],$H$6:H313,"Ocupado"),"")</f>
        <v/>
      </c>
      <c r="J313" s="25" t="str">
        <f>IF(tbLancamentos[[#This Row],[Vagas disponíveis]]&lt;0,"Vagas esgotadas para "&amp;C313,"")</f>
        <v/>
      </c>
    </row>
    <row r="314" spans="2:10" s="25" customFormat="1" ht="15" x14ac:dyDescent="0.2">
      <c r="B314" s="40"/>
      <c r="C314" s="41"/>
      <c r="D314" s="76"/>
      <c r="E314" s="76"/>
      <c r="F314" s="62" t="str">
        <f>IFERROR(IF(E314="","",IF(VLOOKUP(E314,tbFuncionarios[],6,FALSE)&lt;&gt;"","Demitido",VLOOKUP(E314,tbFuncionarios[],2,FALSE))),"")</f>
        <v/>
      </c>
      <c r="G314" s="79" t="str">
        <f>IF(tbLancamentos[[#This Row],[NOME]]="","",IF(tbLancamentos[[#This Row],[esgotado]]&lt;&gt;"",tbLancamentos[[#This Row],[esgotado]],tbLancamentos[[#This Row],[DISPONIBILIDADE]]))</f>
        <v/>
      </c>
      <c r="H314" s="63" t="str">
        <f>IFERROR(IF(tbLancamentos[[#This Row],[NOME]]="","",IF(AND(D314&lt;&gt;"",F314&lt;&gt;"",F314&lt;&gt;"Demitido"),"Ocupado","Disponível")),"")</f>
        <v/>
      </c>
      <c r="I314" s="25" t="str">
        <f>IFERROR(VLOOKUP(C314,CadArm!$B$6:$E$26,4,FALSE)-COUNTIFS($C$6:C314,tbLancamentos[[#This Row],[LOCAL]],$H$6:H314,"Ocupado"),"")</f>
        <v/>
      </c>
      <c r="J314" s="25" t="str">
        <f>IF(tbLancamentos[[#This Row],[Vagas disponíveis]]&lt;0,"Vagas esgotadas para "&amp;C314,"")</f>
        <v/>
      </c>
    </row>
    <row r="315" spans="2:10" s="25" customFormat="1" ht="15" x14ac:dyDescent="0.2">
      <c r="B315" s="40"/>
      <c r="C315" s="41"/>
      <c r="D315" s="76"/>
      <c r="E315" s="76"/>
      <c r="F315" s="62" t="str">
        <f>IFERROR(IF(E315="","",IF(VLOOKUP(E315,tbFuncionarios[],6,FALSE)&lt;&gt;"","Demitido",VLOOKUP(E315,tbFuncionarios[],2,FALSE))),"")</f>
        <v/>
      </c>
      <c r="G315" s="79" t="str">
        <f>IF(tbLancamentos[[#This Row],[NOME]]="","",IF(tbLancamentos[[#This Row],[esgotado]]&lt;&gt;"",tbLancamentos[[#This Row],[esgotado]],tbLancamentos[[#This Row],[DISPONIBILIDADE]]))</f>
        <v/>
      </c>
      <c r="H315" s="63" t="str">
        <f>IFERROR(IF(tbLancamentos[[#This Row],[NOME]]="","",IF(AND(D315&lt;&gt;"",F315&lt;&gt;"",F315&lt;&gt;"Demitido"),"Ocupado","Disponível")),"")</f>
        <v/>
      </c>
      <c r="I315" s="25" t="str">
        <f>IFERROR(VLOOKUP(C315,CadArm!$B$6:$E$26,4,FALSE)-COUNTIFS($C$6:C315,tbLancamentos[[#This Row],[LOCAL]],$H$6:H315,"Ocupado"),"")</f>
        <v/>
      </c>
      <c r="J315" s="25" t="str">
        <f>IF(tbLancamentos[[#This Row],[Vagas disponíveis]]&lt;0,"Vagas esgotadas para "&amp;C315,"")</f>
        <v/>
      </c>
    </row>
    <row r="316" spans="2:10" s="25" customFormat="1" ht="15" x14ac:dyDescent="0.2">
      <c r="B316" s="40"/>
      <c r="C316" s="41"/>
      <c r="D316" s="76"/>
      <c r="E316" s="76"/>
      <c r="F316" s="62" t="str">
        <f>IFERROR(IF(E316="","",IF(VLOOKUP(E316,tbFuncionarios[],6,FALSE)&lt;&gt;"","Demitido",VLOOKUP(E316,tbFuncionarios[],2,FALSE))),"")</f>
        <v/>
      </c>
      <c r="G316" s="79" t="str">
        <f>IF(tbLancamentos[[#This Row],[NOME]]="","",IF(tbLancamentos[[#This Row],[esgotado]]&lt;&gt;"",tbLancamentos[[#This Row],[esgotado]],tbLancamentos[[#This Row],[DISPONIBILIDADE]]))</f>
        <v/>
      </c>
      <c r="H316" s="63" t="str">
        <f>IFERROR(IF(tbLancamentos[[#This Row],[NOME]]="","",IF(AND(D316&lt;&gt;"",F316&lt;&gt;"",F316&lt;&gt;"Demitido"),"Ocupado","Disponível")),"")</f>
        <v/>
      </c>
      <c r="I316" s="25" t="str">
        <f>IFERROR(VLOOKUP(C316,CadArm!$B$6:$E$26,4,FALSE)-COUNTIFS($C$6:C316,tbLancamentos[[#This Row],[LOCAL]],$H$6:H316,"Ocupado"),"")</f>
        <v/>
      </c>
      <c r="J316" s="25" t="str">
        <f>IF(tbLancamentos[[#This Row],[Vagas disponíveis]]&lt;0,"Vagas esgotadas para "&amp;C316,"")</f>
        <v/>
      </c>
    </row>
    <row r="317" spans="2:10" s="25" customFormat="1" ht="15" x14ac:dyDescent="0.2">
      <c r="B317" s="40"/>
      <c r="C317" s="41"/>
      <c r="D317" s="76"/>
      <c r="E317" s="76"/>
      <c r="F317" s="62" t="str">
        <f>IFERROR(IF(E317="","",IF(VLOOKUP(E317,tbFuncionarios[],6,FALSE)&lt;&gt;"","Demitido",VLOOKUP(E317,tbFuncionarios[],2,FALSE))),"")</f>
        <v/>
      </c>
      <c r="G317" s="79" t="str">
        <f>IF(tbLancamentos[[#This Row],[NOME]]="","",IF(tbLancamentos[[#This Row],[esgotado]]&lt;&gt;"",tbLancamentos[[#This Row],[esgotado]],tbLancamentos[[#This Row],[DISPONIBILIDADE]]))</f>
        <v/>
      </c>
      <c r="H317" s="63" t="str">
        <f>IFERROR(IF(tbLancamentos[[#This Row],[NOME]]="","",IF(AND(D317&lt;&gt;"",F317&lt;&gt;"",F317&lt;&gt;"Demitido"),"Ocupado","Disponível")),"")</f>
        <v/>
      </c>
      <c r="I317" s="25" t="str">
        <f>IFERROR(VLOOKUP(C317,CadArm!$B$6:$E$26,4,FALSE)-COUNTIFS($C$6:C317,tbLancamentos[[#This Row],[LOCAL]],$H$6:H317,"Ocupado"),"")</f>
        <v/>
      </c>
      <c r="J317" s="25" t="str">
        <f>IF(tbLancamentos[[#This Row],[Vagas disponíveis]]&lt;0,"Vagas esgotadas para "&amp;C317,"")</f>
        <v/>
      </c>
    </row>
    <row r="318" spans="2:10" s="25" customFormat="1" ht="15" x14ac:dyDescent="0.2">
      <c r="B318" s="40"/>
      <c r="C318" s="41"/>
      <c r="D318" s="76"/>
      <c r="E318" s="76"/>
      <c r="F318" s="62" t="str">
        <f>IFERROR(IF(E318="","",IF(VLOOKUP(E318,tbFuncionarios[],6,FALSE)&lt;&gt;"","Demitido",VLOOKUP(E318,tbFuncionarios[],2,FALSE))),"")</f>
        <v/>
      </c>
      <c r="G318" s="79" t="str">
        <f>IF(tbLancamentos[[#This Row],[NOME]]="","",IF(tbLancamentos[[#This Row],[esgotado]]&lt;&gt;"",tbLancamentos[[#This Row],[esgotado]],tbLancamentos[[#This Row],[DISPONIBILIDADE]]))</f>
        <v/>
      </c>
      <c r="H318" s="63" t="str">
        <f>IFERROR(IF(tbLancamentos[[#This Row],[NOME]]="","",IF(AND(D318&lt;&gt;"",F318&lt;&gt;"",F318&lt;&gt;"Demitido"),"Ocupado","Disponível")),"")</f>
        <v/>
      </c>
      <c r="I318" s="25" t="str">
        <f>IFERROR(VLOOKUP(C318,CadArm!$B$6:$E$26,4,FALSE)-COUNTIFS($C$6:C318,tbLancamentos[[#This Row],[LOCAL]],$H$6:H318,"Ocupado"),"")</f>
        <v/>
      </c>
      <c r="J318" s="25" t="str">
        <f>IF(tbLancamentos[[#This Row],[Vagas disponíveis]]&lt;0,"Vagas esgotadas para "&amp;C318,"")</f>
        <v/>
      </c>
    </row>
    <row r="319" spans="2:10" s="25" customFormat="1" ht="15" x14ac:dyDescent="0.2">
      <c r="B319" s="40"/>
      <c r="C319" s="41"/>
      <c r="D319" s="76"/>
      <c r="E319" s="76"/>
      <c r="F319" s="62" t="str">
        <f>IFERROR(IF(E319="","",IF(VLOOKUP(E319,tbFuncionarios[],6,FALSE)&lt;&gt;"","Demitido",VLOOKUP(E319,tbFuncionarios[],2,FALSE))),"")</f>
        <v/>
      </c>
      <c r="G319" s="79" t="str">
        <f>IF(tbLancamentos[[#This Row],[NOME]]="","",IF(tbLancamentos[[#This Row],[esgotado]]&lt;&gt;"",tbLancamentos[[#This Row],[esgotado]],tbLancamentos[[#This Row],[DISPONIBILIDADE]]))</f>
        <v/>
      </c>
      <c r="H319" s="63" t="str">
        <f>IFERROR(IF(tbLancamentos[[#This Row],[NOME]]="","",IF(AND(D319&lt;&gt;"",F319&lt;&gt;"",F319&lt;&gt;"Demitido"),"Ocupado","Disponível")),"")</f>
        <v/>
      </c>
      <c r="I319" s="25" t="str">
        <f>IFERROR(VLOOKUP(C319,CadArm!$B$6:$E$26,4,FALSE)-COUNTIFS($C$6:C319,tbLancamentos[[#This Row],[LOCAL]],$H$6:H319,"Ocupado"),"")</f>
        <v/>
      </c>
      <c r="J319" s="25" t="str">
        <f>IF(tbLancamentos[[#This Row],[Vagas disponíveis]]&lt;0,"Vagas esgotadas para "&amp;C319,"")</f>
        <v/>
      </c>
    </row>
    <row r="320" spans="2:10" s="25" customFormat="1" ht="15" x14ac:dyDescent="0.2">
      <c r="B320" s="40"/>
      <c r="C320" s="41"/>
      <c r="D320" s="76"/>
      <c r="E320" s="76"/>
      <c r="F320" s="62" t="str">
        <f>IFERROR(IF(E320="","",IF(VLOOKUP(E320,tbFuncionarios[],6,FALSE)&lt;&gt;"","Demitido",VLOOKUP(E320,tbFuncionarios[],2,FALSE))),"")</f>
        <v/>
      </c>
      <c r="G320" s="79" t="str">
        <f>IF(tbLancamentos[[#This Row],[NOME]]="","",IF(tbLancamentos[[#This Row],[esgotado]]&lt;&gt;"",tbLancamentos[[#This Row],[esgotado]],tbLancamentos[[#This Row],[DISPONIBILIDADE]]))</f>
        <v/>
      </c>
      <c r="H320" s="63" t="str">
        <f>IFERROR(IF(tbLancamentos[[#This Row],[NOME]]="","",IF(AND(D320&lt;&gt;"",F320&lt;&gt;"",F320&lt;&gt;"Demitido"),"Ocupado","Disponível")),"")</f>
        <v/>
      </c>
      <c r="I320" s="25" t="str">
        <f>IFERROR(VLOOKUP(C320,CadArm!$B$6:$E$26,4,FALSE)-COUNTIFS($C$6:C320,tbLancamentos[[#This Row],[LOCAL]],$H$6:H320,"Ocupado"),"")</f>
        <v/>
      </c>
      <c r="J320" s="25" t="str">
        <f>IF(tbLancamentos[[#This Row],[Vagas disponíveis]]&lt;0,"Vagas esgotadas para "&amp;C320,"")</f>
        <v/>
      </c>
    </row>
    <row r="321" spans="2:10" s="25" customFormat="1" ht="15" x14ac:dyDescent="0.2">
      <c r="B321" s="40"/>
      <c r="C321" s="41"/>
      <c r="D321" s="76"/>
      <c r="E321" s="76"/>
      <c r="F321" s="62" t="str">
        <f>IFERROR(IF(E321="","",IF(VLOOKUP(E321,tbFuncionarios[],6,FALSE)&lt;&gt;"","Demitido",VLOOKUP(E321,tbFuncionarios[],2,FALSE))),"")</f>
        <v/>
      </c>
      <c r="G321" s="79" t="str">
        <f>IF(tbLancamentos[[#This Row],[NOME]]="","",IF(tbLancamentos[[#This Row],[esgotado]]&lt;&gt;"",tbLancamentos[[#This Row],[esgotado]],tbLancamentos[[#This Row],[DISPONIBILIDADE]]))</f>
        <v/>
      </c>
      <c r="H321" s="63" t="str">
        <f>IFERROR(IF(tbLancamentos[[#This Row],[NOME]]="","",IF(AND(D321&lt;&gt;"",F321&lt;&gt;"",F321&lt;&gt;"Demitido"),"Ocupado","Disponível")),"")</f>
        <v/>
      </c>
      <c r="I321" s="25" t="str">
        <f>IFERROR(VLOOKUP(C321,CadArm!$B$6:$E$26,4,FALSE)-COUNTIFS($C$6:C321,tbLancamentos[[#This Row],[LOCAL]],$H$6:H321,"Ocupado"),"")</f>
        <v/>
      </c>
      <c r="J321" s="25" t="str">
        <f>IF(tbLancamentos[[#This Row],[Vagas disponíveis]]&lt;0,"Vagas esgotadas para "&amp;C321,"")</f>
        <v/>
      </c>
    </row>
    <row r="322" spans="2:10" s="25" customFormat="1" ht="15" x14ac:dyDescent="0.2">
      <c r="B322" s="40"/>
      <c r="C322" s="41"/>
      <c r="D322" s="76"/>
      <c r="E322" s="76"/>
      <c r="F322" s="62" t="str">
        <f>IFERROR(IF(E322="","",IF(VLOOKUP(E322,tbFuncionarios[],6,FALSE)&lt;&gt;"","Demitido",VLOOKUP(E322,tbFuncionarios[],2,FALSE))),"")</f>
        <v/>
      </c>
      <c r="G322" s="79" t="str">
        <f>IF(tbLancamentos[[#This Row],[NOME]]="","",IF(tbLancamentos[[#This Row],[esgotado]]&lt;&gt;"",tbLancamentos[[#This Row],[esgotado]],tbLancamentos[[#This Row],[DISPONIBILIDADE]]))</f>
        <v/>
      </c>
      <c r="H322" s="63" t="str">
        <f>IFERROR(IF(tbLancamentos[[#This Row],[NOME]]="","",IF(AND(D322&lt;&gt;"",F322&lt;&gt;"",F322&lt;&gt;"Demitido"),"Ocupado","Disponível")),"")</f>
        <v/>
      </c>
      <c r="I322" s="25" t="str">
        <f>IFERROR(VLOOKUP(C322,CadArm!$B$6:$E$26,4,FALSE)-COUNTIFS($C$6:C322,tbLancamentos[[#This Row],[LOCAL]],$H$6:H322,"Ocupado"),"")</f>
        <v/>
      </c>
      <c r="J322" s="25" t="str">
        <f>IF(tbLancamentos[[#This Row],[Vagas disponíveis]]&lt;0,"Vagas esgotadas para "&amp;C322,"")</f>
        <v/>
      </c>
    </row>
    <row r="323" spans="2:10" s="25" customFormat="1" ht="15" x14ac:dyDescent="0.2">
      <c r="B323" s="40"/>
      <c r="C323" s="41"/>
      <c r="D323" s="76"/>
      <c r="E323" s="76"/>
      <c r="F323" s="62" t="str">
        <f>IFERROR(IF(E323="","",IF(VLOOKUP(E323,tbFuncionarios[],6,FALSE)&lt;&gt;"","Demitido",VLOOKUP(E323,tbFuncionarios[],2,FALSE))),"")</f>
        <v/>
      </c>
      <c r="G323" s="79" t="str">
        <f>IF(tbLancamentos[[#This Row],[NOME]]="","",IF(tbLancamentos[[#This Row],[esgotado]]&lt;&gt;"",tbLancamentos[[#This Row],[esgotado]],tbLancamentos[[#This Row],[DISPONIBILIDADE]]))</f>
        <v/>
      </c>
      <c r="H323" s="63" t="str">
        <f>IFERROR(IF(tbLancamentos[[#This Row],[NOME]]="","",IF(AND(D323&lt;&gt;"",F323&lt;&gt;"",F323&lt;&gt;"Demitido"),"Ocupado","Disponível")),"")</f>
        <v/>
      </c>
      <c r="I323" s="25" t="str">
        <f>IFERROR(VLOOKUP(C323,CadArm!$B$6:$E$26,4,FALSE)-COUNTIFS($C$6:C323,tbLancamentos[[#This Row],[LOCAL]],$H$6:H323,"Ocupado"),"")</f>
        <v/>
      </c>
      <c r="J323" s="25" t="str">
        <f>IF(tbLancamentos[[#This Row],[Vagas disponíveis]]&lt;0,"Vagas esgotadas para "&amp;C323,"")</f>
        <v/>
      </c>
    </row>
    <row r="324" spans="2:10" s="25" customFormat="1" ht="15" x14ac:dyDescent="0.2">
      <c r="B324" s="40"/>
      <c r="C324" s="41"/>
      <c r="D324" s="76"/>
      <c r="E324" s="76"/>
      <c r="F324" s="62" t="str">
        <f>IFERROR(IF(E324="","",IF(VLOOKUP(E324,tbFuncionarios[],6,FALSE)&lt;&gt;"","Demitido",VLOOKUP(E324,tbFuncionarios[],2,FALSE))),"")</f>
        <v/>
      </c>
      <c r="G324" s="79" t="str">
        <f>IF(tbLancamentos[[#This Row],[NOME]]="","",IF(tbLancamentos[[#This Row],[esgotado]]&lt;&gt;"",tbLancamentos[[#This Row],[esgotado]],tbLancamentos[[#This Row],[DISPONIBILIDADE]]))</f>
        <v/>
      </c>
      <c r="H324" s="63" t="str">
        <f>IFERROR(IF(tbLancamentos[[#This Row],[NOME]]="","",IF(AND(D324&lt;&gt;"",F324&lt;&gt;"",F324&lt;&gt;"Demitido"),"Ocupado","Disponível")),"")</f>
        <v/>
      </c>
      <c r="I324" s="25" t="str">
        <f>IFERROR(VLOOKUP(C324,CadArm!$B$6:$E$26,4,FALSE)-COUNTIFS($C$6:C324,tbLancamentos[[#This Row],[LOCAL]],$H$6:H324,"Ocupado"),"")</f>
        <v/>
      </c>
      <c r="J324" s="25" t="str">
        <f>IF(tbLancamentos[[#This Row],[Vagas disponíveis]]&lt;0,"Vagas esgotadas para "&amp;C324,"")</f>
        <v/>
      </c>
    </row>
    <row r="325" spans="2:10" s="25" customFormat="1" ht="15" x14ac:dyDescent="0.2">
      <c r="B325" s="40"/>
      <c r="C325" s="41"/>
      <c r="D325" s="76"/>
      <c r="E325" s="76"/>
      <c r="F325" s="62" t="str">
        <f>IFERROR(IF(E325="","",IF(VLOOKUP(E325,tbFuncionarios[],6,FALSE)&lt;&gt;"","Demitido",VLOOKUP(E325,tbFuncionarios[],2,FALSE))),"")</f>
        <v/>
      </c>
      <c r="G325" s="79" t="str">
        <f>IF(tbLancamentos[[#This Row],[NOME]]="","",IF(tbLancamentos[[#This Row],[esgotado]]&lt;&gt;"",tbLancamentos[[#This Row],[esgotado]],tbLancamentos[[#This Row],[DISPONIBILIDADE]]))</f>
        <v/>
      </c>
      <c r="H325" s="63" t="str">
        <f>IFERROR(IF(tbLancamentos[[#This Row],[NOME]]="","",IF(AND(D325&lt;&gt;"",F325&lt;&gt;"",F325&lt;&gt;"Demitido"),"Ocupado","Disponível")),"")</f>
        <v/>
      </c>
      <c r="I325" s="25" t="str">
        <f>IFERROR(VLOOKUP(C325,CadArm!$B$6:$E$26,4,FALSE)-COUNTIFS($C$6:C325,tbLancamentos[[#This Row],[LOCAL]],$H$6:H325,"Ocupado"),"")</f>
        <v/>
      </c>
      <c r="J325" s="25" t="str">
        <f>IF(tbLancamentos[[#This Row],[Vagas disponíveis]]&lt;0,"Vagas esgotadas para "&amp;C325,"")</f>
        <v/>
      </c>
    </row>
    <row r="326" spans="2:10" s="25" customFormat="1" ht="15" x14ac:dyDescent="0.2">
      <c r="B326" s="40"/>
      <c r="C326" s="41"/>
      <c r="D326" s="76"/>
      <c r="E326" s="76"/>
      <c r="F326" s="62" t="str">
        <f>IFERROR(IF(E326="","",IF(VLOOKUP(E326,tbFuncionarios[],6,FALSE)&lt;&gt;"","Demitido",VLOOKUP(E326,tbFuncionarios[],2,FALSE))),"")</f>
        <v/>
      </c>
      <c r="G326" s="79" t="str">
        <f>IF(tbLancamentos[[#This Row],[NOME]]="","",IF(tbLancamentos[[#This Row],[esgotado]]&lt;&gt;"",tbLancamentos[[#This Row],[esgotado]],tbLancamentos[[#This Row],[DISPONIBILIDADE]]))</f>
        <v/>
      </c>
      <c r="H326" s="63" t="str">
        <f>IFERROR(IF(tbLancamentos[[#This Row],[NOME]]="","",IF(AND(D326&lt;&gt;"",F326&lt;&gt;"",F326&lt;&gt;"Demitido"),"Ocupado","Disponível")),"")</f>
        <v/>
      </c>
      <c r="I326" s="25" t="str">
        <f>IFERROR(VLOOKUP(C326,CadArm!$B$6:$E$26,4,FALSE)-COUNTIFS($C$6:C326,tbLancamentos[[#This Row],[LOCAL]],$H$6:H326,"Ocupado"),"")</f>
        <v/>
      </c>
      <c r="J326" s="25" t="str">
        <f>IF(tbLancamentos[[#This Row],[Vagas disponíveis]]&lt;0,"Vagas esgotadas para "&amp;C326,"")</f>
        <v/>
      </c>
    </row>
    <row r="327" spans="2:10" s="25" customFormat="1" ht="15" x14ac:dyDescent="0.2">
      <c r="B327" s="40"/>
      <c r="C327" s="41"/>
      <c r="D327" s="76"/>
      <c r="E327" s="76"/>
      <c r="F327" s="62" t="str">
        <f>IFERROR(IF(E327="","",IF(VLOOKUP(E327,tbFuncionarios[],6,FALSE)&lt;&gt;"","Demitido",VLOOKUP(E327,tbFuncionarios[],2,FALSE))),"")</f>
        <v/>
      </c>
      <c r="G327" s="79" t="str">
        <f>IF(tbLancamentos[[#This Row],[NOME]]="","",IF(tbLancamentos[[#This Row],[esgotado]]&lt;&gt;"",tbLancamentos[[#This Row],[esgotado]],tbLancamentos[[#This Row],[DISPONIBILIDADE]]))</f>
        <v/>
      </c>
      <c r="H327" s="63" t="str">
        <f>IFERROR(IF(tbLancamentos[[#This Row],[NOME]]="","",IF(AND(D327&lt;&gt;"",F327&lt;&gt;"",F327&lt;&gt;"Demitido"),"Ocupado","Disponível")),"")</f>
        <v/>
      </c>
      <c r="I327" s="25" t="str">
        <f>IFERROR(VLOOKUP(C327,CadArm!$B$6:$E$26,4,FALSE)-COUNTIFS($C$6:C327,tbLancamentos[[#This Row],[LOCAL]],$H$6:H327,"Ocupado"),"")</f>
        <v/>
      </c>
      <c r="J327" s="25" t="str">
        <f>IF(tbLancamentos[[#This Row],[Vagas disponíveis]]&lt;0,"Vagas esgotadas para "&amp;C327,"")</f>
        <v/>
      </c>
    </row>
    <row r="328" spans="2:10" s="25" customFormat="1" ht="15" x14ac:dyDescent="0.2">
      <c r="B328" s="40"/>
      <c r="C328" s="41"/>
      <c r="D328" s="76"/>
      <c r="E328" s="76"/>
      <c r="F328" s="62" t="str">
        <f>IFERROR(IF(E328="","",IF(VLOOKUP(E328,tbFuncionarios[],6,FALSE)&lt;&gt;"","Demitido",VLOOKUP(E328,tbFuncionarios[],2,FALSE))),"")</f>
        <v/>
      </c>
      <c r="G328" s="79" t="str">
        <f>IF(tbLancamentos[[#This Row],[NOME]]="","",IF(tbLancamentos[[#This Row],[esgotado]]&lt;&gt;"",tbLancamentos[[#This Row],[esgotado]],tbLancamentos[[#This Row],[DISPONIBILIDADE]]))</f>
        <v/>
      </c>
      <c r="H328" s="63" t="str">
        <f>IFERROR(IF(tbLancamentos[[#This Row],[NOME]]="","",IF(AND(D328&lt;&gt;"",F328&lt;&gt;"",F328&lt;&gt;"Demitido"),"Ocupado","Disponível")),"")</f>
        <v/>
      </c>
      <c r="I328" s="25" t="str">
        <f>IFERROR(VLOOKUP(C328,CadArm!$B$6:$E$26,4,FALSE)-COUNTIFS($C$6:C328,tbLancamentos[[#This Row],[LOCAL]],$H$6:H328,"Ocupado"),"")</f>
        <v/>
      </c>
      <c r="J328" s="25" t="str">
        <f>IF(tbLancamentos[[#This Row],[Vagas disponíveis]]&lt;0,"Vagas esgotadas para "&amp;C328,"")</f>
        <v/>
      </c>
    </row>
    <row r="329" spans="2:10" s="25" customFormat="1" ht="15" x14ac:dyDescent="0.2">
      <c r="B329" s="40"/>
      <c r="C329" s="41"/>
      <c r="D329" s="76"/>
      <c r="E329" s="76"/>
      <c r="F329" s="62" t="str">
        <f>IFERROR(IF(E329="","",IF(VLOOKUP(E329,tbFuncionarios[],6,FALSE)&lt;&gt;"","Demitido",VLOOKUP(E329,tbFuncionarios[],2,FALSE))),"")</f>
        <v/>
      </c>
      <c r="G329" s="79" t="str">
        <f>IF(tbLancamentos[[#This Row],[NOME]]="","",IF(tbLancamentos[[#This Row],[esgotado]]&lt;&gt;"",tbLancamentos[[#This Row],[esgotado]],tbLancamentos[[#This Row],[DISPONIBILIDADE]]))</f>
        <v/>
      </c>
      <c r="H329" s="63" t="str">
        <f>IFERROR(IF(tbLancamentos[[#This Row],[NOME]]="","",IF(AND(D329&lt;&gt;"",F329&lt;&gt;"",F329&lt;&gt;"Demitido"),"Ocupado","Disponível")),"")</f>
        <v/>
      </c>
      <c r="I329" s="25" t="str">
        <f>IFERROR(VLOOKUP(C329,CadArm!$B$6:$E$26,4,FALSE)-COUNTIFS($C$6:C329,tbLancamentos[[#This Row],[LOCAL]],$H$6:H329,"Ocupado"),"")</f>
        <v/>
      </c>
      <c r="J329" s="25" t="str">
        <f>IF(tbLancamentos[[#This Row],[Vagas disponíveis]]&lt;0,"Vagas esgotadas para "&amp;C329,"")</f>
        <v/>
      </c>
    </row>
    <row r="330" spans="2:10" s="25" customFormat="1" ht="15" x14ac:dyDescent="0.2">
      <c r="B330" s="40"/>
      <c r="C330" s="41"/>
      <c r="D330" s="76"/>
      <c r="E330" s="76"/>
      <c r="F330" s="62" t="str">
        <f>IFERROR(IF(E330="","",IF(VLOOKUP(E330,tbFuncionarios[],6,FALSE)&lt;&gt;"","Demitido",VLOOKUP(E330,tbFuncionarios[],2,FALSE))),"")</f>
        <v/>
      </c>
      <c r="G330" s="79" t="str">
        <f>IF(tbLancamentos[[#This Row],[NOME]]="","",IF(tbLancamentos[[#This Row],[esgotado]]&lt;&gt;"",tbLancamentos[[#This Row],[esgotado]],tbLancamentos[[#This Row],[DISPONIBILIDADE]]))</f>
        <v/>
      </c>
      <c r="H330" s="63" t="str">
        <f>IFERROR(IF(tbLancamentos[[#This Row],[NOME]]="","",IF(AND(D330&lt;&gt;"",F330&lt;&gt;"",F330&lt;&gt;"Demitido"),"Ocupado","Disponível")),"")</f>
        <v/>
      </c>
      <c r="I330" s="25" t="str">
        <f>IFERROR(VLOOKUP(C330,CadArm!$B$6:$E$26,4,FALSE)-COUNTIFS($C$6:C330,tbLancamentos[[#This Row],[LOCAL]],$H$6:H330,"Ocupado"),"")</f>
        <v/>
      </c>
      <c r="J330" s="25" t="str">
        <f>IF(tbLancamentos[[#This Row],[Vagas disponíveis]]&lt;0,"Vagas esgotadas para "&amp;C330,"")</f>
        <v/>
      </c>
    </row>
    <row r="331" spans="2:10" s="25" customFormat="1" ht="15" x14ac:dyDescent="0.2">
      <c r="B331" s="40"/>
      <c r="C331" s="41"/>
      <c r="D331" s="76"/>
      <c r="E331" s="76"/>
      <c r="F331" s="62" t="str">
        <f>IFERROR(IF(E331="","",IF(VLOOKUP(E331,tbFuncionarios[],6,FALSE)&lt;&gt;"","Demitido",VLOOKUP(E331,tbFuncionarios[],2,FALSE))),"")</f>
        <v/>
      </c>
      <c r="G331" s="79" t="str">
        <f>IF(tbLancamentos[[#This Row],[NOME]]="","",IF(tbLancamentos[[#This Row],[esgotado]]&lt;&gt;"",tbLancamentos[[#This Row],[esgotado]],tbLancamentos[[#This Row],[DISPONIBILIDADE]]))</f>
        <v/>
      </c>
      <c r="H331" s="63" t="str">
        <f>IFERROR(IF(tbLancamentos[[#This Row],[NOME]]="","",IF(AND(D331&lt;&gt;"",F331&lt;&gt;"",F331&lt;&gt;"Demitido"),"Ocupado","Disponível")),"")</f>
        <v/>
      </c>
      <c r="I331" s="25" t="str">
        <f>IFERROR(VLOOKUP(C331,CadArm!$B$6:$E$26,4,FALSE)-COUNTIFS($C$6:C331,tbLancamentos[[#This Row],[LOCAL]],$H$6:H331,"Ocupado"),"")</f>
        <v/>
      </c>
      <c r="J331" s="25" t="str">
        <f>IF(tbLancamentos[[#This Row],[Vagas disponíveis]]&lt;0,"Vagas esgotadas para "&amp;C331,"")</f>
        <v/>
      </c>
    </row>
    <row r="332" spans="2:10" s="25" customFormat="1" ht="15" x14ac:dyDescent="0.2">
      <c r="B332" s="40"/>
      <c r="C332" s="41"/>
      <c r="D332" s="76"/>
      <c r="E332" s="76"/>
      <c r="F332" s="62" t="str">
        <f>IFERROR(IF(E332="","",IF(VLOOKUP(E332,tbFuncionarios[],6,FALSE)&lt;&gt;"","Demitido",VLOOKUP(E332,tbFuncionarios[],2,FALSE))),"")</f>
        <v/>
      </c>
      <c r="G332" s="79" t="str">
        <f>IF(tbLancamentos[[#This Row],[NOME]]="","",IF(tbLancamentos[[#This Row],[esgotado]]&lt;&gt;"",tbLancamentos[[#This Row],[esgotado]],tbLancamentos[[#This Row],[DISPONIBILIDADE]]))</f>
        <v/>
      </c>
      <c r="H332" s="63" t="str">
        <f>IFERROR(IF(tbLancamentos[[#This Row],[NOME]]="","",IF(AND(D332&lt;&gt;"",F332&lt;&gt;"",F332&lt;&gt;"Demitido"),"Ocupado","Disponível")),"")</f>
        <v/>
      </c>
      <c r="I332" s="25" t="str">
        <f>IFERROR(VLOOKUP(C332,CadArm!$B$6:$E$26,4,FALSE)-COUNTIFS($C$6:C332,tbLancamentos[[#This Row],[LOCAL]],$H$6:H332,"Ocupado"),"")</f>
        <v/>
      </c>
      <c r="J332" s="25" t="str">
        <f>IF(tbLancamentos[[#This Row],[Vagas disponíveis]]&lt;0,"Vagas esgotadas para "&amp;C332,"")</f>
        <v/>
      </c>
    </row>
    <row r="333" spans="2:10" s="25" customFormat="1" ht="15" x14ac:dyDescent="0.2">
      <c r="B333" s="40"/>
      <c r="C333" s="41"/>
      <c r="D333" s="76"/>
      <c r="E333" s="76"/>
      <c r="F333" s="62" t="str">
        <f>IFERROR(IF(E333="","",IF(VLOOKUP(E333,tbFuncionarios[],6,FALSE)&lt;&gt;"","Demitido",VLOOKUP(E333,tbFuncionarios[],2,FALSE))),"")</f>
        <v/>
      </c>
      <c r="G333" s="79" t="str">
        <f>IF(tbLancamentos[[#This Row],[NOME]]="","",IF(tbLancamentos[[#This Row],[esgotado]]&lt;&gt;"",tbLancamentos[[#This Row],[esgotado]],tbLancamentos[[#This Row],[DISPONIBILIDADE]]))</f>
        <v/>
      </c>
      <c r="H333" s="63" t="str">
        <f>IFERROR(IF(tbLancamentos[[#This Row],[NOME]]="","",IF(AND(D333&lt;&gt;"",F333&lt;&gt;"",F333&lt;&gt;"Demitido"),"Ocupado","Disponível")),"")</f>
        <v/>
      </c>
      <c r="I333" s="25" t="str">
        <f>IFERROR(VLOOKUP(C333,CadArm!$B$6:$E$26,4,FALSE)-COUNTIFS($C$6:C333,tbLancamentos[[#This Row],[LOCAL]],$H$6:H333,"Ocupado"),"")</f>
        <v/>
      </c>
      <c r="J333" s="25" t="str">
        <f>IF(tbLancamentos[[#This Row],[Vagas disponíveis]]&lt;0,"Vagas esgotadas para "&amp;C333,"")</f>
        <v/>
      </c>
    </row>
    <row r="334" spans="2:10" s="25" customFormat="1" ht="15" x14ac:dyDescent="0.2">
      <c r="B334" s="40"/>
      <c r="C334" s="41"/>
      <c r="D334" s="76"/>
      <c r="E334" s="76"/>
      <c r="F334" s="62" t="str">
        <f>IFERROR(IF(E334="","",IF(VLOOKUP(E334,tbFuncionarios[],6,FALSE)&lt;&gt;"","Demitido",VLOOKUP(E334,tbFuncionarios[],2,FALSE))),"")</f>
        <v/>
      </c>
      <c r="G334" s="79" t="str">
        <f>IF(tbLancamentos[[#This Row],[NOME]]="","",IF(tbLancamentos[[#This Row],[esgotado]]&lt;&gt;"",tbLancamentos[[#This Row],[esgotado]],tbLancamentos[[#This Row],[DISPONIBILIDADE]]))</f>
        <v/>
      </c>
      <c r="H334" s="63" t="str">
        <f>IFERROR(IF(tbLancamentos[[#This Row],[NOME]]="","",IF(AND(D334&lt;&gt;"",F334&lt;&gt;"",F334&lt;&gt;"Demitido"),"Ocupado","Disponível")),"")</f>
        <v/>
      </c>
      <c r="I334" s="25" t="str">
        <f>IFERROR(VLOOKUP(C334,CadArm!$B$6:$E$26,4,FALSE)-COUNTIFS($C$6:C334,tbLancamentos[[#This Row],[LOCAL]],$H$6:H334,"Ocupado"),"")</f>
        <v/>
      </c>
      <c r="J334" s="25" t="str">
        <f>IF(tbLancamentos[[#This Row],[Vagas disponíveis]]&lt;0,"Vagas esgotadas para "&amp;C334,"")</f>
        <v/>
      </c>
    </row>
    <row r="335" spans="2:10" s="25" customFormat="1" ht="15" x14ac:dyDescent="0.2">
      <c r="B335" s="40"/>
      <c r="C335" s="41"/>
      <c r="D335" s="76"/>
      <c r="E335" s="76"/>
      <c r="F335" s="62" t="str">
        <f>IFERROR(IF(E335="","",IF(VLOOKUP(E335,tbFuncionarios[],6,FALSE)&lt;&gt;"","Demitido",VLOOKUP(E335,tbFuncionarios[],2,FALSE))),"")</f>
        <v/>
      </c>
      <c r="G335" s="79" t="str">
        <f>IF(tbLancamentos[[#This Row],[NOME]]="","",IF(tbLancamentos[[#This Row],[esgotado]]&lt;&gt;"",tbLancamentos[[#This Row],[esgotado]],tbLancamentos[[#This Row],[DISPONIBILIDADE]]))</f>
        <v/>
      </c>
      <c r="H335" s="63" t="str">
        <f>IFERROR(IF(tbLancamentos[[#This Row],[NOME]]="","",IF(AND(D335&lt;&gt;"",F335&lt;&gt;"",F335&lt;&gt;"Demitido"),"Ocupado","Disponível")),"")</f>
        <v/>
      </c>
      <c r="I335" s="25" t="str">
        <f>IFERROR(VLOOKUP(C335,CadArm!$B$6:$E$26,4,FALSE)-COUNTIFS($C$6:C335,tbLancamentos[[#This Row],[LOCAL]],$H$6:H335,"Ocupado"),"")</f>
        <v/>
      </c>
      <c r="J335" s="25" t="str">
        <f>IF(tbLancamentos[[#This Row],[Vagas disponíveis]]&lt;0,"Vagas esgotadas para "&amp;C335,"")</f>
        <v/>
      </c>
    </row>
    <row r="336" spans="2:10" s="25" customFormat="1" ht="15" x14ac:dyDescent="0.2">
      <c r="B336" s="40"/>
      <c r="C336" s="41"/>
      <c r="D336" s="76"/>
      <c r="E336" s="76"/>
      <c r="F336" s="62" t="str">
        <f>IFERROR(IF(E336="","",IF(VLOOKUP(E336,tbFuncionarios[],6,FALSE)&lt;&gt;"","Demitido",VLOOKUP(E336,tbFuncionarios[],2,FALSE))),"")</f>
        <v/>
      </c>
      <c r="G336" s="79" t="str">
        <f>IF(tbLancamentos[[#This Row],[NOME]]="","",IF(tbLancamentos[[#This Row],[esgotado]]&lt;&gt;"",tbLancamentos[[#This Row],[esgotado]],tbLancamentos[[#This Row],[DISPONIBILIDADE]]))</f>
        <v/>
      </c>
      <c r="H336" s="63" t="str">
        <f>IFERROR(IF(tbLancamentos[[#This Row],[NOME]]="","",IF(AND(D336&lt;&gt;"",F336&lt;&gt;"",F336&lt;&gt;"Demitido"),"Ocupado","Disponível")),"")</f>
        <v/>
      </c>
      <c r="I336" s="25" t="str">
        <f>IFERROR(VLOOKUP(C336,CadArm!$B$6:$E$26,4,FALSE)-COUNTIFS($C$6:C336,tbLancamentos[[#This Row],[LOCAL]],$H$6:H336,"Ocupado"),"")</f>
        <v/>
      </c>
      <c r="J336" s="25" t="str">
        <f>IF(tbLancamentos[[#This Row],[Vagas disponíveis]]&lt;0,"Vagas esgotadas para "&amp;C336,"")</f>
        <v/>
      </c>
    </row>
    <row r="337" spans="2:10" s="25" customFormat="1" ht="15" x14ac:dyDescent="0.2">
      <c r="B337" s="40"/>
      <c r="C337" s="41"/>
      <c r="D337" s="76"/>
      <c r="E337" s="76"/>
      <c r="F337" s="62" t="str">
        <f>IFERROR(IF(E337="","",IF(VLOOKUP(E337,tbFuncionarios[],6,FALSE)&lt;&gt;"","Demitido",VLOOKUP(E337,tbFuncionarios[],2,FALSE))),"")</f>
        <v/>
      </c>
      <c r="G337" s="79" t="str">
        <f>IF(tbLancamentos[[#This Row],[NOME]]="","",IF(tbLancamentos[[#This Row],[esgotado]]&lt;&gt;"",tbLancamentos[[#This Row],[esgotado]],tbLancamentos[[#This Row],[DISPONIBILIDADE]]))</f>
        <v/>
      </c>
      <c r="H337" s="63" t="str">
        <f>IFERROR(IF(tbLancamentos[[#This Row],[NOME]]="","",IF(AND(D337&lt;&gt;"",F337&lt;&gt;"",F337&lt;&gt;"Demitido"),"Ocupado","Disponível")),"")</f>
        <v/>
      </c>
      <c r="I337" s="25" t="str">
        <f>IFERROR(VLOOKUP(C337,CadArm!$B$6:$E$26,4,FALSE)-COUNTIFS($C$6:C337,tbLancamentos[[#This Row],[LOCAL]],$H$6:H337,"Ocupado"),"")</f>
        <v/>
      </c>
      <c r="J337" s="25" t="str">
        <f>IF(tbLancamentos[[#This Row],[Vagas disponíveis]]&lt;0,"Vagas esgotadas para "&amp;C337,"")</f>
        <v/>
      </c>
    </row>
    <row r="338" spans="2:10" s="25" customFormat="1" ht="15" x14ac:dyDescent="0.2">
      <c r="B338" s="40"/>
      <c r="C338" s="41"/>
      <c r="D338" s="76"/>
      <c r="E338" s="76"/>
      <c r="F338" s="62" t="str">
        <f>IFERROR(IF(E338="","",IF(VLOOKUP(E338,tbFuncionarios[],6,FALSE)&lt;&gt;"","Demitido",VLOOKUP(E338,tbFuncionarios[],2,FALSE))),"")</f>
        <v/>
      </c>
      <c r="G338" s="79" t="str">
        <f>IF(tbLancamentos[[#This Row],[NOME]]="","",IF(tbLancamentos[[#This Row],[esgotado]]&lt;&gt;"",tbLancamentos[[#This Row],[esgotado]],tbLancamentos[[#This Row],[DISPONIBILIDADE]]))</f>
        <v/>
      </c>
      <c r="H338" s="63" t="str">
        <f>IFERROR(IF(tbLancamentos[[#This Row],[NOME]]="","",IF(AND(D338&lt;&gt;"",F338&lt;&gt;"",F338&lt;&gt;"Demitido"),"Ocupado","Disponível")),"")</f>
        <v/>
      </c>
      <c r="I338" s="25" t="str">
        <f>IFERROR(VLOOKUP(C338,CadArm!$B$6:$E$26,4,FALSE)-COUNTIFS($C$6:C338,tbLancamentos[[#This Row],[LOCAL]],$H$6:H338,"Ocupado"),"")</f>
        <v/>
      </c>
      <c r="J338" s="25" t="str">
        <f>IF(tbLancamentos[[#This Row],[Vagas disponíveis]]&lt;0,"Vagas esgotadas para "&amp;C338,"")</f>
        <v/>
      </c>
    </row>
    <row r="339" spans="2:10" s="25" customFormat="1" ht="15" x14ac:dyDescent="0.2">
      <c r="B339" s="40"/>
      <c r="C339" s="41"/>
      <c r="D339" s="76"/>
      <c r="E339" s="76"/>
      <c r="F339" s="62" t="str">
        <f>IFERROR(IF(E339="","",IF(VLOOKUP(E339,tbFuncionarios[],6,FALSE)&lt;&gt;"","Demitido",VLOOKUP(E339,tbFuncionarios[],2,FALSE))),"")</f>
        <v/>
      </c>
      <c r="G339" s="79" t="str">
        <f>IF(tbLancamentos[[#This Row],[NOME]]="","",IF(tbLancamentos[[#This Row],[esgotado]]&lt;&gt;"",tbLancamentos[[#This Row],[esgotado]],tbLancamentos[[#This Row],[DISPONIBILIDADE]]))</f>
        <v/>
      </c>
      <c r="H339" s="63" t="str">
        <f>IFERROR(IF(tbLancamentos[[#This Row],[NOME]]="","",IF(AND(D339&lt;&gt;"",F339&lt;&gt;"",F339&lt;&gt;"Demitido"),"Ocupado","Disponível")),"")</f>
        <v/>
      </c>
      <c r="I339" s="25" t="str">
        <f>IFERROR(VLOOKUP(C339,CadArm!$B$6:$E$26,4,FALSE)-COUNTIFS($C$6:C339,tbLancamentos[[#This Row],[LOCAL]],$H$6:H339,"Ocupado"),"")</f>
        <v/>
      </c>
      <c r="J339" s="25" t="str">
        <f>IF(tbLancamentos[[#This Row],[Vagas disponíveis]]&lt;0,"Vagas esgotadas para "&amp;C339,"")</f>
        <v/>
      </c>
    </row>
    <row r="340" spans="2:10" s="25" customFormat="1" ht="15" x14ac:dyDescent="0.2">
      <c r="B340" s="40"/>
      <c r="C340" s="41"/>
      <c r="D340" s="76"/>
      <c r="E340" s="76"/>
      <c r="F340" s="62" t="str">
        <f>IFERROR(IF(E340="","",IF(VLOOKUP(E340,tbFuncionarios[],6,FALSE)&lt;&gt;"","Demitido",VLOOKUP(E340,tbFuncionarios[],2,FALSE))),"")</f>
        <v/>
      </c>
      <c r="G340" s="79" t="str">
        <f>IF(tbLancamentos[[#This Row],[NOME]]="","",IF(tbLancamentos[[#This Row],[esgotado]]&lt;&gt;"",tbLancamentos[[#This Row],[esgotado]],tbLancamentos[[#This Row],[DISPONIBILIDADE]]))</f>
        <v/>
      </c>
      <c r="H340" s="63" t="str">
        <f>IFERROR(IF(tbLancamentos[[#This Row],[NOME]]="","",IF(AND(D340&lt;&gt;"",F340&lt;&gt;"",F340&lt;&gt;"Demitido"),"Ocupado","Disponível")),"")</f>
        <v/>
      </c>
      <c r="I340" s="25" t="str">
        <f>IFERROR(VLOOKUP(C340,CadArm!$B$6:$E$26,4,FALSE)-COUNTIFS($C$6:C340,tbLancamentos[[#This Row],[LOCAL]],$H$6:H340,"Ocupado"),"")</f>
        <v/>
      </c>
      <c r="J340" s="25" t="str">
        <f>IF(tbLancamentos[[#This Row],[Vagas disponíveis]]&lt;0,"Vagas esgotadas para "&amp;C340,"")</f>
        <v/>
      </c>
    </row>
    <row r="341" spans="2:10" s="25" customFormat="1" ht="15" x14ac:dyDescent="0.2">
      <c r="B341" s="40"/>
      <c r="C341" s="41"/>
      <c r="D341" s="76"/>
      <c r="E341" s="76"/>
      <c r="F341" s="62" t="str">
        <f>IFERROR(IF(E341="","",IF(VLOOKUP(E341,tbFuncionarios[],6,FALSE)&lt;&gt;"","Demitido",VLOOKUP(E341,tbFuncionarios[],2,FALSE))),"")</f>
        <v/>
      </c>
      <c r="G341" s="79" t="str">
        <f>IF(tbLancamentos[[#This Row],[NOME]]="","",IF(tbLancamentos[[#This Row],[esgotado]]&lt;&gt;"",tbLancamentos[[#This Row],[esgotado]],tbLancamentos[[#This Row],[DISPONIBILIDADE]]))</f>
        <v/>
      </c>
      <c r="H341" s="63" t="str">
        <f>IFERROR(IF(tbLancamentos[[#This Row],[NOME]]="","",IF(AND(D341&lt;&gt;"",F341&lt;&gt;"",F341&lt;&gt;"Demitido"),"Ocupado","Disponível")),"")</f>
        <v/>
      </c>
      <c r="I341" s="25" t="str">
        <f>IFERROR(VLOOKUP(C341,CadArm!$B$6:$E$26,4,FALSE)-COUNTIFS($C$6:C341,tbLancamentos[[#This Row],[LOCAL]],$H$6:H341,"Ocupado"),"")</f>
        <v/>
      </c>
      <c r="J341" s="25" t="str">
        <f>IF(tbLancamentos[[#This Row],[Vagas disponíveis]]&lt;0,"Vagas esgotadas para "&amp;C341,"")</f>
        <v/>
      </c>
    </row>
    <row r="342" spans="2:10" s="25" customFormat="1" ht="15" x14ac:dyDescent="0.2">
      <c r="B342" s="40"/>
      <c r="C342" s="41"/>
      <c r="D342" s="76"/>
      <c r="E342" s="76"/>
      <c r="F342" s="62" t="str">
        <f>IFERROR(IF(E342="","",IF(VLOOKUP(E342,tbFuncionarios[],6,FALSE)&lt;&gt;"","Demitido",VLOOKUP(E342,tbFuncionarios[],2,FALSE))),"")</f>
        <v/>
      </c>
      <c r="G342" s="79" t="str">
        <f>IF(tbLancamentos[[#This Row],[NOME]]="","",IF(tbLancamentos[[#This Row],[esgotado]]&lt;&gt;"",tbLancamentos[[#This Row],[esgotado]],tbLancamentos[[#This Row],[DISPONIBILIDADE]]))</f>
        <v/>
      </c>
      <c r="H342" s="63" t="str">
        <f>IFERROR(IF(tbLancamentos[[#This Row],[NOME]]="","",IF(AND(D342&lt;&gt;"",F342&lt;&gt;"",F342&lt;&gt;"Demitido"),"Ocupado","Disponível")),"")</f>
        <v/>
      </c>
      <c r="I342" s="25" t="str">
        <f>IFERROR(VLOOKUP(C342,CadArm!$B$6:$E$26,4,FALSE)-COUNTIFS($C$6:C342,tbLancamentos[[#This Row],[LOCAL]],$H$6:H342,"Ocupado"),"")</f>
        <v/>
      </c>
      <c r="J342" s="25" t="str">
        <f>IF(tbLancamentos[[#This Row],[Vagas disponíveis]]&lt;0,"Vagas esgotadas para "&amp;C342,"")</f>
        <v/>
      </c>
    </row>
    <row r="343" spans="2:10" s="25" customFormat="1" ht="15" x14ac:dyDescent="0.2">
      <c r="B343" s="40"/>
      <c r="C343" s="41"/>
      <c r="D343" s="76"/>
      <c r="E343" s="76"/>
      <c r="F343" s="62" t="str">
        <f>IFERROR(IF(E343="","",IF(VLOOKUP(E343,tbFuncionarios[],6,FALSE)&lt;&gt;"","Demitido",VLOOKUP(E343,tbFuncionarios[],2,FALSE))),"")</f>
        <v/>
      </c>
      <c r="G343" s="79" t="str">
        <f>IF(tbLancamentos[[#This Row],[NOME]]="","",IF(tbLancamentos[[#This Row],[esgotado]]&lt;&gt;"",tbLancamentos[[#This Row],[esgotado]],tbLancamentos[[#This Row],[DISPONIBILIDADE]]))</f>
        <v/>
      </c>
      <c r="H343" s="63" t="str">
        <f>IFERROR(IF(tbLancamentos[[#This Row],[NOME]]="","",IF(AND(D343&lt;&gt;"",F343&lt;&gt;"",F343&lt;&gt;"Demitido"),"Ocupado","Disponível")),"")</f>
        <v/>
      </c>
      <c r="I343" s="25" t="str">
        <f>IFERROR(VLOOKUP(C343,CadArm!$B$6:$E$26,4,FALSE)-COUNTIFS($C$6:C343,tbLancamentos[[#This Row],[LOCAL]],$H$6:H343,"Ocupado"),"")</f>
        <v/>
      </c>
      <c r="J343" s="25" t="str">
        <f>IF(tbLancamentos[[#This Row],[Vagas disponíveis]]&lt;0,"Vagas esgotadas para "&amp;C343,"")</f>
        <v/>
      </c>
    </row>
    <row r="344" spans="2:10" s="25" customFormat="1" ht="15" x14ac:dyDescent="0.2">
      <c r="B344" s="40"/>
      <c r="C344" s="41"/>
      <c r="D344" s="76"/>
      <c r="E344" s="76"/>
      <c r="F344" s="62" t="str">
        <f>IFERROR(IF(E344="","",IF(VLOOKUP(E344,tbFuncionarios[],6,FALSE)&lt;&gt;"","Demitido",VLOOKUP(E344,tbFuncionarios[],2,FALSE))),"")</f>
        <v/>
      </c>
      <c r="G344" s="79" t="str">
        <f>IF(tbLancamentos[[#This Row],[NOME]]="","",IF(tbLancamentos[[#This Row],[esgotado]]&lt;&gt;"",tbLancamentos[[#This Row],[esgotado]],tbLancamentos[[#This Row],[DISPONIBILIDADE]]))</f>
        <v/>
      </c>
      <c r="H344" s="63" t="str">
        <f>IFERROR(IF(tbLancamentos[[#This Row],[NOME]]="","",IF(AND(D344&lt;&gt;"",F344&lt;&gt;"",F344&lt;&gt;"Demitido"),"Ocupado","Disponível")),"")</f>
        <v/>
      </c>
      <c r="I344" s="25" t="str">
        <f>IFERROR(VLOOKUP(C344,CadArm!$B$6:$E$26,4,FALSE)-COUNTIFS($C$6:C344,tbLancamentos[[#This Row],[LOCAL]],$H$6:H344,"Ocupado"),"")</f>
        <v/>
      </c>
      <c r="J344" s="25" t="str">
        <f>IF(tbLancamentos[[#This Row],[Vagas disponíveis]]&lt;0,"Vagas esgotadas para "&amp;C344,"")</f>
        <v/>
      </c>
    </row>
    <row r="345" spans="2:10" s="25" customFormat="1" ht="15" x14ac:dyDescent="0.2">
      <c r="B345" s="40"/>
      <c r="C345" s="41"/>
      <c r="D345" s="76"/>
      <c r="E345" s="76"/>
      <c r="F345" s="62" t="str">
        <f>IFERROR(IF(E345="","",IF(VLOOKUP(E345,tbFuncionarios[],6,FALSE)&lt;&gt;"","Demitido",VLOOKUP(E345,tbFuncionarios[],2,FALSE))),"")</f>
        <v/>
      </c>
      <c r="G345" s="79" t="str">
        <f>IF(tbLancamentos[[#This Row],[NOME]]="","",IF(tbLancamentos[[#This Row],[esgotado]]&lt;&gt;"",tbLancamentos[[#This Row],[esgotado]],tbLancamentos[[#This Row],[DISPONIBILIDADE]]))</f>
        <v/>
      </c>
      <c r="H345" s="63" t="str">
        <f>IFERROR(IF(tbLancamentos[[#This Row],[NOME]]="","",IF(AND(D345&lt;&gt;"",F345&lt;&gt;"",F345&lt;&gt;"Demitido"),"Ocupado","Disponível")),"")</f>
        <v/>
      </c>
      <c r="I345" s="25" t="str">
        <f>IFERROR(VLOOKUP(C345,CadArm!$B$6:$E$26,4,FALSE)-COUNTIFS($C$6:C345,tbLancamentos[[#This Row],[LOCAL]],$H$6:H345,"Ocupado"),"")</f>
        <v/>
      </c>
      <c r="J345" s="25" t="str">
        <f>IF(tbLancamentos[[#This Row],[Vagas disponíveis]]&lt;0,"Vagas esgotadas para "&amp;C345,"")</f>
        <v/>
      </c>
    </row>
    <row r="346" spans="2:10" s="25" customFormat="1" ht="15" x14ac:dyDescent="0.2">
      <c r="B346" s="40"/>
      <c r="C346" s="41"/>
      <c r="D346" s="76"/>
      <c r="E346" s="76"/>
      <c r="F346" s="62" t="str">
        <f>IFERROR(IF(E346="","",IF(VLOOKUP(E346,tbFuncionarios[],6,FALSE)&lt;&gt;"","Demitido",VLOOKUP(E346,tbFuncionarios[],2,FALSE))),"")</f>
        <v/>
      </c>
      <c r="G346" s="79" t="str">
        <f>IF(tbLancamentos[[#This Row],[NOME]]="","",IF(tbLancamentos[[#This Row],[esgotado]]&lt;&gt;"",tbLancamentos[[#This Row],[esgotado]],tbLancamentos[[#This Row],[DISPONIBILIDADE]]))</f>
        <v/>
      </c>
      <c r="H346" s="63" t="str">
        <f>IFERROR(IF(tbLancamentos[[#This Row],[NOME]]="","",IF(AND(D346&lt;&gt;"",F346&lt;&gt;"",F346&lt;&gt;"Demitido"),"Ocupado","Disponível")),"")</f>
        <v/>
      </c>
      <c r="I346" s="25" t="str">
        <f>IFERROR(VLOOKUP(C346,CadArm!$B$6:$E$26,4,FALSE)-COUNTIFS($C$6:C346,tbLancamentos[[#This Row],[LOCAL]],$H$6:H346,"Ocupado"),"")</f>
        <v/>
      </c>
      <c r="J346" s="25" t="str">
        <f>IF(tbLancamentos[[#This Row],[Vagas disponíveis]]&lt;0,"Vagas esgotadas para "&amp;C346,"")</f>
        <v/>
      </c>
    </row>
    <row r="347" spans="2:10" s="25" customFormat="1" ht="15" x14ac:dyDescent="0.2">
      <c r="B347" s="40"/>
      <c r="C347" s="41"/>
      <c r="D347" s="76"/>
      <c r="E347" s="76"/>
      <c r="F347" s="62" t="str">
        <f>IFERROR(IF(E347="","",IF(VLOOKUP(E347,tbFuncionarios[],6,FALSE)&lt;&gt;"","Demitido",VLOOKUP(E347,tbFuncionarios[],2,FALSE))),"")</f>
        <v/>
      </c>
      <c r="G347" s="79" t="str">
        <f>IF(tbLancamentos[[#This Row],[NOME]]="","",IF(tbLancamentos[[#This Row],[esgotado]]&lt;&gt;"",tbLancamentos[[#This Row],[esgotado]],tbLancamentos[[#This Row],[DISPONIBILIDADE]]))</f>
        <v/>
      </c>
      <c r="H347" s="63" t="str">
        <f>IFERROR(IF(tbLancamentos[[#This Row],[NOME]]="","",IF(AND(D347&lt;&gt;"",F347&lt;&gt;"",F347&lt;&gt;"Demitido"),"Ocupado","Disponível")),"")</f>
        <v/>
      </c>
      <c r="I347" s="25" t="str">
        <f>IFERROR(VLOOKUP(C347,CadArm!$B$6:$E$26,4,FALSE)-COUNTIFS($C$6:C347,tbLancamentos[[#This Row],[LOCAL]],$H$6:H347,"Ocupado"),"")</f>
        <v/>
      </c>
      <c r="J347" s="25" t="str">
        <f>IF(tbLancamentos[[#This Row],[Vagas disponíveis]]&lt;0,"Vagas esgotadas para "&amp;C347,"")</f>
        <v/>
      </c>
    </row>
    <row r="348" spans="2:10" s="25" customFormat="1" ht="15" x14ac:dyDescent="0.2">
      <c r="B348" s="40"/>
      <c r="C348" s="41"/>
      <c r="D348" s="76"/>
      <c r="E348" s="76"/>
      <c r="F348" s="62" t="str">
        <f>IFERROR(IF(E348="","",IF(VLOOKUP(E348,tbFuncionarios[],6,FALSE)&lt;&gt;"","Demitido",VLOOKUP(E348,tbFuncionarios[],2,FALSE))),"")</f>
        <v/>
      </c>
      <c r="G348" s="79" t="str">
        <f>IF(tbLancamentos[[#This Row],[NOME]]="","",IF(tbLancamentos[[#This Row],[esgotado]]&lt;&gt;"",tbLancamentos[[#This Row],[esgotado]],tbLancamentos[[#This Row],[DISPONIBILIDADE]]))</f>
        <v/>
      </c>
      <c r="H348" s="63" t="str">
        <f>IFERROR(IF(tbLancamentos[[#This Row],[NOME]]="","",IF(AND(D348&lt;&gt;"",F348&lt;&gt;"",F348&lt;&gt;"Demitido"),"Ocupado","Disponível")),"")</f>
        <v/>
      </c>
      <c r="I348" s="25" t="str">
        <f>IFERROR(VLOOKUP(C348,CadArm!$B$6:$E$26,4,FALSE)-COUNTIFS($C$6:C348,tbLancamentos[[#This Row],[LOCAL]],$H$6:H348,"Ocupado"),"")</f>
        <v/>
      </c>
      <c r="J348" s="25" t="str">
        <f>IF(tbLancamentos[[#This Row],[Vagas disponíveis]]&lt;0,"Vagas esgotadas para "&amp;C348,"")</f>
        <v/>
      </c>
    </row>
    <row r="349" spans="2:10" s="25" customFormat="1" ht="15" x14ac:dyDescent="0.2">
      <c r="B349" s="40"/>
      <c r="C349" s="41"/>
      <c r="D349" s="76"/>
      <c r="E349" s="76"/>
      <c r="F349" s="62" t="str">
        <f>IFERROR(IF(E349="","",IF(VLOOKUP(E349,tbFuncionarios[],6,FALSE)&lt;&gt;"","Demitido",VLOOKUP(E349,tbFuncionarios[],2,FALSE))),"")</f>
        <v/>
      </c>
      <c r="G349" s="79" t="str">
        <f>IF(tbLancamentos[[#This Row],[NOME]]="","",IF(tbLancamentos[[#This Row],[esgotado]]&lt;&gt;"",tbLancamentos[[#This Row],[esgotado]],tbLancamentos[[#This Row],[DISPONIBILIDADE]]))</f>
        <v/>
      </c>
      <c r="H349" s="63" t="str">
        <f>IFERROR(IF(tbLancamentos[[#This Row],[NOME]]="","",IF(AND(D349&lt;&gt;"",F349&lt;&gt;"",F349&lt;&gt;"Demitido"),"Ocupado","Disponível")),"")</f>
        <v/>
      </c>
      <c r="I349" s="25" t="str">
        <f>IFERROR(VLOOKUP(C349,CadArm!$B$6:$E$26,4,FALSE)-COUNTIFS($C$6:C349,tbLancamentos[[#This Row],[LOCAL]],$H$6:H349,"Ocupado"),"")</f>
        <v/>
      </c>
      <c r="J349" s="25" t="str">
        <f>IF(tbLancamentos[[#This Row],[Vagas disponíveis]]&lt;0,"Vagas esgotadas para "&amp;C349,"")</f>
        <v/>
      </c>
    </row>
    <row r="350" spans="2:10" s="25" customFormat="1" ht="15" x14ac:dyDescent="0.2">
      <c r="B350" s="40"/>
      <c r="C350" s="41"/>
      <c r="D350" s="76"/>
      <c r="E350" s="76"/>
      <c r="F350" s="62" t="str">
        <f>IFERROR(IF(E350="","",IF(VLOOKUP(E350,tbFuncionarios[],6,FALSE)&lt;&gt;"","Demitido",VLOOKUP(E350,tbFuncionarios[],2,FALSE))),"")</f>
        <v/>
      </c>
      <c r="G350" s="79" t="str">
        <f>IF(tbLancamentos[[#This Row],[NOME]]="","",IF(tbLancamentos[[#This Row],[esgotado]]&lt;&gt;"",tbLancamentos[[#This Row],[esgotado]],tbLancamentos[[#This Row],[DISPONIBILIDADE]]))</f>
        <v/>
      </c>
      <c r="H350" s="63" t="str">
        <f>IFERROR(IF(tbLancamentos[[#This Row],[NOME]]="","",IF(AND(D350&lt;&gt;"",F350&lt;&gt;"",F350&lt;&gt;"Demitido"),"Ocupado","Disponível")),"")</f>
        <v/>
      </c>
      <c r="I350" s="25" t="str">
        <f>IFERROR(VLOOKUP(C350,CadArm!$B$6:$E$26,4,FALSE)-COUNTIFS($C$6:C350,tbLancamentos[[#This Row],[LOCAL]],$H$6:H350,"Ocupado"),"")</f>
        <v/>
      </c>
      <c r="J350" s="25" t="str">
        <f>IF(tbLancamentos[[#This Row],[Vagas disponíveis]]&lt;0,"Vagas esgotadas para "&amp;C350,"")</f>
        <v/>
      </c>
    </row>
    <row r="351" spans="2:10" s="25" customFormat="1" ht="15" x14ac:dyDescent="0.2">
      <c r="B351" s="40"/>
      <c r="C351" s="41"/>
      <c r="D351" s="76"/>
      <c r="E351" s="76"/>
      <c r="F351" s="62" t="str">
        <f>IFERROR(IF(E351="","",IF(VLOOKUP(E351,tbFuncionarios[],6,FALSE)&lt;&gt;"","Demitido",VLOOKUP(E351,tbFuncionarios[],2,FALSE))),"")</f>
        <v/>
      </c>
      <c r="G351" s="79" t="str">
        <f>IF(tbLancamentos[[#This Row],[NOME]]="","",IF(tbLancamentos[[#This Row],[esgotado]]&lt;&gt;"",tbLancamentos[[#This Row],[esgotado]],tbLancamentos[[#This Row],[DISPONIBILIDADE]]))</f>
        <v/>
      </c>
      <c r="H351" s="63" t="str">
        <f>IFERROR(IF(tbLancamentos[[#This Row],[NOME]]="","",IF(AND(D351&lt;&gt;"",F351&lt;&gt;"",F351&lt;&gt;"Demitido"),"Ocupado","Disponível")),"")</f>
        <v/>
      </c>
      <c r="I351" s="25" t="str">
        <f>IFERROR(VLOOKUP(C351,CadArm!$B$6:$E$26,4,FALSE)-COUNTIFS($C$6:C351,tbLancamentos[[#This Row],[LOCAL]],$H$6:H351,"Ocupado"),"")</f>
        <v/>
      </c>
      <c r="J351" s="25" t="str">
        <f>IF(tbLancamentos[[#This Row],[Vagas disponíveis]]&lt;0,"Vagas esgotadas para "&amp;C351,"")</f>
        <v/>
      </c>
    </row>
    <row r="352" spans="2:10" s="25" customFormat="1" ht="15" x14ac:dyDescent="0.2">
      <c r="B352" s="40"/>
      <c r="C352" s="41"/>
      <c r="D352" s="76"/>
      <c r="E352" s="76"/>
      <c r="F352" s="62" t="str">
        <f>IFERROR(IF(E352="","",IF(VLOOKUP(E352,tbFuncionarios[],6,FALSE)&lt;&gt;"","Demitido",VLOOKUP(E352,tbFuncionarios[],2,FALSE))),"")</f>
        <v/>
      </c>
      <c r="G352" s="79" t="str">
        <f>IF(tbLancamentos[[#This Row],[NOME]]="","",IF(tbLancamentos[[#This Row],[esgotado]]&lt;&gt;"",tbLancamentos[[#This Row],[esgotado]],tbLancamentos[[#This Row],[DISPONIBILIDADE]]))</f>
        <v/>
      </c>
      <c r="H352" s="63" t="str">
        <f>IFERROR(IF(tbLancamentos[[#This Row],[NOME]]="","",IF(AND(D352&lt;&gt;"",F352&lt;&gt;"",F352&lt;&gt;"Demitido"),"Ocupado","Disponível")),"")</f>
        <v/>
      </c>
      <c r="I352" s="25" t="str">
        <f>IFERROR(VLOOKUP(C352,CadArm!$B$6:$E$26,4,FALSE)-COUNTIFS($C$6:C352,tbLancamentos[[#This Row],[LOCAL]],$H$6:H352,"Ocupado"),"")</f>
        <v/>
      </c>
      <c r="J352" s="25" t="str">
        <f>IF(tbLancamentos[[#This Row],[Vagas disponíveis]]&lt;0,"Vagas esgotadas para "&amp;C352,"")</f>
        <v/>
      </c>
    </row>
    <row r="353" spans="2:10" s="25" customFormat="1" ht="15" x14ac:dyDescent="0.2">
      <c r="B353" s="40"/>
      <c r="C353" s="41"/>
      <c r="D353" s="76"/>
      <c r="E353" s="76"/>
      <c r="F353" s="62" t="str">
        <f>IFERROR(IF(E353="","",IF(VLOOKUP(E353,tbFuncionarios[],6,FALSE)&lt;&gt;"","Demitido",VLOOKUP(E353,tbFuncionarios[],2,FALSE))),"")</f>
        <v/>
      </c>
      <c r="G353" s="79" t="str">
        <f>IF(tbLancamentos[[#This Row],[NOME]]="","",IF(tbLancamentos[[#This Row],[esgotado]]&lt;&gt;"",tbLancamentos[[#This Row],[esgotado]],tbLancamentos[[#This Row],[DISPONIBILIDADE]]))</f>
        <v/>
      </c>
      <c r="H353" s="63" t="str">
        <f>IFERROR(IF(tbLancamentos[[#This Row],[NOME]]="","",IF(AND(D353&lt;&gt;"",F353&lt;&gt;"",F353&lt;&gt;"Demitido"),"Ocupado","Disponível")),"")</f>
        <v/>
      </c>
      <c r="I353" s="25" t="str">
        <f>IFERROR(VLOOKUP(C353,CadArm!$B$6:$E$26,4,FALSE)-COUNTIFS($C$6:C353,tbLancamentos[[#This Row],[LOCAL]],$H$6:H353,"Ocupado"),"")</f>
        <v/>
      </c>
      <c r="J353" s="25" t="str">
        <f>IF(tbLancamentos[[#This Row],[Vagas disponíveis]]&lt;0,"Vagas esgotadas para "&amp;C353,"")</f>
        <v/>
      </c>
    </row>
    <row r="354" spans="2:10" s="25" customFormat="1" ht="15" x14ac:dyDescent="0.2">
      <c r="B354" s="40"/>
      <c r="C354" s="41"/>
      <c r="D354" s="76"/>
      <c r="E354" s="76"/>
      <c r="F354" s="62" t="str">
        <f>IFERROR(IF(E354="","",IF(VLOOKUP(E354,tbFuncionarios[],6,FALSE)&lt;&gt;"","Demitido",VLOOKUP(E354,tbFuncionarios[],2,FALSE))),"")</f>
        <v/>
      </c>
      <c r="G354" s="79" t="str">
        <f>IF(tbLancamentos[[#This Row],[NOME]]="","",IF(tbLancamentos[[#This Row],[esgotado]]&lt;&gt;"",tbLancamentos[[#This Row],[esgotado]],tbLancamentos[[#This Row],[DISPONIBILIDADE]]))</f>
        <v/>
      </c>
      <c r="H354" s="63" t="str">
        <f>IFERROR(IF(tbLancamentos[[#This Row],[NOME]]="","",IF(AND(D354&lt;&gt;"",F354&lt;&gt;"",F354&lt;&gt;"Demitido"),"Ocupado","Disponível")),"")</f>
        <v/>
      </c>
      <c r="I354" s="25" t="str">
        <f>IFERROR(VLOOKUP(C354,CadArm!$B$6:$E$26,4,FALSE)-COUNTIFS($C$6:C354,tbLancamentos[[#This Row],[LOCAL]],$H$6:H354,"Ocupado"),"")</f>
        <v/>
      </c>
      <c r="J354" s="25" t="str">
        <f>IF(tbLancamentos[[#This Row],[Vagas disponíveis]]&lt;0,"Vagas esgotadas para "&amp;C354,"")</f>
        <v/>
      </c>
    </row>
    <row r="355" spans="2:10" s="25" customFormat="1" ht="15" x14ac:dyDescent="0.2">
      <c r="B355" s="40"/>
      <c r="C355" s="41"/>
      <c r="D355" s="76"/>
      <c r="E355" s="76"/>
      <c r="F355" s="62" t="str">
        <f>IFERROR(IF(E355="","",IF(VLOOKUP(E355,tbFuncionarios[],6,FALSE)&lt;&gt;"","Demitido",VLOOKUP(E355,tbFuncionarios[],2,FALSE))),"")</f>
        <v/>
      </c>
      <c r="G355" s="79" t="str">
        <f>IF(tbLancamentos[[#This Row],[NOME]]="","",IF(tbLancamentos[[#This Row],[esgotado]]&lt;&gt;"",tbLancamentos[[#This Row],[esgotado]],tbLancamentos[[#This Row],[DISPONIBILIDADE]]))</f>
        <v/>
      </c>
      <c r="H355" s="63" t="str">
        <f>IFERROR(IF(tbLancamentos[[#This Row],[NOME]]="","",IF(AND(D355&lt;&gt;"",F355&lt;&gt;"",F355&lt;&gt;"Demitido"),"Ocupado","Disponível")),"")</f>
        <v/>
      </c>
      <c r="I355" s="25" t="str">
        <f>IFERROR(VLOOKUP(C355,CadArm!$B$6:$E$26,4,FALSE)-COUNTIFS($C$6:C355,tbLancamentos[[#This Row],[LOCAL]],$H$6:H355,"Ocupado"),"")</f>
        <v/>
      </c>
      <c r="J355" s="25" t="str">
        <f>IF(tbLancamentos[[#This Row],[Vagas disponíveis]]&lt;0,"Vagas esgotadas para "&amp;C355,"")</f>
        <v/>
      </c>
    </row>
    <row r="356" spans="2:10" s="25" customFormat="1" ht="15" x14ac:dyDescent="0.2">
      <c r="B356" s="40"/>
      <c r="C356" s="41"/>
      <c r="D356" s="76"/>
      <c r="E356" s="76"/>
      <c r="F356" s="62" t="str">
        <f>IFERROR(IF(E356="","",IF(VLOOKUP(E356,tbFuncionarios[],6,FALSE)&lt;&gt;"","Demitido",VLOOKUP(E356,tbFuncionarios[],2,FALSE))),"")</f>
        <v/>
      </c>
      <c r="G356" s="79" t="str">
        <f>IF(tbLancamentos[[#This Row],[NOME]]="","",IF(tbLancamentos[[#This Row],[esgotado]]&lt;&gt;"",tbLancamentos[[#This Row],[esgotado]],tbLancamentos[[#This Row],[DISPONIBILIDADE]]))</f>
        <v/>
      </c>
      <c r="H356" s="63" t="str">
        <f>IFERROR(IF(tbLancamentos[[#This Row],[NOME]]="","",IF(AND(D356&lt;&gt;"",F356&lt;&gt;"",F356&lt;&gt;"Demitido"),"Ocupado","Disponível")),"")</f>
        <v/>
      </c>
      <c r="I356" s="25" t="str">
        <f>IFERROR(VLOOKUP(C356,CadArm!$B$6:$E$26,4,FALSE)-COUNTIFS($C$6:C356,tbLancamentos[[#This Row],[LOCAL]],$H$6:H356,"Ocupado"),"")</f>
        <v/>
      </c>
      <c r="J356" s="25" t="str">
        <f>IF(tbLancamentos[[#This Row],[Vagas disponíveis]]&lt;0,"Vagas esgotadas para "&amp;C356,"")</f>
        <v/>
      </c>
    </row>
    <row r="357" spans="2:10" s="25" customFormat="1" ht="15" x14ac:dyDescent="0.2">
      <c r="B357" s="40"/>
      <c r="C357" s="41"/>
      <c r="D357" s="76"/>
      <c r="E357" s="76"/>
      <c r="F357" s="62" t="str">
        <f>IFERROR(IF(E357="","",IF(VLOOKUP(E357,tbFuncionarios[],6,FALSE)&lt;&gt;"","Demitido",VLOOKUP(E357,tbFuncionarios[],2,FALSE))),"")</f>
        <v/>
      </c>
      <c r="G357" s="79" t="str">
        <f>IF(tbLancamentos[[#This Row],[NOME]]="","",IF(tbLancamentos[[#This Row],[esgotado]]&lt;&gt;"",tbLancamentos[[#This Row],[esgotado]],tbLancamentos[[#This Row],[DISPONIBILIDADE]]))</f>
        <v/>
      </c>
      <c r="H357" s="63" t="str">
        <f>IFERROR(IF(tbLancamentos[[#This Row],[NOME]]="","",IF(AND(D357&lt;&gt;"",F357&lt;&gt;"",F357&lt;&gt;"Demitido"),"Ocupado","Disponível")),"")</f>
        <v/>
      </c>
      <c r="I357" s="25" t="str">
        <f>IFERROR(VLOOKUP(C357,CadArm!$B$6:$E$26,4,FALSE)-COUNTIFS($C$6:C357,tbLancamentos[[#This Row],[LOCAL]],$H$6:H357,"Ocupado"),"")</f>
        <v/>
      </c>
      <c r="J357" s="25" t="str">
        <f>IF(tbLancamentos[[#This Row],[Vagas disponíveis]]&lt;0,"Vagas esgotadas para "&amp;C357,"")</f>
        <v/>
      </c>
    </row>
    <row r="358" spans="2:10" s="25" customFormat="1" ht="15" x14ac:dyDescent="0.2">
      <c r="B358" s="40"/>
      <c r="C358" s="41"/>
      <c r="D358" s="76"/>
      <c r="E358" s="76"/>
      <c r="F358" s="62" t="str">
        <f>IFERROR(IF(E358="","",IF(VLOOKUP(E358,tbFuncionarios[],6,FALSE)&lt;&gt;"","Demitido",VLOOKUP(E358,tbFuncionarios[],2,FALSE))),"")</f>
        <v/>
      </c>
      <c r="G358" s="79" t="str">
        <f>IF(tbLancamentos[[#This Row],[NOME]]="","",IF(tbLancamentos[[#This Row],[esgotado]]&lt;&gt;"",tbLancamentos[[#This Row],[esgotado]],tbLancamentos[[#This Row],[DISPONIBILIDADE]]))</f>
        <v/>
      </c>
      <c r="H358" s="63" t="str">
        <f>IFERROR(IF(tbLancamentos[[#This Row],[NOME]]="","",IF(AND(D358&lt;&gt;"",F358&lt;&gt;"",F358&lt;&gt;"Demitido"),"Ocupado","Disponível")),"")</f>
        <v/>
      </c>
      <c r="I358" s="25" t="str">
        <f>IFERROR(VLOOKUP(C358,CadArm!$B$6:$E$26,4,FALSE)-COUNTIFS($C$6:C358,tbLancamentos[[#This Row],[LOCAL]],$H$6:H358,"Ocupado"),"")</f>
        <v/>
      </c>
      <c r="J358" s="25" t="str">
        <f>IF(tbLancamentos[[#This Row],[Vagas disponíveis]]&lt;0,"Vagas esgotadas para "&amp;C358,"")</f>
        <v/>
      </c>
    </row>
    <row r="359" spans="2:10" s="25" customFormat="1" ht="15" x14ac:dyDescent="0.2">
      <c r="B359" s="40"/>
      <c r="C359" s="41"/>
      <c r="D359" s="76"/>
      <c r="E359" s="76"/>
      <c r="F359" s="62" t="str">
        <f>IFERROR(IF(E359="","",IF(VLOOKUP(E359,tbFuncionarios[],6,FALSE)&lt;&gt;"","Demitido",VLOOKUP(E359,tbFuncionarios[],2,FALSE))),"")</f>
        <v/>
      </c>
      <c r="G359" s="79" t="str">
        <f>IF(tbLancamentos[[#This Row],[NOME]]="","",IF(tbLancamentos[[#This Row],[esgotado]]&lt;&gt;"",tbLancamentos[[#This Row],[esgotado]],tbLancamentos[[#This Row],[DISPONIBILIDADE]]))</f>
        <v/>
      </c>
      <c r="H359" s="63" t="str">
        <f>IFERROR(IF(tbLancamentos[[#This Row],[NOME]]="","",IF(AND(D359&lt;&gt;"",F359&lt;&gt;"",F359&lt;&gt;"Demitido"),"Ocupado","Disponível")),"")</f>
        <v/>
      </c>
      <c r="I359" s="25" t="str">
        <f>IFERROR(VLOOKUP(C359,CadArm!$B$6:$E$26,4,FALSE)-COUNTIFS($C$6:C359,tbLancamentos[[#This Row],[LOCAL]],$H$6:H359,"Ocupado"),"")</f>
        <v/>
      </c>
      <c r="J359" s="25" t="str">
        <f>IF(tbLancamentos[[#This Row],[Vagas disponíveis]]&lt;0,"Vagas esgotadas para "&amp;C359,"")</f>
        <v/>
      </c>
    </row>
    <row r="360" spans="2:10" s="25" customFormat="1" ht="15" x14ac:dyDescent="0.2">
      <c r="B360" s="40"/>
      <c r="C360" s="41"/>
      <c r="D360" s="76"/>
      <c r="E360" s="76"/>
      <c r="F360" s="62" t="str">
        <f>IFERROR(IF(E360="","",IF(VLOOKUP(E360,tbFuncionarios[],6,FALSE)&lt;&gt;"","Demitido",VLOOKUP(E360,tbFuncionarios[],2,FALSE))),"")</f>
        <v/>
      </c>
      <c r="G360" s="79" t="str">
        <f>IF(tbLancamentos[[#This Row],[NOME]]="","",IF(tbLancamentos[[#This Row],[esgotado]]&lt;&gt;"",tbLancamentos[[#This Row],[esgotado]],tbLancamentos[[#This Row],[DISPONIBILIDADE]]))</f>
        <v/>
      </c>
      <c r="H360" s="63" t="str">
        <f>IFERROR(IF(tbLancamentos[[#This Row],[NOME]]="","",IF(AND(D360&lt;&gt;"",F360&lt;&gt;"",F360&lt;&gt;"Demitido"),"Ocupado","Disponível")),"")</f>
        <v/>
      </c>
      <c r="I360" s="25" t="str">
        <f>IFERROR(VLOOKUP(C360,CadArm!$B$6:$E$26,4,FALSE)-COUNTIFS($C$6:C360,tbLancamentos[[#This Row],[LOCAL]],$H$6:H360,"Ocupado"),"")</f>
        <v/>
      </c>
      <c r="J360" s="25" t="str">
        <f>IF(tbLancamentos[[#This Row],[Vagas disponíveis]]&lt;0,"Vagas esgotadas para "&amp;C360,"")</f>
        <v/>
      </c>
    </row>
    <row r="361" spans="2:10" s="25" customFormat="1" ht="15" x14ac:dyDescent="0.2">
      <c r="B361" s="40"/>
      <c r="C361" s="41"/>
      <c r="D361" s="76"/>
      <c r="E361" s="76"/>
      <c r="F361" s="62" t="str">
        <f>IFERROR(IF(E361="","",IF(VLOOKUP(E361,tbFuncionarios[],6,FALSE)&lt;&gt;"","Demitido",VLOOKUP(E361,tbFuncionarios[],2,FALSE))),"")</f>
        <v/>
      </c>
      <c r="G361" s="79" t="str">
        <f>IF(tbLancamentos[[#This Row],[NOME]]="","",IF(tbLancamentos[[#This Row],[esgotado]]&lt;&gt;"",tbLancamentos[[#This Row],[esgotado]],tbLancamentos[[#This Row],[DISPONIBILIDADE]]))</f>
        <v/>
      </c>
      <c r="H361" s="63" t="str">
        <f>IFERROR(IF(tbLancamentos[[#This Row],[NOME]]="","",IF(AND(D361&lt;&gt;"",F361&lt;&gt;"",F361&lt;&gt;"Demitido"),"Ocupado","Disponível")),"")</f>
        <v/>
      </c>
      <c r="I361" s="25" t="str">
        <f>IFERROR(VLOOKUP(C361,CadArm!$B$6:$E$26,4,FALSE)-COUNTIFS($C$6:C361,tbLancamentos[[#This Row],[LOCAL]],$H$6:H361,"Ocupado"),"")</f>
        <v/>
      </c>
      <c r="J361" s="25" t="str">
        <f>IF(tbLancamentos[[#This Row],[Vagas disponíveis]]&lt;0,"Vagas esgotadas para "&amp;C361,"")</f>
        <v/>
      </c>
    </row>
    <row r="362" spans="2:10" s="25" customFormat="1" ht="15" x14ac:dyDescent="0.2">
      <c r="B362" s="40"/>
      <c r="C362" s="41"/>
      <c r="D362" s="76"/>
      <c r="E362" s="76"/>
      <c r="F362" s="62" t="str">
        <f>IFERROR(IF(E362="","",IF(VLOOKUP(E362,tbFuncionarios[],6,FALSE)&lt;&gt;"","Demitido",VLOOKUP(E362,tbFuncionarios[],2,FALSE))),"")</f>
        <v/>
      </c>
      <c r="G362" s="79" t="str">
        <f>IF(tbLancamentos[[#This Row],[NOME]]="","",IF(tbLancamentos[[#This Row],[esgotado]]&lt;&gt;"",tbLancamentos[[#This Row],[esgotado]],tbLancamentos[[#This Row],[DISPONIBILIDADE]]))</f>
        <v/>
      </c>
      <c r="H362" s="63" t="str">
        <f>IFERROR(IF(tbLancamentos[[#This Row],[NOME]]="","",IF(AND(D362&lt;&gt;"",F362&lt;&gt;"",F362&lt;&gt;"Demitido"),"Ocupado","Disponível")),"")</f>
        <v/>
      </c>
      <c r="I362" s="25" t="str">
        <f>IFERROR(VLOOKUP(C362,CadArm!$B$6:$E$26,4,FALSE)-COUNTIFS($C$6:C362,tbLancamentos[[#This Row],[LOCAL]],$H$6:H362,"Ocupado"),"")</f>
        <v/>
      </c>
      <c r="J362" s="25" t="str">
        <f>IF(tbLancamentos[[#This Row],[Vagas disponíveis]]&lt;0,"Vagas esgotadas para "&amp;C362,"")</f>
        <v/>
      </c>
    </row>
    <row r="363" spans="2:10" s="25" customFormat="1" ht="15" x14ac:dyDescent="0.2">
      <c r="B363" s="40"/>
      <c r="C363" s="41"/>
      <c r="D363" s="76"/>
      <c r="E363" s="76"/>
      <c r="F363" s="62" t="str">
        <f>IFERROR(IF(E363="","",IF(VLOOKUP(E363,tbFuncionarios[],6,FALSE)&lt;&gt;"","Demitido",VLOOKUP(E363,tbFuncionarios[],2,FALSE))),"")</f>
        <v/>
      </c>
      <c r="G363" s="79" t="str">
        <f>IF(tbLancamentos[[#This Row],[NOME]]="","",IF(tbLancamentos[[#This Row],[esgotado]]&lt;&gt;"",tbLancamentos[[#This Row],[esgotado]],tbLancamentos[[#This Row],[DISPONIBILIDADE]]))</f>
        <v/>
      </c>
      <c r="H363" s="63" t="str">
        <f>IFERROR(IF(tbLancamentos[[#This Row],[NOME]]="","",IF(AND(D363&lt;&gt;"",F363&lt;&gt;"",F363&lt;&gt;"Demitido"),"Ocupado","Disponível")),"")</f>
        <v/>
      </c>
      <c r="I363" s="25" t="str">
        <f>IFERROR(VLOOKUP(C363,CadArm!$B$6:$E$26,4,FALSE)-COUNTIFS($C$6:C363,tbLancamentos[[#This Row],[LOCAL]],$H$6:H363,"Ocupado"),"")</f>
        <v/>
      </c>
      <c r="J363" s="25" t="str">
        <f>IF(tbLancamentos[[#This Row],[Vagas disponíveis]]&lt;0,"Vagas esgotadas para "&amp;C363,"")</f>
        <v/>
      </c>
    </row>
    <row r="364" spans="2:10" s="25" customFormat="1" ht="15" x14ac:dyDescent="0.2">
      <c r="B364" s="40"/>
      <c r="C364" s="41"/>
      <c r="D364" s="76"/>
      <c r="E364" s="76"/>
      <c r="F364" s="62" t="str">
        <f>IFERROR(IF(E364="","",IF(VLOOKUP(E364,tbFuncionarios[],6,FALSE)&lt;&gt;"","Demitido",VLOOKUP(E364,tbFuncionarios[],2,FALSE))),"")</f>
        <v/>
      </c>
      <c r="G364" s="79" t="str">
        <f>IF(tbLancamentos[[#This Row],[NOME]]="","",IF(tbLancamentos[[#This Row],[esgotado]]&lt;&gt;"",tbLancamentos[[#This Row],[esgotado]],tbLancamentos[[#This Row],[DISPONIBILIDADE]]))</f>
        <v/>
      </c>
      <c r="H364" s="63" t="str">
        <f>IFERROR(IF(tbLancamentos[[#This Row],[NOME]]="","",IF(AND(D364&lt;&gt;"",F364&lt;&gt;"",F364&lt;&gt;"Demitido"),"Ocupado","Disponível")),"")</f>
        <v/>
      </c>
      <c r="I364" s="25" t="str">
        <f>IFERROR(VLOOKUP(C364,CadArm!$B$6:$E$26,4,FALSE)-COUNTIFS($C$6:C364,tbLancamentos[[#This Row],[LOCAL]],$H$6:H364,"Ocupado"),"")</f>
        <v/>
      </c>
      <c r="J364" s="25" t="str">
        <f>IF(tbLancamentos[[#This Row],[Vagas disponíveis]]&lt;0,"Vagas esgotadas para "&amp;C364,"")</f>
        <v/>
      </c>
    </row>
    <row r="365" spans="2:10" s="25" customFormat="1" ht="15" x14ac:dyDescent="0.2">
      <c r="B365" s="40"/>
      <c r="C365" s="41"/>
      <c r="D365" s="76"/>
      <c r="E365" s="76"/>
      <c r="F365" s="62" t="str">
        <f>IFERROR(IF(E365="","",IF(VLOOKUP(E365,tbFuncionarios[],6,FALSE)&lt;&gt;"","Demitido",VLOOKUP(E365,tbFuncionarios[],2,FALSE))),"")</f>
        <v/>
      </c>
      <c r="G365" s="79" t="str">
        <f>IF(tbLancamentos[[#This Row],[NOME]]="","",IF(tbLancamentos[[#This Row],[esgotado]]&lt;&gt;"",tbLancamentos[[#This Row],[esgotado]],tbLancamentos[[#This Row],[DISPONIBILIDADE]]))</f>
        <v/>
      </c>
      <c r="H365" s="63" t="str">
        <f>IFERROR(IF(tbLancamentos[[#This Row],[NOME]]="","",IF(AND(D365&lt;&gt;"",F365&lt;&gt;"",F365&lt;&gt;"Demitido"),"Ocupado","Disponível")),"")</f>
        <v/>
      </c>
      <c r="I365" s="25" t="str">
        <f>IFERROR(VLOOKUP(C365,CadArm!$B$6:$E$26,4,FALSE)-COUNTIFS($C$6:C365,tbLancamentos[[#This Row],[LOCAL]],$H$6:H365,"Ocupado"),"")</f>
        <v/>
      </c>
      <c r="J365" s="25" t="str">
        <f>IF(tbLancamentos[[#This Row],[Vagas disponíveis]]&lt;0,"Vagas esgotadas para "&amp;C365,"")</f>
        <v/>
      </c>
    </row>
    <row r="366" spans="2:10" s="25" customFormat="1" ht="15" x14ac:dyDescent="0.2">
      <c r="B366" s="40"/>
      <c r="C366" s="41"/>
      <c r="D366" s="76"/>
      <c r="E366" s="76"/>
      <c r="F366" s="62" t="str">
        <f>IFERROR(IF(E366="","",IF(VLOOKUP(E366,tbFuncionarios[],6,FALSE)&lt;&gt;"","Demitido",VLOOKUP(E366,tbFuncionarios[],2,FALSE))),"")</f>
        <v/>
      </c>
      <c r="G366" s="79" t="str">
        <f>IF(tbLancamentos[[#This Row],[NOME]]="","",IF(tbLancamentos[[#This Row],[esgotado]]&lt;&gt;"",tbLancamentos[[#This Row],[esgotado]],tbLancamentos[[#This Row],[DISPONIBILIDADE]]))</f>
        <v/>
      </c>
      <c r="H366" s="63" t="str">
        <f>IFERROR(IF(tbLancamentos[[#This Row],[NOME]]="","",IF(AND(D366&lt;&gt;"",F366&lt;&gt;"",F366&lt;&gt;"Demitido"),"Ocupado","Disponível")),"")</f>
        <v/>
      </c>
      <c r="I366" s="25" t="str">
        <f>IFERROR(VLOOKUP(C366,CadArm!$B$6:$E$26,4,FALSE)-COUNTIFS($C$6:C366,tbLancamentos[[#This Row],[LOCAL]],$H$6:H366,"Ocupado"),"")</f>
        <v/>
      </c>
      <c r="J366" s="25" t="str">
        <f>IF(tbLancamentos[[#This Row],[Vagas disponíveis]]&lt;0,"Vagas esgotadas para "&amp;C366,"")</f>
        <v/>
      </c>
    </row>
    <row r="367" spans="2:10" s="25" customFormat="1" ht="15" x14ac:dyDescent="0.2">
      <c r="B367" s="40"/>
      <c r="C367" s="41"/>
      <c r="D367" s="76"/>
      <c r="E367" s="76"/>
      <c r="F367" s="62" t="str">
        <f>IFERROR(IF(E367="","",IF(VLOOKUP(E367,tbFuncionarios[],6,FALSE)&lt;&gt;"","Demitido",VLOOKUP(E367,tbFuncionarios[],2,FALSE))),"")</f>
        <v/>
      </c>
      <c r="G367" s="79" t="str">
        <f>IF(tbLancamentos[[#This Row],[NOME]]="","",IF(tbLancamentos[[#This Row],[esgotado]]&lt;&gt;"",tbLancamentos[[#This Row],[esgotado]],tbLancamentos[[#This Row],[DISPONIBILIDADE]]))</f>
        <v/>
      </c>
      <c r="H367" s="63" t="str">
        <f>IFERROR(IF(tbLancamentos[[#This Row],[NOME]]="","",IF(AND(D367&lt;&gt;"",F367&lt;&gt;"",F367&lt;&gt;"Demitido"),"Ocupado","Disponível")),"")</f>
        <v/>
      </c>
      <c r="I367" s="25" t="str">
        <f>IFERROR(VLOOKUP(C367,CadArm!$B$6:$E$26,4,FALSE)-COUNTIFS($C$6:C367,tbLancamentos[[#This Row],[LOCAL]],$H$6:H367,"Ocupado"),"")</f>
        <v/>
      </c>
      <c r="J367" s="25" t="str">
        <f>IF(tbLancamentos[[#This Row],[Vagas disponíveis]]&lt;0,"Vagas esgotadas para "&amp;C367,"")</f>
        <v/>
      </c>
    </row>
    <row r="368" spans="2:10" s="25" customFormat="1" ht="15" x14ac:dyDescent="0.2">
      <c r="B368" s="40"/>
      <c r="C368" s="41"/>
      <c r="D368" s="76"/>
      <c r="E368" s="76"/>
      <c r="F368" s="62" t="str">
        <f>IFERROR(IF(E368="","",IF(VLOOKUP(E368,tbFuncionarios[],6,FALSE)&lt;&gt;"","Demitido",VLOOKUP(E368,tbFuncionarios[],2,FALSE))),"")</f>
        <v/>
      </c>
      <c r="G368" s="79" t="str">
        <f>IF(tbLancamentos[[#This Row],[NOME]]="","",IF(tbLancamentos[[#This Row],[esgotado]]&lt;&gt;"",tbLancamentos[[#This Row],[esgotado]],tbLancamentos[[#This Row],[DISPONIBILIDADE]]))</f>
        <v/>
      </c>
      <c r="H368" s="63" t="str">
        <f>IFERROR(IF(tbLancamentos[[#This Row],[NOME]]="","",IF(AND(D368&lt;&gt;"",F368&lt;&gt;"",F368&lt;&gt;"Demitido"),"Ocupado","Disponível")),"")</f>
        <v/>
      </c>
      <c r="I368" s="25" t="str">
        <f>IFERROR(VLOOKUP(C368,CadArm!$B$6:$E$26,4,FALSE)-COUNTIFS($C$6:C368,tbLancamentos[[#This Row],[LOCAL]],$H$6:H368,"Ocupado"),"")</f>
        <v/>
      </c>
      <c r="J368" s="25" t="str">
        <f>IF(tbLancamentos[[#This Row],[Vagas disponíveis]]&lt;0,"Vagas esgotadas para "&amp;C368,"")</f>
        <v/>
      </c>
    </row>
    <row r="369" spans="2:10" s="25" customFormat="1" ht="15" x14ac:dyDescent="0.2">
      <c r="B369" s="40"/>
      <c r="C369" s="41"/>
      <c r="D369" s="76"/>
      <c r="E369" s="76"/>
      <c r="F369" s="62" t="str">
        <f>IFERROR(IF(E369="","",IF(VLOOKUP(E369,tbFuncionarios[],6,FALSE)&lt;&gt;"","Demitido",VLOOKUP(E369,tbFuncionarios[],2,FALSE))),"")</f>
        <v/>
      </c>
      <c r="G369" s="79" t="str">
        <f>IF(tbLancamentos[[#This Row],[NOME]]="","",IF(tbLancamentos[[#This Row],[esgotado]]&lt;&gt;"",tbLancamentos[[#This Row],[esgotado]],tbLancamentos[[#This Row],[DISPONIBILIDADE]]))</f>
        <v/>
      </c>
      <c r="H369" s="63" t="str">
        <f>IFERROR(IF(tbLancamentos[[#This Row],[NOME]]="","",IF(AND(D369&lt;&gt;"",F369&lt;&gt;"",F369&lt;&gt;"Demitido"),"Ocupado","Disponível")),"")</f>
        <v/>
      </c>
      <c r="I369" s="25" t="str">
        <f>IFERROR(VLOOKUP(C369,CadArm!$B$6:$E$26,4,FALSE)-COUNTIFS($C$6:C369,tbLancamentos[[#This Row],[LOCAL]],$H$6:H369,"Ocupado"),"")</f>
        <v/>
      </c>
      <c r="J369" s="25" t="str">
        <f>IF(tbLancamentos[[#This Row],[Vagas disponíveis]]&lt;0,"Vagas esgotadas para "&amp;C369,"")</f>
        <v/>
      </c>
    </row>
    <row r="370" spans="2:10" s="25" customFormat="1" ht="15" x14ac:dyDescent="0.2">
      <c r="B370" s="40"/>
      <c r="C370" s="41"/>
      <c r="D370" s="76"/>
      <c r="E370" s="76"/>
      <c r="F370" s="62" t="str">
        <f>IFERROR(IF(E370="","",IF(VLOOKUP(E370,tbFuncionarios[],6,FALSE)&lt;&gt;"","Demitido",VLOOKUP(E370,tbFuncionarios[],2,FALSE))),"")</f>
        <v/>
      </c>
      <c r="G370" s="79" t="str">
        <f>IF(tbLancamentos[[#This Row],[NOME]]="","",IF(tbLancamentos[[#This Row],[esgotado]]&lt;&gt;"",tbLancamentos[[#This Row],[esgotado]],tbLancamentos[[#This Row],[DISPONIBILIDADE]]))</f>
        <v/>
      </c>
      <c r="H370" s="63" t="str">
        <f>IFERROR(IF(tbLancamentos[[#This Row],[NOME]]="","",IF(AND(D370&lt;&gt;"",F370&lt;&gt;"",F370&lt;&gt;"Demitido"),"Ocupado","Disponível")),"")</f>
        <v/>
      </c>
      <c r="I370" s="25" t="str">
        <f>IFERROR(VLOOKUP(C370,CadArm!$B$6:$E$26,4,FALSE)-COUNTIFS($C$6:C370,tbLancamentos[[#This Row],[LOCAL]],$H$6:H370,"Ocupado"),"")</f>
        <v/>
      </c>
      <c r="J370" s="25" t="str">
        <f>IF(tbLancamentos[[#This Row],[Vagas disponíveis]]&lt;0,"Vagas esgotadas para "&amp;C370,"")</f>
        <v/>
      </c>
    </row>
    <row r="371" spans="2:10" s="25" customFormat="1" ht="15" x14ac:dyDescent="0.2">
      <c r="B371" s="40"/>
      <c r="C371" s="41"/>
      <c r="D371" s="76"/>
      <c r="E371" s="76"/>
      <c r="F371" s="62" t="str">
        <f>IFERROR(IF(E371="","",IF(VLOOKUP(E371,tbFuncionarios[],6,FALSE)&lt;&gt;"","Demitido",VLOOKUP(E371,tbFuncionarios[],2,FALSE))),"")</f>
        <v/>
      </c>
      <c r="G371" s="79" t="str">
        <f>IF(tbLancamentos[[#This Row],[NOME]]="","",IF(tbLancamentos[[#This Row],[esgotado]]&lt;&gt;"",tbLancamentos[[#This Row],[esgotado]],tbLancamentos[[#This Row],[DISPONIBILIDADE]]))</f>
        <v/>
      </c>
      <c r="H371" s="63" t="str">
        <f>IFERROR(IF(tbLancamentos[[#This Row],[NOME]]="","",IF(AND(D371&lt;&gt;"",F371&lt;&gt;"",F371&lt;&gt;"Demitido"),"Ocupado","Disponível")),"")</f>
        <v/>
      </c>
      <c r="I371" s="25" t="str">
        <f>IFERROR(VLOOKUP(C371,CadArm!$B$6:$E$26,4,FALSE)-COUNTIFS($C$6:C371,tbLancamentos[[#This Row],[LOCAL]],$H$6:H371,"Ocupado"),"")</f>
        <v/>
      </c>
      <c r="J371" s="25" t="str">
        <f>IF(tbLancamentos[[#This Row],[Vagas disponíveis]]&lt;0,"Vagas esgotadas para "&amp;C371,"")</f>
        <v/>
      </c>
    </row>
    <row r="372" spans="2:10" s="25" customFormat="1" ht="15" x14ac:dyDescent="0.2">
      <c r="B372" s="40"/>
      <c r="C372" s="41"/>
      <c r="D372" s="76"/>
      <c r="E372" s="76"/>
      <c r="F372" s="62" t="str">
        <f>IFERROR(IF(E372="","",IF(VLOOKUP(E372,tbFuncionarios[],6,FALSE)&lt;&gt;"","Demitido",VLOOKUP(E372,tbFuncionarios[],2,FALSE))),"")</f>
        <v/>
      </c>
      <c r="G372" s="79" t="str">
        <f>IF(tbLancamentos[[#This Row],[NOME]]="","",IF(tbLancamentos[[#This Row],[esgotado]]&lt;&gt;"",tbLancamentos[[#This Row],[esgotado]],tbLancamentos[[#This Row],[DISPONIBILIDADE]]))</f>
        <v/>
      </c>
      <c r="H372" s="63" t="str">
        <f>IFERROR(IF(tbLancamentos[[#This Row],[NOME]]="","",IF(AND(D372&lt;&gt;"",F372&lt;&gt;"",F372&lt;&gt;"Demitido"),"Ocupado","Disponível")),"")</f>
        <v/>
      </c>
      <c r="I372" s="25" t="str">
        <f>IFERROR(VLOOKUP(C372,CadArm!$B$6:$E$26,4,FALSE)-COUNTIFS($C$6:C372,tbLancamentos[[#This Row],[LOCAL]],$H$6:H372,"Ocupado"),"")</f>
        <v/>
      </c>
      <c r="J372" s="25" t="str">
        <f>IF(tbLancamentos[[#This Row],[Vagas disponíveis]]&lt;0,"Vagas esgotadas para "&amp;C372,"")</f>
        <v/>
      </c>
    </row>
    <row r="373" spans="2:10" s="25" customFormat="1" ht="15" x14ac:dyDescent="0.2">
      <c r="B373" s="40"/>
      <c r="C373" s="41"/>
      <c r="D373" s="76"/>
      <c r="E373" s="76"/>
      <c r="F373" s="62" t="str">
        <f>IFERROR(IF(E373="","",IF(VLOOKUP(E373,tbFuncionarios[],6,FALSE)&lt;&gt;"","Demitido",VLOOKUP(E373,tbFuncionarios[],2,FALSE))),"")</f>
        <v/>
      </c>
      <c r="G373" s="79" t="str">
        <f>IF(tbLancamentos[[#This Row],[NOME]]="","",IF(tbLancamentos[[#This Row],[esgotado]]&lt;&gt;"",tbLancamentos[[#This Row],[esgotado]],tbLancamentos[[#This Row],[DISPONIBILIDADE]]))</f>
        <v/>
      </c>
      <c r="H373" s="63" t="str">
        <f>IFERROR(IF(tbLancamentos[[#This Row],[NOME]]="","",IF(AND(D373&lt;&gt;"",F373&lt;&gt;"",F373&lt;&gt;"Demitido"),"Ocupado","Disponível")),"")</f>
        <v/>
      </c>
      <c r="I373" s="25" t="str">
        <f>IFERROR(VLOOKUP(C373,CadArm!$B$6:$E$26,4,FALSE)-COUNTIFS($C$6:C373,tbLancamentos[[#This Row],[LOCAL]],$H$6:H373,"Ocupado"),"")</f>
        <v/>
      </c>
      <c r="J373" s="25" t="str">
        <f>IF(tbLancamentos[[#This Row],[Vagas disponíveis]]&lt;0,"Vagas esgotadas para "&amp;C373,"")</f>
        <v/>
      </c>
    </row>
    <row r="374" spans="2:10" s="25" customFormat="1" ht="15" x14ac:dyDescent="0.2">
      <c r="B374" s="40"/>
      <c r="C374" s="41"/>
      <c r="D374" s="76"/>
      <c r="E374" s="76"/>
      <c r="F374" s="62" t="str">
        <f>IFERROR(IF(E374="","",IF(VLOOKUP(E374,tbFuncionarios[],6,FALSE)&lt;&gt;"","Demitido",VLOOKUP(E374,tbFuncionarios[],2,FALSE))),"")</f>
        <v/>
      </c>
      <c r="G374" s="79" t="str">
        <f>IF(tbLancamentos[[#This Row],[NOME]]="","",IF(tbLancamentos[[#This Row],[esgotado]]&lt;&gt;"",tbLancamentos[[#This Row],[esgotado]],tbLancamentos[[#This Row],[DISPONIBILIDADE]]))</f>
        <v/>
      </c>
      <c r="H374" s="63" t="str">
        <f>IFERROR(IF(tbLancamentos[[#This Row],[NOME]]="","",IF(AND(D374&lt;&gt;"",F374&lt;&gt;"",F374&lt;&gt;"Demitido"),"Ocupado","Disponível")),"")</f>
        <v/>
      </c>
      <c r="I374" s="25" t="str">
        <f>IFERROR(VLOOKUP(C374,CadArm!$B$6:$E$26,4,FALSE)-COUNTIFS($C$6:C374,tbLancamentos[[#This Row],[LOCAL]],$H$6:H374,"Ocupado"),"")</f>
        <v/>
      </c>
      <c r="J374" s="25" t="str">
        <f>IF(tbLancamentos[[#This Row],[Vagas disponíveis]]&lt;0,"Vagas esgotadas para "&amp;C374,"")</f>
        <v/>
      </c>
    </row>
    <row r="375" spans="2:10" s="25" customFormat="1" ht="15" x14ac:dyDescent="0.2">
      <c r="B375" s="40"/>
      <c r="C375" s="41"/>
      <c r="D375" s="76"/>
      <c r="E375" s="76"/>
      <c r="F375" s="62" t="str">
        <f>IFERROR(IF(E375="","",IF(VLOOKUP(E375,tbFuncionarios[],6,FALSE)&lt;&gt;"","Demitido",VLOOKUP(E375,tbFuncionarios[],2,FALSE))),"")</f>
        <v/>
      </c>
      <c r="G375" s="79" t="str">
        <f>IF(tbLancamentos[[#This Row],[NOME]]="","",IF(tbLancamentos[[#This Row],[esgotado]]&lt;&gt;"",tbLancamentos[[#This Row],[esgotado]],tbLancamentos[[#This Row],[DISPONIBILIDADE]]))</f>
        <v/>
      </c>
      <c r="H375" s="63" t="str">
        <f>IFERROR(IF(tbLancamentos[[#This Row],[NOME]]="","",IF(AND(D375&lt;&gt;"",F375&lt;&gt;"",F375&lt;&gt;"Demitido"),"Ocupado","Disponível")),"")</f>
        <v/>
      </c>
      <c r="I375" s="25" t="str">
        <f>IFERROR(VLOOKUP(C375,CadArm!$B$6:$E$26,4,FALSE)-COUNTIFS($C$6:C375,tbLancamentos[[#This Row],[LOCAL]],$H$6:H375,"Ocupado"),"")</f>
        <v/>
      </c>
      <c r="J375" s="25" t="str">
        <f>IF(tbLancamentos[[#This Row],[Vagas disponíveis]]&lt;0,"Vagas esgotadas para "&amp;C375,"")</f>
        <v/>
      </c>
    </row>
    <row r="376" spans="2:10" s="25" customFormat="1" ht="15" x14ac:dyDescent="0.2">
      <c r="B376" s="40"/>
      <c r="C376" s="41"/>
      <c r="D376" s="76"/>
      <c r="E376" s="76"/>
      <c r="F376" s="62" t="str">
        <f>IFERROR(IF(E376="","",IF(VLOOKUP(E376,tbFuncionarios[],6,FALSE)&lt;&gt;"","Demitido",VLOOKUP(E376,tbFuncionarios[],2,FALSE))),"")</f>
        <v/>
      </c>
      <c r="G376" s="79" t="str">
        <f>IF(tbLancamentos[[#This Row],[NOME]]="","",IF(tbLancamentos[[#This Row],[esgotado]]&lt;&gt;"",tbLancamentos[[#This Row],[esgotado]],tbLancamentos[[#This Row],[DISPONIBILIDADE]]))</f>
        <v/>
      </c>
      <c r="H376" s="63" t="str">
        <f>IFERROR(IF(tbLancamentos[[#This Row],[NOME]]="","",IF(AND(D376&lt;&gt;"",F376&lt;&gt;"",F376&lt;&gt;"Demitido"),"Ocupado","Disponível")),"")</f>
        <v/>
      </c>
      <c r="I376" s="25" t="str">
        <f>IFERROR(VLOOKUP(C376,CadArm!$B$6:$E$26,4,FALSE)-COUNTIFS($C$6:C376,tbLancamentos[[#This Row],[LOCAL]],$H$6:H376,"Ocupado"),"")</f>
        <v/>
      </c>
      <c r="J376" s="25" t="str">
        <f>IF(tbLancamentos[[#This Row],[Vagas disponíveis]]&lt;0,"Vagas esgotadas para "&amp;C376,"")</f>
        <v/>
      </c>
    </row>
    <row r="377" spans="2:10" s="25" customFormat="1" ht="15" x14ac:dyDescent="0.2">
      <c r="B377" s="40"/>
      <c r="C377" s="41"/>
      <c r="D377" s="76"/>
      <c r="E377" s="76"/>
      <c r="F377" s="62" t="str">
        <f>IFERROR(IF(E377="","",IF(VLOOKUP(E377,tbFuncionarios[],6,FALSE)&lt;&gt;"","Demitido",VLOOKUP(E377,tbFuncionarios[],2,FALSE))),"")</f>
        <v/>
      </c>
      <c r="G377" s="79" t="str">
        <f>IF(tbLancamentos[[#This Row],[NOME]]="","",IF(tbLancamentos[[#This Row],[esgotado]]&lt;&gt;"",tbLancamentos[[#This Row],[esgotado]],tbLancamentos[[#This Row],[DISPONIBILIDADE]]))</f>
        <v/>
      </c>
      <c r="H377" s="63" t="str">
        <f>IFERROR(IF(tbLancamentos[[#This Row],[NOME]]="","",IF(AND(D377&lt;&gt;"",F377&lt;&gt;"",F377&lt;&gt;"Demitido"),"Ocupado","Disponível")),"")</f>
        <v/>
      </c>
      <c r="I377" s="25" t="str">
        <f>IFERROR(VLOOKUP(C377,CadArm!$B$6:$E$26,4,FALSE)-COUNTIFS($C$6:C377,tbLancamentos[[#This Row],[LOCAL]],$H$6:H377,"Ocupado"),"")</f>
        <v/>
      </c>
      <c r="J377" s="25" t="str">
        <f>IF(tbLancamentos[[#This Row],[Vagas disponíveis]]&lt;0,"Vagas esgotadas para "&amp;C377,"")</f>
        <v/>
      </c>
    </row>
    <row r="378" spans="2:10" s="25" customFormat="1" ht="15" x14ac:dyDescent="0.2">
      <c r="B378" s="40"/>
      <c r="C378" s="41"/>
      <c r="D378" s="76"/>
      <c r="E378" s="76"/>
      <c r="F378" s="62" t="str">
        <f>IFERROR(IF(E378="","",IF(VLOOKUP(E378,tbFuncionarios[],6,FALSE)&lt;&gt;"","Demitido",VLOOKUP(E378,tbFuncionarios[],2,FALSE))),"")</f>
        <v/>
      </c>
      <c r="G378" s="79" t="str">
        <f>IF(tbLancamentos[[#This Row],[NOME]]="","",IF(tbLancamentos[[#This Row],[esgotado]]&lt;&gt;"",tbLancamentos[[#This Row],[esgotado]],tbLancamentos[[#This Row],[DISPONIBILIDADE]]))</f>
        <v/>
      </c>
      <c r="H378" s="63" t="str">
        <f>IFERROR(IF(tbLancamentos[[#This Row],[NOME]]="","",IF(AND(D378&lt;&gt;"",F378&lt;&gt;"",F378&lt;&gt;"Demitido"),"Ocupado","Disponível")),"")</f>
        <v/>
      </c>
      <c r="I378" s="25" t="str">
        <f>IFERROR(VLOOKUP(C378,CadArm!$B$6:$E$26,4,FALSE)-COUNTIFS($C$6:C378,tbLancamentos[[#This Row],[LOCAL]],$H$6:H378,"Ocupado"),"")</f>
        <v/>
      </c>
      <c r="J378" s="25" t="str">
        <f>IF(tbLancamentos[[#This Row],[Vagas disponíveis]]&lt;0,"Vagas esgotadas para "&amp;C378,"")</f>
        <v/>
      </c>
    </row>
    <row r="379" spans="2:10" s="25" customFormat="1" ht="15" x14ac:dyDescent="0.2">
      <c r="B379" s="40"/>
      <c r="C379" s="41"/>
      <c r="D379" s="76"/>
      <c r="E379" s="76"/>
      <c r="F379" s="62" t="str">
        <f>IFERROR(IF(E379="","",IF(VLOOKUP(E379,tbFuncionarios[],6,FALSE)&lt;&gt;"","Demitido",VLOOKUP(E379,tbFuncionarios[],2,FALSE))),"")</f>
        <v/>
      </c>
      <c r="G379" s="79" t="str">
        <f>IF(tbLancamentos[[#This Row],[NOME]]="","",IF(tbLancamentos[[#This Row],[esgotado]]&lt;&gt;"",tbLancamentos[[#This Row],[esgotado]],tbLancamentos[[#This Row],[DISPONIBILIDADE]]))</f>
        <v/>
      </c>
      <c r="H379" s="63" t="str">
        <f>IFERROR(IF(tbLancamentos[[#This Row],[NOME]]="","",IF(AND(D379&lt;&gt;"",F379&lt;&gt;"",F379&lt;&gt;"Demitido"),"Ocupado","Disponível")),"")</f>
        <v/>
      </c>
      <c r="I379" s="25" t="str">
        <f>IFERROR(VLOOKUP(C379,CadArm!$B$6:$E$26,4,FALSE)-COUNTIFS($C$6:C379,tbLancamentos[[#This Row],[LOCAL]],$H$6:H379,"Ocupado"),"")</f>
        <v/>
      </c>
      <c r="J379" s="25" t="str">
        <f>IF(tbLancamentos[[#This Row],[Vagas disponíveis]]&lt;0,"Vagas esgotadas para "&amp;C379,"")</f>
        <v/>
      </c>
    </row>
    <row r="380" spans="2:10" s="25" customFormat="1" ht="15" x14ac:dyDescent="0.2">
      <c r="B380" s="40"/>
      <c r="C380" s="41"/>
      <c r="D380" s="76"/>
      <c r="E380" s="76"/>
      <c r="F380" s="62" t="str">
        <f>IFERROR(IF(E380="","",IF(VLOOKUP(E380,tbFuncionarios[],6,FALSE)&lt;&gt;"","Demitido",VLOOKUP(E380,tbFuncionarios[],2,FALSE))),"")</f>
        <v/>
      </c>
      <c r="G380" s="79" t="str">
        <f>IF(tbLancamentos[[#This Row],[NOME]]="","",IF(tbLancamentos[[#This Row],[esgotado]]&lt;&gt;"",tbLancamentos[[#This Row],[esgotado]],tbLancamentos[[#This Row],[DISPONIBILIDADE]]))</f>
        <v/>
      </c>
      <c r="H380" s="63" t="str">
        <f>IFERROR(IF(tbLancamentos[[#This Row],[NOME]]="","",IF(AND(D380&lt;&gt;"",F380&lt;&gt;"",F380&lt;&gt;"Demitido"),"Ocupado","Disponível")),"")</f>
        <v/>
      </c>
      <c r="I380" s="25" t="str">
        <f>IFERROR(VLOOKUP(C380,CadArm!$B$6:$E$26,4,FALSE)-COUNTIFS($C$6:C380,tbLancamentos[[#This Row],[LOCAL]],$H$6:H380,"Ocupado"),"")</f>
        <v/>
      </c>
      <c r="J380" s="25" t="str">
        <f>IF(tbLancamentos[[#This Row],[Vagas disponíveis]]&lt;0,"Vagas esgotadas para "&amp;C380,"")</f>
        <v/>
      </c>
    </row>
    <row r="381" spans="2:10" s="25" customFormat="1" ht="15" x14ac:dyDescent="0.2">
      <c r="B381" s="40"/>
      <c r="C381" s="41"/>
      <c r="D381" s="76"/>
      <c r="E381" s="76"/>
      <c r="F381" s="62" t="str">
        <f>IFERROR(IF(E381="","",IF(VLOOKUP(E381,tbFuncionarios[],6,FALSE)&lt;&gt;"","Demitido",VLOOKUP(E381,tbFuncionarios[],2,FALSE))),"")</f>
        <v/>
      </c>
      <c r="G381" s="79" t="str">
        <f>IF(tbLancamentos[[#This Row],[NOME]]="","",IF(tbLancamentos[[#This Row],[esgotado]]&lt;&gt;"",tbLancamentos[[#This Row],[esgotado]],tbLancamentos[[#This Row],[DISPONIBILIDADE]]))</f>
        <v/>
      </c>
      <c r="H381" s="63" t="str">
        <f>IFERROR(IF(tbLancamentos[[#This Row],[NOME]]="","",IF(AND(D381&lt;&gt;"",F381&lt;&gt;"",F381&lt;&gt;"Demitido"),"Ocupado","Disponível")),"")</f>
        <v/>
      </c>
      <c r="I381" s="25" t="str">
        <f>IFERROR(VLOOKUP(C381,CadArm!$B$6:$E$26,4,FALSE)-COUNTIFS($C$6:C381,tbLancamentos[[#This Row],[LOCAL]],$H$6:H381,"Ocupado"),"")</f>
        <v/>
      </c>
      <c r="J381" s="25" t="str">
        <f>IF(tbLancamentos[[#This Row],[Vagas disponíveis]]&lt;0,"Vagas esgotadas para "&amp;C381,"")</f>
        <v/>
      </c>
    </row>
    <row r="382" spans="2:10" s="25" customFormat="1" ht="15" x14ac:dyDescent="0.2">
      <c r="B382" s="40"/>
      <c r="C382" s="41"/>
      <c r="D382" s="76"/>
      <c r="E382" s="76"/>
      <c r="F382" s="62" t="str">
        <f>IFERROR(IF(E382="","",IF(VLOOKUP(E382,tbFuncionarios[],6,FALSE)&lt;&gt;"","Demitido",VLOOKUP(E382,tbFuncionarios[],2,FALSE))),"")</f>
        <v/>
      </c>
      <c r="G382" s="79" t="str">
        <f>IF(tbLancamentos[[#This Row],[NOME]]="","",IF(tbLancamentos[[#This Row],[esgotado]]&lt;&gt;"",tbLancamentos[[#This Row],[esgotado]],tbLancamentos[[#This Row],[DISPONIBILIDADE]]))</f>
        <v/>
      </c>
      <c r="H382" s="63" t="str">
        <f>IFERROR(IF(tbLancamentos[[#This Row],[NOME]]="","",IF(AND(D382&lt;&gt;"",F382&lt;&gt;"",F382&lt;&gt;"Demitido"),"Ocupado","Disponível")),"")</f>
        <v/>
      </c>
      <c r="I382" s="25" t="str">
        <f>IFERROR(VLOOKUP(C382,CadArm!$B$6:$E$26,4,FALSE)-COUNTIFS($C$6:C382,tbLancamentos[[#This Row],[LOCAL]],$H$6:H382,"Ocupado"),"")</f>
        <v/>
      </c>
      <c r="J382" s="25" t="str">
        <f>IF(tbLancamentos[[#This Row],[Vagas disponíveis]]&lt;0,"Vagas esgotadas para "&amp;C382,"")</f>
        <v/>
      </c>
    </row>
    <row r="383" spans="2:10" s="25" customFormat="1" ht="15" x14ac:dyDescent="0.2">
      <c r="B383" s="40"/>
      <c r="C383" s="41"/>
      <c r="D383" s="76"/>
      <c r="E383" s="76"/>
      <c r="F383" s="62" t="str">
        <f>IFERROR(IF(E383="","",IF(VLOOKUP(E383,tbFuncionarios[],6,FALSE)&lt;&gt;"","Demitido",VLOOKUP(E383,tbFuncionarios[],2,FALSE))),"")</f>
        <v/>
      </c>
      <c r="G383" s="79" t="str">
        <f>IF(tbLancamentos[[#This Row],[NOME]]="","",IF(tbLancamentos[[#This Row],[esgotado]]&lt;&gt;"",tbLancamentos[[#This Row],[esgotado]],tbLancamentos[[#This Row],[DISPONIBILIDADE]]))</f>
        <v/>
      </c>
      <c r="H383" s="63" t="str">
        <f>IFERROR(IF(tbLancamentos[[#This Row],[NOME]]="","",IF(AND(D383&lt;&gt;"",F383&lt;&gt;"",F383&lt;&gt;"Demitido"),"Ocupado","Disponível")),"")</f>
        <v/>
      </c>
      <c r="I383" s="25" t="str">
        <f>IFERROR(VLOOKUP(C383,CadArm!$B$6:$E$26,4,FALSE)-COUNTIFS($C$6:C383,tbLancamentos[[#This Row],[LOCAL]],$H$6:H383,"Ocupado"),"")</f>
        <v/>
      </c>
      <c r="J383" s="25" t="str">
        <f>IF(tbLancamentos[[#This Row],[Vagas disponíveis]]&lt;0,"Vagas esgotadas para "&amp;C383,"")</f>
        <v/>
      </c>
    </row>
    <row r="384" spans="2:10" s="25" customFormat="1" ht="15" x14ac:dyDescent="0.2">
      <c r="B384" s="40"/>
      <c r="C384" s="41"/>
      <c r="D384" s="76"/>
      <c r="E384" s="76"/>
      <c r="F384" s="62" t="str">
        <f>IFERROR(IF(E384="","",IF(VLOOKUP(E384,tbFuncionarios[],6,FALSE)&lt;&gt;"","Demitido",VLOOKUP(E384,tbFuncionarios[],2,FALSE))),"")</f>
        <v/>
      </c>
      <c r="G384" s="79" t="str">
        <f>IF(tbLancamentos[[#This Row],[NOME]]="","",IF(tbLancamentos[[#This Row],[esgotado]]&lt;&gt;"",tbLancamentos[[#This Row],[esgotado]],tbLancamentos[[#This Row],[DISPONIBILIDADE]]))</f>
        <v/>
      </c>
      <c r="H384" s="63" t="str">
        <f>IFERROR(IF(tbLancamentos[[#This Row],[NOME]]="","",IF(AND(D384&lt;&gt;"",F384&lt;&gt;"",F384&lt;&gt;"Demitido"),"Ocupado","Disponível")),"")</f>
        <v/>
      </c>
      <c r="I384" s="25" t="str">
        <f>IFERROR(VLOOKUP(C384,CadArm!$B$6:$E$26,4,FALSE)-COUNTIFS($C$6:C384,tbLancamentos[[#This Row],[LOCAL]],$H$6:H384,"Ocupado"),"")</f>
        <v/>
      </c>
      <c r="J384" s="25" t="str">
        <f>IF(tbLancamentos[[#This Row],[Vagas disponíveis]]&lt;0,"Vagas esgotadas para "&amp;C384,"")</f>
        <v/>
      </c>
    </row>
    <row r="385" spans="2:10" s="25" customFormat="1" ht="15" x14ac:dyDescent="0.2">
      <c r="B385" s="40"/>
      <c r="C385" s="41"/>
      <c r="D385" s="76"/>
      <c r="E385" s="76"/>
      <c r="F385" s="62" t="str">
        <f>IFERROR(IF(E385="","",IF(VLOOKUP(E385,tbFuncionarios[],6,FALSE)&lt;&gt;"","Demitido",VLOOKUP(E385,tbFuncionarios[],2,FALSE))),"")</f>
        <v/>
      </c>
      <c r="G385" s="79" t="str">
        <f>IF(tbLancamentos[[#This Row],[NOME]]="","",IF(tbLancamentos[[#This Row],[esgotado]]&lt;&gt;"",tbLancamentos[[#This Row],[esgotado]],tbLancamentos[[#This Row],[DISPONIBILIDADE]]))</f>
        <v/>
      </c>
      <c r="H385" s="63" t="str">
        <f>IFERROR(IF(tbLancamentos[[#This Row],[NOME]]="","",IF(AND(D385&lt;&gt;"",F385&lt;&gt;"",F385&lt;&gt;"Demitido"),"Ocupado","Disponível")),"")</f>
        <v/>
      </c>
      <c r="I385" s="25" t="str">
        <f>IFERROR(VLOOKUP(C385,CadArm!$B$6:$E$26,4,FALSE)-COUNTIFS($C$6:C385,tbLancamentos[[#This Row],[LOCAL]],$H$6:H385,"Ocupado"),"")</f>
        <v/>
      </c>
      <c r="J385" s="25" t="str">
        <f>IF(tbLancamentos[[#This Row],[Vagas disponíveis]]&lt;0,"Vagas esgotadas para "&amp;C385,"")</f>
        <v/>
      </c>
    </row>
    <row r="386" spans="2:10" s="25" customFormat="1" ht="15" x14ac:dyDescent="0.2">
      <c r="B386" s="40"/>
      <c r="C386" s="41"/>
      <c r="D386" s="76"/>
      <c r="E386" s="76"/>
      <c r="F386" s="62" t="str">
        <f>IFERROR(IF(E386="","",IF(VLOOKUP(E386,tbFuncionarios[],6,FALSE)&lt;&gt;"","Demitido",VLOOKUP(E386,tbFuncionarios[],2,FALSE))),"")</f>
        <v/>
      </c>
      <c r="G386" s="79" t="str">
        <f>IF(tbLancamentos[[#This Row],[NOME]]="","",IF(tbLancamentos[[#This Row],[esgotado]]&lt;&gt;"",tbLancamentos[[#This Row],[esgotado]],tbLancamentos[[#This Row],[DISPONIBILIDADE]]))</f>
        <v/>
      </c>
      <c r="H386" s="63" t="str">
        <f>IFERROR(IF(tbLancamentos[[#This Row],[NOME]]="","",IF(AND(D386&lt;&gt;"",F386&lt;&gt;"",F386&lt;&gt;"Demitido"),"Ocupado","Disponível")),"")</f>
        <v/>
      </c>
      <c r="I386" s="25" t="str">
        <f>IFERROR(VLOOKUP(C386,CadArm!$B$6:$E$26,4,FALSE)-COUNTIFS($C$6:C386,tbLancamentos[[#This Row],[LOCAL]],$H$6:H386,"Ocupado"),"")</f>
        <v/>
      </c>
      <c r="J386" s="25" t="str">
        <f>IF(tbLancamentos[[#This Row],[Vagas disponíveis]]&lt;0,"Vagas esgotadas para "&amp;C386,"")</f>
        <v/>
      </c>
    </row>
    <row r="387" spans="2:10" s="25" customFormat="1" ht="15" x14ac:dyDescent="0.2">
      <c r="B387" s="40"/>
      <c r="C387" s="41"/>
      <c r="D387" s="76"/>
      <c r="E387" s="76"/>
      <c r="F387" s="62" t="str">
        <f>IFERROR(IF(E387="","",IF(VLOOKUP(E387,tbFuncionarios[],6,FALSE)&lt;&gt;"","Demitido",VLOOKUP(E387,tbFuncionarios[],2,FALSE))),"")</f>
        <v/>
      </c>
      <c r="G387" s="79" t="str">
        <f>IF(tbLancamentos[[#This Row],[NOME]]="","",IF(tbLancamentos[[#This Row],[esgotado]]&lt;&gt;"",tbLancamentos[[#This Row],[esgotado]],tbLancamentos[[#This Row],[DISPONIBILIDADE]]))</f>
        <v/>
      </c>
      <c r="H387" s="63" t="str">
        <f>IFERROR(IF(tbLancamentos[[#This Row],[NOME]]="","",IF(AND(D387&lt;&gt;"",F387&lt;&gt;"",F387&lt;&gt;"Demitido"),"Ocupado","Disponível")),"")</f>
        <v/>
      </c>
      <c r="I387" s="25" t="str">
        <f>IFERROR(VLOOKUP(C387,CadArm!$B$6:$E$26,4,FALSE)-COUNTIFS($C$6:C387,tbLancamentos[[#This Row],[LOCAL]],$H$6:H387,"Ocupado"),"")</f>
        <v/>
      </c>
      <c r="J387" s="25" t="str">
        <f>IF(tbLancamentos[[#This Row],[Vagas disponíveis]]&lt;0,"Vagas esgotadas para "&amp;C387,"")</f>
        <v/>
      </c>
    </row>
    <row r="388" spans="2:10" s="25" customFormat="1" ht="15" x14ac:dyDescent="0.2">
      <c r="B388" s="40"/>
      <c r="C388" s="41"/>
      <c r="D388" s="76"/>
      <c r="E388" s="76"/>
      <c r="F388" s="62" t="str">
        <f>IFERROR(IF(E388="","",IF(VLOOKUP(E388,tbFuncionarios[],6,FALSE)&lt;&gt;"","Demitido",VLOOKUP(E388,tbFuncionarios[],2,FALSE))),"")</f>
        <v/>
      </c>
      <c r="G388" s="79" t="str">
        <f>IF(tbLancamentos[[#This Row],[NOME]]="","",IF(tbLancamentos[[#This Row],[esgotado]]&lt;&gt;"",tbLancamentos[[#This Row],[esgotado]],tbLancamentos[[#This Row],[DISPONIBILIDADE]]))</f>
        <v/>
      </c>
      <c r="H388" s="63" t="str">
        <f>IFERROR(IF(tbLancamentos[[#This Row],[NOME]]="","",IF(AND(D388&lt;&gt;"",F388&lt;&gt;"",F388&lt;&gt;"Demitido"),"Ocupado","Disponível")),"")</f>
        <v/>
      </c>
      <c r="I388" s="25" t="str">
        <f>IFERROR(VLOOKUP(C388,CadArm!$B$6:$E$26,4,FALSE)-COUNTIFS($C$6:C388,tbLancamentos[[#This Row],[LOCAL]],$H$6:H388,"Ocupado"),"")</f>
        <v/>
      </c>
      <c r="J388" s="25" t="str">
        <f>IF(tbLancamentos[[#This Row],[Vagas disponíveis]]&lt;0,"Vagas esgotadas para "&amp;C388,"")</f>
        <v/>
      </c>
    </row>
    <row r="389" spans="2:10" s="25" customFormat="1" ht="15" x14ac:dyDescent="0.2">
      <c r="B389" s="40"/>
      <c r="C389" s="41"/>
      <c r="D389" s="76"/>
      <c r="E389" s="76"/>
      <c r="F389" s="62" t="str">
        <f>IFERROR(IF(E389="","",IF(VLOOKUP(E389,tbFuncionarios[],6,FALSE)&lt;&gt;"","Demitido",VLOOKUP(E389,tbFuncionarios[],2,FALSE))),"")</f>
        <v/>
      </c>
      <c r="G389" s="79" t="str">
        <f>IF(tbLancamentos[[#This Row],[NOME]]="","",IF(tbLancamentos[[#This Row],[esgotado]]&lt;&gt;"",tbLancamentos[[#This Row],[esgotado]],tbLancamentos[[#This Row],[DISPONIBILIDADE]]))</f>
        <v/>
      </c>
      <c r="H389" s="63" t="str">
        <f>IFERROR(IF(tbLancamentos[[#This Row],[NOME]]="","",IF(AND(D389&lt;&gt;"",F389&lt;&gt;"",F389&lt;&gt;"Demitido"),"Ocupado","Disponível")),"")</f>
        <v/>
      </c>
      <c r="I389" s="25" t="str">
        <f>IFERROR(VLOOKUP(C389,CadArm!$B$6:$E$26,4,FALSE)-COUNTIFS($C$6:C389,tbLancamentos[[#This Row],[LOCAL]],$H$6:H389,"Ocupado"),"")</f>
        <v/>
      </c>
      <c r="J389" s="25" t="str">
        <f>IF(tbLancamentos[[#This Row],[Vagas disponíveis]]&lt;0,"Vagas esgotadas para "&amp;C389,"")</f>
        <v/>
      </c>
    </row>
    <row r="390" spans="2:10" s="25" customFormat="1" ht="15" x14ac:dyDescent="0.2">
      <c r="B390" s="40"/>
      <c r="C390" s="41"/>
      <c r="D390" s="76"/>
      <c r="E390" s="76"/>
      <c r="F390" s="62" t="str">
        <f>IFERROR(IF(E390="","",IF(VLOOKUP(E390,tbFuncionarios[],6,FALSE)&lt;&gt;"","Demitido",VLOOKUP(E390,tbFuncionarios[],2,FALSE))),"")</f>
        <v/>
      </c>
      <c r="G390" s="79" t="str">
        <f>IF(tbLancamentos[[#This Row],[NOME]]="","",IF(tbLancamentos[[#This Row],[esgotado]]&lt;&gt;"",tbLancamentos[[#This Row],[esgotado]],tbLancamentos[[#This Row],[DISPONIBILIDADE]]))</f>
        <v/>
      </c>
      <c r="H390" s="63" t="str">
        <f>IFERROR(IF(tbLancamentos[[#This Row],[NOME]]="","",IF(AND(D390&lt;&gt;"",F390&lt;&gt;"",F390&lt;&gt;"Demitido"),"Ocupado","Disponível")),"")</f>
        <v/>
      </c>
      <c r="I390" s="25" t="str">
        <f>IFERROR(VLOOKUP(C390,CadArm!$B$6:$E$26,4,FALSE)-COUNTIFS($C$6:C390,tbLancamentos[[#This Row],[LOCAL]],$H$6:H390,"Ocupado"),"")</f>
        <v/>
      </c>
      <c r="J390" s="25" t="str">
        <f>IF(tbLancamentos[[#This Row],[Vagas disponíveis]]&lt;0,"Vagas esgotadas para "&amp;C390,"")</f>
        <v/>
      </c>
    </row>
    <row r="391" spans="2:10" s="25" customFormat="1" ht="15" x14ac:dyDescent="0.2">
      <c r="B391" s="40"/>
      <c r="C391" s="41"/>
      <c r="D391" s="76"/>
      <c r="E391" s="76"/>
      <c r="F391" s="62" t="str">
        <f>IFERROR(IF(E391="","",IF(VLOOKUP(E391,tbFuncionarios[],6,FALSE)&lt;&gt;"","Demitido",VLOOKUP(E391,tbFuncionarios[],2,FALSE))),"")</f>
        <v/>
      </c>
      <c r="G391" s="79" t="str">
        <f>IF(tbLancamentos[[#This Row],[NOME]]="","",IF(tbLancamentos[[#This Row],[esgotado]]&lt;&gt;"",tbLancamentos[[#This Row],[esgotado]],tbLancamentos[[#This Row],[DISPONIBILIDADE]]))</f>
        <v/>
      </c>
      <c r="H391" s="63" t="str">
        <f>IFERROR(IF(tbLancamentos[[#This Row],[NOME]]="","",IF(AND(D391&lt;&gt;"",F391&lt;&gt;"",F391&lt;&gt;"Demitido"),"Ocupado","Disponível")),"")</f>
        <v/>
      </c>
      <c r="I391" s="25" t="str">
        <f>IFERROR(VLOOKUP(C391,CadArm!$B$6:$E$26,4,FALSE)-COUNTIFS($C$6:C391,tbLancamentos[[#This Row],[LOCAL]],$H$6:H391,"Ocupado"),"")</f>
        <v/>
      </c>
      <c r="J391" s="25" t="str">
        <f>IF(tbLancamentos[[#This Row],[Vagas disponíveis]]&lt;0,"Vagas esgotadas para "&amp;C391,"")</f>
        <v/>
      </c>
    </row>
    <row r="392" spans="2:10" s="25" customFormat="1" ht="15" x14ac:dyDescent="0.2">
      <c r="B392" s="40"/>
      <c r="C392" s="41"/>
      <c r="D392" s="76"/>
      <c r="E392" s="76"/>
      <c r="F392" s="62" t="str">
        <f>IFERROR(IF(E392="","",IF(VLOOKUP(E392,tbFuncionarios[],6,FALSE)&lt;&gt;"","Demitido",VLOOKUP(E392,tbFuncionarios[],2,FALSE))),"")</f>
        <v/>
      </c>
      <c r="G392" s="79" t="str">
        <f>IF(tbLancamentos[[#This Row],[NOME]]="","",IF(tbLancamentos[[#This Row],[esgotado]]&lt;&gt;"",tbLancamentos[[#This Row],[esgotado]],tbLancamentos[[#This Row],[DISPONIBILIDADE]]))</f>
        <v/>
      </c>
      <c r="H392" s="63" t="str">
        <f>IFERROR(IF(tbLancamentos[[#This Row],[NOME]]="","",IF(AND(D392&lt;&gt;"",F392&lt;&gt;"",F392&lt;&gt;"Demitido"),"Ocupado","Disponível")),"")</f>
        <v/>
      </c>
      <c r="I392" s="25" t="str">
        <f>IFERROR(VLOOKUP(C392,CadArm!$B$6:$E$26,4,FALSE)-COUNTIFS($C$6:C392,tbLancamentos[[#This Row],[LOCAL]],$H$6:H392,"Ocupado"),"")</f>
        <v/>
      </c>
      <c r="J392" s="25" t="str">
        <f>IF(tbLancamentos[[#This Row],[Vagas disponíveis]]&lt;0,"Vagas esgotadas para "&amp;C392,"")</f>
        <v/>
      </c>
    </row>
    <row r="393" spans="2:10" s="25" customFormat="1" ht="15" x14ac:dyDescent="0.2">
      <c r="B393" s="40"/>
      <c r="C393" s="41"/>
      <c r="D393" s="76"/>
      <c r="E393" s="76"/>
      <c r="F393" s="62" t="str">
        <f>IFERROR(IF(E393="","",IF(VLOOKUP(E393,tbFuncionarios[],6,FALSE)&lt;&gt;"","Demitido",VLOOKUP(E393,tbFuncionarios[],2,FALSE))),"")</f>
        <v/>
      </c>
      <c r="G393" s="79" t="str">
        <f>IF(tbLancamentos[[#This Row],[NOME]]="","",IF(tbLancamentos[[#This Row],[esgotado]]&lt;&gt;"",tbLancamentos[[#This Row],[esgotado]],tbLancamentos[[#This Row],[DISPONIBILIDADE]]))</f>
        <v/>
      </c>
      <c r="H393" s="63" t="str">
        <f>IFERROR(IF(tbLancamentos[[#This Row],[NOME]]="","",IF(AND(D393&lt;&gt;"",F393&lt;&gt;"",F393&lt;&gt;"Demitido"),"Ocupado","Disponível")),"")</f>
        <v/>
      </c>
      <c r="I393" s="25" t="str">
        <f>IFERROR(VLOOKUP(C393,CadArm!$B$6:$E$26,4,FALSE)-COUNTIFS($C$6:C393,tbLancamentos[[#This Row],[LOCAL]],$H$6:H393,"Ocupado"),"")</f>
        <v/>
      </c>
      <c r="J393" s="25" t="str">
        <f>IF(tbLancamentos[[#This Row],[Vagas disponíveis]]&lt;0,"Vagas esgotadas para "&amp;C393,"")</f>
        <v/>
      </c>
    </row>
    <row r="394" spans="2:10" s="25" customFormat="1" ht="15" x14ac:dyDescent="0.2">
      <c r="B394" s="40"/>
      <c r="C394" s="41"/>
      <c r="D394" s="76"/>
      <c r="E394" s="76"/>
      <c r="F394" s="62" t="str">
        <f>IFERROR(IF(E394="","",IF(VLOOKUP(E394,tbFuncionarios[],6,FALSE)&lt;&gt;"","Demitido",VLOOKUP(E394,tbFuncionarios[],2,FALSE))),"")</f>
        <v/>
      </c>
      <c r="G394" s="79" t="str">
        <f>IF(tbLancamentos[[#This Row],[NOME]]="","",IF(tbLancamentos[[#This Row],[esgotado]]&lt;&gt;"",tbLancamentos[[#This Row],[esgotado]],tbLancamentos[[#This Row],[DISPONIBILIDADE]]))</f>
        <v/>
      </c>
      <c r="H394" s="63" t="str">
        <f>IFERROR(IF(tbLancamentos[[#This Row],[NOME]]="","",IF(AND(D394&lt;&gt;"",F394&lt;&gt;"",F394&lt;&gt;"Demitido"),"Ocupado","Disponível")),"")</f>
        <v/>
      </c>
      <c r="I394" s="25" t="str">
        <f>IFERROR(VLOOKUP(C394,CadArm!$B$6:$E$26,4,FALSE)-COUNTIFS($C$6:C394,tbLancamentos[[#This Row],[LOCAL]],$H$6:H394,"Ocupado"),"")</f>
        <v/>
      </c>
      <c r="J394" s="25" t="str">
        <f>IF(tbLancamentos[[#This Row],[Vagas disponíveis]]&lt;0,"Vagas esgotadas para "&amp;C394,"")</f>
        <v/>
      </c>
    </row>
    <row r="395" spans="2:10" s="25" customFormat="1" ht="15" x14ac:dyDescent="0.2">
      <c r="B395" s="40"/>
      <c r="C395" s="41"/>
      <c r="D395" s="76"/>
      <c r="E395" s="76"/>
      <c r="F395" s="62" t="str">
        <f>IFERROR(IF(E395="","",IF(VLOOKUP(E395,tbFuncionarios[],6,FALSE)&lt;&gt;"","Demitido",VLOOKUP(E395,tbFuncionarios[],2,FALSE))),"")</f>
        <v/>
      </c>
      <c r="G395" s="79" t="str">
        <f>IF(tbLancamentos[[#This Row],[NOME]]="","",IF(tbLancamentos[[#This Row],[esgotado]]&lt;&gt;"",tbLancamentos[[#This Row],[esgotado]],tbLancamentos[[#This Row],[DISPONIBILIDADE]]))</f>
        <v/>
      </c>
      <c r="H395" s="63" t="str">
        <f>IFERROR(IF(tbLancamentos[[#This Row],[NOME]]="","",IF(AND(D395&lt;&gt;"",F395&lt;&gt;"",F395&lt;&gt;"Demitido"),"Ocupado","Disponível")),"")</f>
        <v/>
      </c>
      <c r="I395" s="25" t="str">
        <f>IFERROR(VLOOKUP(C395,CadArm!$B$6:$E$26,4,FALSE)-COUNTIFS($C$6:C395,tbLancamentos[[#This Row],[LOCAL]],$H$6:H395,"Ocupado"),"")</f>
        <v/>
      </c>
      <c r="J395" s="25" t="str">
        <f>IF(tbLancamentos[[#This Row],[Vagas disponíveis]]&lt;0,"Vagas esgotadas para "&amp;C395,"")</f>
        <v/>
      </c>
    </row>
    <row r="396" spans="2:10" s="25" customFormat="1" ht="15" x14ac:dyDescent="0.2">
      <c r="B396" s="40"/>
      <c r="C396" s="41"/>
      <c r="D396" s="76"/>
      <c r="E396" s="76"/>
      <c r="F396" s="62" t="str">
        <f>IFERROR(IF(E396="","",IF(VLOOKUP(E396,tbFuncionarios[],6,FALSE)&lt;&gt;"","Demitido",VLOOKUP(E396,tbFuncionarios[],2,FALSE))),"")</f>
        <v/>
      </c>
      <c r="G396" s="79" t="str">
        <f>IF(tbLancamentos[[#This Row],[NOME]]="","",IF(tbLancamentos[[#This Row],[esgotado]]&lt;&gt;"",tbLancamentos[[#This Row],[esgotado]],tbLancamentos[[#This Row],[DISPONIBILIDADE]]))</f>
        <v/>
      </c>
      <c r="H396" s="63" t="str">
        <f>IFERROR(IF(tbLancamentos[[#This Row],[NOME]]="","",IF(AND(D396&lt;&gt;"",F396&lt;&gt;"",F396&lt;&gt;"Demitido"),"Ocupado","Disponível")),"")</f>
        <v/>
      </c>
      <c r="I396" s="25" t="str">
        <f>IFERROR(VLOOKUP(C396,CadArm!$B$6:$E$26,4,FALSE)-COUNTIFS($C$6:C396,tbLancamentos[[#This Row],[LOCAL]],$H$6:H396,"Ocupado"),"")</f>
        <v/>
      </c>
      <c r="J396" s="25" t="str">
        <f>IF(tbLancamentos[[#This Row],[Vagas disponíveis]]&lt;0,"Vagas esgotadas para "&amp;C396,"")</f>
        <v/>
      </c>
    </row>
    <row r="397" spans="2:10" s="25" customFormat="1" ht="15" x14ac:dyDescent="0.2">
      <c r="B397" s="40"/>
      <c r="C397" s="41"/>
      <c r="D397" s="76"/>
      <c r="E397" s="76"/>
      <c r="F397" s="62" t="str">
        <f>IFERROR(IF(E397="","",IF(VLOOKUP(E397,tbFuncionarios[],6,FALSE)&lt;&gt;"","Demitido",VLOOKUP(E397,tbFuncionarios[],2,FALSE))),"")</f>
        <v/>
      </c>
      <c r="G397" s="79" t="str">
        <f>IF(tbLancamentos[[#This Row],[NOME]]="","",IF(tbLancamentos[[#This Row],[esgotado]]&lt;&gt;"",tbLancamentos[[#This Row],[esgotado]],tbLancamentos[[#This Row],[DISPONIBILIDADE]]))</f>
        <v/>
      </c>
      <c r="H397" s="63" t="str">
        <f>IFERROR(IF(tbLancamentos[[#This Row],[NOME]]="","",IF(AND(D397&lt;&gt;"",F397&lt;&gt;"",F397&lt;&gt;"Demitido"),"Ocupado","Disponível")),"")</f>
        <v/>
      </c>
      <c r="I397" s="25" t="str">
        <f>IFERROR(VLOOKUP(C397,CadArm!$B$6:$E$26,4,FALSE)-COUNTIFS($C$6:C397,tbLancamentos[[#This Row],[LOCAL]],$H$6:H397,"Ocupado"),"")</f>
        <v/>
      </c>
      <c r="J397" s="25" t="str">
        <f>IF(tbLancamentos[[#This Row],[Vagas disponíveis]]&lt;0,"Vagas esgotadas para "&amp;C397,"")</f>
        <v/>
      </c>
    </row>
    <row r="398" spans="2:10" s="25" customFormat="1" ht="15" x14ac:dyDescent="0.2">
      <c r="B398" s="40"/>
      <c r="C398" s="41"/>
      <c r="D398" s="76"/>
      <c r="E398" s="76"/>
      <c r="F398" s="62" t="str">
        <f>IFERROR(IF(E398="","",IF(VLOOKUP(E398,tbFuncionarios[],6,FALSE)&lt;&gt;"","Demitido",VLOOKUP(E398,tbFuncionarios[],2,FALSE))),"")</f>
        <v/>
      </c>
      <c r="G398" s="79" t="str">
        <f>IF(tbLancamentos[[#This Row],[NOME]]="","",IF(tbLancamentos[[#This Row],[esgotado]]&lt;&gt;"",tbLancamentos[[#This Row],[esgotado]],tbLancamentos[[#This Row],[DISPONIBILIDADE]]))</f>
        <v/>
      </c>
      <c r="H398" s="63" t="str">
        <f>IFERROR(IF(tbLancamentos[[#This Row],[NOME]]="","",IF(AND(D398&lt;&gt;"",F398&lt;&gt;"",F398&lt;&gt;"Demitido"),"Ocupado","Disponível")),"")</f>
        <v/>
      </c>
      <c r="I398" s="25" t="str">
        <f>IFERROR(VLOOKUP(C398,CadArm!$B$6:$E$26,4,FALSE)-COUNTIFS($C$6:C398,tbLancamentos[[#This Row],[LOCAL]],$H$6:H398,"Ocupado"),"")</f>
        <v/>
      </c>
      <c r="J398" s="25" t="str">
        <f>IF(tbLancamentos[[#This Row],[Vagas disponíveis]]&lt;0,"Vagas esgotadas para "&amp;C398,"")</f>
        <v/>
      </c>
    </row>
    <row r="399" spans="2:10" s="25" customFormat="1" ht="15" x14ac:dyDescent="0.2">
      <c r="B399" s="40"/>
      <c r="C399" s="41"/>
      <c r="D399" s="76"/>
      <c r="E399" s="76"/>
      <c r="F399" s="62" t="str">
        <f>IFERROR(IF(E399="","",IF(VLOOKUP(E399,tbFuncionarios[],6,FALSE)&lt;&gt;"","Demitido",VLOOKUP(E399,tbFuncionarios[],2,FALSE))),"")</f>
        <v/>
      </c>
      <c r="G399" s="79" t="str">
        <f>IF(tbLancamentos[[#This Row],[NOME]]="","",IF(tbLancamentos[[#This Row],[esgotado]]&lt;&gt;"",tbLancamentos[[#This Row],[esgotado]],tbLancamentos[[#This Row],[DISPONIBILIDADE]]))</f>
        <v/>
      </c>
      <c r="H399" s="63" t="str">
        <f>IFERROR(IF(tbLancamentos[[#This Row],[NOME]]="","",IF(AND(D399&lt;&gt;"",F399&lt;&gt;"",F399&lt;&gt;"Demitido"),"Ocupado","Disponível")),"")</f>
        <v/>
      </c>
      <c r="I399" s="25" t="str">
        <f>IFERROR(VLOOKUP(C399,CadArm!$B$6:$E$26,4,FALSE)-COUNTIFS($C$6:C399,tbLancamentos[[#This Row],[LOCAL]],$H$6:H399,"Ocupado"),"")</f>
        <v/>
      </c>
      <c r="J399" s="25" t="str">
        <f>IF(tbLancamentos[[#This Row],[Vagas disponíveis]]&lt;0,"Vagas esgotadas para "&amp;C399,"")</f>
        <v/>
      </c>
    </row>
    <row r="400" spans="2:10" s="25" customFormat="1" ht="15" x14ac:dyDescent="0.2">
      <c r="B400" s="40"/>
      <c r="C400" s="41"/>
      <c r="D400" s="76"/>
      <c r="E400" s="76"/>
      <c r="F400" s="62" t="str">
        <f>IFERROR(IF(E400="","",IF(VLOOKUP(E400,tbFuncionarios[],6,FALSE)&lt;&gt;"","Demitido",VLOOKUP(E400,tbFuncionarios[],2,FALSE))),"")</f>
        <v/>
      </c>
      <c r="G400" s="79" t="str">
        <f>IF(tbLancamentos[[#This Row],[NOME]]="","",IF(tbLancamentos[[#This Row],[esgotado]]&lt;&gt;"",tbLancamentos[[#This Row],[esgotado]],tbLancamentos[[#This Row],[DISPONIBILIDADE]]))</f>
        <v/>
      </c>
      <c r="H400" s="63" t="str">
        <f>IFERROR(IF(tbLancamentos[[#This Row],[NOME]]="","",IF(AND(D400&lt;&gt;"",F400&lt;&gt;"",F400&lt;&gt;"Demitido"),"Ocupado","Disponível")),"")</f>
        <v/>
      </c>
      <c r="I400" s="25" t="str">
        <f>IFERROR(VLOOKUP(C400,CadArm!$B$6:$E$26,4,FALSE)-COUNTIFS($C$6:C400,tbLancamentos[[#This Row],[LOCAL]],$H$6:H400,"Ocupado"),"")</f>
        <v/>
      </c>
      <c r="J400" s="25" t="str">
        <f>IF(tbLancamentos[[#This Row],[Vagas disponíveis]]&lt;0,"Vagas esgotadas para "&amp;C400,"")</f>
        <v/>
      </c>
    </row>
    <row r="401" spans="2:10" s="25" customFormat="1" ht="15" x14ac:dyDescent="0.2">
      <c r="B401" s="40"/>
      <c r="C401" s="41"/>
      <c r="D401" s="76"/>
      <c r="E401" s="76"/>
      <c r="F401" s="62" t="str">
        <f>IFERROR(IF(E401="","",IF(VLOOKUP(E401,tbFuncionarios[],6,FALSE)&lt;&gt;"","Demitido",VLOOKUP(E401,tbFuncionarios[],2,FALSE))),"")</f>
        <v/>
      </c>
      <c r="G401" s="79" t="str">
        <f>IF(tbLancamentos[[#This Row],[NOME]]="","",IF(tbLancamentos[[#This Row],[esgotado]]&lt;&gt;"",tbLancamentos[[#This Row],[esgotado]],tbLancamentos[[#This Row],[DISPONIBILIDADE]]))</f>
        <v/>
      </c>
      <c r="H401" s="63" t="str">
        <f>IFERROR(IF(tbLancamentos[[#This Row],[NOME]]="","",IF(AND(D401&lt;&gt;"",F401&lt;&gt;"",F401&lt;&gt;"Demitido"),"Ocupado","Disponível")),"")</f>
        <v/>
      </c>
      <c r="I401" s="25" t="str">
        <f>IFERROR(VLOOKUP(C401,CadArm!$B$6:$E$26,4,FALSE)-COUNTIFS($C$6:C401,tbLancamentos[[#This Row],[LOCAL]],$H$6:H401,"Ocupado"),"")</f>
        <v/>
      </c>
      <c r="J401" s="25" t="str">
        <f>IF(tbLancamentos[[#This Row],[Vagas disponíveis]]&lt;0,"Vagas esgotadas para "&amp;C401,"")</f>
        <v/>
      </c>
    </row>
    <row r="402" spans="2:10" s="25" customFormat="1" ht="15" x14ac:dyDescent="0.2">
      <c r="B402" s="40"/>
      <c r="C402" s="41"/>
      <c r="D402" s="76"/>
      <c r="E402" s="76"/>
      <c r="F402" s="62" t="str">
        <f>IFERROR(IF(E402="","",IF(VLOOKUP(E402,tbFuncionarios[],6,FALSE)&lt;&gt;"","Demitido",VLOOKUP(E402,tbFuncionarios[],2,FALSE))),"")</f>
        <v/>
      </c>
      <c r="G402" s="79" t="str">
        <f>IF(tbLancamentos[[#This Row],[NOME]]="","",IF(tbLancamentos[[#This Row],[esgotado]]&lt;&gt;"",tbLancamentos[[#This Row],[esgotado]],tbLancamentos[[#This Row],[DISPONIBILIDADE]]))</f>
        <v/>
      </c>
      <c r="H402" s="63" t="str">
        <f>IFERROR(IF(tbLancamentos[[#This Row],[NOME]]="","",IF(AND(D402&lt;&gt;"",F402&lt;&gt;"",F402&lt;&gt;"Demitido"),"Ocupado","Disponível")),"")</f>
        <v/>
      </c>
      <c r="I402" s="25" t="str">
        <f>IFERROR(VLOOKUP(C402,CadArm!$B$6:$E$26,4,FALSE)-COUNTIFS($C$6:C402,tbLancamentos[[#This Row],[LOCAL]],$H$6:H402,"Ocupado"),"")</f>
        <v/>
      </c>
      <c r="J402" s="25" t="str">
        <f>IF(tbLancamentos[[#This Row],[Vagas disponíveis]]&lt;0,"Vagas esgotadas para "&amp;C402,"")</f>
        <v/>
      </c>
    </row>
    <row r="403" spans="2:10" s="25" customFormat="1" ht="15" x14ac:dyDescent="0.2">
      <c r="B403" s="40"/>
      <c r="C403" s="41"/>
      <c r="D403" s="76"/>
      <c r="E403" s="76"/>
      <c r="F403" s="62" t="str">
        <f>IFERROR(IF(E403="","",IF(VLOOKUP(E403,tbFuncionarios[],6,FALSE)&lt;&gt;"","Demitido",VLOOKUP(E403,tbFuncionarios[],2,FALSE))),"")</f>
        <v/>
      </c>
      <c r="G403" s="79" t="str">
        <f>IF(tbLancamentos[[#This Row],[NOME]]="","",IF(tbLancamentos[[#This Row],[esgotado]]&lt;&gt;"",tbLancamentos[[#This Row],[esgotado]],tbLancamentos[[#This Row],[DISPONIBILIDADE]]))</f>
        <v/>
      </c>
      <c r="H403" s="63" t="str">
        <f>IFERROR(IF(tbLancamentos[[#This Row],[NOME]]="","",IF(AND(D403&lt;&gt;"",F403&lt;&gt;"",F403&lt;&gt;"Demitido"),"Ocupado","Disponível")),"")</f>
        <v/>
      </c>
      <c r="I403" s="25" t="str">
        <f>IFERROR(VLOOKUP(C403,CadArm!$B$6:$E$26,4,FALSE)-COUNTIFS($C$6:C403,tbLancamentos[[#This Row],[LOCAL]],$H$6:H403,"Ocupado"),"")</f>
        <v/>
      </c>
      <c r="J403" s="25" t="str">
        <f>IF(tbLancamentos[[#This Row],[Vagas disponíveis]]&lt;0,"Vagas esgotadas para "&amp;C403,"")</f>
        <v/>
      </c>
    </row>
    <row r="404" spans="2:10" s="25" customFormat="1" ht="15" x14ac:dyDescent="0.2">
      <c r="B404" s="40"/>
      <c r="C404" s="41"/>
      <c r="D404" s="76"/>
      <c r="E404" s="76"/>
      <c r="F404" s="62" t="str">
        <f>IFERROR(IF(E404="","",IF(VLOOKUP(E404,tbFuncionarios[],6,FALSE)&lt;&gt;"","Demitido",VLOOKUP(E404,tbFuncionarios[],2,FALSE))),"")</f>
        <v/>
      </c>
      <c r="G404" s="79" t="str">
        <f>IF(tbLancamentos[[#This Row],[NOME]]="","",IF(tbLancamentos[[#This Row],[esgotado]]&lt;&gt;"",tbLancamentos[[#This Row],[esgotado]],tbLancamentos[[#This Row],[DISPONIBILIDADE]]))</f>
        <v/>
      </c>
      <c r="H404" s="63" t="str">
        <f>IFERROR(IF(tbLancamentos[[#This Row],[NOME]]="","",IF(AND(D404&lt;&gt;"",F404&lt;&gt;"",F404&lt;&gt;"Demitido"),"Ocupado","Disponível")),"")</f>
        <v/>
      </c>
      <c r="I404" s="25" t="str">
        <f>IFERROR(VLOOKUP(C404,CadArm!$B$6:$E$26,4,FALSE)-COUNTIFS($C$6:C404,tbLancamentos[[#This Row],[LOCAL]],$H$6:H404,"Ocupado"),"")</f>
        <v/>
      </c>
      <c r="J404" s="25" t="str">
        <f>IF(tbLancamentos[[#This Row],[Vagas disponíveis]]&lt;0,"Vagas esgotadas para "&amp;C404,"")</f>
        <v/>
      </c>
    </row>
    <row r="405" spans="2:10" s="25" customFormat="1" ht="15" x14ac:dyDescent="0.2">
      <c r="B405" s="40"/>
      <c r="C405" s="41"/>
      <c r="D405" s="76"/>
      <c r="E405" s="76"/>
      <c r="F405" s="62" t="str">
        <f>IFERROR(IF(E405="","",IF(VLOOKUP(E405,tbFuncionarios[],6,FALSE)&lt;&gt;"","Demitido",VLOOKUP(E405,tbFuncionarios[],2,FALSE))),"")</f>
        <v/>
      </c>
      <c r="G405" s="79" t="str">
        <f>IF(tbLancamentos[[#This Row],[NOME]]="","",IF(tbLancamentos[[#This Row],[esgotado]]&lt;&gt;"",tbLancamentos[[#This Row],[esgotado]],tbLancamentos[[#This Row],[DISPONIBILIDADE]]))</f>
        <v/>
      </c>
      <c r="H405" s="63" t="str">
        <f>IFERROR(IF(tbLancamentos[[#This Row],[NOME]]="","",IF(AND(D405&lt;&gt;"",F405&lt;&gt;"",F405&lt;&gt;"Demitido"),"Ocupado","Disponível")),"")</f>
        <v/>
      </c>
      <c r="I405" s="25" t="str">
        <f>IFERROR(VLOOKUP(C405,CadArm!$B$6:$E$26,4,FALSE)-COUNTIFS($C$6:C405,tbLancamentos[[#This Row],[LOCAL]],$H$6:H405,"Ocupado"),"")</f>
        <v/>
      </c>
      <c r="J405" s="25" t="str">
        <f>IF(tbLancamentos[[#This Row],[Vagas disponíveis]]&lt;0,"Vagas esgotadas para "&amp;C405,"")</f>
        <v/>
      </c>
    </row>
    <row r="406" spans="2:10" s="25" customFormat="1" ht="15" x14ac:dyDescent="0.2">
      <c r="B406" s="40"/>
      <c r="C406" s="41"/>
      <c r="D406" s="76"/>
      <c r="E406" s="76"/>
      <c r="F406" s="62" t="str">
        <f>IFERROR(IF(E406="","",IF(VLOOKUP(E406,tbFuncionarios[],6,FALSE)&lt;&gt;"","Demitido",VLOOKUP(E406,tbFuncionarios[],2,FALSE))),"")</f>
        <v/>
      </c>
      <c r="G406" s="79" t="str">
        <f>IF(tbLancamentos[[#This Row],[NOME]]="","",IF(tbLancamentos[[#This Row],[esgotado]]&lt;&gt;"",tbLancamentos[[#This Row],[esgotado]],tbLancamentos[[#This Row],[DISPONIBILIDADE]]))</f>
        <v/>
      </c>
      <c r="H406" s="63" t="str">
        <f>IFERROR(IF(tbLancamentos[[#This Row],[NOME]]="","",IF(AND(D406&lt;&gt;"",F406&lt;&gt;"",F406&lt;&gt;"Demitido"),"Ocupado","Disponível")),"")</f>
        <v/>
      </c>
      <c r="I406" s="25" t="str">
        <f>IFERROR(VLOOKUP(C406,CadArm!$B$6:$E$26,4,FALSE)-COUNTIFS($C$6:C406,tbLancamentos[[#This Row],[LOCAL]],$H$6:H406,"Ocupado"),"")</f>
        <v/>
      </c>
      <c r="J406" s="25" t="str">
        <f>IF(tbLancamentos[[#This Row],[Vagas disponíveis]]&lt;0,"Vagas esgotadas para "&amp;C406,"")</f>
        <v/>
      </c>
    </row>
    <row r="407" spans="2:10" s="25" customFormat="1" ht="15" x14ac:dyDescent="0.2">
      <c r="B407" s="40"/>
      <c r="C407" s="41"/>
      <c r="D407" s="76"/>
      <c r="E407" s="76"/>
      <c r="F407" s="62" t="str">
        <f>IFERROR(IF(E407="","",IF(VLOOKUP(E407,tbFuncionarios[],6,FALSE)&lt;&gt;"","Demitido",VLOOKUP(E407,tbFuncionarios[],2,FALSE))),"")</f>
        <v/>
      </c>
      <c r="G407" s="79" t="str">
        <f>IF(tbLancamentos[[#This Row],[NOME]]="","",IF(tbLancamentos[[#This Row],[esgotado]]&lt;&gt;"",tbLancamentos[[#This Row],[esgotado]],tbLancamentos[[#This Row],[DISPONIBILIDADE]]))</f>
        <v/>
      </c>
      <c r="H407" s="63" t="str">
        <f>IFERROR(IF(tbLancamentos[[#This Row],[NOME]]="","",IF(AND(D407&lt;&gt;"",F407&lt;&gt;"",F407&lt;&gt;"Demitido"),"Ocupado","Disponível")),"")</f>
        <v/>
      </c>
      <c r="I407" s="25" t="str">
        <f>IFERROR(VLOOKUP(C407,CadArm!$B$6:$E$26,4,FALSE)-COUNTIFS($C$6:C407,tbLancamentos[[#This Row],[LOCAL]],$H$6:H407,"Ocupado"),"")</f>
        <v/>
      </c>
      <c r="J407" s="25" t="str">
        <f>IF(tbLancamentos[[#This Row],[Vagas disponíveis]]&lt;0,"Vagas esgotadas para "&amp;C407,"")</f>
        <v/>
      </c>
    </row>
    <row r="408" spans="2:10" s="25" customFormat="1" ht="15" x14ac:dyDescent="0.2">
      <c r="B408" s="40"/>
      <c r="C408" s="41"/>
      <c r="D408" s="76"/>
      <c r="E408" s="76"/>
      <c r="F408" s="62" t="str">
        <f>IFERROR(IF(E408="","",IF(VLOOKUP(E408,tbFuncionarios[],6,FALSE)&lt;&gt;"","Demitido",VLOOKUP(E408,tbFuncionarios[],2,FALSE))),"")</f>
        <v/>
      </c>
      <c r="G408" s="79" t="str">
        <f>IF(tbLancamentos[[#This Row],[NOME]]="","",IF(tbLancamentos[[#This Row],[esgotado]]&lt;&gt;"",tbLancamentos[[#This Row],[esgotado]],tbLancamentos[[#This Row],[DISPONIBILIDADE]]))</f>
        <v/>
      </c>
      <c r="H408" s="63" t="str">
        <f>IFERROR(IF(tbLancamentos[[#This Row],[NOME]]="","",IF(AND(D408&lt;&gt;"",F408&lt;&gt;"",F408&lt;&gt;"Demitido"),"Ocupado","Disponível")),"")</f>
        <v/>
      </c>
      <c r="I408" s="25" t="str">
        <f>IFERROR(VLOOKUP(C408,CadArm!$B$6:$E$26,4,FALSE)-COUNTIFS($C$6:C408,tbLancamentos[[#This Row],[LOCAL]],$H$6:H408,"Ocupado"),"")</f>
        <v/>
      </c>
      <c r="J408" s="25" t="str">
        <f>IF(tbLancamentos[[#This Row],[Vagas disponíveis]]&lt;0,"Vagas esgotadas para "&amp;C408,"")</f>
        <v/>
      </c>
    </row>
    <row r="409" spans="2:10" s="25" customFormat="1" ht="15" x14ac:dyDescent="0.2">
      <c r="B409" s="40"/>
      <c r="C409" s="41"/>
      <c r="D409" s="76"/>
      <c r="E409" s="76"/>
      <c r="F409" s="62" t="str">
        <f>IFERROR(IF(E409="","",IF(VLOOKUP(E409,tbFuncionarios[],6,FALSE)&lt;&gt;"","Demitido",VLOOKUP(E409,tbFuncionarios[],2,FALSE))),"")</f>
        <v/>
      </c>
      <c r="G409" s="79" t="str">
        <f>IF(tbLancamentos[[#This Row],[NOME]]="","",IF(tbLancamentos[[#This Row],[esgotado]]&lt;&gt;"",tbLancamentos[[#This Row],[esgotado]],tbLancamentos[[#This Row],[DISPONIBILIDADE]]))</f>
        <v/>
      </c>
      <c r="H409" s="63" t="str">
        <f>IFERROR(IF(tbLancamentos[[#This Row],[NOME]]="","",IF(AND(D409&lt;&gt;"",F409&lt;&gt;"",F409&lt;&gt;"Demitido"),"Ocupado","Disponível")),"")</f>
        <v/>
      </c>
      <c r="I409" s="25" t="str">
        <f>IFERROR(VLOOKUP(C409,CadArm!$B$6:$E$26,4,FALSE)-COUNTIFS($C$6:C409,tbLancamentos[[#This Row],[LOCAL]],$H$6:H409,"Ocupado"),"")</f>
        <v/>
      </c>
      <c r="J409" s="25" t="str">
        <f>IF(tbLancamentos[[#This Row],[Vagas disponíveis]]&lt;0,"Vagas esgotadas para "&amp;C409,"")</f>
        <v/>
      </c>
    </row>
    <row r="410" spans="2:10" s="25" customFormat="1" ht="15" x14ac:dyDescent="0.2">
      <c r="B410" s="40"/>
      <c r="C410" s="41"/>
      <c r="D410" s="76"/>
      <c r="E410" s="76"/>
      <c r="F410" s="62" t="str">
        <f>IFERROR(IF(E410="","",IF(VLOOKUP(E410,tbFuncionarios[],6,FALSE)&lt;&gt;"","Demitido",VLOOKUP(E410,tbFuncionarios[],2,FALSE))),"")</f>
        <v/>
      </c>
      <c r="G410" s="79" t="str">
        <f>IF(tbLancamentos[[#This Row],[NOME]]="","",IF(tbLancamentos[[#This Row],[esgotado]]&lt;&gt;"",tbLancamentos[[#This Row],[esgotado]],tbLancamentos[[#This Row],[DISPONIBILIDADE]]))</f>
        <v/>
      </c>
      <c r="H410" s="63" t="str">
        <f>IFERROR(IF(tbLancamentos[[#This Row],[NOME]]="","",IF(AND(D410&lt;&gt;"",F410&lt;&gt;"",F410&lt;&gt;"Demitido"),"Ocupado","Disponível")),"")</f>
        <v/>
      </c>
      <c r="I410" s="25" t="str">
        <f>IFERROR(VLOOKUP(C410,CadArm!$B$6:$E$26,4,FALSE)-COUNTIFS($C$6:C410,tbLancamentos[[#This Row],[LOCAL]],$H$6:H410,"Ocupado"),"")</f>
        <v/>
      </c>
      <c r="J410" s="25" t="str">
        <f>IF(tbLancamentos[[#This Row],[Vagas disponíveis]]&lt;0,"Vagas esgotadas para "&amp;C410,"")</f>
        <v/>
      </c>
    </row>
    <row r="411" spans="2:10" s="25" customFormat="1" ht="15" x14ac:dyDescent="0.2">
      <c r="B411" s="40"/>
      <c r="C411" s="41"/>
      <c r="D411" s="76"/>
      <c r="E411" s="76"/>
      <c r="F411" s="62" t="str">
        <f>IFERROR(IF(E411="","",IF(VLOOKUP(E411,tbFuncionarios[],6,FALSE)&lt;&gt;"","Demitido",VLOOKUP(E411,tbFuncionarios[],2,FALSE))),"")</f>
        <v/>
      </c>
      <c r="G411" s="79" t="str">
        <f>IF(tbLancamentos[[#This Row],[NOME]]="","",IF(tbLancamentos[[#This Row],[esgotado]]&lt;&gt;"",tbLancamentos[[#This Row],[esgotado]],tbLancamentos[[#This Row],[DISPONIBILIDADE]]))</f>
        <v/>
      </c>
      <c r="H411" s="63" t="str">
        <f>IFERROR(IF(tbLancamentos[[#This Row],[NOME]]="","",IF(AND(D411&lt;&gt;"",F411&lt;&gt;"",F411&lt;&gt;"Demitido"),"Ocupado","Disponível")),"")</f>
        <v/>
      </c>
      <c r="I411" s="25" t="str">
        <f>IFERROR(VLOOKUP(C411,CadArm!$B$6:$E$26,4,FALSE)-COUNTIFS($C$6:C411,tbLancamentos[[#This Row],[LOCAL]],$H$6:H411,"Ocupado"),"")</f>
        <v/>
      </c>
      <c r="J411" s="25" t="str">
        <f>IF(tbLancamentos[[#This Row],[Vagas disponíveis]]&lt;0,"Vagas esgotadas para "&amp;C411,"")</f>
        <v/>
      </c>
    </row>
    <row r="412" spans="2:10" s="25" customFormat="1" ht="15" x14ac:dyDescent="0.2">
      <c r="B412" s="40"/>
      <c r="C412" s="41"/>
      <c r="D412" s="76"/>
      <c r="E412" s="76"/>
      <c r="F412" s="62" t="str">
        <f>IFERROR(IF(E412="","",IF(VLOOKUP(E412,tbFuncionarios[],6,FALSE)&lt;&gt;"","Demitido",VLOOKUP(E412,tbFuncionarios[],2,FALSE))),"")</f>
        <v/>
      </c>
      <c r="G412" s="79" t="str">
        <f>IF(tbLancamentos[[#This Row],[NOME]]="","",IF(tbLancamentos[[#This Row],[esgotado]]&lt;&gt;"",tbLancamentos[[#This Row],[esgotado]],tbLancamentos[[#This Row],[DISPONIBILIDADE]]))</f>
        <v/>
      </c>
      <c r="H412" s="63" t="str">
        <f>IFERROR(IF(tbLancamentos[[#This Row],[NOME]]="","",IF(AND(D412&lt;&gt;"",F412&lt;&gt;"",F412&lt;&gt;"Demitido"),"Ocupado","Disponível")),"")</f>
        <v/>
      </c>
      <c r="I412" s="25" t="str">
        <f>IFERROR(VLOOKUP(C412,CadArm!$B$6:$E$26,4,FALSE)-COUNTIFS($C$6:C412,tbLancamentos[[#This Row],[LOCAL]],$H$6:H412,"Ocupado"),"")</f>
        <v/>
      </c>
      <c r="J412" s="25" t="str">
        <f>IF(tbLancamentos[[#This Row],[Vagas disponíveis]]&lt;0,"Vagas esgotadas para "&amp;C412,"")</f>
        <v/>
      </c>
    </row>
    <row r="413" spans="2:10" s="25" customFormat="1" ht="15" x14ac:dyDescent="0.2">
      <c r="B413" s="40"/>
      <c r="C413" s="41"/>
      <c r="D413" s="76"/>
      <c r="E413" s="76"/>
      <c r="F413" s="62" t="str">
        <f>IFERROR(IF(E413="","",IF(VLOOKUP(E413,tbFuncionarios[],6,FALSE)&lt;&gt;"","Demitido",VLOOKUP(E413,tbFuncionarios[],2,FALSE))),"")</f>
        <v/>
      </c>
      <c r="G413" s="79" t="str">
        <f>IF(tbLancamentos[[#This Row],[NOME]]="","",IF(tbLancamentos[[#This Row],[esgotado]]&lt;&gt;"",tbLancamentos[[#This Row],[esgotado]],tbLancamentos[[#This Row],[DISPONIBILIDADE]]))</f>
        <v/>
      </c>
      <c r="H413" s="63" t="str">
        <f>IFERROR(IF(tbLancamentos[[#This Row],[NOME]]="","",IF(AND(D413&lt;&gt;"",F413&lt;&gt;"",F413&lt;&gt;"Demitido"),"Ocupado","Disponível")),"")</f>
        <v/>
      </c>
      <c r="I413" s="25" t="str">
        <f>IFERROR(VLOOKUP(C413,CadArm!$B$6:$E$26,4,FALSE)-COUNTIFS($C$6:C413,tbLancamentos[[#This Row],[LOCAL]],$H$6:H413,"Ocupado"),"")</f>
        <v/>
      </c>
      <c r="J413" s="25" t="str">
        <f>IF(tbLancamentos[[#This Row],[Vagas disponíveis]]&lt;0,"Vagas esgotadas para "&amp;C413,"")</f>
        <v/>
      </c>
    </row>
    <row r="414" spans="2:10" s="25" customFormat="1" ht="15" x14ac:dyDescent="0.2">
      <c r="B414" s="40"/>
      <c r="C414" s="41"/>
      <c r="D414" s="76"/>
      <c r="E414" s="76"/>
      <c r="F414" s="62" t="str">
        <f>IFERROR(IF(E414="","",IF(VLOOKUP(E414,tbFuncionarios[],6,FALSE)&lt;&gt;"","Demitido",VLOOKUP(E414,tbFuncionarios[],2,FALSE))),"")</f>
        <v/>
      </c>
      <c r="G414" s="79" t="str">
        <f>IF(tbLancamentos[[#This Row],[NOME]]="","",IF(tbLancamentos[[#This Row],[esgotado]]&lt;&gt;"",tbLancamentos[[#This Row],[esgotado]],tbLancamentos[[#This Row],[DISPONIBILIDADE]]))</f>
        <v/>
      </c>
      <c r="H414" s="63" t="str">
        <f>IFERROR(IF(tbLancamentos[[#This Row],[NOME]]="","",IF(AND(D414&lt;&gt;"",F414&lt;&gt;"",F414&lt;&gt;"Demitido"),"Ocupado","Disponível")),"")</f>
        <v/>
      </c>
      <c r="I414" s="25" t="str">
        <f>IFERROR(VLOOKUP(C414,CadArm!$B$6:$E$26,4,FALSE)-COUNTIFS($C$6:C414,tbLancamentos[[#This Row],[LOCAL]],$H$6:H414,"Ocupado"),"")</f>
        <v/>
      </c>
      <c r="J414" s="25" t="str">
        <f>IF(tbLancamentos[[#This Row],[Vagas disponíveis]]&lt;0,"Vagas esgotadas para "&amp;C414,"")</f>
        <v/>
      </c>
    </row>
    <row r="415" spans="2:10" s="25" customFormat="1" ht="15" x14ac:dyDescent="0.2">
      <c r="B415" s="40"/>
      <c r="C415" s="41"/>
      <c r="D415" s="76"/>
      <c r="E415" s="76"/>
      <c r="F415" s="62" t="str">
        <f>IFERROR(IF(E415="","",IF(VLOOKUP(E415,tbFuncionarios[],6,FALSE)&lt;&gt;"","Demitido",VLOOKUP(E415,tbFuncionarios[],2,FALSE))),"")</f>
        <v/>
      </c>
      <c r="G415" s="79" t="str">
        <f>IF(tbLancamentos[[#This Row],[NOME]]="","",IF(tbLancamentos[[#This Row],[esgotado]]&lt;&gt;"",tbLancamentos[[#This Row],[esgotado]],tbLancamentos[[#This Row],[DISPONIBILIDADE]]))</f>
        <v/>
      </c>
      <c r="H415" s="63" t="str">
        <f>IFERROR(IF(tbLancamentos[[#This Row],[NOME]]="","",IF(AND(D415&lt;&gt;"",F415&lt;&gt;"",F415&lt;&gt;"Demitido"),"Ocupado","Disponível")),"")</f>
        <v/>
      </c>
      <c r="I415" s="25" t="str">
        <f>IFERROR(VLOOKUP(C415,CadArm!$B$6:$E$26,4,FALSE)-COUNTIFS($C$6:C415,tbLancamentos[[#This Row],[LOCAL]],$H$6:H415,"Ocupado"),"")</f>
        <v/>
      </c>
      <c r="J415" s="25" t="str">
        <f>IF(tbLancamentos[[#This Row],[Vagas disponíveis]]&lt;0,"Vagas esgotadas para "&amp;C415,"")</f>
        <v/>
      </c>
    </row>
    <row r="416" spans="2:10" s="25" customFormat="1" ht="15" x14ac:dyDescent="0.2">
      <c r="B416" s="40"/>
      <c r="C416" s="41"/>
      <c r="D416" s="76"/>
      <c r="E416" s="76"/>
      <c r="F416" s="62" t="str">
        <f>IFERROR(IF(E416="","",IF(VLOOKUP(E416,tbFuncionarios[],6,FALSE)&lt;&gt;"","Demitido",VLOOKUP(E416,tbFuncionarios[],2,FALSE))),"")</f>
        <v/>
      </c>
      <c r="G416" s="79" t="str">
        <f>IF(tbLancamentos[[#This Row],[NOME]]="","",IF(tbLancamentos[[#This Row],[esgotado]]&lt;&gt;"",tbLancamentos[[#This Row],[esgotado]],tbLancamentos[[#This Row],[DISPONIBILIDADE]]))</f>
        <v/>
      </c>
      <c r="H416" s="63" t="str">
        <f>IFERROR(IF(tbLancamentos[[#This Row],[NOME]]="","",IF(AND(D416&lt;&gt;"",F416&lt;&gt;"",F416&lt;&gt;"Demitido"),"Ocupado","Disponível")),"")</f>
        <v/>
      </c>
      <c r="I416" s="25" t="str">
        <f>IFERROR(VLOOKUP(C416,CadArm!$B$6:$E$26,4,FALSE)-COUNTIFS($C$6:C416,tbLancamentos[[#This Row],[LOCAL]],$H$6:H416,"Ocupado"),"")</f>
        <v/>
      </c>
      <c r="J416" s="25" t="str">
        <f>IF(tbLancamentos[[#This Row],[Vagas disponíveis]]&lt;0,"Vagas esgotadas para "&amp;C416,"")</f>
        <v/>
      </c>
    </row>
    <row r="417" spans="2:10" s="25" customFormat="1" ht="15" x14ac:dyDescent="0.2">
      <c r="B417" s="40"/>
      <c r="C417" s="41"/>
      <c r="D417" s="76"/>
      <c r="E417" s="76"/>
      <c r="F417" s="62" t="str">
        <f>IFERROR(IF(E417="","",IF(VLOOKUP(E417,tbFuncionarios[],6,FALSE)&lt;&gt;"","Demitido",VLOOKUP(E417,tbFuncionarios[],2,FALSE))),"")</f>
        <v/>
      </c>
      <c r="G417" s="79" t="str">
        <f>IF(tbLancamentos[[#This Row],[NOME]]="","",IF(tbLancamentos[[#This Row],[esgotado]]&lt;&gt;"",tbLancamentos[[#This Row],[esgotado]],tbLancamentos[[#This Row],[DISPONIBILIDADE]]))</f>
        <v/>
      </c>
      <c r="H417" s="63" t="str">
        <f>IFERROR(IF(tbLancamentos[[#This Row],[NOME]]="","",IF(AND(D417&lt;&gt;"",F417&lt;&gt;"",F417&lt;&gt;"Demitido"),"Ocupado","Disponível")),"")</f>
        <v/>
      </c>
      <c r="I417" s="25" t="str">
        <f>IFERROR(VLOOKUP(C417,CadArm!$B$6:$E$26,4,FALSE)-COUNTIFS($C$6:C417,tbLancamentos[[#This Row],[LOCAL]],$H$6:H417,"Ocupado"),"")</f>
        <v/>
      </c>
      <c r="J417" s="25" t="str">
        <f>IF(tbLancamentos[[#This Row],[Vagas disponíveis]]&lt;0,"Vagas esgotadas para "&amp;C417,"")</f>
        <v/>
      </c>
    </row>
    <row r="418" spans="2:10" s="25" customFormat="1" ht="15" x14ac:dyDescent="0.2">
      <c r="B418" s="40"/>
      <c r="C418" s="41"/>
      <c r="D418" s="76"/>
      <c r="E418" s="76"/>
      <c r="F418" s="62" t="str">
        <f>IFERROR(IF(E418="","",IF(VLOOKUP(E418,tbFuncionarios[],6,FALSE)&lt;&gt;"","Demitido",VLOOKUP(E418,tbFuncionarios[],2,FALSE))),"")</f>
        <v/>
      </c>
      <c r="G418" s="79" t="str">
        <f>IF(tbLancamentos[[#This Row],[NOME]]="","",IF(tbLancamentos[[#This Row],[esgotado]]&lt;&gt;"",tbLancamentos[[#This Row],[esgotado]],tbLancamentos[[#This Row],[DISPONIBILIDADE]]))</f>
        <v/>
      </c>
      <c r="H418" s="63" t="str">
        <f>IFERROR(IF(tbLancamentos[[#This Row],[NOME]]="","",IF(AND(D418&lt;&gt;"",F418&lt;&gt;"",F418&lt;&gt;"Demitido"),"Ocupado","Disponível")),"")</f>
        <v/>
      </c>
      <c r="I418" s="25" t="str">
        <f>IFERROR(VLOOKUP(C418,CadArm!$B$6:$E$26,4,FALSE)-COUNTIFS($C$6:C418,tbLancamentos[[#This Row],[LOCAL]],$H$6:H418,"Ocupado"),"")</f>
        <v/>
      </c>
      <c r="J418" s="25" t="str">
        <f>IF(tbLancamentos[[#This Row],[Vagas disponíveis]]&lt;0,"Vagas esgotadas para "&amp;C418,"")</f>
        <v/>
      </c>
    </row>
    <row r="419" spans="2:10" s="25" customFormat="1" ht="15" x14ac:dyDescent="0.2">
      <c r="B419" s="40"/>
      <c r="C419" s="41"/>
      <c r="D419" s="76"/>
      <c r="E419" s="76"/>
      <c r="F419" s="62" t="str">
        <f>IFERROR(IF(E419="","",IF(VLOOKUP(E419,tbFuncionarios[],6,FALSE)&lt;&gt;"","Demitido",VLOOKUP(E419,tbFuncionarios[],2,FALSE))),"")</f>
        <v/>
      </c>
      <c r="G419" s="79" t="str">
        <f>IF(tbLancamentos[[#This Row],[NOME]]="","",IF(tbLancamentos[[#This Row],[esgotado]]&lt;&gt;"",tbLancamentos[[#This Row],[esgotado]],tbLancamentos[[#This Row],[DISPONIBILIDADE]]))</f>
        <v/>
      </c>
      <c r="H419" s="63" t="str">
        <f>IFERROR(IF(tbLancamentos[[#This Row],[NOME]]="","",IF(AND(D419&lt;&gt;"",F419&lt;&gt;"",F419&lt;&gt;"Demitido"),"Ocupado","Disponível")),"")</f>
        <v/>
      </c>
      <c r="I419" s="25" t="str">
        <f>IFERROR(VLOOKUP(C419,CadArm!$B$6:$E$26,4,FALSE)-COUNTIFS($C$6:C419,tbLancamentos[[#This Row],[LOCAL]],$H$6:H419,"Ocupado"),"")</f>
        <v/>
      </c>
      <c r="J419" s="25" t="str">
        <f>IF(tbLancamentos[[#This Row],[Vagas disponíveis]]&lt;0,"Vagas esgotadas para "&amp;C419,"")</f>
        <v/>
      </c>
    </row>
    <row r="420" spans="2:10" s="25" customFormat="1" ht="15" x14ac:dyDescent="0.2">
      <c r="B420" s="40"/>
      <c r="C420" s="41"/>
      <c r="D420" s="76"/>
      <c r="E420" s="76"/>
      <c r="F420" s="62" t="str">
        <f>IFERROR(IF(E420="","",IF(VLOOKUP(E420,tbFuncionarios[],6,FALSE)&lt;&gt;"","Demitido",VLOOKUP(E420,tbFuncionarios[],2,FALSE))),"")</f>
        <v/>
      </c>
      <c r="G420" s="79" t="str">
        <f>IF(tbLancamentos[[#This Row],[NOME]]="","",IF(tbLancamentos[[#This Row],[esgotado]]&lt;&gt;"",tbLancamentos[[#This Row],[esgotado]],tbLancamentos[[#This Row],[DISPONIBILIDADE]]))</f>
        <v/>
      </c>
      <c r="H420" s="63" t="str">
        <f>IFERROR(IF(tbLancamentos[[#This Row],[NOME]]="","",IF(AND(D420&lt;&gt;"",F420&lt;&gt;"",F420&lt;&gt;"Demitido"),"Ocupado","Disponível")),"")</f>
        <v/>
      </c>
      <c r="I420" s="25" t="str">
        <f>IFERROR(VLOOKUP(C420,CadArm!$B$6:$E$26,4,FALSE)-COUNTIFS($C$6:C420,tbLancamentos[[#This Row],[LOCAL]],$H$6:H420,"Ocupado"),"")</f>
        <v/>
      </c>
      <c r="J420" s="25" t="str">
        <f>IF(tbLancamentos[[#This Row],[Vagas disponíveis]]&lt;0,"Vagas esgotadas para "&amp;C420,"")</f>
        <v/>
      </c>
    </row>
    <row r="421" spans="2:10" s="25" customFormat="1" ht="15" x14ac:dyDescent="0.2">
      <c r="B421" s="40"/>
      <c r="C421" s="41"/>
      <c r="D421" s="76"/>
      <c r="E421" s="76"/>
      <c r="F421" s="62" t="str">
        <f>IFERROR(IF(E421="","",IF(VLOOKUP(E421,tbFuncionarios[],6,FALSE)&lt;&gt;"","Demitido",VLOOKUP(E421,tbFuncionarios[],2,FALSE))),"")</f>
        <v/>
      </c>
      <c r="G421" s="79" t="str">
        <f>IF(tbLancamentos[[#This Row],[NOME]]="","",IF(tbLancamentos[[#This Row],[esgotado]]&lt;&gt;"",tbLancamentos[[#This Row],[esgotado]],tbLancamentos[[#This Row],[DISPONIBILIDADE]]))</f>
        <v/>
      </c>
      <c r="H421" s="63" t="str">
        <f>IFERROR(IF(tbLancamentos[[#This Row],[NOME]]="","",IF(AND(D421&lt;&gt;"",F421&lt;&gt;"",F421&lt;&gt;"Demitido"),"Ocupado","Disponível")),"")</f>
        <v/>
      </c>
      <c r="I421" s="25" t="str">
        <f>IFERROR(VLOOKUP(C421,CadArm!$B$6:$E$26,4,FALSE)-COUNTIFS($C$6:C421,tbLancamentos[[#This Row],[LOCAL]],$H$6:H421,"Ocupado"),"")</f>
        <v/>
      </c>
      <c r="J421" s="25" t="str">
        <f>IF(tbLancamentos[[#This Row],[Vagas disponíveis]]&lt;0,"Vagas esgotadas para "&amp;C421,"")</f>
        <v/>
      </c>
    </row>
    <row r="422" spans="2:10" s="25" customFormat="1" ht="15" x14ac:dyDescent="0.2">
      <c r="B422" s="40"/>
      <c r="C422" s="41"/>
      <c r="D422" s="76"/>
      <c r="E422" s="76"/>
      <c r="F422" s="62" t="str">
        <f>IFERROR(IF(E422="","",IF(VLOOKUP(E422,tbFuncionarios[],6,FALSE)&lt;&gt;"","Demitido",VLOOKUP(E422,tbFuncionarios[],2,FALSE))),"")</f>
        <v/>
      </c>
      <c r="G422" s="79" t="str">
        <f>IF(tbLancamentos[[#This Row],[NOME]]="","",IF(tbLancamentos[[#This Row],[esgotado]]&lt;&gt;"",tbLancamentos[[#This Row],[esgotado]],tbLancamentos[[#This Row],[DISPONIBILIDADE]]))</f>
        <v/>
      </c>
      <c r="H422" s="63" t="str">
        <f>IFERROR(IF(tbLancamentos[[#This Row],[NOME]]="","",IF(AND(D422&lt;&gt;"",F422&lt;&gt;"",F422&lt;&gt;"Demitido"),"Ocupado","Disponível")),"")</f>
        <v/>
      </c>
      <c r="I422" s="25" t="str">
        <f>IFERROR(VLOOKUP(C422,CadArm!$B$6:$E$26,4,FALSE)-COUNTIFS($C$6:C422,tbLancamentos[[#This Row],[LOCAL]],$H$6:H422,"Ocupado"),"")</f>
        <v/>
      </c>
      <c r="J422" s="25" t="str">
        <f>IF(tbLancamentos[[#This Row],[Vagas disponíveis]]&lt;0,"Vagas esgotadas para "&amp;C422,"")</f>
        <v/>
      </c>
    </row>
    <row r="423" spans="2:10" s="25" customFormat="1" ht="15" x14ac:dyDescent="0.2">
      <c r="B423" s="40"/>
      <c r="C423" s="41"/>
      <c r="D423" s="76"/>
      <c r="E423" s="76"/>
      <c r="F423" s="62" t="str">
        <f>IFERROR(IF(E423="","",IF(VLOOKUP(E423,tbFuncionarios[],6,FALSE)&lt;&gt;"","Demitido",VLOOKUP(E423,tbFuncionarios[],2,FALSE))),"")</f>
        <v/>
      </c>
      <c r="G423" s="79" t="str">
        <f>IF(tbLancamentos[[#This Row],[NOME]]="","",IF(tbLancamentos[[#This Row],[esgotado]]&lt;&gt;"",tbLancamentos[[#This Row],[esgotado]],tbLancamentos[[#This Row],[DISPONIBILIDADE]]))</f>
        <v/>
      </c>
      <c r="H423" s="63" t="str">
        <f>IFERROR(IF(tbLancamentos[[#This Row],[NOME]]="","",IF(AND(D423&lt;&gt;"",F423&lt;&gt;"",F423&lt;&gt;"Demitido"),"Ocupado","Disponível")),"")</f>
        <v/>
      </c>
      <c r="I423" s="25" t="str">
        <f>IFERROR(VLOOKUP(C423,CadArm!$B$6:$E$26,4,FALSE)-COUNTIFS($C$6:C423,tbLancamentos[[#This Row],[LOCAL]],$H$6:H423,"Ocupado"),"")</f>
        <v/>
      </c>
      <c r="J423" s="25" t="str">
        <f>IF(tbLancamentos[[#This Row],[Vagas disponíveis]]&lt;0,"Vagas esgotadas para "&amp;C423,"")</f>
        <v/>
      </c>
    </row>
    <row r="424" spans="2:10" s="25" customFormat="1" ht="15" x14ac:dyDescent="0.2">
      <c r="B424" s="40"/>
      <c r="C424" s="41"/>
      <c r="D424" s="76"/>
      <c r="E424" s="76"/>
      <c r="F424" s="62" t="str">
        <f>IFERROR(IF(E424="","",IF(VLOOKUP(E424,tbFuncionarios[],6,FALSE)&lt;&gt;"","Demitido",VLOOKUP(E424,tbFuncionarios[],2,FALSE))),"")</f>
        <v/>
      </c>
      <c r="G424" s="79" t="str">
        <f>IF(tbLancamentos[[#This Row],[NOME]]="","",IF(tbLancamentos[[#This Row],[esgotado]]&lt;&gt;"",tbLancamentos[[#This Row],[esgotado]],tbLancamentos[[#This Row],[DISPONIBILIDADE]]))</f>
        <v/>
      </c>
      <c r="H424" s="63" t="str">
        <f>IFERROR(IF(tbLancamentos[[#This Row],[NOME]]="","",IF(AND(D424&lt;&gt;"",F424&lt;&gt;"",F424&lt;&gt;"Demitido"),"Ocupado","Disponível")),"")</f>
        <v/>
      </c>
      <c r="I424" s="25" t="str">
        <f>IFERROR(VLOOKUP(C424,CadArm!$B$6:$E$26,4,FALSE)-COUNTIFS($C$6:C424,tbLancamentos[[#This Row],[LOCAL]],$H$6:H424,"Ocupado"),"")</f>
        <v/>
      </c>
      <c r="J424" s="25" t="str">
        <f>IF(tbLancamentos[[#This Row],[Vagas disponíveis]]&lt;0,"Vagas esgotadas para "&amp;C424,"")</f>
        <v/>
      </c>
    </row>
    <row r="425" spans="2:10" s="25" customFormat="1" ht="15" x14ac:dyDescent="0.2">
      <c r="B425" s="40"/>
      <c r="C425" s="41"/>
      <c r="D425" s="76"/>
      <c r="E425" s="76"/>
      <c r="F425" s="62" t="str">
        <f>IFERROR(IF(E425="","",IF(VLOOKUP(E425,tbFuncionarios[],6,FALSE)&lt;&gt;"","Demitido",VLOOKUP(E425,tbFuncionarios[],2,FALSE))),"")</f>
        <v/>
      </c>
      <c r="G425" s="79" t="str">
        <f>IF(tbLancamentos[[#This Row],[NOME]]="","",IF(tbLancamentos[[#This Row],[esgotado]]&lt;&gt;"",tbLancamentos[[#This Row],[esgotado]],tbLancamentos[[#This Row],[DISPONIBILIDADE]]))</f>
        <v/>
      </c>
      <c r="H425" s="63" t="str">
        <f>IFERROR(IF(tbLancamentos[[#This Row],[NOME]]="","",IF(AND(D425&lt;&gt;"",F425&lt;&gt;"",F425&lt;&gt;"Demitido"),"Ocupado","Disponível")),"")</f>
        <v/>
      </c>
      <c r="I425" s="25" t="str">
        <f>IFERROR(VLOOKUP(C425,CadArm!$B$6:$E$26,4,FALSE)-COUNTIFS($C$6:C425,tbLancamentos[[#This Row],[LOCAL]],$H$6:H425,"Ocupado"),"")</f>
        <v/>
      </c>
      <c r="J425" s="25" t="str">
        <f>IF(tbLancamentos[[#This Row],[Vagas disponíveis]]&lt;0,"Vagas esgotadas para "&amp;C425,"")</f>
        <v/>
      </c>
    </row>
    <row r="426" spans="2:10" s="25" customFormat="1" ht="15" x14ac:dyDescent="0.2">
      <c r="B426" s="40"/>
      <c r="C426" s="41"/>
      <c r="D426" s="76"/>
      <c r="E426" s="76"/>
      <c r="F426" s="62" t="str">
        <f>IFERROR(IF(E426="","",IF(VLOOKUP(E426,tbFuncionarios[],6,FALSE)&lt;&gt;"","Demitido",VLOOKUP(E426,tbFuncionarios[],2,FALSE))),"")</f>
        <v/>
      </c>
      <c r="G426" s="79" t="str">
        <f>IF(tbLancamentos[[#This Row],[NOME]]="","",IF(tbLancamentos[[#This Row],[esgotado]]&lt;&gt;"",tbLancamentos[[#This Row],[esgotado]],tbLancamentos[[#This Row],[DISPONIBILIDADE]]))</f>
        <v/>
      </c>
      <c r="H426" s="63" t="str">
        <f>IFERROR(IF(tbLancamentos[[#This Row],[NOME]]="","",IF(AND(D426&lt;&gt;"",F426&lt;&gt;"",F426&lt;&gt;"Demitido"),"Ocupado","Disponível")),"")</f>
        <v/>
      </c>
      <c r="I426" s="25" t="str">
        <f>IFERROR(VLOOKUP(C426,CadArm!$B$6:$E$26,4,FALSE)-COUNTIFS($C$6:C426,tbLancamentos[[#This Row],[LOCAL]],$H$6:H426,"Ocupado"),"")</f>
        <v/>
      </c>
      <c r="J426" s="25" t="str">
        <f>IF(tbLancamentos[[#This Row],[Vagas disponíveis]]&lt;0,"Vagas esgotadas para "&amp;C426,"")</f>
        <v/>
      </c>
    </row>
    <row r="427" spans="2:10" s="25" customFormat="1" ht="15" x14ac:dyDescent="0.2">
      <c r="B427" s="40"/>
      <c r="C427" s="41"/>
      <c r="D427" s="76"/>
      <c r="E427" s="76"/>
      <c r="F427" s="62" t="str">
        <f>IFERROR(IF(E427="","",IF(VLOOKUP(E427,tbFuncionarios[],6,FALSE)&lt;&gt;"","Demitido",VLOOKUP(E427,tbFuncionarios[],2,FALSE))),"")</f>
        <v/>
      </c>
      <c r="G427" s="79" t="str">
        <f>IF(tbLancamentos[[#This Row],[NOME]]="","",IF(tbLancamentos[[#This Row],[esgotado]]&lt;&gt;"",tbLancamentos[[#This Row],[esgotado]],tbLancamentos[[#This Row],[DISPONIBILIDADE]]))</f>
        <v/>
      </c>
      <c r="H427" s="63" t="str">
        <f>IFERROR(IF(tbLancamentos[[#This Row],[NOME]]="","",IF(AND(D427&lt;&gt;"",F427&lt;&gt;"",F427&lt;&gt;"Demitido"),"Ocupado","Disponível")),"")</f>
        <v/>
      </c>
      <c r="I427" s="25" t="str">
        <f>IFERROR(VLOOKUP(C427,CadArm!$B$6:$E$26,4,FALSE)-COUNTIFS($C$6:C427,tbLancamentos[[#This Row],[LOCAL]],$H$6:H427,"Ocupado"),"")</f>
        <v/>
      </c>
      <c r="J427" s="25" t="str">
        <f>IF(tbLancamentos[[#This Row],[Vagas disponíveis]]&lt;0,"Vagas esgotadas para "&amp;C427,"")</f>
        <v/>
      </c>
    </row>
    <row r="428" spans="2:10" s="25" customFormat="1" ht="15" x14ac:dyDescent="0.2">
      <c r="B428" s="40"/>
      <c r="C428" s="41"/>
      <c r="D428" s="76"/>
      <c r="E428" s="76"/>
      <c r="F428" s="62" t="str">
        <f>IFERROR(IF(E428="","",IF(VLOOKUP(E428,tbFuncionarios[],6,FALSE)&lt;&gt;"","Demitido",VLOOKUP(E428,tbFuncionarios[],2,FALSE))),"")</f>
        <v/>
      </c>
      <c r="G428" s="79" t="str">
        <f>IF(tbLancamentos[[#This Row],[NOME]]="","",IF(tbLancamentos[[#This Row],[esgotado]]&lt;&gt;"",tbLancamentos[[#This Row],[esgotado]],tbLancamentos[[#This Row],[DISPONIBILIDADE]]))</f>
        <v/>
      </c>
      <c r="H428" s="63" t="str">
        <f>IFERROR(IF(tbLancamentos[[#This Row],[NOME]]="","",IF(AND(D428&lt;&gt;"",F428&lt;&gt;"",F428&lt;&gt;"Demitido"),"Ocupado","Disponível")),"")</f>
        <v/>
      </c>
      <c r="I428" s="25" t="str">
        <f>IFERROR(VLOOKUP(C428,CadArm!$B$6:$E$26,4,FALSE)-COUNTIFS($C$6:C428,tbLancamentos[[#This Row],[LOCAL]],$H$6:H428,"Ocupado"),"")</f>
        <v/>
      </c>
      <c r="J428" s="25" t="str">
        <f>IF(tbLancamentos[[#This Row],[Vagas disponíveis]]&lt;0,"Vagas esgotadas para "&amp;C428,"")</f>
        <v/>
      </c>
    </row>
    <row r="429" spans="2:10" s="25" customFormat="1" ht="15" x14ac:dyDescent="0.2">
      <c r="B429" s="40"/>
      <c r="C429" s="41"/>
      <c r="D429" s="76"/>
      <c r="E429" s="76"/>
      <c r="F429" s="62" t="str">
        <f>IFERROR(IF(E429="","",IF(VLOOKUP(E429,tbFuncionarios[],6,FALSE)&lt;&gt;"","Demitido",VLOOKUP(E429,tbFuncionarios[],2,FALSE))),"")</f>
        <v/>
      </c>
      <c r="G429" s="79" t="str">
        <f>IF(tbLancamentos[[#This Row],[NOME]]="","",IF(tbLancamentos[[#This Row],[esgotado]]&lt;&gt;"",tbLancamentos[[#This Row],[esgotado]],tbLancamentos[[#This Row],[DISPONIBILIDADE]]))</f>
        <v/>
      </c>
      <c r="H429" s="63" t="str">
        <f>IFERROR(IF(tbLancamentos[[#This Row],[NOME]]="","",IF(AND(D429&lt;&gt;"",F429&lt;&gt;"",F429&lt;&gt;"Demitido"),"Ocupado","Disponível")),"")</f>
        <v/>
      </c>
      <c r="I429" s="25" t="str">
        <f>IFERROR(VLOOKUP(C429,CadArm!$B$6:$E$26,4,FALSE)-COUNTIFS($C$6:C429,tbLancamentos[[#This Row],[LOCAL]],$H$6:H429,"Ocupado"),"")</f>
        <v/>
      </c>
      <c r="J429" s="25" t="str">
        <f>IF(tbLancamentos[[#This Row],[Vagas disponíveis]]&lt;0,"Vagas esgotadas para "&amp;C429,"")</f>
        <v/>
      </c>
    </row>
    <row r="430" spans="2:10" s="25" customFormat="1" ht="15" x14ac:dyDescent="0.2">
      <c r="B430" s="40"/>
      <c r="C430" s="41"/>
      <c r="D430" s="76"/>
      <c r="E430" s="76"/>
      <c r="F430" s="62" t="str">
        <f>IFERROR(IF(E430="","",IF(VLOOKUP(E430,tbFuncionarios[],6,FALSE)&lt;&gt;"","Demitido",VLOOKUP(E430,tbFuncionarios[],2,FALSE))),"")</f>
        <v/>
      </c>
      <c r="G430" s="79" t="str">
        <f>IF(tbLancamentos[[#This Row],[NOME]]="","",IF(tbLancamentos[[#This Row],[esgotado]]&lt;&gt;"",tbLancamentos[[#This Row],[esgotado]],tbLancamentos[[#This Row],[DISPONIBILIDADE]]))</f>
        <v/>
      </c>
      <c r="H430" s="63" t="str">
        <f>IFERROR(IF(tbLancamentos[[#This Row],[NOME]]="","",IF(AND(D430&lt;&gt;"",F430&lt;&gt;"",F430&lt;&gt;"Demitido"),"Ocupado","Disponível")),"")</f>
        <v/>
      </c>
      <c r="I430" s="25" t="str">
        <f>IFERROR(VLOOKUP(C430,CadArm!$B$6:$E$26,4,FALSE)-COUNTIFS($C$6:C430,tbLancamentos[[#This Row],[LOCAL]],$H$6:H430,"Ocupado"),"")</f>
        <v/>
      </c>
      <c r="J430" s="25" t="str">
        <f>IF(tbLancamentos[[#This Row],[Vagas disponíveis]]&lt;0,"Vagas esgotadas para "&amp;C430,"")</f>
        <v/>
      </c>
    </row>
    <row r="431" spans="2:10" s="25" customFormat="1" ht="15" x14ac:dyDescent="0.2">
      <c r="B431" s="40"/>
      <c r="C431" s="41"/>
      <c r="D431" s="76"/>
      <c r="E431" s="76"/>
      <c r="F431" s="62" t="str">
        <f>IFERROR(IF(E431="","",IF(VLOOKUP(E431,tbFuncionarios[],6,FALSE)&lt;&gt;"","Demitido",VLOOKUP(E431,tbFuncionarios[],2,FALSE))),"")</f>
        <v/>
      </c>
      <c r="G431" s="79" t="str">
        <f>IF(tbLancamentos[[#This Row],[NOME]]="","",IF(tbLancamentos[[#This Row],[esgotado]]&lt;&gt;"",tbLancamentos[[#This Row],[esgotado]],tbLancamentos[[#This Row],[DISPONIBILIDADE]]))</f>
        <v/>
      </c>
      <c r="H431" s="63" t="str">
        <f>IFERROR(IF(tbLancamentos[[#This Row],[NOME]]="","",IF(AND(D431&lt;&gt;"",F431&lt;&gt;"",F431&lt;&gt;"Demitido"),"Ocupado","Disponível")),"")</f>
        <v/>
      </c>
      <c r="I431" s="25" t="str">
        <f>IFERROR(VLOOKUP(C431,CadArm!$B$6:$E$26,4,FALSE)-COUNTIFS($C$6:C431,tbLancamentos[[#This Row],[LOCAL]],$H$6:H431,"Ocupado"),"")</f>
        <v/>
      </c>
      <c r="J431" s="25" t="str">
        <f>IF(tbLancamentos[[#This Row],[Vagas disponíveis]]&lt;0,"Vagas esgotadas para "&amp;C431,"")</f>
        <v/>
      </c>
    </row>
    <row r="432" spans="2:10" s="25" customFormat="1" ht="15" x14ac:dyDescent="0.2">
      <c r="B432" s="40"/>
      <c r="C432" s="41"/>
      <c r="D432" s="76"/>
      <c r="E432" s="76"/>
      <c r="F432" s="62" t="str">
        <f>IFERROR(IF(E432="","",IF(VLOOKUP(E432,tbFuncionarios[],6,FALSE)&lt;&gt;"","Demitido",VLOOKUP(E432,tbFuncionarios[],2,FALSE))),"")</f>
        <v/>
      </c>
      <c r="G432" s="79" t="str">
        <f>IF(tbLancamentos[[#This Row],[NOME]]="","",IF(tbLancamentos[[#This Row],[esgotado]]&lt;&gt;"",tbLancamentos[[#This Row],[esgotado]],tbLancamentos[[#This Row],[DISPONIBILIDADE]]))</f>
        <v/>
      </c>
      <c r="H432" s="63" t="str">
        <f>IFERROR(IF(tbLancamentos[[#This Row],[NOME]]="","",IF(AND(D432&lt;&gt;"",F432&lt;&gt;"",F432&lt;&gt;"Demitido"),"Ocupado","Disponível")),"")</f>
        <v/>
      </c>
      <c r="I432" s="25" t="str">
        <f>IFERROR(VLOOKUP(C432,CadArm!$B$6:$E$26,4,FALSE)-COUNTIFS($C$6:C432,tbLancamentos[[#This Row],[LOCAL]],$H$6:H432,"Ocupado"),"")</f>
        <v/>
      </c>
      <c r="J432" s="25" t="str">
        <f>IF(tbLancamentos[[#This Row],[Vagas disponíveis]]&lt;0,"Vagas esgotadas para "&amp;C432,"")</f>
        <v/>
      </c>
    </row>
    <row r="433" spans="2:10" s="25" customFormat="1" ht="15" x14ac:dyDescent="0.2">
      <c r="B433" s="40"/>
      <c r="C433" s="41"/>
      <c r="D433" s="76"/>
      <c r="E433" s="76"/>
      <c r="F433" s="62" t="str">
        <f>IFERROR(IF(E433="","",IF(VLOOKUP(E433,tbFuncionarios[],6,FALSE)&lt;&gt;"","Demitido",VLOOKUP(E433,tbFuncionarios[],2,FALSE))),"")</f>
        <v/>
      </c>
      <c r="G433" s="79" t="str">
        <f>IF(tbLancamentos[[#This Row],[NOME]]="","",IF(tbLancamentos[[#This Row],[esgotado]]&lt;&gt;"",tbLancamentos[[#This Row],[esgotado]],tbLancamentos[[#This Row],[DISPONIBILIDADE]]))</f>
        <v/>
      </c>
      <c r="H433" s="63" t="str">
        <f>IFERROR(IF(tbLancamentos[[#This Row],[NOME]]="","",IF(AND(D433&lt;&gt;"",F433&lt;&gt;"",F433&lt;&gt;"Demitido"),"Ocupado","Disponível")),"")</f>
        <v/>
      </c>
      <c r="I433" s="25" t="str">
        <f>IFERROR(VLOOKUP(C433,CadArm!$B$6:$E$26,4,FALSE)-COUNTIFS($C$6:C433,tbLancamentos[[#This Row],[LOCAL]],$H$6:H433,"Ocupado"),"")</f>
        <v/>
      </c>
      <c r="J433" s="25" t="str">
        <f>IF(tbLancamentos[[#This Row],[Vagas disponíveis]]&lt;0,"Vagas esgotadas para "&amp;C433,"")</f>
        <v/>
      </c>
    </row>
    <row r="434" spans="2:10" s="25" customFormat="1" ht="15" x14ac:dyDescent="0.2">
      <c r="B434" s="40"/>
      <c r="C434" s="41"/>
      <c r="D434" s="76"/>
      <c r="E434" s="76"/>
      <c r="F434" s="62" t="str">
        <f>IFERROR(IF(E434="","",IF(VLOOKUP(E434,tbFuncionarios[],6,FALSE)&lt;&gt;"","Demitido",VLOOKUP(E434,tbFuncionarios[],2,FALSE))),"")</f>
        <v/>
      </c>
      <c r="G434" s="79" t="str">
        <f>IF(tbLancamentos[[#This Row],[NOME]]="","",IF(tbLancamentos[[#This Row],[esgotado]]&lt;&gt;"",tbLancamentos[[#This Row],[esgotado]],tbLancamentos[[#This Row],[DISPONIBILIDADE]]))</f>
        <v/>
      </c>
      <c r="H434" s="63" t="str">
        <f>IFERROR(IF(tbLancamentos[[#This Row],[NOME]]="","",IF(AND(D434&lt;&gt;"",F434&lt;&gt;"",F434&lt;&gt;"Demitido"),"Ocupado","Disponível")),"")</f>
        <v/>
      </c>
      <c r="I434" s="25" t="str">
        <f>IFERROR(VLOOKUP(C434,CadArm!$B$6:$E$26,4,FALSE)-COUNTIFS($C$6:C434,tbLancamentos[[#This Row],[LOCAL]],$H$6:H434,"Ocupado"),"")</f>
        <v/>
      </c>
      <c r="J434" s="25" t="str">
        <f>IF(tbLancamentos[[#This Row],[Vagas disponíveis]]&lt;0,"Vagas esgotadas para "&amp;C434,"")</f>
        <v/>
      </c>
    </row>
    <row r="435" spans="2:10" s="25" customFormat="1" ht="15" x14ac:dyDescent="0.2">
      <c r="B435" s="40"/>
      <c r="C435" s="41"/>
      <c r="D435" s="76"/>
      <c r="E435" s="76"/>
      <c r="F435" s="62" t="str">
        <f>IFERROR(IF(E435="","",IF(VLOOKUP(E435,tbFuncionarios[],6,FALSE)&lt;&gt;"","Demitido",VLOOKUP(E435,tbFuncionarios[],2,FALSE))),"")</f>
        <v/>
      </c>
      <c r="G435" s="79" t="str">
        <f>IF(tbLancamentos[[#This Row],[NOME]]="","",IF(tbLancamentos[[#This Row],[esgotado]]&lt;&gt;"",tbLancamentos[[#This Row],[esgotado]],tbLancamentos[[#This Row],[DISPONIBILIDADE]]))</f>
        <v/>
      </c>
      <c r="H435" s="63" t="str">
        <f>IFERROR(IF(tbLancamentos[[#This Row],[NOME]]="","",IF(AND(D435&lt;&gt;"",F435&lt;&gt;"",F435&lt;&gt;"Demitido"),"Ocupado","Disponível")),"")</f>
        <v/>
      </c>
      <c r="I435" s="25" t="str">
        <f>IFERROR(VLOOKUP(C435,CadArm!$B$6:$E$26,4,FALSE)-COUNTIFS($C$6:C435,tbLancamentos[[#This Row],[LOCAL]],$H$6:H435,"Ocupado"),"")</f>
        <v/>
      </c>
      <c r="J435" s="25" t="str">
        <f>IF(tbLancamentos[[#This Row],[Vagas disponíveis]]&lt;0,"Vagas esgotadas para "&amp;C435,"")</f>
        <v/>
      </c>
    </row>
    <row r="436" spans="2:10" s="25" customFormat="1" ht="15" x14ac:dyDescent="0.2">
      <c r="B436" s="40"/>
      <c r="C436" s="41"/>
      <c r="D436" s="76"/>
      <c r="E436" s="76"/>
      <c r="F436" s="62" t="str">
        <f>IFERROR(IF(E436="","",IF(VLOOKUP(E436,tbFuncionarios[],6,FALSE)&lt;&gt;"","Demitido",VLOOKUP(E436,tbFuncionarios[],2,FALSE))),"")</f>
        <v/>
      </c>
      <c r="G436" s="79" t="str">
        <f>IF(tbLancamentos[[#This Row],[NOME]]="","",IF(tbLancamentos[[#This Row],[esgotado]]&lt;&gt;"",tbLancamentos[[#This Row],[esgotado]],tbLancamentos[[#This Row],[DISPONIBILIDADE]]))</f>
        <v/>
      </c>
      <c r="H436" s="63" t="str">
        <f>IFERROR(IF(tbLancamentos[[#This Row],[NOME]]="","",IF(AND(D436&lt;&gt;"",F436&lt;&gt;"",F436&lt;&gt;"Demitido"),"Ocupado","Disponível")),"")</f>
        <v/>
      </c>
      <c r="I436" s="25" t="str">
        <f>IFERROR(VLOOKUP(C436,CadArm!$B$6:$E$26,4,FALSE)-COUNTIFS($C$6:C436,tbLancamentos[[#This Row],[LOCAL]],$H$6:H436,"Ocupado"),"")</f>
        <v/>
      </c>
      <c r="J436" s="25" t="str">
        <f>IF(tbLancamentos[[#This Row],[Vagas disponíveis]]&lt;0,"Vagas esgotadas para "&amp;C436,"")</f>
        <v/>
      </c>
    </row>
    <row r="437" spans="2:10" s="25" customFormat="1" ht="15" x14ac:dyDescent="0.2">
      <c r="B437" s="40"/>
      <c r="C437" s="41"/>
      <c r="D437" s="76"/>
      <c r="E437" s="76"/>
      <c r="F437" s="62" t="str">
        <f>IFERROR(IF(E437="","",IF(VLOOKUP(E437,tbFuncionarios[],6,FALSE)&lt;&gt;"","Demitido",VLOOKUP(E437,tbFuncionarios[],2,FALSE))),"")</f>
        <v/>
      </c>
      <c r="G437" s="79" t="str">
        <f>IF(tbLancamentos[[#This Row],[NOME]]="","",IF(tbLancamentos[[#This Row],[esgotado]]&lt;&gt;"",tbLancamentos[[#This Row],[esgotado]],tbLancamentos[[#This Row],[DISPONIBILIDADE]]))</f>
        <v/>
      </c>
      <c r="H437" s="63" t="str">
        <f>IFERROR(IF(tbLancamentos[[#This Row],[NOME]]="","",IF(AND(D437&lt;&gt;"",F437&lt;&gt;"",F437&lt;&gt;"Demitido"),"Ocupado","Disponível")),"")</f>
        <v/>
      </c>
      <c r="I437" s="25" t="str">
        <f>IFERROR(VLOOKUP(C437,CadArm!$B$6:$E$26,4,FALSE)-COUNTIFS($C$6:C437,tbLancamentos[[#This Row],[LOCAL]],$H$6:H437,"Ocupado"),"")</f>
        <v/>
      </c>
      <c r="J437" s="25" t="str">
        <f>IF(tbLancamentos[[#This Row],[Vagas disponíveis]]&lt;0,"Vagas esgotadas para "&amp;C437,"")</f>
        <v/>
      </c>
    </row>
    <row r="438" spans="2:10" s="25" customFormat="1" ht="15" x14ac:dyDescent="0.2">
      <c r="B438" s="40"/>
      <c r="C438" s="41"/>
      <c r="D438" s="76"/>
      <c r="E438" s="76"/>
      <c r="F438" s="62" t="str">
        <f>IFERROR(IF(E438="","",IF(VLOOKUP(E438,tbFuncionarios[],6,FALSE)&lt;&gt;"","Demitido",VLOOKUP(E438,tbFuncionarios[],2,FALSE))),"")</f>
        <v/>
      </c>
      <c r="G438" s="79" t="str">
        <f>IF(tbLancamentos[[#This Row],[NOME]]="","",IF(tbLancamentos[[#This Row],[esgotado]]&lt;&gt;"",tbLancamentos[[#This Row],[esgotado]],tbLancamentos[[#This Row],[DISPONIBILIDADE]]))</f>
        <v/>
      </c>
      <c r="H438" s="63" t="str">
        <f>IFERROR(IF(tbLancamentos[[#This Row],[NOME]]="","",IF(AND(D438&lt;&gt;"",F438&lt;&gt;"",F438&lt;&gt;"Demitido"),"Ocupado","Disponível")),"")</f>
        <v/>
      </c>
      <c r="I438" s="25" t="str">
        <f>IFERROR(VLOOKUP(C438,CadArm!$B$6:$E$26,4,FALSE)-COUNTIFS($C$6:C438,tbLancamentos[[#This Row],[LOCAL]],$H$6:H438,"Ocupado"),"")</f>
        <v/>
      </c>
      <c r="J438" s="25" t="str">
        <f>IF(tbLancamentos[[#This Row],[Vagas disponíveis]]&lt;0,"Vagas esgotadas para "&amp;C438,"")</f>
        <v/>
      </c>
    </row>
    <row r="439" spans="2:10" s="25" customFormat="1" ht="15" x14ac:dyDescent="0.2">
      <c r="B439" s="40"/>
      <c r="C439" s="41"/>
      <c r="D439" s="76"/>
      <c r="E439" s="76"/>
      <c r="F439" s="62" t="str">
        <f>IFERROR(IF(E439="","",IF(VLOOKUP(E439,tbFuncionarios[],6,FALSE)&lt;&gt;"","Demitido",VLOOKUP(E439,tbFuncionarios[],2,FALSE))),"")</f>
        <v/>
      </c>
      <c r="G439" s="79" t="str">
        <f>IF(tbLancamentos[[#This Row],[NOME]]="","",IF(tbLancamentos[[#This Row],[esgotado]]&lt;&gt;"",tbLancamentos[[#This Row],[esgotado]],tbLancamentos[[#This Row],[DISPONIBILIDADE]]))</f>
        <v/>
      </c>
      <c r="H439" s="63" t="str">
        <f>IFERROR(IF(tbLancamentos[[#This Row],[NOME]]="","",IF(AND(D439&lt;&gt;"",F439&lt;&gt;"",F439&lt;&gt;"Demitido"),"Ocupado","Disponível")),"")</f>
        <v/>
      </c>
      <c r="I439" s="25" t="str">
        <f>IFERROR(VLOOKUP(C439,CadArm!$B$6:$E$26,4,FALSE)-COUNTIFS($C$6:C439,tbLancamentos[[#This Row],[LOCAL]],$H$6:H439,"Ocupado"),"")</f>
        <v/>
      </c>
      <c r="J439" s="25" t="str">
        <f>IF(tbLancamentos[[#This Row],[Vagas disponíveis]]&lt;0,"Vagas esgotadas para "&amp;C439,"")</f>
        <v/>
      </c>
    </row>
    <row r="440" spans="2:10" s="25" customFormat="1" ht="15" x14ac:dyDescent="0.2">
      <c r="B440" s="40"/>
      <c r="C440" s="41"/>
      <c r="D440" s="76"/>
      <c r="E440" s="76"/>
      <c r="F440" s="62" t="str">
        <f>IFERROR(IF(E440="","",IF(VLOOKUP(E440,tbFuncionarios[],6,FALSE)&lt;&gt;"","Demitido",VLOOKUP(E440,tbFuncionarios[],2,FALSE))),"")</f>
        <v/>
      </c>
      <c r="G440" s="79" t="str">
        <f>IF(tbLancamentos[[#This Row],[NOME]]="","",IF(tbLancamentos[[#This Row],[esgotado]]&lt;&gt;"",tbLancamentos[[#This Row],[esgotado]],tbLancamentos[[#This Row],[DISPONIBILIDADE]]))</f>
        <v/>
      </c>
      <c r="H440" s="63" t="str">
        <f>IFERROR(IF(tbLancamentos[[#This Row],[NOME]]="","",IF(AND(D440&lt;&gt;"",F440&lt;&gt;"",F440&lt;&gt;"Demitido"),"Ocupado","Disponível")),"")</f>
        <v/>
      </c>
      <c r="I440" s="25" t="str">
        <f>IFERROR(VLOOKUP(C440,CadArm!$B$6:$E$26,4,FALSE)-COUNTIFS($C$6:C440,tbLancamentos[[#This Row],[LOCAL]],$H$6:H440,"Ocupado"),"")</f>
        <v/>
      </c>
      <c r="J440" s="25" t="str">
        <f>IF(tbLancamentos[[#This Row],[Vagas disponíveis]]&lt;0,"Vagas esgotadas para "&amp;C440,"")</f>
        <v/>
      </c>
    </row>
    <row r="441" spans="2:10" s="25" customFormat="1" ht="15" x14ac:dyDescent="0.2">
      <c r="B441" s="40"/>
      <c r="C441" s="41"/>
      <c r="D441" s="76"/>
      <c r="E441" s="76"/>
      <c r="F441" s="62" t="str">
        <f>IFERROR(IF(E441="","",IF(VLOOKUP(E441,tbFuncionarios[],6,FALSE)&lt;&gt;"","Demitido",VLOOKUP(E441,tbFuncionarios[],2,FALSE))),"")</f>
        <v/>
      </c>
      <c r="G441" s="79" t="str">
        <f>IF(tbLancamentos[[#This Row],[NOME]]="","",IF(tbLancamentos[[#This Row],[esgotado]]&lt;&gt;"",tbLancamentos[[#This Row],[esgotado]],tbLancamentos[[#This Row],[DISPONIBILIDADE]]))</f>
        <v/>
      </c>
      <c r="H441" s="63" t="str">
        <f>IFERROR(IF(tbLancamentos[[#This Row],[NOME]]="","",IF(AND(D441&lt;&gt;"",F441&lt;&gt;"",F441&lt;&gt;"Demitido"),"Ocupado","Disponível")),"")</f>
        <v/>
      </c>
      <c r="I441" s="25" t="str">
        <f>IFERROR(VLOOKUP(C441,CadArm!$B$6:$E$26,4,FALSE)-COUNTIFS($C$6:C441,tbLancamentos[[#This Row],[LOCAL]],$H$6:H441,"Ocupado"),"")</f>
        <v/>
      </c>
      <c r="J441" s="25" t="str">
        <f>IF(tbLancamentos[[#This Row],[Vagas disponíveis]]&lt;0,"Vagas esgotadas para "&amp;C441,"")</f>
        <v/>
      </c>
    </row>
    <row r="442" spans="2:10" s="25" customFormat="1" ht="15" x14ac:dyDescent="0.2">
      <c r="B442" s="40"/>
      <c r="C442" s="41"/>
      <c r="D442" s="76"/>
      <c r="E442" s="76"/>
      <c r="F442" s="62" t="str">
        <f>IFERROR(IF(E442="","",IF(VLOOKUP(E442,tbFuncionarios[],6,FALSE)&lt;&gt;"","Demitido",VLOOKUP(E442,tbFuncionarios[],2,FALSE))),"")</f>
        <v/>
      </c>
      <c r="G442" s="79" t="str">
        <f>IF(tbLancamentos[[#This Row],[NOME]]="","",IF(tbLancamentos[[#This Row],[esgotado]]&lt;&gt;"",tbLancamentos[[#This Row],[esgotado]],tbLancamentos[[#This Row],[DISPONIBILIDADE]]))</f>
        <v/>
      </c>
      <c r="H442" s="63" t="str">
        <f>IFERROR(IF(tbLancamentos[[#This Row],[NOME]]="","",IF(AND(D442&lt;&gt;"",F442&lt;&gt;"",F442&lt;&gt;"Demitido"),"Ocupado","Disponível")),"")</f>
        <v/>
      </c>
      <c r="I442" s="25" t="str">
        <f>IFERROR(VLOOKUP(C442,CadArm!$B$6:$E$26,4,FALSE)-COUNTIFS($C$6:C442,tbLancamentos[[#This Row],[LOCAL]],$H$6:H442,"Ocupado"),"")</f>
        <v/>
      </c>
      <c r="J442" s="25" t="str">
        <f>IF(tbLancamentos[[#This Row],[Vagas disponíveis]]&lt;0,"Vagas esgotadas para "&amp;C442,"")</f>
        <v/>
      </c>
    </row>
    <row r="443" spans="2:10" s="25" customFormat="1" ht="15" x14ac:dyDescent="0.2">
      <c r="B443" s="40"/>
      <c r="C443" s="41"/>
      <c r="D443" s="76"/>
      <c r="E443" s="76"/>
      <c r="F443" s="62" t="str">
        <f>IFERROR(IF(E443="","",IF(VLOOKUP(E443,tbFuncionarios[],6,FALSE)&lt;&gt;"","Demitido",VLOOKUP(E443,tbFuncionarios[],2,FALSE))),"")</f>
        <v/>
      </c>
      <c r="G443" s="79" t="str">
        <f>IF(tbLancamentos[[#This Row],[NOME]]="","",IF(tbLancamentos[[#This Row],[esgotado]]&lt;&gt;"",tbLancamentos[[#This Row],[esgotado]],tbLancamentos[[#This Row],[DISPONIBILIDADE]]))</f>
        <v/>
      </c>
      <c r="H443" s="63" t="str">
        <f>IFERROR(IF(tbLancamentos[[#This Row],[NOME]]="","",IF(AND(D443&lt;&gt;"",F443&lt;&gt;"",F443&lt;&gt;"Demitido"),"Ocupado","Disponível")),"")</f>
        <v/>
      </c>
      <c r="I443" s="25" t="str">
        <f>IFERROR(VLOOKUP(C443,CadArm!$B$6:$E$26,4,FALSE)-COUNTIFS($C$6:C443,tbLancamentos[[#This Row],[LOCAL]],$H$6:H443,"Ocupado"),"")</f>
        <v/>
      </c>
      <c r="J443" s="25" t="str">
        <f>IF(tbLancamentos[[#This Row],[Vagas disponíveis]]&lt;0,"Vagas esgotadas para "&amp;C443,"")</f>
        <v/>
      </c>
    </row>
    <row r="444" spans="2:10" s="25" customFormat="1" ht="15" x14ac:dyDescent="0.2">
      <c r="B444" s="40"/>
      <c r="C444" s="41"/>
      <c r="D444" s="76"/>
      <c r="E444" s="76"/>
      <c r="F444" s="62" t="str">
        <f>IFERROR(IF(E444="","",IF(VLOOKUP(E444,tbFuncionarios[],6,FALSE)&lt;&gt;"","Demitido",VLOOKUP(E444,tbFuncionarios[],2,FALSE))),"")</f>
        <v/>
      </c>
      <c r="G444" s="79" t="str">
        <f>IF(tbLancamentos[[#This Row],[NOME]]="","",IF(tbLancamentos[[#This Row],[esgotado]]&lt;&gt;"",tbLancamentos[[#This Row],[esgotado]],tbLancamentos[[#This Row],[DISPONIBILIDADE]]))</f>
        <v/>
      </c>
      <c r="H444" s="63" t="str">
        <f>IFERROR(IF(tbLancamentos[[#This Row],[NOME]]="","",IF(AND(D444&lt;&gt;"",F444&lt;&gt;"",F444&lt;&gt;"Demitido"),"Ocupado","Disponível")),"")</f>
        <v/>
      </c>
      <c r="I444" s="25" t="str">
        <f>IFERROR(VLOOKUP(C444,CadArm!$B$6:$E$26,4,FALSE)-COUNTIFS($C$6:C444,tbLancamentos[[#This Row],[LOCAL]],$H$6:H444,"Ocupado"),"")</f>
        <v/>
      </c>
      <c r="J444" s="25" t="str">
        <f>IF(tbLancamentos[[#This Row],[Vagas disponíveis]]&lt;0,"Vagas esgotadas para "&amp;C444,"")</f>
        <v/>
      </c>
    </row>
    <row r="445" spans="2:10" s="25" customFormat="1" ht="15" x14ac:dyDescent="0.2">
      <c r="B445" s="40"/>
      <c r="C445" s="41"/>
      <c r="D445" s="76"/>
      <c r="E445" s="76"/>
      <c r="F445" s="62" t="str">
        <f>IFERROR(IF(E445="","",IF(VLOOKUP(E445,tbFuncionarios[],6,FALSE)&lt;&gt;"","Demitido",VLOOKUP(E445,tbFuncionarios[],2,FALSE))),"")</f>
        <v/>
      </c>
      <c r="G445" s="79" t="str">
        <f>IF(tbLancamentos[[#This Row],[NOME]]="","",IF(tbLancamentos[[#This Row],[esgotado]]&lt;&gt;"",tbLancamentos[[#This Row],[esgotado]],tbLancamentos[[#This Row],[DISPONIBILIDADE]]))</f>
        <v/>
      </c>
      <c r="H445" s="63" t="str">
        <f>IFERROR(IF(tbLancamentos[[#This Row],[NOME]]="","",IF(AND(D445&lt;&gt;"",F445&lt;&gt;"",F445&lt;&gt;"Demitido"),"Ocupado","Disponível")),"")</f>
        <v/>
      </c>
      <c r="I445" s="25" t="str">
        <f>IFERROR(VLOOKUP(C445,CadArm!$B$6:$E$26,4,FALSE)-COUNTIFS($C$6:C445,tbLancamentos[[#This Row],[LOCAL]],$H$6:H445,"Ocupado"),"")</f>
        <v/>
      </c>
      <c r="J445" s="25" t="str">
        <f>IF(tbLancamentos[[#This Row],[Vagas disponíveis]]&lt;0,"Vagas esgotadas para "&amp;C445,"")</f>
        <v/>
      </c>
    </row>
    <row r="446" spans="2:10" s="25" customFormat="1" ht="15" x14ac:dyDescent="0.2">
      <c r="B446" s="40"/>
      <c r="C446" s="41"/>
      <c r="D446" s="76"/>
      <c r="E446" s="76"/>
      <c r="F446" s="62" t="str">
        <f>IFERROR(IF(E446="","",IF(VLOOKUP(E446,tbFuncionarios[],6,FALSE)&lt;&gt;"","Demitido",VLOOKUP(E446,tbFuncionarios[],2,FALSE))),"")</f>
        <v/>
      </c>
      <c r="G446" s="79" t="str">
        <f>IF(tbLancamentos[[#This Row],[NOME]]="","",IF(tbLancamentos[[#This Row],[esgotado]]&lt;&gt;"",tbLancamentos[[#This Row],[esgotado]],tbLancamentos[[#This Row],[DISPONIBILIDADE]]))</f>
        <v/>
      </c>
      <c r="H446" s="63" t="str">
        <f>IFERROR(IF(tbLancamentos[[#This Row],[NOME]]="","",IF(AND(D446&lt;&gt;"",F446&lt;&gt;"",F446&lt;&gt;"Demitido"),"Ocupado","Disponível")),"")</f>
        <v/>
      </c>
      <c r="I446" s="25" t="str">
        <f>IFERROR(VLOOKUP(C446,CadArm!$B$6:$E$26,4,FALSE)-COUNTIFS($C$6:C446,tbLancamentos[[#This Row],[LOCAL]],$H$6:H446,"Ocupado"),"")</f>
        <v/>
      </c>
      <c r="J446" s="25" t="str">
        <f>IF(tbLancamentos[[#This Row],[Vagas disponíveis]]&lt;0,"Vagas esgotadas para "&amp;C446,"")</f>
        <v/>
      </c>
    </row>
    <row r="447" spans="2:10" s="25" customFormat="1" ht="15" x14ac:dyDescent="0.2">
      <c r="B447" s="40"/>
      <c r="C447" s="41"/>
      <c r="D447" s="76"/>
      <c r="E447" s="76"/>
      <c r="F447" s="62" t="str">
        <f>IFERROR(IF(E447="","",IF(VLOOKUP(E447,tbFuncionarios[],6,FALSE)&lt;&gt;"","Demitido",VLOOKUP(E447,tbFuncionarios[],2,FALSE))),"")</f>
        <v/>
      </c>
      <c r="G447" s="79" t="str">
        <f>IF(tbLancamentos[[#This Row],[NOME]]="","",IF(tbLancamentos[[#This Row],[esgotado]]&lt;&gt;"",tbLancamentos[[#This Row],[esgotado]],tbLancamentos[[#This Row],[DISPONIBILIDADE]]))</f>
        <v/>
      </c>
      <c r="H447" s="63" t="str">
        <f>IFERROR(IF(tbLancamentos[[#This Row],[NOME]]="","",IF(AND(D447&lt;&gt;"",F447&lt;&gt;"",F447&lt;&gt;"Demitido"),"Ocupado","Disponível")),"")</f>
        <v/>
      </c>
      <c r="I447" s="25" t="str">
        <f>IFERROR(VLOOKUP(C447,CadArm!$B$6:$E$26,4,FALSE)-COUNTIFS($C$6:C447,tbLancamentos[[#This Row],[LOCAL]],$H$6:H447,"Ocupado"),"")</f>
        <v/>
      </c>
      <c r="J447" s="25" t="str">
        <f>IF(tbLancamentos[[#This Row],[Vagas disponíveis]]&lt;0,"Vagas esgotadas para "&amp;C447,"")</f>
        <v/>
      </c>
    </row>
    <row r="448" spans="2:10" s="25" customFormat="1" ht="15" x14ac:dyDescent="0.2">
      <c r="B448" s="40"/>
      <c r="C448" s="41"/>
      <c r="D448" s="76"/>
      <c r="E448" s="76"/>
      <c r="F448" s="62" t="str">
        <f>IFERROR(IF(E448="","",IF(VLOOKUP(E448,tbFuncionarios[],6,FALSE)&lt;&gt;"","Demitido",VLOOKUP(E448,tbFuncionarios[],2,FALSE))),"")</f>
        <v/>
      </c>
      <c r="G448" s="79" t="str">
        <f>IF(tbLancamentos[[#This Row],[NOME]]="","",IF(tbLancamentos[[#This Row],[esgotado]]&lt;&gt;"",tbLancamentos[[#This Row],[esgotado]],tbLancamentos[[#This Row],[DISPONIBILIDADE]]))</f>
        <v/>
      </c>
      <c r="H448" s="63" t="str">
        <f>IFERROR(IF(tbLancamentos[[#This Row],[NOME]]="","",IF(AND(D448&lt;&gt;"",F448&lt;&gt;"",F448&lt;&gt;"Demitido"),"Ocupado","Disponível")),"")</f>
        <v/>
      </c>
      <c r="I448" s="25" t="str">
        <f>IFERROR(VLOOKUP(C448,CadArm!$B$6:$E$26,4,FALSE)-COUNTIFS($C$6:C448,tbLancamentos[[#This Row],[LOCAL]],$H$6:H448,"Ocupado"),"")</f>
        <v/>
      </c>
      <c r="J448" s="25" t="str">
        <f>IF(tbLancamentos[[#This Row],[Vagas disponíveis]]&lt;0,"Vagas esgotadas para "&amp;C448,"")</f>
        <v/>
      </c>
    </row>
    <row r="449" spans="2:10" s="25" customFormat="1" ht="15" x14ac:dyDescent="0.2">
      <c r="B449" s="40"/>
      <c r="C449" s="41"/>
      <c r="D449" s="76"/>
      <c r="E449" s="76"/>
      <c r="F449" s="62" t="str">
        <f>IFERROR(IF(E449="","",IF(VLOOKUP(E449,tbFuncionarios[],6,FALSE)&lt;&gt;"","Demitido",VLOOKUP(E449,tbFuncionarios[],2,FALSE))),"")</f>
        <v/>
      </c>
      <c r="G449" s="79" t="str">
        <f>IF(tbLancamentos[[#This Row],[NOME]]="","",IF(tbLancamentos[[#This Row],[esgotado]]&lt;&gt;"",tbLancamentos[[#This Row],[esgotado]],tbLancamentos[[#This Row],[DISPONIBILIDADE]]))</f>
        <v/>
      </c>
      <c r="H449" s="63" t="str">
        <f>IFERROR(IF(tbLancamentos[[#This Row],[NOME]]="","",IF(AND(D449&lt;&gt;"",F449&lt;&gt;"",F449&lt;&gt;"Demitido"),"Ocupado","Disponível")),"")</f>
        <v/>
      </c>
      <c r="I449" s="25" t="str">
        <f>IFERROR(VLOOKUP(C449,CadArm!$B$6:$E$26,4,FALSE)-COUNTIFS($C$6:C449,tbLancamentos[[#This Row],[LOCAL]],$H$6:H449,"Ocupado"),"")</f>
        <v/>
      </c>
      <c r="J449" s="25" t="str">
        <f>IF(tbLancamentos[[#This Row],[Vagas disponíveis]]&lt;0,"Vagas esgotadas para "&amp;C449,"")</f>
        <v/>
      </c>
    </row>
    <row r="450" spans="2:10" s="25" customFormat="1" ht="15" x14ac:dyDescent="0.2">
      <c r="B450" s="40"/>
      <c r="C450" s="41"/>
      <c r="D450" s="76"/>
      <c r="E450" s="76"/>
      <c r="F450" s="62" t="str">
        <f>IFERROR(IF(E450="","",IF(VLOOKUP(E450,tbFuncionarios[],6,FALSE)&lt;&gt;"","Demitido",VLOOKUP(E450,tbFuncionarios[],2,FALSE))),"")</f>
        <v/>
      </c>
      <c r="G450" s="79" t="str">
        <f>IF(tbLancamentos[[#This Row],[NOME]]="","",IF(tbLancamentos[[#This Row],[esgotado]]&lt;&gt;"",tbLancamentos[[#This Row],[esgotado]],tbLancamentos[[#This Row],[DISPONIBILIDADE]]))</f>
        <v/>
      </c>
      <c r="H450" s="63" t="str">
        <f>IFERROR(IF(tbLancamentos[[#This Row],[NOME]]="","",IF(AND(D450&lt;&gt;"",F450&lt;&gt;"",F450&lt;&gt;"Demitido"),"Ocupado","Disponível")),"")</f>
        <v/>
      </c>
      <c r="I450" s="25" t="str">
        <f>IFERROR(VLOOKUP(C450,CadArm!$B$6:$E$26,4,FALSE)-COUNTIFS($C$6:C450,tbLancamentos[[#This Row],[LOCAL]],$H$6:H450,"Ocupado"),"")</f>
        <v/>
      </c>
      <c r="J450" s="25" t="str">
        <f>IF(tbLancamentos[[#This Row],[Vagas disponíveis]]&lt;0,"Vagas esgotadas para "&amp;C450,"")</f>
        <v/>
      </c>
    </row>
    <row r="451" spans="2:10" s="25" customFormat="1" ht="15" x14ac:dyDescent="0.2">
      <c r="B451" s="40"/>
      <c r="C451" s="41"/>
      <c r="D451" s="76"/>
      <c r="E451" s="76"/>
      <c r="F451" s="62" t="str">
        <f>IFERROR(IF(E451="","",IF(VLOOKUP(E451,tbFuncionarios[],6,FALSE)&lt;&gt;"","Demitido",VLOOKUP(E451,tbFuncionarios[],2,FALSE))),"")</f>
        <v/>
      </c>
      <c r="G451" s="79" t="str">
        <f>IF(tbLancamentos[[#This Row],[NOME]]="","",IF(tbLancamentos[[#This Row],[esgotado]]&lt;&gt;"",tbLancamentos[[#This Row],[esgotado]],tbLancamentos[[#This Row],[DISPONIBILIDADE]]))</f>
        <v/>
      </c>
      <c r="H451" s="63" t="str">
        <f>IFERROR(IF(tbLancamentos[[#This Row],[NOME]]="","",IF(AND(D451&lt;&gt;"",F451&lt;&gt;"",F451&lt;&gt;"Demitido"),"Ocupado","Disponível")),"")</f>
        <v/>
      </c>
      <c r="I451" s="25" t="str">
        <f>IFERROR(VLOOKUP(C451,CadArm!$B$6:$E$26,4,FALSE)-COUNTIFS($C$6:C451,tbLancamentos[[#This Row],[LOCAL]],$H$6:H451,"Ocupado"),"")</f>
        <v/>
      </c>
      <c r="J451" s="25" t="str">
        <f>IF(tbLancamentos[[#This Row],[Vagas disponíveis]]&lt;0,"Vagas esgotadas para "&amp;C451,"")</f>
        <v/>
      </c>
    </row>
    <row r="452" spans="2:10" s="25" customFormat="1" ht="15" x14ac:dyDescent="0.2">
      <c r="B452" s="40"/>
      <c r="C452" s="41"/>
      <c r="D452" s="76"/>
      <c r="E452" s="76"/>
      <c r="F452" s="62" t="str">
        <f>IFERROR(IF(E452="","",IF(VLOOKUP(E452,tbFuncionarios[],6,FALSE)&lt;&gt;"","Demitido",VLOOKUP(E452,tbFuncionarios[],2,FALSE))),"")</f>
        <v/>
      </c>
      <c r="G452" s="79" t="str">
        <f>IF(tbLancamentos[[#This Row],[NOME]]="","",IF(tbLancamentos[[#This Row],[esgotado]]&lt;&gt;"",tbLancamentos[[#This Row],[esgotado]],tbLancamentos[[#This Row],[DISPONIBILIDADE]]))</f>
        <v/>
      </c>
      <c r="H452" s="63" t="str">
        <f>IFERROR(IF(tbLancamentos[[#This Row],[NOME]]="","",IF(AND(D452&lt;&gt;"",F452&lt;&gt;"",F452&lt;&gt;"Demitido"),"Ocupado","Disponível")),"")</f>
        <v/>
      </c>
      <c r="I452" s="25" t="str">
        <f>IFERROR(VLOOKUP(C452,CadArm!$B$6:$E$26,4,FALSE)-COUNTIFS($C$6:C452,tbLancamentos[[#This Row],[LOCAL]],$H$6:H452,"Ocupado"),"")</f>
        <v/>
      </c>
      <c r="J452" s="25" t="str">
        <f>IF(tbLancamentos[[#This Row],[Vagas disponíveis]]&lt;0,"Vagas esgotadas para "&amp;C452,"")</f>
        <v/>
      </c>
    </row>
    <row r="453" spans="2:10" s="25" customFormat="1" ht="15" x14ac:dyDescent="0.2">
      <c r="B453" s="40"/>
      <c r="C453" s="41"/>
      <c r="D453" s="76"/>
      <c r="E453" s="76"/>
      <c r="F453" s="62" t="str">
        <f>IFERROR(IF(E453="","",IF(VLOOKUP(E453,tbFuncionarios[],6,FALSE)&lt;&gt;"","Demitido",VLOOKUP(E453,tbFuncionarios[],2,FALSE))),"")</f>
        <v/>
      </c>
      <c r="G453" s="79" t="str">
        <f>IF(tbLancamentos[[#This Row],[NOME]]="","",IF(tbLancamentos[[#This Row],[esgotado]]&lt;&gt;"",tbLancamentos[[#This Row],[esgotado]],tbLancamentos[[#This Row],[DISPONIBILIDADE]]))</f>
        <v/>
      </c>
      <c r="H453" s="63" t="str">
        <f>IFERROR(IF(tbLancamentos[[#This Row],[NOME]]="","",IF(AND(D453&lt;&gt;"",F453&lt;&gt;"",F453&lt;&gt;"Demitido"),"Ocupado","Disponível")),"")</f>
        <v/>
      </c>
      <c r="I453" s="25" t="str">
        <f>IFERROR(VLOOKUP(C453,CadArm!$B$6:$E$26,4,FALSE)-COUNTIFS($C$6:C453,tbLancamentos[[#This Row],[LOCAL]],$H$6:H453,"Ocupado"),"")</f>
        <v/>
      </c>
      <c r="J453" s="25" t="str">
        <f>IF(tbLancamentos[[#This Row],[Vagas disponíveis]]&lt;0,"Vagas esgotadas para "&amp;C453,"")</f>
        <v/>
      </c>
    </row>
    <row r="454" spans="2:10" s="25" customFormat="1" ht="15" x14ac:dyDescent="0.2">
      <c r="B454" s="40"/>
      <c r="C454" s="41"/>
      <c r="D454" s="76"/>
      <c r="E454" s="76"/>
      <c r="F454" s="62" t="str">
        <f>IFERROR(IF(E454="","",IF(VLOOKUP(E454,tbFuncionarios[],6,FALSE)&lt;&gt;"","Demitido",VLOOKUP(E454,tbFuncionarios[],2,FALSE))),"")</f>
        <v/>
      </c>
      <c r="G454" s="79" t="str">
        <f>IF(tbLancamentos[[#This Row],[NOME]]="","",IF(tbLancamentos[[#This Row],[esgotado]]&lt;&gt;"",tbLancamentos[[#This Row],[esgotado]],tbLancamentos[[#This Row],[DISPONIBILIDADE]]))</f>
        <v/>
      </c>
      <c r="H454" s="63" t="str">
        <f>IFERROR(IF(tbLancamentos[[#This Row],[NOME]]="","",IF(AND(D454&lt;&gt;"",F454&lt;&gt;"",F454&lt;&gt;"Demitido"),"Ocupado","Disponível")),"")</f>
        <v/>
      </c>
      <c r="I454" s="25" t="str">
        <f>IFERROR(VLOOKUP(C454,CadArm!$B$6:$E$26,4,FALSE)-COUNTIFS($C$6:C454,tbLancamentos[[#This Row],[LOCAL]],$H$6:H454,"Ocupado"),"")</f>
        <v/>
      </c>
      <c r="J454" s="25" t="str">
        <f>IF(tbLancamentos[[#This Row],[Vagas disponíveis]]&lt;0,"Vagas esgotadas para "&amp;C454,"")</f>
        <v/>
      </c>
    </row>
    <row r="455" spans="2:10" s="25" customFormat="1" ht="15" x14ac:dyDescent="0.2">
      <c r="B455" s="40"/>
      <c r="C455" s="41"/>
      <c r="D455" s="76"/>
      <c r="E455" s="76"/>
      <c r="F455" s="62" t="str">
        <f>IFERROR(IF(E455="","",IF(VLOOKUP(E455,tbFuncionarios[],6,FALSE)&lt;&gt;"","Demitido",VLOOKUP(E455,tbFuncionarios[],2,FALSE))),"")</f>
        <v/>
      </c>
      <c r="G455" s="79" t="str">
        <f>IF(tbLancamentos[[#This Row],[NOME]]="","",IF(tbLancamentos[[#This Row],[esgotado]]&lt;&gt;"",tbLancamentos[[#This Row],[esgotado]],tbLancamentos[[#This Row],[DISPONIBILIDADE]]))</f>
        <v/>
      </c>
      <c r="H455" s="63" t="str">
        <f>IFERROR(IF(tbLancamentos[[#This Row],[NOME]]="","",IF(AND(D455&lt;&gt;"",F455&lt;&gt;"",F455&lt;&gt;"Demitido"),"Ocupado","Disponível")),"")</f>
        <v/>
      </c>
      <c r="I455" s="25" t="str">
        <f>IFERROR(VLOOKUP(C455,CadArm!$B$6:$E$26,4,FALSE)-COUNTIFS($C$6:C455,tbLancamentos[[#This Row],[LOCAL]],$H$6:H455,"Ocupado"),"")</f>
        <v/>
      </c>
      <c r="J455" s="25" t="str">
        <f>IF(tbLancamentos[[#This Row],[Vagas disponíveis]]&lt;0,"Vagas esgotadas para "&amp;C455,"")</f>
        <v/>
      </c>
    </row>
    <row r="456" spans="2:10" s="25" customFormat="1" ht="15" x14ac:dyDescent="0.2">
      <c r="B456" s="40"/>
      <c r="C456" s="41"/>
      <c r="D456" s="76"/>
      <c r="E456" s="76"/>
      <c r="F456" s="62" t="str">
        <f>IFERROR(IF(E456="","",IF(VLOOKUP(E456,tbFuncionarios[],6,FALSE)&lt;&gt;"","Demitido",VLOOKUP(E456,tbFuncionarios[],2,FALSE))),"")</f>
        <v/>
      </c>
      <c r="G456" s="79" t="str">
        <f>IF(tbLancamentos[[#This Row],[NOME]]="","",IF(tbLancamentos[[#This Row],[esgotado]]&lt;&gt;"",tbLancamentos[[#This Row],[esgotado]],tbLancamentos[[#This Row],[DISPONIBILIDADE]]))</f>
        <v/>
      </c>
      <c r="H456" s="63" t="str">
        <f>IFERROR(IF(tbLancamentos[[#This Row],[NOME]]="","",IF(AND(D456&lt;&gt;"",F456&lt;&gt;"",F456&lt;&gt;"Demitido"),"Ocupado","Disponível")),"")</f>
        <v/>
      </c>
      <c r="I456" s="25" t="str">
        <f>IFERROR(VLOOKUP(C456,CadArm!$B$6:$E$26,4,FALSE)-COUNTIFS($C$6:C456,tbLancamentos[[#This Row],[LOCAL]],$H$6:H456,"Ocupado"),"")</f>
        <v/>
      </c>
      <c r="J456" s="25" t="str">
        <f>IF(tbLancamentos[[#This Row],[Vagas disponíveis]]&lt;0,"Vagas esgotadas para "&amp;C456,"")</f>
        <v/>
      </c>
    </row>
    <row r="457" spans="2:10" s="25" customFormat="1" ht="15" x14ac:dyDescent="0.2">
      <c r="B457" s="40"/>
      <c r="C457" s="41"/>
      <c r="D457" s="76"/>
      <c r="E457" s="76"/>
      <c r="F457" s="62" t="str">
        <f>IFERROR(IF(E457="","",IF(VLOOKUP(E457,tbFuncionarios[],6,FALSE)&lt;&gt;"","Demitido",VLOOKUP(E457,tbFuncionarios[],2,FALSE))),"")</f>
        <v/>
      </c>
      <c r="G457" s="79" t="str">
        <f>IF(tbLancamentos[[#This Row],[NOME]]="","",IF(tbLancamentos[[#This Row],[esgotado]]&lt;&gt;"",tbLancamentos[[#This Row],[esgotado]],tbLancamentos[[#This Row],[DISPONIBILIDADE]]))</f>
        <v/>
      </c>
      <c r="H457" s="63" t="str">
        <f>IFERROR(IF(tbLancamentos[[#This Row],[NOME]]="","",IF(AND(D457&lt;&gt;"",F457&lt;&gt;"",F457&lt;&gt;"Demitido"),"Ocupado","Disponível")),"")</f>
        <v/>
      </c>
      <c r="I457" s="25" t="str">
        <f>IFERROR(VLOOKUP(C457,CadArm!$B$6:$E$26,4,FALSE)-COUNTIFS($C$6:C457,tbLancamentos[[#This Row],[LOCAL]],$H$6:H457,"Ocupado"),"")</f>
        <v/>
      </c>
      <c r="J457" s="25" t="str">
        <f>IF(tbLancamentos[[#This Row],[Vagas disponíveis]]&lt;0,"Vagas esgotadas para "&amp;C457,"")</f>
        <v/>
      </c>
    </row>
    <row r="458" spans="2:10" s="25" customFormat="1" ht="15" x14ac:dyDescent="0.2">
      <c r="B458" s="40"/>
      <c r="C458" s="41"/>
      <c r="D458" s="76"/>
      <c r="E458" s="76"/>
      <c r="F458" s="62" t="str">
        <f>IFERROR(IF(E458="","",IF(VLOOKUP(E458,tbFuncionarios[],6,FALSE)&lt;&gt;"","Demitido",VLOOKUP(E458,tbFuncionarios[],2,FALSE))),"")</f>
        <v/>
      </c>
      <c r="G458" s="79" t="str">
        <f>IF(tbLancamentos[[#This Row],[NOME]]="","",IF(tbLancamentos[[#This Row],[esgotado]]&lt;&gt;"",tbLancamentos[[#This Row],[esgotado]],tbLancamentos[[#This Row],[DISPONIBILIDADE]]))</f>
        <v/>
      </c>
      <c r="H458" s="63" t="str">
        <f>IFERROR(IF(tbLancamentos[[#This Row],[NOME]]="","",IF(AND(D458&lt;&gt;"",F458&lt;&gt;"",F458&lt;&gt;"Demitido"),"Ocupado","Disponível")),"")</f>
        <v/>
      </c>
      <c r="I458" s="25" t="str">
        <f>IFERROR(VLOOKUP(C458,CadArm!$B$6:$E$26,4,FALSE)-COUNTIFS($C$6:C458,tbLancamentos[[#This Row],[LOCAL]],$H$6:H458,"Ocupado"),"")</f>
        <v/>
      </c>
      <c r="J458" s="25" t="str">
        <f>IF(tbLancamentos[[#This Row],[Vagas disponíveis]]&lt;0,"Vagas esgotadas para "&amp;C458,"")</f>
        <v/>
      </c>
    </row>
    <row r="459" spans="2:10" s="25" customFormat="1" ht="15" x14ac:dyDescent="0.2">
      <c r="B459" s="40"/>
      <c r="C459" s="41"/>
      <c r="D459" s="76"/>
      <c r="E459" s="76"/>
      <c r="F459" s="62" t="str">
        <f>IFERROR(IF(E459="","",IF(VLOOKUP(E459,tbFuncionarios[],6,FALSE)&lt;&gt;"","Demitido",VLOOKUP(E459,tbFuncionarios[],2,FALSE))),"")</f>
        <v/>
      </c>
      <c r="G459" s="79" t="str">
        <f>IF(tbLancamentos[[#This Row],[NOME]]="","",IF(tbLancamentos[[#This Row],[esgotado]]&lt;&gt;"",tbLancamentos[[#This Row],[esgotado]],tbLancamentos[[#This Row],[DISPONIBILIDADE]]))</f>
        <v/>
      </c>
      <c r="H459" s="63" t="str">
        <f>IFERROR(IF(tbLancamentos[[#This Row],[NOME]]="","",IF(AND(D459&lt;&gt;"",F459&lt;&gt;"",F459&lt;&gt;"Demitido"),"Ocupado","Disponível")),"")</f>
        <v/>
      </c>
      <c r="I459" s="25" t="str">
        <f>IFERROR(VLOOKUP(C459,CadArm!$B$6:$E$26,4,FALSE)-COUNTIFS($C$6:C459,tbLancamentos[[#This Row],[LOCAL]],$H$6:H459,"Ocupado"),"")</f>
        <v/>
      </c>
      <c r="J459" s="25" t="str">
        <f>IF(tbLancamentos[[#This Row],[Vagas disponíveis]]&lt;0,"Vagas esgotadas para "&amp;C459,"")</f>
        <v/>
      </c>
    </row>
    <row r="460" spans="2:10" s="25" customFormat="1" ht="15" x14ac:dyDescent="0.2">
      <c r="B460" s="40"/>
      <c r="C460" s="41"/>
      <c r="D460" s="76"/>
      <c r="E460" s="76"/>
      <c r="F460" s="62" t="str">
        <f>IFERROR(IF(E460="","",IF(VLOOKUP(E460,tbFuncionarios[],6,FALSE)&lt;&gt;"","Demitido",VLOOKUP(E460,tbFuncionarios[],2,FALSE))),"")</f>
        <v/>
      </c>
      <c r="G460" s="79" t="str">
        <f>IF(tbLancamentos[[#This Row],[NOME]]="","",IF(tbLancamentos[[#This Row],[esgotado]]&lt;&gt;"",tbLancamentos[[#This Row],[esgotado]],tbLancamentos[[#This Row],[DISPONIBILIDADE]]))</f>
        <v/>
      </c>
      <c r="H460" s="63" t="str">
        <f>IFERROR(IF(tbLancamentos[[#This Row],[NOME]]="","",IF(AND(D460&lt;&gt;"",F460&lt;&gt;"",F460&lt;&gt;"Demitido"),"Ocupado","Disponível")),"")</f>
        <v/>
      </c>
      <c r="I460" s="25" t="str">
        <f>IFERROR(VLOOKUP(C460,CadArm!$B$6:$E$26,4,FALSE)-COUNTIFS($C$6:C460,tbLancamentos[[#This Row],[LOCAL]],$H$6:H460,"Ocupado"),"")</f>
        <v/>
      </c>
      <c r="J460" s="25" t="str">
        <f>IF(tbLancamentos[[#This Row],[Vagas disponíveis]]&lt;0,"Vagas esgotadas para "&amp;C460,"")</f>
        <v/>
      </c>
    </row>
    <row r="461" spans="2:10" s="25" customFormat="1" ht="15" x14ac:dyDescent="0.2">
      <c r="B461" s="40"/>
      <c r="C461" s="41"/>
      <c r="D461" s="76"/>
      <c r="E461" s="76"/>
      <c r="F461" s="62" t="str">
        <f>IFERROR(IF(E461="","",IF(VLOOKUP(E461,tbFuncionarios[],6,FALSE)&lt;&gt;"","Demitido",VLOOKUP(E461,tbFuncionarios[],2,FALSE))),"")</f>
        <v/>
      </c>
      <c r="G461" s="79" t="str">
        <f>IF(tbLancamentos[[#This Row],[NOME]]="","",IF(tbLancamentos[[#This Row],[esgotado]]&lt;&gt;"",tbLancamentos[[#This Row],[esgotado]],tbLancamentos[[#This Row],[DISPONIBILIDADE]]))</f>
        <v/>
      </c>
      <c r="H461" s="63" t="str">
        <f>IFERROR(IF(tbLancamentos[[#This Row],[NOME]]="","",IF(AND(D461&lt;&gt;"",F461&lt;&gt;"",F461&lt;&gt;"Demitido"),"Ocupado","Disponível")),"")</f>
        <v/>
      </c>
      <c r="I461" s="25" t="str">
        <f>IFERROR(VLOOKUP(C461,CadArm!$B$6:$E$26,4,FALSE)-COUNTIFS($C$6:C461,tbLancamentos[[#This Row],[LOCAL]],$H$6:H461,"Ocupado"),"")</f>
        <v/>
      </c>
      <c r="J461" s="25" t="str">
        <f>IF(tbLancamentos[[#This Row],[Vagas disponíveis]]&lt;0,"Vagas esgotadas para "&amp;C461,"")</f>
        <v/>
      </c>
    </row>
    <row r="462" spans="2:10" s="25" customFormat="1" ht="15" x14ac:dyDescent="0.2">
      <c r="B462" s="40"/>
      <c r="C462" s="41"/>
      <c r="D462" s="76"/>
      <c r="E462" s="76"/>
      <c r="F462" s="62" t="str">
        <f>IFERROR(IF(E462="","",IF(VLOOKUP(E462,tbFuncionarios[],6,FALSE)&lt;&gt;"","Demitido",VLOOKUP(E462,tbFuncionarios[],2,FALSE))),"")</f>
        <v/>
      </c>
      <c r="G462" s="79" t="str">
        <f>IF(tbLancamentos[[#This Row],[NOME]]="","",IF(tbLancamentos[[#This Row],[esgotado]]&lt;&gt;"",tbLancamentos[[#This Row],[esgotado]],tbLancamentos[[#This Row],[DISPONIBILIDADE]]))</f>
        <v/>
      </c>
      <c r="H462" s="63" t="str">
        <f>IFERROR(IF(tbLancamentos[[#This Row],[NOME]]="","",IF(AND(D462&lt;&gt;"",F462&lt;&gt;"",F462&lt;&gt;"Demitido"),"Ocupado","Disponível")),"")</f>
        <v/>
      </c>
      <c r="I462" s="25" t="str">
        <f>IFERROR(VLOOKUP(C462,CadArm!$B$6:$E$26,4,FALSE)-COUNTIFS($C$6:C462,tbLancamentos[[#This Row],[LOCAL]],$H$6:H462,"Ocupado"),"")</f>
        <v/>
      </c>
      <c r="J462" s="25" t="str">
        <f>IF(tbLancamentos[[#This Row],[Vagas disponíveis]]&lt;0,"Vagas esgotadas para "&amp;C462,"")</f>
        <v/>
      </c>
    </row>
    <row r="463" spans="2:10" s="25" customFormat="1" ht="15" x14ac:dyDescent="0.2">
      <c r="B463" s="40"/>
      <c r="C463" s="41"/>
      <c r="D463" s="76"/>
      <c r="E463" s="76"/>
      <c r="F463" s="62" t="str">
        <f>IFERROR(IF(E463="","",IF(VLOOKUP(E463,tbFuncionarios[],6,FALSE)&lt;&gt;"","Demitido",VLOOKUP(E463,tbFuncionarios[],2,FALSE))),"")</f>
        <v/>
      </c>
      <c r="G463" s="79" t="str">
        <f>IF(tbLancamentos[[#This Row],[NOME]]="","",IF(tbLancamentos[[#This Row],[esgotado]]&lt;&gt;"",tbLancamentos[[#This Row],[esgotado]],tbLancamentos[[#This Row],[DISPONIBILIDADE]]))</f>
        <v/>
      </c>
      <c r="H463" s="63" t="str">
        <f>IFERROR(IF(tbLancamentos[[#This Row],[NOME]]="","",IF(AND(D463&lt;&gt;"",F463&lt;&gt;"",F463&lt;&gt;"Demitido"),"Ocupado","Disponível")),"")</f>
        <v/>
      </c>
      <c r="I463" s="25" t="str">
        <f>IFERROR(VLOOKUP(C463,CadArm!$B$6:$E$26,4,FALSE)-COUNTIFS($C$6:C463,tbLancamentos[[#This Row],[LOCAL]],$H$6:H463,"Ocupado"),"")</f>
        <v/>
      </c>
      <c r="J463" s="25" t="str">
        <f>IF(tbLancamentos[[#This Row],[Vagas disponíveis]]&lt;0,"Vagas esgotadas para "&amp;C463,"")</f>
        <v/>
      </c>
    </row>
    <row r="464" spans="2:10" s="25" customFormat="1" ht="15" x14ac:dyDescent="0.2">
      <c r="B464" s="40"/>
      <c r="C464" s="41"/>
      <c r="D464" s="76"/>
      <c r="E464" s="76"/>
      <c r="F464" s="62" t="str">
        <f>IFERROR(IF(E464="","",IF(VLOOKUP(E464,tbFuncionarios[],6,FALSE)&lt;&gt;"","Demitido",VLOOKUP(E464,tbFuncionarios[],2,FALSE))),"")</f>
        <v/>
      </c>
      <c r="G464" s="79" t="str">
        <f>IF(tbLancamentos[[#This Row],[NOME]]="","",IF(tbLancamentos[[#This Row],[esgotado]]&lt;&gt;"",tbLancamentos[[#This Row],[esgotado]],tbLancamentos[[#This Row],[DISPONIBILIDADE]]))</f>
        <v/>
      </c>
      <c r="H464" s="63" t="str">
        <f>IFERROR(IF(tbLancamentos[[#This Row],[NOME]]="","",IF(AND(D464&lt;&gt;"",F464&lt;&gt;"",F464&lt;&gt;"Demitido"),"Ocupado","Disponível")),"")</f>
        <v/>
      </c>
      <c r="I464" s="25" t="str">
        <f>IFERROR(VLOOKUP(C464,CadArm!$B$6:$E$26,4,FALSE)-COUNTIFS($C$6:C464,tbLancamentos[[#This Row],[LOCAL]],$H$6:H464,"Ocupado"),"")</f>
        <v/>
      </c>
      <c r="J464" s="25" t="str">
        <f>IF(tbLancamentos[[#This Row],[Vagas disponíveis]]&lt;0,"Vagas esgotadas para "&amp;C464,"")</f>
        <v/>
      </c>
    </row>
    <row r="465" spans="2:10" s="25" customFormat="1" ht="15" x14ac:dyDescent="0.2">
      <c r="B465" s="40"/>
      <c r="C465" s="41"/>
      <c r="D465" s="76"/>
      <c r="E465" s="76"/>
      <c r="F465" s="62" t="str">
        <f>IFERROR(IF(E465="","",IF(VLOOKUP(E465,tbFuncionarios[],6,FALSE)&lt;&gt;"","Demitido",VLOOKUP(E465,tbFuncionarios[],2,FALSE))),"")</f>
        <v/>
      </c>
      <c r="G465" s="79" t="str">
        <f>IF(tbLancamentos[[#This Row],[NOME]]="","",IF(tbLancamentos[[#This Row],[esgotado]]&lt;&gt;"",tbLancamentos[[#This Row],[esgotado]],tbLancamentos[[#This Row],[DISPONIBILIDADE]]))</f>
        <v/>
      </c>
      <c r="H465" s="63" t="str">
        <f>IFERROR(IF(tbLancamentos[[#This Row],[NOME]]="","",IF(AND(D465&lt;&gt;"",F465&lt;&gt;"",F465&lt;&gt;"Demitido"),"Ocupado","Disponível")),"")</f>
        <v/>
      </c>
      <c r="I465" s="25" t="str">
        <f>IFERROR(VLOOKUP(C465,CadArm!$B$6:$E$26,4,FALSE)-COUNTIFS($C$6:C465,tbLancamentos[[#This Row],[LOCAL]],$H$6:H465,"Ocupado"),"")</f>
        <v/>
      </c>
      <c r="J465" s="25" t="str">
        <f>IF(tbLancamentos[[#This Row],[Vagas disponíveis]]&lt;0,"Vagas esgotadas para "&amp;C465,"")</f>
        <v/>
      </c>
    </row>
    <row r="466" spans="2:10" s="25" customFormat="1" ht="15" x14ac:dyDescent="0.2">
      <c r="B466" s="40"/>
      <c r="C466" s="41"/>
      <c r="D466" s="76"/>
      <c r="E466" s="76"/>
      <c r="F466" s="62" t="str">
        <f>IFERROR(IF(E466="","",IF(VLOOKUP(E466,tbFuncionarios[],6,FALSE)&lt;&gt;"","Demitido",VLOOKUP(E466,tbFuncionarios[],2,FALSE))),"")</f>
        <v/>
      </c>
      <c r="G466" s="79" t="str">
        <f>IF(tbLancamentos[[#This Row],[NOME]]="","",IF(tbLancamentos[[#This Row],[esgotado]]&lt;&gt;"",tbLancamentos[[#This Row],[esgotado]],tbLancamentos[[#This Row],[DISPONIBILIDADE]]))</f>
        <v/>
      </c>
      <c r="H466" s="63" t="str">
        <f>IFERROR(IF(tbLancamentos[[#This Row],[NOME]]="","",IF(AND(D466&lt;&gt;"",F466&lt;&gt;"",F466&lt;&gt;"Demitido"),"Ocupado","Disponível")),"")</f>
        <v/>
      </c>
      <c r="I466" s="25" t="str">
        <f>IFERROR(VLOOKUP(C466,CadArm!$B$6:$E$26,4,FALSE)-COUNTIFS($C$6:C466,tbLancamentos[[#This Row],[LOCAL]],$H$6:H466,"Ocupado"),"")</f>
        <v/>
      </c>
      <c r="J466" s="25" t="str">
        <f>IF(tbLancamentos[[#This Row],[Vagas disponíveis]]&lt;0,"Vagas esgotadas para "&amp;C466,"")</f>
        <v/>
      </c>
    </row>
    <row r="467" spans="2:10" s="25" customFormat="1" ht="15" x14ac:dyDescent="0.2">
      <c r="B467" s="40"/>
      <c r="C467" s="41"/>
      <c r="D467" s="76"/>
      <c r="E467" s="76"/>
      <c r="F467" s="62" t="str">
        <f>IFERROR(IF(E467="","",IF(VLOOKUP(E467,tbFuncionarios[],6,FALSE)&lt;&gt;"","Demitido",VLOOKUP(E467,tbFuncionarios[],2,FALSE))),"")</f>
        <v/>
      </c>
      <c r="G467" s="79" t="str">
        <f>IF(tbLancamentos[[#This Row],[NOME]]="","",IF(tbLancamentos[[#This Row],[esgotado]]&lt;&gt;"",tbLancamentos[[#This Row],[esgotado]],tbLancamentos[[#This Row],[DISPONIBILIDADE]]))</f>
        <v/>
      </c>
      <c r="H467" s="63" t="str">
        <f>IFERROR(IF(tbLancamentos[[#This Row],[NOME]]="","",IF(AND(D467&lt;&gt;"",F467&lt;&gt;"",F467&lt;&gt;"Demitido"),"Ocupado","Disponível")),"")</f>
        <v/>
      </c>
      <c r="I467" s="25" t="str">
        <f>IFERROR(VLOOKUP(C467,CadArm!$B$6:$E$26,4,FALSE)-COUNTIFS($C$6:C467,tbLancamentos[[#This Row],[LOCAL]],$H$6:H467,"Ocupado"),"")</f>
        <v/>
      </c>
      <c r="J467" s="25" t="str">
        <f>IF(tbLancamentos[[#This Row],[Vagas disponíveis]]&lt;0,"Vagas esgotadas para "&amp;C467,"")</f>
        <v/>
      </c>
    </row>
    <row r="468" spans="2:10" s="25" customFormat="1" ht="15" x14ac:dyDescent="0.2">
      <c r="B468" s="40"/>
      <c r="C468" s="41"/>
      <c r="D468" s="76"/>
      <c r="E468" s="76"/>
      <c r="F468" s="62" t="str">
        <f>IFERROR(IF(E468="","",IF(VLOOKUP(E468,tbFuncionarios[],6,FALSE)&lt;&gt;"","Demitido",VLOOKUP(E468,tbFuncionarios[],2,FALSE))),"")</f>
        <v/>
      </c>
      <c r="G468" s="79" t="str">
        <f>IF(tbLancamentos[[#This Row],[NOME]]="","",IF(tbLancamentos[[#This Row],[esgotado]]&lt;&gt;"",tbLancamentos[[#This Row],[esgotado]],tbLancamentos[[#This Row],[DISPONIBILIDADE]]))</f>
        <v/>
      </c>
      <c r="H468" s="63" t="str">
        <f>IFERROR(IF(tbLancamentos[[#This Row],[NOME]]="","",IF(AND(D468&lt;&gt;"",F468&lt;&gt;"",F468&lt;&gt;"Demitido"),"Ocupado","Disponível")),"")</f>
        <v/>
      </c>
      <c r="I468" s="25" t="str">
        <f>IFERROR(VLOOKUP(C468,CadArm!$B$6:$E$26,4,FALSE)-COUNTIFS($C$6:C468,tbLancamentos[[#This Row],[LOCAL]],$H$6:H468,"Ocupado"),"")</f>
        <v/>
      </c>
      <c r="J468" s="25" t="str">
        <f>IF(tbLancamentos[[#This Row],[Vagas disponíveis]]&lt;0,"Vagas esgotadas para "&amp;C468,"")</f>
        <v/>
      </c>
    </row>
    <row r="469" spans="2:10" s="25" customFormat="1" ht="15" x14ac:dyDescent="0.2">
      <c r="B469" s="40"/>
      <c r="C469" s="41"/>
      <c r="D469" s="76"/>
      <c r="E469" s="76"/>
      <c r="F469" s="62" t="str">
        <f>IFERROR(IF(E469="","",IF(VLOOKUP(E469,tbFuncionarios[],6,FALSE)&lt;&gt;"","Demitido",VLOOKUP(E469,tbFuncionarios[],2,FALSE))),"")</f>
        <v/>
      </c>
      <c r="G469" s="79" t="str">
        <f>IF(tbLancamentos[[#This Row],[NOME]]="","",IF(tbLancamentos[[#This Row],[esgotado]]&lt;&gt;"",tbLancamentos[[#This Row],[esgotado]],tbLancamentos[[#This Row],[DISPONIBILIDADE]]))</f>
        <v/>
      </c>
      <c r="H469" s="63" t="str">
        <f>IFERROR(IF(tbLancamentos[[#This Row],[NOME]]="","",IF(AND(D469&lt;&gt;"",F469&lt;&gt;"",F469&lt;&gt;"Demitido"),"Ocupado","Disponível")),"")</f>
        <v/>
      </c>
      <c r="I469" s="25" t="str">
        <f>IFERROR(VLOOKUP(C469,CadArm!$B$6:$E$26,4,FALSE)-COUNTIFS($C$6:C469,tbLancamentos[[#This Row],[LOCAL]],$H$6:H469,"Ocupado"),"")</f>
        <v/>
      </c>
      <c r="J469" s="25" t="str">
        <f>IF(tbLancamentos[[#This Row],[Vagas disponíveis]]&lt;0,"Vagas esgotadas para "&amp;C469,"")</f>
        <v/>
      </c>
    </row>
    <row r="470" spans="2:10" s="25" customFormat="1" ht="15" x14ac:dyDescent="0.2">
      <c r="B470" s="40"/>
      <c r="C470" s="41"/>
      <c r="D470" s="76"/>
      <c r="E470" s="76"/>
      <c r="F470" s="62" t="str">
        <f>IFERROR(IF(E470="","",IF(VLOOKUP(E470,tbFuncionarios[],6,FALSE)&lt;&gt;"","Demitido",VLOOKUP(E470,tbFuncionarios[],2,FALSE))),"")</f>
        <v/>
      </c>
      <c r="G470" s="79" t="str">
        <f>IF(tbLancamentos[[#This Row],[NOME]]="","",IF(tbLancamentos[[#This Row],[esgotado]]&lt;&gt;"",tbLancamentos[[#This Row],[esgotado]],tbLancamentos[[#This Row],[DISPONIBILIDADE]]))</f>
        <v/>
      </c>
      <c r="H470" s="63" t="str">
        <f>IFERROR(IF(tbLancamentos[[#This Row],[NOME]]="","",IF(AND(D470&lt;&gt;"",F470&lt;&gt;"",F470&lt;&gt;"Demitido"),"Ocupado","Disponível")),"")</f>
        <v/>
      </c>
      <c r="I470" s="25" t="str">
        <f>IFERROR(VLOOKUP(C470,CadArm!$B$6:$E$26,4,FALSE)-COUNTIFS($C$6:C470,tbLancamentos[[#This Row],[LOCAL]],$H$6:H470,"Ocupado"),"")</f>
        <v/>
      </c>
      <c r="J470" s="25" t="str">
        <f>IF(tbLancamentos[[#This Row],[Vagas disponíveis]]&lt;0,"Vagas esgotadas para "&amp;C470,"")</f>
        <v/>
      </c>
    </row>
    <row r="471" spans="2:10" s="25" customFormat="1" ht="15" x14ac:dyDescent="0.2">
      <c r="B471" s="40"/>
      <c r="C471" s="41"/>
      <c r="D471" s="76"/>
      <c r="E471" s="76"/>
      <c r="F471" s="62" t="str">
        <f>IFERROR(IF(E471="","",IF(VLOOKUP(E471,tbFuncionarios[],6,FALSE)&lt;&gt;"","Demitido",VLOOKUP(E471,tbFuncionarios[],2,FALSE))),"")</f>
        <v/>
      </c>
      <c r="G471" s="79" t="str">
        <f>IF(tbLancamentos[[#This Row],[NOME]]="","",IF(tbLancamentos[[#This Row],[esgotado]]&lt;&gt;"",tbLancamentos[[#This Row],[esgotado]],tbLancamentos[[#This Row],[DISPONIBILIDADE]]))</f>
        <v/>
      </c>
      <c r="H471" s="63" t="str">
        <f>IFERROR(IF(tbLancamentos[[#This Row],[NOME]]="","",IF(AND(D471&lt;&gt;"",F471&lt;&gt;"",F471&lt;&gt;"Demitido"),"Ocupado","Disponível")),"")</f>
        <v/>
      </c>
      <c r="I471" s="25" t="str">
        <f>IFERROR(VLOOKUP(C471,CadArm!$B$6:$E$26,4,FALSE)-COUNTIFS($C$6:C471,tbLancamentos[[#This Row],[LOCAL]],$H$6:H471,"Ocupado"),"")</f>
        <v/>
      </c>
      <c r="J471" s="25" t="str">
        <f>IF(tbLancamentos[[#This Row],[Vagas disponíveis]]&lt;0,"Vagas esgotadas para "&amp;C471,"")</f>
        <v/>
      </c>
    </row>
    <row r="472" spans="2:10" s="25" customFormat="1" ht="15" x14ac:dyDescent="0.2">
      <c r="B472" s="40"/>
      <c r="C472" s="41"/>
      <c r="D472" s="76"/>
      <c r="E472" s="76"/>
      <c r="F472" s="62" t="str">
        <f>IFERROR(IF(E472="","",IF(VLOOKUP(E472,tbFuncionarios[],6,FALSE)&lt;&gt;"","Demitido",VLOOKUP(E472,tbFuncionarios[],2,FALSE))),"")</f>
        <v/>
      </c>
      <c r="G472" s="79" t="str">
        <f>IF(tbLancamentos[[#This Row],[NOME]]="","",IF(tbLancamentos[[#This Row],[esgotado]]&lt;&gt;"",tbLancamentos[[#This Row],[esgotado]],tbLancamentos[[#This Row],[DISPONIBILIDADE]]))</f>
        <v/>
      </c>
      <c r="H472" s="63" t="str">
        <f>IFERROR(IF(tbLancamentos[[#This Row],[NOME]]="","",IF(AND(D472&lt;&gt;"",F472&lt;&gt;"",F472&lt;&gt;"Demitido"),"Ocupado","Disponível")),"")</f>
        <v/>
      </c>
      <c r="I472" s="25" t="str">
        <f>IFERROR(VLOOKUP(C472,CadArm!$B$6:$E$26,4,FALSE)-COUNTIFS($C$6:C472,tbLancamentos[[#This Row],[LOCAL]],$H$6:H472,"Ocupado"),"")</f>
        <v/>
      </c>
      <c r="J472" s="25" t="str">
        <f>IF(tbLancamentos[[#This Row],[Vagas disponíveis]]&lt;0,"Vagas esgotadas para "&amp;C472,"")</f>
        <v/>
      </c>
    </row>
    <row r="473" spans="2:10" s="25" customFormat="1" ht="15" x14ac:dyDescent="0.2">
      <c r="B473" s="40"/>
      <c r="C473" s="41"/>
      <c r="D473" s="76"/>
      <c r="E473" s="76"/>
      <c r="F473" s="62" t="str">
        <f>IFERROR(IF(E473="","",IF(VLOOKUP(E473,tbFuncionarios[],6,FALSE)&lt;&gt;"","Demitido",VLOOKUP(E473,tbFuncionarios[],2,FALSE))),"")</f>
        <v/>
      </c>
      <c r="G473" s="79" t="str">
        <f>IF(tbLancamentos[[#This Row],[NOME]]="","",IF(tbLancamentos[[#This Row],[esgotado]]&lt;&gt;"",tbLancamentos[[#This Row],[esgotado]],tbLancamentos[[#This Row],[DISPONIBILIDADE]]))</f>
        <v/>
      </c>
      <c r="H473" s="63" t="str">
        <f>IFERROR(IF(tbLancamentos[[#This Row],[NOME]]="","",IF(AND(D473&lt;&gt;"",F473&lt;&gt;"",F473&lt;&gt;"Demitido"),"Ocupado","Disponível")),"")</f>
        <v/>
      </c>
      <c r="I473" s="25" t="str">
        <f>IFERROR(VLOOKUP(C473,CadArm!$B$6:$E$26,4,FALSE)-COUNTIFS($C$6:C473,tbLancamentos[[#This Row],[LOCAL]],$H$6:H473,"Ocupado"),"")</f>
        <v/>
      </c>
      <c r="J473" s="25" t="str">
        <f>IF(tbLancamentos[[#This Row],[Vagas disponíveis]]&lt;0,"Vagas esgotadas para "&amp;C473,"")</f>
        <v/>
      </c>
    </row>
    <row r="474" spans="2:10" s="25" customFormat="1" ht="15" x14ac:dyDescent="0.2">
      <c r="B474" s="40"/>
      <c r="C474" s="41"/>
      <c r="D474" s="76"/>
      <c r="E474" s="76"/>
      <c r="F474" s="62" t="str">
        <f>IFERROR(IF(E474="","",IF(VLOOKUP(E474,tbFuncionarios[],6,FALSE)&lt;&gt;"","Demitido",VLOOKUP(E474,tbFuncionarios[],2,FALSE))),"")</f>
        <v/>
      </c>
      <c r="G474" s="79" t="str">
        <f>IF(tbLancamentos[[#This Row],[NOME]]="","",IF(tbLancamentos[[#This Row],[esgotado]]&lt;&gt;"",tbLancamentos[[#This Row],[esgotado]],tbLancamentos[[#This Row],[DISPONIBILIDADE]]))</f>
        <v/>
      </c>
      <c r="H474" s="63" t="str">
        <f>IFERROR(IF(tbLancamentos[[#This Row],[NOME]]="","",IF(AND(D474&lt;&gt;"",F474&lt;&gt;"",F474&lt;&gt;"Demitido"),"Ocupado","Disponível")),"")</f>
        <v/>
      </c>
      <c r="I474" s="25" t="str">
        <f>IFERROR(VLOOKUP(C474,CadArm!$B$6:$E$26,4,FALSE)-COUNTIFS($C$6:C474,tbLancamentos[[#This Row],[LOCAL]],$H$6:H474,"Ocupado"),"")</f>
        <v/>
      </c>
      <c r="J474" s="25" t="str">
        <f>IF(tbLancamentos[[#This Row],[Vagas disponíveis]]&lt;0,"Vagas esgotadas para "&amp;C474,"")</f>
        <v/>
      </c>
    </row>
    <row r="475" spans="2:10" s="25" customFormat="1" ht="15" x14ac:dyDescent="0.2">
      <c r="B475" s="40"/>
      <c r="C475" s="41"/>
      <c r="D475" s="76"/>
      <c r="E475" s="76"/>
      <c r="F475" s="62" t="str">
        <f>IFERROR(IF(E475="","",IF(VLOOKUP(E475,tbFuncionarios[],6,FALSE)&lt;&gt;"","Demitido",VLOOKUP(E475,tbFuncionarios[],2,FALSE))),"")</f>
        <v/>
      </c>
      <c r="G475" s="79" t="str">
        <f>IF(tbLancamentos[[#This Row],[NOME]]="","",IF(tbLancamentos[[#This Row],[esgotado]]&lt;&gt;"",tbLancamentos[[#This Row],[esgotado]],tbLancamentos[[#This Row],[DISPONIBILIDADE]]))</f>
        <v/>
      </c>
      <c r="H475" s="63" t="str">
        <f>IFERROR(IF(tbLancamentos[[#This Row],[NOME]]="","",IF(AND(D475&lt;&gt;"",F475&lt;&gt;"",F475&lt;&gt;"Demitido"),"Ocupado","Disponível")),"")</f>
        <v/>
      </c>
      <c r="I475" s="25" t="str">
        <f>IFERROR(VLOOKUP(C475,CadArm!$B$6:$E$26,4,FALSE)-COUNTIFS($C$6:C475,tbLancamentos[[#This Row],[LOCAL]],$H$6:H475,"Ocupado"),"")</f>
        <v/>
      </c>
      <c r="J475" s="25" t="str">
        <f>IF(tbLancamentos[[#This Row],[Vagas disponíveis]]&lt;0,"Vagas esgotadas para "&amp;C475,"")</f>
        <v/>
      </c>
    </row>
    <row r="476" spans="2:10" s="25" customFormat="1" ht="15" x14ac:dyDescent="0.2">
      <c r="B476" s="40"/>
      <c r="C476" s="41"/>
      <c r="D476" s="76"/>
      <c r="E476" s="76"/>
      <c r="F476" s="62" t="str">
        <f>IFERROR(IF(E476="","",IF(VLOOKUP(E476,tbFuncionarios[],6,FALSE)&lt;&gt;"","Demitido",VLOOKUP(E476,tbFuncionarios[],2,FALSE))),"")</f>
        <v/>
      </c>
      <c r="G476" s="79" t="str">
        <f>IF(tbLancamentos[[#This Row],[NOME]]="","",IF(tbLancamentos[[#This Row],[esgotado]]&lt;&gt;"",tbLancamentos[[#This Row],[esgotado]],tbLancamentos[[#This Row],[DISPONIBILIDADE]]))</f>
        <v/>
      </c>
      <c r="H476" s="63" t="str">
        <f>IFERROR(IF(tbLancamentos[[#This Row],[NOME]]="","",IF(AND(D476&lt;&gt;"",F476&lt;&gt;"",F476&lt;&gt;"Demitido"),"Ocupado","Disponível")),"")</f>
        <v/>
      </c>
      <c r="I476" s="25" t="str">
        <f>IFERROR(VLOOKUP(C476,CadArm!$B$6:$E$26,4,FALSE)-COUNTIFS($C$6:C476,tbLancamentos[[#This Row],[LOCAL]],$H$6:H476,"Ocupado"),"")</f>
        <v/>
      </c>
      <c r="J476" s="25" t="str">
        <f>IF(tbLancamentos[[#This Row],[Vagas disponíveis]]&lt;0,"Vagas esgotadas para "&amp;C476,"")</f>
        <v/>
      </c>
    </row>
    <row r="477" spans="2:10" s="25" customFormat="1" ht="15" x14ac:dyDescent="0.2">
      <c r="B477" s="40"/>
      <c r="C477" s="41"/>
      <c r="D477" s="76"/>
      <c r="E477" s="76"/>
      <c r="F477" s="62" t="str">
        <f>IFERROR(IF(E477="","",IF(VLOOKUP(E477,tbFuncionarios[],6,FALSE)&lt;&gt;"","Demitido",VLOOKUP(E477,tbFuncionarios[],2,FALSE))),"")</f>
        <v/>
      </c>
      <c r="G477" s="79" t="str">
        <f>IF(tbLancamentos[[#This Row],[NOME]]="","",IF(tbLancamentos[[#This Row],[esgotado]]&lt;&gt;"",tbLancamentos[[#This Row],[esgotado]],tbLancamentos[[#This Row],[DISPONIBILIDADE]]))</f>
        <v/>
      </c>
      <c r="H477" s="63" t="str">
        <f>IFERROR(IF(tbLancamentos[[#This Row],[NOME]]="","",IF(AND(D477&lt;&gt;"",F477&lt;&gt;"",F477&lt;&gt;"Demitido"),"Ocupado","Disponível")),"")</f>
        <v/>
      </c>
      <c r="I477" s="25" t="str">
        <f>IFERROR(VLOOKUP(C477,CadArm!$B$6:$E$26,4,FALSE)-COUNTIFS($C$6:C477,tbLancamentos[[#This Row],[LOCAL]],$H$6:H477,"Ocupado"),"")</f>
        <v/>
      </c>
      <c r="J477" s="25" t="str">
        <f>IF(tbLancamentos[[#This Row],[Vagas disponíveis]]&lt;0,"Vagas esgotadas para "&amp;C477,"")</f>
        <v/>
      </c>
    </row>
    <row r="478" spans="2:10" s="25" customFormat="1" ht="15" x14ac:dyDescent="0.2">
      <c r="B478" s="40"/>
      <c r="C478" s="41"/>
      <c r="D478" s="76"/>
      <c r="E478" s="76"/>
      <c r="F478" s="62" t="str">
        <f>IFERROR(IF(E478="","",IF(VLOOKUP(E478,tbFuncionarios[],6,FALSE)&lt;&gt;"","Demitido",VLOOKUP(E478,tbFuncionarios[],2,FALSE))),"")</f>
        <v/>
      </c>
      <c r="G478" s="79" t="str">
        <f>IF(tbLancamentos[[#This Row],[NOME]]="","",IF(tbLancamentos[[#This Row],[esgotado]]&lt;&gt;"",tbLancamentos[[#This Row],[esgotado]],tbLancamentos[[#This Row],[DISPONIBILIDADE]]))</f>
        <v/>
      </c>
      <c r="H478" s="63" t="str">
        <f>IFERROR(IF(tbLancamentos[[#This Row],[NOME]]="","",IF(AND(D478&lt;&gt;"",F478&lt;&gt;"",F478&lt;&gt;"Demitido"),"Ocupado","Disponível")),"")</f>
        <v/>
      </c>
      <c r="I478" s="25" t="str">
        <f>IFERROR(VLOOKUP(C478,CadArm!$B$6:$E$26,4,FALSE)-COUNTIFS($C$6:C478,tbLancamentos[[#This Row],[LOCAL]],$H$6:H478,"Ocupado"),"")</f>
        <v/>
      </c>
      <c r="J478" s="25" t="str">
        <f>IF(tbLancamentos[[#This Row],[Vagas disponíveis]]&lt;0,"Vagas esgotadas para "&amp;C478,"")</f>
        <v/>
      </c>
    </row>
    <row r="479" spans="2:10" s="25" customFormat="1" ht="15" x14ac:dyDescent="0.2">
      <c r="B479" s="40"/>
      <c r="C479" s="41"/>
      <c r="D479" s="76"/>
      <c r="E479" s="76"/>
      <c r="F479" s="62" t="str">
        <f>IFERROR(IF(E479="","",IF(VLOOKUP(E479,tbFuncionarios[],6,FALSE)&lt;&gt;"","Demitido",VLOOKUP(E479,tbFuncionarios[],2,FALSE))),"")</f>
        <v/>
      </c>
      <c r="G479" s="79" t="str">
        <f>IF(tbLancamentos[[#This Row],[NOME]]="","",IF(tbLancamentos[[#This Row],[esgotado]]&lt;&gt;"",tbLancamentos[[#This Row],[esgotado]],tbLancamentos[[#This Row],[DISPONIBILIDADE]]))</f>
        <v/>
      </c>
      <c r="H479" s="63" t="str">
        <f>IFERROR(IF(tbLancamentos[[#This Row],[NOME]]="","",IF(AND(D479&lt;&gt;"",F479&lt;&gt;"",F479&lt;&gt;"Demitido"),"Ocupado","Disponível")),"")</f>
        <v/>
      </c>
      <c r="I479" s="25" t="str">
        <f>IFERROR(VLOOKUP(C479,CadArm!$B$6:$E$26,4,FALSE)-COUNTIFS($C$6:C479,tbLancamentos[[#This Row],[LOCAL]],$H$6:H479,"Ocupado"),"")</f>
        <v/>
      </c>
      <c r="J479" s="25" t="str">
        <f>IF(tbLancamentos[[#This Row],[Vagas disponíveis]]&lt;0,"Vagas esgotadas para "&amp;C479,"")</f>
        <v/>
      </c>
    </row>
    <row r="480" spans="2:10" s="25" customFormat="1" ht="15" x14ac:dyDescent="0.2">
      <c r="B480" s="40"/>
      <c r="C480" s="41"/>
      <c r="D480" s="76"/>
      <c r="E480" s="76"/>
      <c r="F480" s="62" t="str">
        <f>IFERROR(IF(E480="","",IF(VLOOKUP(E480,tbFuncionarios[],6,FALSE)&lt;&gt;"","Demitido",VLOOKUP(E480,tbFuncionarios[],2,FALSE))),"")</f>
        <v/>
      </c>
      <c r="G480" s="79" t="str">
        <f>IF(tbLancamentos[[#This Row],[NOME]]="","",IF(tbLancamentos[[#This Row],[esgotado]]&lt;&gt;"",tbLancamentos[[#This Row],[esgotado]],tbLancamentos[[#This Row],[DISPONIBILIDADE]]))</f>
        <v/>
      </c>
      <c r="H480" s="63" t="str">
        <f>IFERROR(IF(tbLancamentos[[#This Row],[NOME]]="","",IF(AND(D480&lt;&gt;"",F480&lt;&gt;"",F480&lt;&gt;"Demitido"),"Ocupado","Disponível")),"")</f>
        <v/>
      </c>
      <c r="I480" s="25" t="str">
        <f>IFERROR(VLOOKUP(C480,CadArm!$B$6:$E$26,4,FALSE)-COUNTIFS($C$6:C480,tbLancamentos[[#This Row],[LOCAL]],$H$6:H480,"Ocupado"),"")</f>
        <v/>
      </c>
      <c r="J480" s="25" t="str">
        <f>IF(tbLancamentos[[#This Row],[Vagas disponíveis]]&lt;0,"Vagas esgotadas para "&amp;C480,"")</f>
        <v/>
      </c>
    </row>
    <row r="481" spans="2:10" s="25" customFormat="1" ht="15" x14ac:dyDescent="0.2">
      <c r="B481" s="40"/>
      <c r="C481" s="41"/>
      <c r="D481" s="76"/>
      <c r="E481" s="76"/>
      <c r="F481" s="62" t="str">
        <f>IFERROR(IF(E481="","",IF(VLOOKUP(E481,tbFuncionarios[],6,FALSE)&lt;&gt;"","Demitido",VLOOKUP(E481,tbFuncionarios[],2,FALSE))),"")</f>
        <v/>
      </c>
      <c r="G481" s="79" t="str">
        <f>IF(tbLancamentos[[#This Row],[NOME]]="","",IF(tbLancamentos[[#This Row],[esgotado]]&lt;&gt;"",tbLancamentos[[#This Row],[esgotado]],tbLancamentos[[#This Row],[DISPONIBILIDADE]]))</f>
        <v/>
      </c>
      <c r="H481" s="63" t="str">
        <f>IFERROR(IF(tbLancamentos[[#This Row],[NOME]]="","",IF(AND(D481&lt;&gt;"",F481&lt;&gt;"",F481&lt;&gt;"Demitido"),"Ocupado","Disponível")),"")</f>
        <v/>
      </c>
      <c r="I481" s="25" t="str">
        <f>IFERROR(VLOOKUP(C481,CadArm!$B$6:$E$26,4,FALSE)-COUNTIFS($C$6:C481,tbLancamentos[[#This Row],[LOCAL]],$H$6:H481,"Ocupado"),"")</f>
        <v/>
      </c>
      <c r="J481" s="25" t="str">
        <f>IF(tbLancamentos[[#This Row],[Vagas disponíveis]]&lt;0,"Vagas esgotadas para "&amp;C481,"")</f>
        <v/>
      </c>
    </row>
    <row r="482" spans="2:10" s="25" customFormat="1" ht="15" x14ac:dyDescent="0.2">
      <c r="B482" s="40"/>
      <c r="C482" s="41"/>
      <c r="D482" s="76"/>
      <c r="E482" s="76"/>
      <c r="F482" s="62" t="str">
        <f>IFERROR(IF(E482="","",IF(VLOOKUP(E482,tbFuncionarios[],6,FALSE)&lt;&gt;"","Demitido",VLOOKUP(E482,tbFuncionarios[],2,FALSE))),"")</f>
        <v/>
      </c>
      <c r="G482" s="79" t="str">
        <f>IF(tbLancamentos[[#This Row],[NOME]]="","",IF(tbLancamentos[[#This Row],[esgotado]]&lt;&gt;"",tbLancamentos[[#This Row],[esgotado]],tbLancamentos[[#This Row],[DISPONIBILIDADE]]))</f>
        <v/>
      </c>
      <c r="H482" s="63" t="str">
        <f>IFERROR(IF(tbLancamentos[[#This Row],[NOME]]="","",IF(AND(D482&lt;&gt;"",F482&lt;&gt;"",F482&lt;&gt;"Demitido"),"Ocupado","Disponível")),"")</f>
        <v/>
      </c>
      <c r="I482" s="25" t="str">
        <f>IFERROR(VLOOKUP(C482,CadArm!$B$6:$E$26,4,FALSE)-COUNTIFS($C$6:C482,tbLancamentos[[#This Row],[LOCAL]],$H$6:H482,"Ocupado"),"")</f>
        <v/>
      </c>
      <c r="J482" s="25" t="str">
        <f>IF(tbLancamentos[[#This Row],[Vagas disponíveis]]&lt;0,"Vagas esgotadas para "&amp;C482,"")</f>
        <v/>
      </c>
    </row>
    <row r="483" spans="2:10" s="25" customFormat="1" ht="15" x14ac:dyDescent="0.2">
      <c r="B483" s="40"/>
      <c r="C483" s="41"/>
      <c r="D483" s="76"/>
      <c r="E483" s="76"/>
      <c r="F483" s="62" t="str">
        <f>IFERROR(IF(E483="","",IF(VLOOKUP(E483,tbFuncionarios[],6,FALSE)&lt;&gt;"","Demitido",VLOOKUP(E483,tbFuncionarios[],2,FALSE))),"")</f>
        <v/>
      </c>
      <c r="G483" s="79" t="str">
        <f>IF(tbLancamentos[[#This Row],[NOME]]="","",IF(tbLancamentos[[#This Row],[esgotado]]&lt;&gt;"",tbLancamentos[[#This Row],[esgotado]],tbLancamentos[[#This Row],[DISPONIBILIDADE]]))</f>
        <v/>
      </c>
      <c r="H483" s="63" t="str">
        <f>IFERROR(IF(tbLancamentos[[#This Row],[NOME]]="","",IF(AND(D483&lt;&gt;"",F483&lt;&gt;"",F483&lt;&gt;"Demitido"),"Ocupado","Disponível")),"")</f>
        <v/>
      </c>
      <c r="I483" s="25" t="str">
        <f>IFERROR(VLOOKUP(C483,CadArm!$B$6:$E$26,4,FALSE)-COUNTIFS($C$6:C483,tbLancamentos[[#This Row],[LOCAL]],$H$6:H483,"Ocupado"),"")</f>
        <v/>
      </c>
      <c r="J483" s="25" t="str">
        <f>IF(tbLancamentos[[#This Row],[Vagas disponíveis]]&lt;0,"Vagas esgotadas para "&amp;C483,"")</f>
        <v/>
      </c>
    </row>
    <row r="484" spans="2:10" s="25" customFormat="1" ht="15" x14ac:dyDescent="0.2">
      <c r="B484" s="40"/>
      <c r="C484" s="41"/>
      <c r="D484" s="76"/>
      <c r="E484" s="76"/>
      <c r="F484" s="62" t="str">
        <f>IFERROR(IF(E484="","",IF(VLOOKUP(E484,tbFuncionarios[],6,FALSE)&lt;&gt;"","Demitido",VLOOKUP(E484,tbFuncionarios[],2,FALSE))),"")</f>
        <v/>
      </c>
      <c r="G484" s="79" t="str">
        <f>IF(tbLancamentos[[#This Row],[NOME]]="","",IF(tbLancamentos[[#This Row],[esgotado]]&lt;&gt;"",tbLancamentos[[#This Row],[esgotado]],tbLancamentos[[#This Row],[DISPONIBILIDADE]]))</f>
        <v/>
      </c>
      <c r="H484" s="63" t="str">
        <f>IFERROR(IF(tbLancamentos[[#This Row],[NOME]]="","",IF(AND(D484&lt;&gt;"",F484&lt;&gt;"",F484&lt;&gt;"Demitido"),"Ocupado","Disponível")),"")</f>
        <v/>
      </c>
      <c r="I484" s="25" t="str">
        <f>IFERROR(VLOOKUP(C484,CadArm!$B$6:$E$26,4,FALSE)-COUNTIFS($C$6:C484,tbLancamentos[[#This Row],[LOCAL]],$H$6:H484,"Ocupado"),"")</f>
        <v/>
      </c>
      <c r="J484" s="25" t="str">
        <f>IF(tbLancamentos[[#This Row],[Vagas disponíveis]]&lt;0,"Vagas esgotadas para "&amp;C484,"")</f>
        <v/>
      </c>
    </row>
    <row r="485" spans="2:10" s="25" customFormat="1" ht="15" x14ac:dyDescent="0.2">
      <c r="B485" s="40"/>
      <c r="C485" s="41"/>
      <c r="D485" s="76"/>
      <c r="E485" s="76"/>
      <c r="F485" s="62" t="str">
        <f>IFERROR(IF(E485="","",IF(VLOOKUP(E485,tbFuncionarios[],6,FALSE)&lt;&gt;"","Demitido",VLOOKUP(E485,tbFuncionarios[],2,FALSE))),"")</f>
        <v/>
      </c>
      <c r="G485" s="79" t="str">
        <f>IF(tbLancamentos[[#This Row],[NOME]]="","",IF(tbLancamentos[[#This Row],[esgotado]]&lt;&gt;"",tbLancamentos[[#This Row],[esgotado]],tbLancamentos[[#This Row],[DISPONIBILIDADE]]))</f>
        <v/>
      </c>
      <c r="H485" s="63" t="str">
        <f>IFERROR(IF(tbLancamentos[[#This Row],[NOME]]="","",IF(AND(D485&lt;&gt;"",F485&lt;&gt;"",F485&lt;&gt;"Demitido"),"Ocupado","Disponível")),"")</f>
        <v/>
      </c>
      <c r="I485" s="25" t="str">
        <f>IFERROR(VLOOKUP(C485,CadArm!$B$6:$E$26,4,FALSE)-COUNTIFS($C$6:C485,tbLancamentos[[#This Row],[LOCAL]],$H$6:H485,"Ocupado"),"")</f>
        <v/>
      </c>
      <c r="J485" s="25" t="str">
        <f>IF(tbLancamentos[[#This Row],[Vagas disponíveis]]&lt;0,"Vagas esgotadas para "&amp;C485,"")</f>
        <v/>
      </c>
    </row>
    <row r="486" spans="2:10" s="25" customFormat="1" ht="15" x14ac:dyDescent="0.2">
      <c r="B486" s="40"/>
      <c r="C486" s="41"/>
      <c r="D486" s="76"/>
      <c r="E486" s="76"/>
      <c r="F486" s="62" t="str">
        <f>IFERROR(IF(E486="","",IF(VLOOKUP(E486,tbFuncionarios[],6,FALSE)&lt;&gt;"","Demitido",VLOOKUP(E486,tbFuncionarios[],2,FALSE))),"")</f>
        <v/>
      </c>
      <c r="G486" s="79" t="str">
        <f>IF(tbLancamentos[[#This Row],[NOME]]="","",IF(tbLancamentos[[#This Row],[esgotado]]&lt;&gt;"",tbLancamentos[[#This Row],[esgotado]],tbLancamentos[[#This Row],[DISPONIBILIDADE]]))</f>
        <v/>
      </c>
      <c r="H486" s="63" t="str">
        <f>IFERROR(IF(tbLancamentos[[#This Row],[NOME]]="","",IF(AND(D486&lt;&gt;"",F486&lt;&gt;"",F486&lt;&gt;"Demitido"),"Ocupado","Disponível")),"")</f>
        <v/>
      </c>
      <c r="I486" s="25" t="str">
        <f>IFERROR(VLOOKUP(C486,CadArm!$B$6:$E$26,4,FALSE)-COUNTIFS($C$6:C486,tbLancamentos[[#This Row],[LOCAL]],$H$6:H486,"Ocupado"),"")</f>
        <v/>
      </c>
      <c r="J486" s="25" t="str">
        <f>IF(tbLancamentos[[#This Row],[Vagas disponíveis]]&lt;0,"Vagas esgotadas para "&amp;C486,"")</f>
        <v/>
      </c>
    </row>
    <row r="487" spans="2:10" s="25" customFormat="1" ht="15" x14ac:dyDescent="0.2">
      <c r="B487" s="40"/>
      <c r="C487" s="41"/>
      <c r="D487" s="76"/>
      <c r="E487" s="76"/>
      <c r="F487" s="62" t="str">
        <f>IFERROR(IF(E487="","",IF(VLOOKUP(E487,tbFuncionarios[],6,FALSE)&lt;&gt;"","Demitido",VLOOKUP(E487,tbFuncionarios[],2,FALSE))),"")</f>
        <v/>
      </c>
      <c r="G487" s="79" t="str">
        <f>IF(tbLancamentos[[#This Row],[NOME]]="","",IF(tbLancamentos[[#This Row],[esgotado]]&lt;&gt;"",tbLancamentos[[#This Row],[esgotado]],tbLancamentos[[#This Row],[DISPONIBILIDADE]]))</f>
        <v/>
      </c>
      <c r="H487" s="63" t="str">
        <f>IFERROR(IF(tbLancamentos[[#This Row],[NOME]]="","",IF(AND(D487&lt;&gt;"",F487&lt;&gt;"",F487&lt;&gt;"Demitido"),"Ocupado","Disponível")),"")</f>
        <v/>
      </c>
      <c r="I487" s="25" t="str">
        <f>IFERROR(VLOOKUP(C487,CadArm!$B$6:$E$26,4,FALSE)-COUNTIFS($C$6:C487,tbLancamentos[[#This Row],[LOCAL]],$H$6:H487,"Ocupado"),"")</f>
        <v/>
      </c>
      <c r="J487" s="25" t="str">
        <f>IF(tbLancamentos[[#This Row],[Vagas disponíveis]]&lt;0,"Vagas esgotadas para "&amp;C487,"")</f>
        <v/>
      </c>
    </row>
    <row r="488" spans="2:10" s="25" customFormat="1" ht="15" x14ac:dyDescent="0.2">
      <c r="B488" s="40"/>
      <c r="C488" s="41"/>
      <c r="D488" s="76"/>
      <c r="E488" s="76"/>
      <c r="F488" s="62" t="str">
        <f>IFERROR(IF(E488="","",IF(VLOOKUP(E488,tbFuncionarios[],6,FALSE)&lt;&gt;"","Demitido",VLOOKUP(E488,tbFuncionarios[],2,FALSE))),"")</f>
        <v/>
      </c>
      <c r="G488" s="79" t="str">
        <f>IF(tbLancamentos[[#This Row],[NOME]]="","",IF(tbLancamentos[[#This Row],[esgotado]]&lt;&gt;"",tbLancamentos[[#This Row],[esgotado]],tbLancamentos[[#This Row],[DISPONIBILIDADE]]))</f>
        <v/>
      </c>
      <c r="H488" s="63" t="str">
        <f>IFERROR(IF(tbLancamentos[[#This Row],[NOME]]="","",IF(AND(D488&lt;&gt;"",F488&lt;&gt;"",F488&lt;&gt;"Demitido"),"Ocupado","Disponível")),"")</f>
        <v/>
      </c>
      <c r="I488" s="25" t="str">
        <f>IFERROR(VLOOKUP(C488,CadArm!$B$6:$E$26,4,FALSE)-COUNTIFS($C$6:C488,tbLancamentos[[#This Row],[LOCAL]],$H$6:H488,"Ocupado"),"")</f>
        <v/>
      </c>
      <c r="J488" s="25" t="str">
        <f>IF(tbLancamentos[[#This Row],[Vagas disponíveis]]&lt;0,"Vagas esgotadas para "&amp;C488,"")</f>
        <v/>
      </c>
    </row>
    <row r="489" spans="2:10" s="25" customFormat="1" ht="15" x14ac:dyDescent="0.2">
      <c r="B489" s="40"/>
      <c r="C489" s="41"/>
      <c r="D489" s="76"/>
      <c r="E489" s="76"/>
      <c r="F489" s="62" t="str">
        <f>IFERROR(IF(E489="","",IF(VLOOKUP(E489,tbFuncionarios[],6,FALSE)&lt;&gt;"","Demitido",VLOOKUP(E489,tbFuncionarios[],2,FALSE))),"")</f>
        <v/>
      </c>
      <c r="G489" s="79" t="str">
        <f>IF(tbLancamentos[[#This Row],[NOME]]="","",IF(tbLancamentos[[#This Row],[esgotado]]&lt;&gt;"",tbLancamentos[[#This Row],[esgotado]],tbLancamentos[[#This Row],[DISPONIBILIDADE]]))</f>
        <v/>
      </c>
      <c r="H489" s="63" t="str">
        <f>IFERROR(IF(tbLancamentos[[#This Row],[NOME]]="","",IF(AND(D489&lt;&gt;"",F489&lt;&gt;"",F489&lt;&gt;"Demitido"),"Ocupado","Disponível")),"")</f>
        <v/>
      </c>
      <c r="I489" s="25" t="str">
        <f>IFERROR(VLOOKUP(C489,CadArm!$B$6:$E$26,4,FALSE)-COUNTIFS($C$6:C489,tbLancamentos[[#This Row],[LOCAL]],$H$6:H489,"Ocupado"),"")</f>
        <v/>
      </c>
      <c r="J489" s="25" t="str">
        <f>IF(tbLancamentos[[#This Row],[Vagas disponíveis]]&lt;0,"Vagas esgotadas para "&amp;C489,"")</f>
        <v/>
      </c>
    </row>
    <row r="490" spans="2:10" s="25" customFormat="1" ht="15" x14ac:dyDescent="0.2">
      <c r="B490" s="40"/>
      <c r="C490" s="41"/>
      <c r="D490" s="76"/>
      <c r="E490" s="76"/>
      <c r="F490" s="62" t="str">
        <f>IFERROR(IF(E490="","",IF(VLOOKUP(E490,tbFuncionarios[],6,FALSE)&lt;&gt;"","Demitido",VLOOKUP(E490,tbFuncionarios[],2,FALSE))),"")</f>
        <v/>
      </c>
      <c r="G490" s="79" t="str">
        <f>IF(tbLancamentos[[#This Row],[NOME]]="","",IF(tbLancamentos[[#This Row],[esgotado]]&lt;&gt;"",tbLancamentos[[#This Row],[esgotado]],tbLancamentos[[#This Row],[DISPONIBILIDADE]]))</f>
        <v/>
      </c>
      <c r="H490" s="63" t="str">
        <f>IFERROR(IF(tbLancamentos[[#This Row],[NOME]]="","",IF(AND(D490&lt;&gt;"",F490&lt;&gt;"",F490&lt;&gt;"Demitido"),"Ocupado","Disponível")),"")</f>
        <v/>
      </c>
      <c r="I490" s="25" t="str">
        <f>IFERROR(VLOOKUP(C490,CadArm!$B$6:$E$26,4,FALSE)-COUNTIFS($C$6:C490,tbLancamentos[[#This Row],[LOCAL]],$H$6:H490,"Ocupado"),"")</f>
        <v/>
      </c>
      <c r="J490" s="25" t="str">
        <f>IF(tbLancamentos[[#This Row],[Vagas disponíveis]]&lt;0,"Vagas esgotadas para "&amp;C490,"")</f>
        <v/>
      </c>
    </row>
    <row r="491" spans="2:10" s="25" customFormat="1" ht="15" x14ac:dyDescent="0.2">
      <c r="B491" s="40"/>
      <c r="C491" s="41"/>
      <c r="D491" s="76"/>
      <c r="E491" s="76"/>
      <c r="F491" s="62" t="str">
        <f>IFERROR(IF(E491="","",IF(VLOOKUP(E491,tbFuncionarios[],6,FALSE)&lt;&gt;"","Demitido",VLOOKUP(E491,tbFuncionarios[],2,FALSE))),"")</f>
        <v/>
      </c>
      <c r="G491" s="79" t="str">
        <f>IF(tbLancamentos[[#This Row],[NOME]]="","",IF(tbLancamentos[[#This Row],[esgotado]]&lt;&gt;"",tbLancamentos[[#This Row],[esgotado]],tbLancamentos[[#This Row],[DISPONIBILIDADE]]))</f>
        <v/>
      </c>
      <c r="H491" s="63" t="str">
        <f>IFERROR(IF(tbLancamentos[[#This Row],[NOME]]="","",IF(AND(D491&lt;&gt;"",F491&lt;&gt;"",F491&lt;&gt;"Demitido"),"Ocupado","Disponível")),"")</f>
        <v/>
      </c>
      <c r="I491" s="25" t="str">
        <f>IFERROR(VLOOKUP(C491,CadArm!$B$6:$E$26,4,FALSE)-COUNTIFS($C$6:C491,tbLancamentos[[#This Row],[LOCAL]],$H$6:H491,"Ocupado"),"")</f>
        <v/>
      </c>
      <c r="J491" s="25" t="str">
        <f>IF(tbLancamentos[[#This Row],[Vagas disponíveis]]&lt;0,"Vagas esgotadas para "&amp;C491,"")</f>
        <v/>
      </c>
    </row>
    <row r="492" spans="2:10" s="25" customFormat="1" ht="15" x14ac:dyDescent="0.2">
      <c r="B492" s="40"/>
      <c r="C492" s="41"/>
      <c r="D492" s="76"/>
      <c r="E492" s="76"/>
      <c r="F492" s="62" t="str">
        <f>IFERROR(IF(E492="","",IF(VLOOKUP(E492,tbFuncionarios[],6,FALSE)&lt;&gt;"","Demitido",VLOOKUP(E492,tbFuncionarios[],2,FALSE))),"")</f>
        <v/>
      </c>
      <c r="G492" s="79" t="str">
        <f>IF(tbLancamentos[[#This Row],[NOME]]="","",IF(tbLancamentos[[#This Row],[esgotado]]&lt;&gt;"",tbLancamentos[[#This Row],[esgotado]],tbLancamentos[[#This Row],[DISPONIBILIDADE]]))</f>
        <v/>
      </c>
      <c r="H492" s="63" t="str">
        <f>IFERROR(IF(tbLancamentos[[#This Row],[NOME]]="","",IF(AND(D492&lt;&gt;"",F492&lt;&gt;"",F492&lt;&gt;"Demitido"),"Ocupado","Disponível")),"")</f>
        <v/>
      </c>
      <c r="I492" s="25" t="str">
        <f>IFERROR(VLOOKUP(C492,CadArm!$B$6:$E$26,4,FALSE)-COUNTIFS($C$6:C492,tbLancamentos[[#This Row],[LOCAL]],$H$6:H492,"Ocupado"),"")</f>
        <v/>
      </c>
      <c r="J492" s="25" t="str">
        <f>IF(tbLancamentos[[#This Row],[Vagas disponíveis]]&lt;0,"Vagas esgotadas para "&amp;C492,"")</f>
        <v/>
      </c>
    </row>
    <row r="493" spans="2:10" s="25" customFormat="1" ht="15" x14ac:dyDescent="0.2">
      <c r="B493" s="40"/>
      <c r="C493" s="41"/>
      <c r="D493" s="76"/>
      <c r="E493" s="76"/>
      <c r="F493" s="62" t="str">
        <f>IFERROR(IF(E493="","",IF(VLOOKUP(E493,tbFuncionarios[],6,FALSE)&lt;&gt;"","Demitido",VLOOKUP(E493,tbFuncionarios[],2,FALSE))),"")</f>
        <v/>
      </c>
      <c r="G493" s="79" t="str">
        <f>IF(tbLancamentos[[#This Row],[NOME]]="","",IF(tbLancamentos[[#This Row],[esgotado]]&lt;&gt;"",tbLancamentos[[#This Row],[esgotado]],tbLancamentos[[#This Row],[DISPONIBILIDADE]]))</f>
        <v/>
      </c>
      <c r="H493" s="63" t="str">
        <f>IFERROR(IF(tbLancamentos[[#This Row],[NOME]]="","",IF(AND(D493&lt;&gt;"",F493&lt;&gt;"",F493&lt;&gt;"Demitido"),"Ocupado","Disponível")),"")</f>
        <v/>
      </c>
      <c r="I493" s="25" t="str">
        <f>IFERROR(VLOOKUP(C493,CadArm!$B$6:$E$26,4,FALSE)-COUNTIFS($C$6:C493,tbLancamentos[[#This Row],[LOCAL]],$H$6:H493,"Ocupado"),"")</f>
        <v/>
      </c>
      <c r="J493" s="25" t="str">
        <f>IF(tbLancamentos[[#This Row],[Vagas disponíveis]]&lt;0,"Vagas esgotadas para "&amp;C493,"")</f>
        <v/>
      </c>
    </row>
    <row r="494" spans="2:10" s="25" customFormat="1" ht="15" x14ac:dyDescent="0.2">
      <c r="B494" s="40"/>
      <c r="C494" s="41"/>
      <c r="D494" s="76"/>
      <c r="E494" s="76"/>
      <c r="F494" s="62" t="str">
        <f>IFERROR(IF(E494="","",IF(VLOOKUP(E494,tbFuncionarios[],6,FALSE)&lt;&gt;"","Demitido",VLOOKUP(E494,tbFuncionarios[],2,FALSE))),"")</f>
        <v/>
      </c>
      <c r="G494" s="79" t="str">
        <f>IF(tbLancamentos[[#This Row],[NOME]]="","",IF(tbLancamentos[[#This Row],[esgotado]]&lt;&gt;"",tbLancamentos[[#This Row],[esgotado]],tbLancamentos[[#This Row],[DISPONIBILIDADE]]))</f>
        <v/>
      </c>
      <c r="H494" s="63" t="str">
        <f>IFERROR(IF(tbLancamentos[[#This Row],[NOME]]="","",IF(AND(D494&lt;&gt;"",F494&lt;&gt;"",F494&lt;&gt;"Demitido"),"Ocupado","Disponível")),"")</f>
        <v/>
      </c>
      <c r="I494" s="25" t="str">
        <f>IFERROR(VLOOKUP(C494,CadArm!$B$6:$E$26,4,FALSE)-COUNTIFS($C$6:C494,tbLancamentos[[#This Row],[LOCAL]],$H$6:H494,"Ocupado"),"")</f>
        <v/>
      </c>
      <c r="J494" s="25" t="str">
        <f>IF(tbLancamentos[[#This Row],[Vagas disponíveis]]&lt;0,"Vagas esgotadas para "&amp;C494,"")</f>
        <v/>
      </c>
    </row>
    <row r="495" spans="2:10" s="25" customFormat="1" ht="15" x14ac:dyDescent="0.2">
      <c r="B495" s="40"/>
      <c r="C495" s="41"/>
      <c r="D495" s="76"/>
      <c r="E495" s="76"/>
      <c r="F495" s="62" t="str">
        <f>IFERROR(IF(E495="","",IF(VLOOKUP(E495,tbFuncionarios[],6,FALSE)&lt;&gt;"","Demitido",VLOOKUP(E495,tbFuncionarios[],2,FALSE))),"")</f>
        <v/>
      </c>
      <c r="G495" s="79" t="str">
        <f>IF(tbLancamentos[[#This Row],[NOME]]="","",IF(tbLancamentos[[#This Row],[esgotado]]&lt;&gt;"",tbLancamentos[[#This Row],[esgotado]],tbLancamentos[[#This Row],[DISPONIBILIDADE]]))</f>
        <v/>
      </c>
      <c r="H495" s="63" t="str">
        <f>IFERROR(IF(tbLancamentos[[#This Row],[NOME]]="","",IF(AND(D495&lt;&gt;"",F495&lt;&gt;"",F495&lt;&gt;"Demitido"),"Ocupado","Disponível")),"")</f>
        <v/>
      </c>
      <c r="I495" s="25" t="str">
        <f>IFERROR(VLOOKUP(C495,CadArm!$B$6:$E$26,4,FALSE)-COUNTIFS($C$6:C495,tbLancamentos[[#This Row],[LOCAL]],$H$6:H495,"Ocupado"),"")</f>
        <v/>
      </c>
      <c r="J495" s="25" t="str">
        <f>IF(tbLancamentos[[#This Row],[Vagas disponíveis]]&lt;0,"Vagas esgotadas para "&amp;C495,"")</f>
        <v/>
      </c>
    </row>
    <row r="496" spans="2:10" s="25" customFormat="1" ht="15" x14ac:dyDescent="0.2">
      <c r="B496" s="40"/>
      <c r="C496" s="41"/>
      <c r="D496" s="76"/>
      <c r="E496" s="76"/>
      <c r="F496" s="62" t="str">
        <f>IFERROR(IF(E496="","",IF(VLOOKUP(E496,tbFuncionarios[],6,FALSE)&lt;&gt;"","Demitido",VLOOKUP(E496,tbFuncionarios[],2,FALSE))),"")</f>
        <v/>
      </c>
      <c r="G496" s="79" t="str">
        <f>IF(tbLancamentos[[#This Row],[NOME]]="","",IF(tbLancamentos[[#This Row],[esgotado]]&lt;&gt;"",tbLancamentos[[#This Row],[esgotado]],tbLancamentos[[#This Row],[DISPONIBILIDADE]]))</f>
        <v/>
      </c>
      <c r="H496" s="63" t="str">
        <f>IFERROR(IF(tbLancamentos[[#This Row],[NOME]]="","",IF(AND(D496&lt;&gt;"",F496&lt;&gt;"",F496&lt;&gt;"Demitido"),"Ocupado","Disponível")),"")</f>
        <v/>
      </c>
      <c r="I496" s="25" t="str">
        <f>IFERROR(VLOOKUP(C496,CadArm!$B$6:$E$26,4,FALSE)-COUNTIFS($C$6:C496,tbLancamentos[[#This Row],[LOCAL]],$H$6:H496,"Ocupado"),"")</f>
        <v/>
      </c>
      <c r="J496" s="25" t="str">
        <f>IF(tbLancamentos[[#This Row],[Vagas disponíveis]]&lt;0,"Vagas esgotadas para "&amp;C496,"")</f>
        <v/>
      </c>
    </row>
    <row r="497" spans="2:10" s="25" customFormat="1" ht="15" x14ac:dyDescent="0.2">
      <c r="B497" s="40"/>
      <c r="C497" s="41"/>
      <c r="D497" s="76"/>
      <c r="E497" s="76"/>
      <c r="F497" s="62" t="str">
        <f>IFERROR(IF(E497="","",IF(VLOOKUP(E497,tbFuncionarios[],6,FALSE)&lt;&gt;"","Demitido",VLOOKUP(E497,tbFuncionarios[],2,FALSE))),"")</f>
        <v/>
      </c>
      <c r="G497" s="79" t="str">
        <f>IF(tbLancamentos[[#This Row],[NOME]]="","",IF(tbLancamentos[[#This Row],[esgotado]]&lt;&gt;"",tbLancamentos[[#This Row],[esgotado]],tbLancamentos[[#This Row],[DISPONIBILIDADE]]))</f>
        <v/>
      </c>
      <c r="H497" s="63" t="str">
        <f>IFERROR(IF(tbLancamentos[[#This Row],[NOME]]="","",IF(AND(D497&lt;&gt;"",F497&lt;&gt;"",F497&lt;&gt;"Demitido"),"Ocupado","Disponível")),"")</f>
        <v/>
      </c>
      <c r="I497" s="25" t="str">
        <f>IFERROR(VLOOKUP(C497,CadArm!$B$6:$E$26,4,FALSE)-COUNTIFS($C$6:C497,tbLancamentos[[#This Row],[LOCAL]],$H$6:H497,"Ocupado"),"")</f>
        <v/>
      </c>
      <c r="J497" s="25" t="str">
        <f>IF(tbLancamentos[[#This Row],[Vagas disponíveis]]&lt;0,"Vagas esgotadas para "&amp;C497,"")</f>
        <v/>
      </c>
    </row>
    <row r="498" spans="2:10" s="25" customFormat="1" ht="15" x14ac:dyDescent="0.2">
      <c r="B498" s="40"/>
      <c r="C498" s="41"/>
      <c r="D498" s="76"/>
      <c r="E498" s="76"/>
      <c r="F498" s="62" t="str">
        <f>IFERROR(IF(E498="","",IF(VLOOKUP(E498,tbFuncionarios[],6,FALSE)&lt;&gt;"","Demitido",VLOOKUP(E498,tbFuncionarios[],2,FALSE))),"")</f>
        <v/>
      </c>
      <c r="G498" s="79" t="str">
        <f>IF(tbLancamentos[[#This Row],[NOME]]="","",IF(tbLancamentos[[#This Row],[esgotado]]&lt;&gt;"",tbLancamentos[[#This Row],[esgotado]],tbLancamentos[[#This Row],[DISPONIBILIDADE]]))</f>
        <v/>
      </c>
      <c r="H498" s="63" t="str">
        <f>IFERROR(IF(tbLancamentos[[#This Row],[NOME]]="","",IF(AND(D498&lt;&gt;"",F498&lt;&gt;"",F498&lt;&gt;"Demitido"),"Ocupado","Disponível")),"")</f>
        <v/>
      </c>
      <c r="I498" s="25" t="str">
        <f>IFERROR(VLOOKUP(C498,CadArm!$B$6:$E$26,4,FALSE)-COUNTIFS($C$6:C498,tbLancamentos[[#This Row],[LOCAL]],$H$6:H498,"Ocupado"),"")</f>
        <v/>
      </c>
      <c r="J498" s="25" t="str">
        <f>IF(tbLancamentos[[#This Row],[Vagas disponíveis]]&lt;0,"Vagas esgotadas para "&amp;C498,"")</f>
        <v/>
      </c>
    </row>
    <row r="499" spans="2:10" s="25" customFormat="1" ht="15" x14ac:dyDescent="0.2">
      <c r="B499" s="40"/>
      <c r="C499" s="41"/>
      <c r="D499" s="76"/>
      <c r="E499" s="76"/>
      <c r="F499" s="62" t="str">
        <f>IFERROR(IF(E499="","",IF(VLOOKUP(E499,tbFuncionarios[],6,FALSE)&lt;&gt;"","Demitido",VLOOKUP(E499,tbFuncionarios[],2,FALSE))),"")</f>
        <v/>
      </c>
      <c r="G499" s="79" t="str">
        <f>IF(tbLancamentos[[#This Row],[NOME]]="","",IF(tbLancamentos[[#This Row],[esgotado]]&lt;&gt;"",tbLancamentos[[#This Row],[esgotado]],tbLancamentos[[#This Row],[DISPONIBILIDADE]]))</f>
        <v/>
      </c>
      <c r="H499" s="63" t="str">
        <f>IFERROR(IF(tbLancamentos[[#This Row],[NOME]]="","",IF(AND(D499&lt;&gt;"",F499&lt;&gt;"",F499&lt;&gt;"Demitido"),"Ocupado","Disponível")),"")</f>
        <v/>
      </c>
      <c r="I499" s="25" t="str">
        <f>IFERROR(VLOOKUP(C499,CadArm!$B$6:$E$26,4,FALSE)-COUNTIFS($C$6:C499,tbLancamentos[[#This Row],[LOCAL]],$H$6:H499,"Ocupado"),"")</f>
        <v/>
      </c>
      <c r="J499" s="25" t="str">
        <f>IF(tbLancamentos[[#This Row],[Vagas disponíveis]]&lt;0,"Vagas esgotadas para "&amp;C499,"")</f>
        <v/>
      </c>
    </row>
    <row r="500" spans="2:10" s="25" customFormat="1" ht="15" x14ac:dyDescent="0.2">
      <c r="B500" s="40"/>
      <c r="C500" s="41"/>
      <c r="D500" s="76"/>
      <c r="E500" s="76"/>
      <c r="F500" s="62" t="str">
        <f>IFERROR(IF(E500="","",IF(VLOOKUP(E500,tbFuncionarios[],6,FALSE)&lt;&gt;"","Demitido",VLOOKUP(E500,tbFuncionarios[],2,FALSE))),"")</f>
        <v/>
      </c>
      <c r="G500" s="79" t="str">
        <f>IF(tbLancamentos[[#This Row],[NOME]]="","",IF(tbLancamentos[[#This Row],[esgotado]]&lt;&gt;"",tbLancamentos[[#This Row],[esgotado]],tbLancamentos[[#This Row],[DISPONIBILIDADE]]))</f>
        <v/>
      </c>
      <c r="H500" s="63" t="str">
        <f>IFERROR(IF(tbLancamentos[[#This Row],[NOME]]="","",IF(AND(D500&lt;&gt;"",F500&lt;&gt;"",F500&lt;&gt;"Demitido"),"Ocupado","Disponível")),"")</f>
        <v/>
      </c>
      <c r="I500" s="25" t="str">
        <f>IFERROR(VLOOKUP(C500,CadArm!$B$6:$E$26,4,FALSE)-COUNTIFS($C$6:C500,tbLancamentos[[#This Row],[LOCAL]],$H$6:H500,"Ocupado"),"")</f>
        <v/>
      </c>
      <c r="J500" s="25" t="str">
        <f>IF(tbLancamentos[[#This Row],[Vagas disponíveis]]&lt;0,"Vagas esgotadas para "&amp;C500,"")</f>
        <v/>
      </c>
    </row>
    <row r="501" spans="2:10" s="25" customFormat="1" ht="15" x14ac:dyDescent="0.2">
      <c r="B501" s="40"/>
      <c r="C501" s="41"/>
      <c r="D501" s="76"/>
      <c r="E501" s="76"/>
      <c r="F501" s="62" t="str">
        <f>IFERROR(IF(E501="","",IF(VLOOKUP(E501,tbFuncionarios[],6,FALSE)&lt;&gt;"","Demitido",VLOOKUP(E501,tbFuncionarios[],2,FALSE))),"")</f>
        <v/>
      </c>
      <c r="G501" s="79" t="str">
        <f>IF(tbLancamentos[[#This Row],[NOME]]="","",IF(tbLancamentos[[#This Row],[esgotado]]&lt;&gt;"",tbLancamentos[[#This Row],[esgotado]],tbLancamentos[[#This Row],[DISPONIBILIDADE]]))</f>
        <v/>
      </c>
      <c r="H501" s="63" t="str">
        <f>IFERROR(IF(tbLancamentos[[#This Row],[NOME]]="","",IF(AND(D501&lt;&gt;"",F501&lt;&gt;"",F501&lt;&gt;"Demitido"),"Ocupado","Disponível")),"")</f>
        <v/>
      </c>
      <c r="I501" s="25" t="str">
        <f>IFERROR(VLOOKUP(C501,CadArm!$B$6:$E$26,4,FALSE)-COUNTIFS($C$6:C501,tbLancamentos[[#This Row],[LOCAL]],$H$6:H501,"Ocupado"),"")</f>
        <v/>
      </c>
      <c r="J501" s="25" t="str">
        <f>IF(tbLancamentos[[#This Row],[Vagas disponíveis]]&lt;0,"Vagas esgotadas para "&amp;C501,"")</f>
        <v/>
      </c>
    </row>
    <row r="502" spans="2:10" s="25" customFormat="1" ht="15" x14ac:dyDescent="0.2">
      <c r="B502" s="40"/>
      <c r="C502" s="41"/>
      <c r="D502" s="76"/>
      <c r="E502" s="76"/>
      <c r="F502" s="62" t="str">
        <f>IFERROR(IF(E502="","",IF(VLOOKUP(E502,tbFuncionarios[],6,FALSE)&lt;&gt;"","Demitido",VLOOKUP(E502,tbFuncionarios[],2,FALSE))),"")</f>
        <v/>
      </c>
      <c r="G502" s="79" t="str">
        <f>IF(tbLancamentos[[#This Row],[NOME]]="","",IF(tbLancamentos[[#This Row],[esgotado]]&lt;&gt;"",tbLancamentos[[#This Row],[esgotado]],tbLancamentos[[#This Row],[DISPONIBILIDADE]]))</f>
        <v/>
      </c>
      <c r="H502" s="63" t="str">
        <f>IFERROR(IF(tbLancamentos[[#This Row],[NOME]]="","",IF(AND(D502&lt;&gt;"",F502&lt;&gt;"",F502&lt;&gt;"Demitido"),"Ocupado","Disponível")),"")</f>
        <v/>
      </c>
      <c r="I502" s="25" t="str">
        <f>IFERROR(VLOOKUP(C502,CadArm!$B$6:$E$26,4,FALSE)-COUNTIFS($C$6:C502,tbLancamentos[[#This Row],[LOCAL]],$H$6:H502,"Ocupado"),"")</f>
        <v/>
      </c>
      <c r="J502" s="25" t="str">
        <f>IF(tbLancamentos[[#This Row],[Vagas disponíveis]]&lt;0,"Vagas esgotadas para "&amp;C502,"")</f>
        <v/>
      </c>
    </row>
    <row r="503" spans="2:10" s="25" customFormat="1" ht="15" x14ac:dyDescent="0.2">
      <c r="B503" s="40"/>
      <c r="C503" s="41"/>
      <c r="D503" s="76"/>
      <c r="E503" s="76"/>
      <c r="F503" s="62" t="str">
        <f>IFERROR(IF(E503="","",IF(VLOOKUP(E503,tbFuncionarios[],6,FALSE)&lt;&gt;"","Demitido",VLOOKUP(E503,tbFuncionarios[],2,FALSE))),"")</f>
        <v/>
      </c>
      <c r="G503" s="79" t="str">
        <f>IF(tbLancamentos[[#This Row],[NOME]]="","",IF(tbLancamentos[[#This Row],[esgotado]]&lt;&gt;"",tbLancamentos[[#This Row],[esgotado]],tbLancamentos[[#This Row],[DISPONIBILIDADE]]))</f>
        <v/>
      </c>
      <c r="H503" s="63" t="str">
        <f>IFERROR(IF(tbLancamentos[[#This Row],[NOME]]="","",IF(AND(D503&lt;&gt;"",F503&lt;&gt;"",F503&lt;&gt;"Demitido"),"Ocupado","Disponível")),"")</f>
        <v/>
      </c>
      <c r="I503" s="25" t="str">
        <f>IFERROR(VLOOKUP(C503,CadArm!$B$6:$E$26,4,FALSE)-COUNTIFS($C$6:C503,tbLancamentos[[#This Row],[LOCAL]],$H$6:H503,"Ocupado"),"")</f>
        <v/>
      </c>
      <c r="J503" s="25" t="str">
        <f>IF(tbLancamentos[[#This Row],[Vagas disponíveis]]&lt;0,"Vagas esgotadas para "&amp;C503,"")</f>
        <v/>
      </c>
    </row>
    <row r="504" spans="2:10" s="25" customFormat="1" ht="15" x14ac:dyDescent="0.2">
      <c r="B504" s="40"/>
      <c r="C504" s="41"/>
      <c r="D504" s="76"/>
      <c r="E504" s="76"/>
      <c r="F504" s="62" t="str">
        <f>IFERROR(IF(E504="","",IF(VLOOKUP(E504,tbFuncionarios[],6,FALSE)&lt;&gt;"","Demitido",VLOOKUP(E504,tbFuncionarios[],2,FALSE))),"")</f>
        <v/>
      </c>
      <c r="G504" s="79" t="str">
        <f>IF(tbLancamentos[[#This Row],[NOME]]="","",IF(tbLancamentos[[#This Row],[esgotado]]&lt;&gt;"",tbLancamentos[[#This Row],[esgotado]],tbLancamentos[[#This Row],[DISPONIBILIDADE]]))</f>
        <v/>
      </c>
      <c r="H504" s="63" t="str">
        <f>IFERROR(IF(tbLancamentos[[#This Row],[NOME]]="","",IF(AND(D504&lt;&gt;"",F504&lt;&gt;"",F504&lt;&gt;"Demitido"),"Ocupado","Disponível")),"")</f>
        <v/>
      </c>
      <c r="I504" s="25" t="str">
        <f>IFERROR(VLOOKUP(C504,CadArm!$B$6:$E$26,4,FALSE)-COUNTIFS($C$6:C504,tbLancamentos[[#This Row],[LOCAL]],$H$6:H504,"Ocupado"),"")</f>
        <v/>
      </c>
      <c r="J504" s="25" t="str">
        <f>IF(tbLancamentos[[#This Row],[Vagas disponíveis]]&lt;0,"Vagas esgotadas para "&amp;C504,"")</f>
        <v/>
      </c>
    </row>
    <row r="505" spans="2:10" s="25" customFormat="1" ht="15" x14ac:dyDescent="0.2">
      <c r="B505" s="40"/>
      <c r="C505" s="41"/>
      <c r="D505" s="76"/>
      <c r="E505" s="76"/>
      <c r="F505" s="62" t="str">
        <f>IFERROR(IF(E505="","",IF(VLOOKUP(E505,tbFuncionarios[],6,FALSE)&lt;&gt;"","Demitido",VLOOKUP(E505,tbFuncionarios[],2,FALSE))),"")</f>
        <v/>
      </c>
      <c r="G505" s="79" t="str">
        <f>IF(tbLancamentos[[#This Row],[NOME]]="","",IF(tbLancamentos[[#This Row],[esgotado]]&lt;&gt;"",tbLancamentos[[#This Row],[esgotado]],tbLancamentos[[#This Row],[DISPONIBILIDADE]]))</f>
        <v/>
      </c>
      <c r="H505" s="63" t="str">
        <f>IFERROR(IF(tbLancamentos[[#This Row],[NOME]]="","",IF(AND(D505&lt;&gt;"",F505&lt;&gt;"",F505&lt;&gt;"Demitido"),"Ocupado","Disponível")),"")</f>
        <v/>
      </c>
      <c r="I505" s="25" t="str">
        <f>IFERROR(VLOOKUP(C505,CadArm!$B$6:$E$26,4,FALSE)-COUNTIFS($C$6:C505,tbLancamentos[[#This Row],[LOCAL]],$H$6:H505,"Ocupado"),"")</f>
        <v/>
      </c>
      <c r="J505" s="25" t="str">
        <f>IF(tbLancamentos[[#This Row],[Vagas disponíveis]]&lt;0,"Vagas esgotadas para "&amp;C505,"")</f>
        <v/>
      </c>
    </row>
    <row r="506" spans="2:10" s="25" customFormat="1" ht="15" x14ac:dyDescent="0.2">
      <c r="B506" s="40"/>
      <c r="C506" s="41"/>
      <c r="D506" s="76"/>
      <c r="E506" s="76"/>
      <c r="F506" s="62" t="str">
        <f>IFERROR(IF(E506="","",IF(VLOOKUP(E506,tbFuncionarios[],6,FALSE)&lt;&gt;"","Demitido",VLOOKUP(E506,tbFuncionarios[],2,FALSE))),"")</f>
        <v/>
      </c>
      <c r="G506" s="79" t="str">
        <f>IF(tbLancamentos[[#This Row],[NOME]]="","",IF(tbLancamentos[[#This Row],[esgotado]]&lt;&gt;"",tbLancamentos[[#This Row],[esgotado]],tbLancamentos[[#This Row],[DISPONIBILIDADE]]))</f>
        <v/>
      </c>
      <c r="H506" s="63" t="str">
        <f>IFERROR(IF(tbLancamentos[[#This Row],[NOME]]="","",IF(AND(D506&lt;&gt;"",F506&lt;&gt;"",F506&lt;&gt;"Demitido"),"Ocupado","Disponível")),"")</f>
        <v/>
      </c>
      <c r="I506" s="25" t="str">
        <f>IFERROR(VLOOKUP(C506,CadArm!$B$6:$E$26,4,FALSE)-COUNTIFS($C$6:C506,tbLancamentos[[#This Row],[LOCAL]],$H$6:H506,"Ocupado"),"")</f>
        <v/>
      </c>
      <c r="J506" s="25" t="str">
        <f>IF(tbLancamentos[[#This Row],[Vagas disponíveis]]&lt;0,"Vagas esgotadas para "&amp;C506,"")</f>
        <v/>
      </c>
    </row>
    <row r="507" spans="2:10" s="25" customFormat="1" ht="15" x14ac:dyDescent="0.2">
      <c r="B507" s="40"/>
      <c r="C507" s="41"/>
      <c r="D507" s="76"/>
      <c r="E507" s="76"/>
      <c r="F507" s="62" t="str">
        <f>IFERROR(IF(E507="","",IF(VLOOKUP(E507,tbFuncionarios[],6,FALSE)&lt;&gt;"","Demitido",VLOOKUP(E507,tbFuncionarios[],2,FALSE))),"")</f>
        <v/>
      </c>
      <c r="G507" s="79" t="str">
        <f>IF(tbLancamentos[[#This Row],[NOME]]="","",IF(tbLancamentos[[#This Row],[esgotado]]&lt;&gt;"",tbLancamentos[[#This Row],[esgotado]],tbLancamentos[[#This Row],[DISPONIBILIDADE]]))</f>
        <v/>
      </c>
      <c r="H507" s="63" t="str">
        <f>IFERROR(IF(tbLancamentos[[#This Row],[NOME]]="","",IF(AND(D507&lt;&gt;"",F507&lt;&gt;"",F507&lt;&gt;"Demitido"),"Ocupado","Disponível")),"")</f>
        <v/>
      </c>
      <c r="I507" s="25" t="str">
        <f>IFERROR(VLOOKUP(C507,CadArm!$B$6:$E$26,4,FALSE)-COUNTIFS($C$6:C507,tbLancamentos[[#This Row],[LOCAL]],$H$6:H507,"Ocupado"),"")</f>
        <v/>
      </c>
      <c r="J507" s="25" t="str">
        <f>IF(tbLancamentos[[#This Row],[Vagas disponíveis]]&lt;0,"Vagas esgotadas para "&amp;C507,"")</f>
        <v/>
      </c>
    </row>
    <row r="508" spans="2:10" s="25" customFormat="1" ht="15" x14ac:dyDescent="0.2">
      <c r="B508" s="40"/>
      <c r="C508" s="41"/>
      <c r="D508" s="76"/>
      <c r="E508" s="76"/>
      <c r="F508" s="62" t="str">
        <f>IFERROR(IF(E508="","",IF(VLOOKUP(E508,tbFuncionarios[],6,FALSE)&lt;&gt;"","Demitido",VLOOKUP(E508,tbFuncionarios[],2,FALSE))),"")</f>
        <v/>
      </c>
      <c r="G508" s="79" t="str">
        <f>IF(tbLancamentos[[#This Row],[NOME]]="","",IF(tbLancamentos[[#This Row],[esgotado]]&lt;&gt;"",tbLancamentos[[#This Row],[esgotado]],tbLancamentos[[#This Row],[DISPONIBILIDADE]]))</f>
        <v/>
      </c>
      <c r="H508" s="63" t="str">
        <f>IFERROR(IF(tbLancamentos[[#This Row],[NOME]]="","",IF(AND(D508&lt;&gt;"",F508&lt;&gt;"",F508&lt;&gt;"Demitido"),"Ocupado","Disponível")),"")</f>
        <v/>
      </c>
      <c r="I508" s="25" t="str">
        <f>IFERROR(VLOOKUP(C508,CadArm!$B$6:$E$26,4,FALSE)-COUNTIFS($C$6:C508,tbLancamentos[[#This Row],[LOCAL]],$H$6:H508,"Ocupado"),"")</f>
        <v/>
      </c>
      <c r="J508" s="25" t="str">
        <f>IF(tbLancamentos[[#This Row],[Vagas disponíveis]]&lt;0,"Vagas esgotadas para "&amp;C508,"")</f>
        <v/>
      </c>
    </row>
    <row r="509" spans="2:10" s="25" customFormat="1" ht="15" x14ac:dyDescent="0.2">
      <c r="B509" s="40"/>
      <c r="C509" s="41"/>
      <c r="D509" s="76"/>
      <c r="E509" s="76"/>
      <c r="F509" s="62" t="str">
        <f>IFERROR(IF(E509="","",IF(VLOOKUP(E509,tbFuncionarios[],6,FALSE)&lt;&gt;"","Demitido",VLOOKUP(E509,tbFuncionarios[],2,FALSE))),"")</f>
        <v/>
      </c>
      <c r="G509" s="79" t="str">
        <f>IF(tbLancamentos[[#This Row],[NOME]]="","",IF(tbLancamentos[[#This Row],[esgotado]]&lt;&gt;"",tbLancamentos[[#This Row],[esgotado]],tbLancamentos[[#This Row],[DISPONIBILIDADE]]))</f>
        <v/>
      </c>
      <c r="H509" s="63" t="str">
        <f>IFERROR(IF(tbLancamentos[[#This Row],[NOME]]="","",IF(AND(D509&lt;&gt;"",F509&lt;&gt;"",F509&lt;&gt;"Demitido"),"Ocupado","Disponível")),"")</f>
        <v/>
      </c>
      <c r="I509" s="25" t="str">
        <f>IFERROR(VLOOKUP(C509,CadArm!$B$6:$E$26,4,FALSE)-COUNTIFS($C$6:C509,tbLancamentos[[#This Row],[LOCAL]],$H$6:H509,"Ocupado"),"")</f>
        <v/>
      </c>
      <c r="J509" s="25" t="str">
        <f>IF(tbLancamentos[[#This Row],[Vagas disponíveis]]&lt;0,"Vagas esgotadas para "&amp;C509,"")</f>
        <v/>
      </c>
    </row>
    <row r="510" spans="2:10" s="25" customFormat="1" ht="15" x14ac:dyDescent="0.2">
      <c r="B510" s="40"/>
      <c r="C510" s="41"/>
      <c r="D510" s="76"/>
      <c r="E510" s="76"/>
      <c r="F510" s="62" t="str">
        <f>IFERROR(IF(E510="","",IF(VLOOKUP(E510,tbFuncionarios[],6,FALSE)&lt;&gt;"","Demitido",VLOOKUP(E510,tbFuncionarios[],2,FALSE))),"")</f>
        <v/>
      </c>
      <c r="G510" s="79" t="str">
        <f>IF(tbLancamentos[[#This Row],[NOME]]="","",IF(tbLancamentos[[#This Row],[esgotado]]&lt;&gt;"",tbLancamentos[[#This Row],[esgotado]],tbLancamentos[[#This Row],[DISPONIBILIDADE]]))</f>
        <v/>
      </c>
      <c r="H510" s="63" t="str">
        <f>IFERROR(IF(tbLancamentos[[#This Row],[NOME]]="","",IF(AND(D510&lt;&gt;"",F510&lt;&gt;"",F510&lt;&gt;"Demitido"),"Ocupado","Disponível")),"")</f>
        <v/>
      </c>
      <c r="I510" s="25" t="str">
        <f>IFERROR(VLOOKUP(C510,CadArm!$B$6:$E$26,4,FALSE)-COUNTIFS($C$6:C510,tbLancamentos[[#This Row],[LOCAL]],$H$6:H510,"Ocupado"),"")</f>
        <v/>
      </c>
      <c r="J510" s="25" t="str">
        <f>IF(tbLancamentos[[#This Row],[Vagas disponíveis]]&lt;0,"Vagas esgotadas para "&amp;C510,"")</f>
        <v/>
      </c>
    </row>
    <row r="511" spans="2:10" s="25" customFormat="1" ht="15" x14ac:dyDescent="0.2">
      <c r="B511" s="40"/>
      <c r="C511" s="41"/>
      <c r="D511" s="76"/>
      <c r="E511" s="76"/>
      <c r="F511" s="62" t="str">
        <f>IFERROR(IF(E511="","",IF(VLOOKUP(E511,tbFuncionarios[],6,FALSE)&lt;&gt;"","Demitido",VLOOKUP(E511,tbFuncionarios[],2,FALSE))),"")</f>
        <v/>
      </c>
      <c r="G511" s="79" t="str">
        <f>IF(tbLancamentos[[#This Row],[NOME]]="","",IF(tbLancamentos[[#This Row],[esgotado]]&lt;&gt;"",tbLancamentos[[#This Row],[esgotado]],tbLancamentos[[#This Row],[DISPONIBILIDADE]]))</f>
        <v/>
      </c>
      <c r="H511" s="63" t="str">
        <f>IFERROR(IF(tbLancamentos[[#This Row],[NOME]]="","",IF(AND(D511&lt;&gt;"",F511&lt;&gt;"",F511&lt;&gt;"Demitido"),"Ocupado","Disponível")),"")</f>
        <v/>
      </c>
      <c r="I511" s="25" t="str">
        <f>IFERROR(VLOOKUP(C511,CadArm!$B$6:$E$26,4,FALSE)-COUNTIFS($C$6:C511,tbLancamentos[[#This Row],[LOCAL]],$H$6:H511,"Ocupado"),"")</f>
        <v/>
      </c>
      <c r="J511" s="25" t="str">
        <f>IF(tbLancamentos[[#This Row],[Vagas disponíveis]]&lt;0,"Vagas esgotadas para "&amp;C511,"")</f>
        <v/>
      </c>
    </row>
    <row r="512" spans="2:10" s="25" customFormat="1" ht="15" x14ac:dyDescent="0.2">
      <c r="B512" s="40"/>
      <c r="C512" s="41"/>
      <c r="D512" s="76"/>
      <c r="E512" s="76"/>
      <c r="F512" s="62" t="str">
        <f>IFERROR(IF(E512="","",IF(VLOOKUP(E512,tbFuncionarios[],6,FALSE)&lt;&gt;"","Demitido",VLOOKUP(E512,tbFuncionarios[],2,FALSE))),"")</f>
        <v/>
      </c>
      <c r="G512" s="79" t="str">
        <f>IF(tbLancamentos[[#This Row],[NOME]]="","",IF(tbLancamentos[[#This Row],[esgotado]]&lt;&gt;"",tbLancamentos[[#This Row],[esgotado]],tbLancamentos[[#This Row],[DISPONIBILIDADE]]))</f>
        <v/>
      </c>
      <c r="H512" s="63" t="str">
        <f>IFERROR(IF(tbLancamentos[[#This Row],[NOME]]="","",IF(AND(D512&lt;&gt;"",F512&lt;&gt;"",F512&lt;&gt;"Demitido"),"Ocupado","Disponível")),"")</f>
        <v/>
      </c>
      <c r="I512" s="25" t="str">
        <f>IFERROR(VLOOKUP(C512,CadArm!$B$6:$E$26,4,FALSE)-COUNTIFS($C$6:C512,tbLancamentos[[#This Row],[LOCAL]],$H$6:H512,"Ocupado"),"")</f>
        <v/>
      </c>
      <c r="J512" s="25" t="str">
        <f>IF(tbLancamentos[[#This Row],[Vagas disponíveis]]&lt;0,"Vagas esgotadas para "&amp;C512,"")</f>
        <v/>
      </c>
    </row>
    <row r="513" spans="2:10" s="25" customFormat="1" ht="15" x14ac:dyDescent="0.2">
      <c r="B513" s="40"/>
      <c r="C513" s="41"/>
      <c r="D513" s="76"/>
      <c r="E513" s="76"/>
      <c r="F513" s="62" t="str">
        <f>IFERROR(IF(E513="","",IF(VLOOKUP(E513,tbFuncionarios[],6,FALSE)&lt;&gt;"","Demitido",VLOOKUP(E513,tbFuncionarios[],2,FALSE))),"")</f>
        <v/>
      </c>
      <c r="G513" s="79" t="str">
        <f>IF(tbLancamentos[[#This Row],[NOME]]="","",IF(tbLancamentos[[#This Row],[esgotado]]&lt;&gt;"",tbLancamentos[[#This Row],[esgotado]],tbLancamentos[[#This Row],[DISPONIBILIDADE]]))</f>
        <v/>
      </c>
      <c r="H513" s="63" t="str">
        <f>IFERROR(IF(tbLancamentos[[#This Row],[NOME]]="","",IF(AND(D513&lt;&gt;"",F513&lt;&gt;"",F513&lt;&gt;"Demitido"),"Ocupado","Disponível")),"")</f>
        <v/>
      </c>
      <c r="I513" s="25" t="str">
        <f>IFERROR(VLOOKUP(C513,CadArm!$B$6:$E$26,4,FALSE)-COUNTIFS($C$6:C513,tbLancamentos[[#This Row],[LOCAL]],$H$6:H513,"Ocupado"),"")</f>
        <v/>
      </c>
      <c r="J513" s="25" t="str">
        <f>IF(tbLancamentos[[#This Row],[Vagas disponíveis]]&lt;0,"Vagas esgotadas para "&amp;C513,"")</f>
        <v/>
      </c>
    </row>
    <row r="514" spans="2:10" s="25" customFormat="1" ht="15" x14ac:dyDescent="0.2">
      <c r="B514" s="40"/>
      <c r="C514" s="41"/>
      <c r="D514" s="76"/>
      <c r="E514" s="76"/>
      <c r="F514" s="62" t="str">
        <f>IFERROR(IF(E514="","",IF(VLOOKUP(E514,tbFuncionarios[],6,FALSE)&lt;&gt;"","Demitido",VLOOKUP(E514,tbFuncionarios[],2,FALSE))),"")</f>
        <v/>
      </c>
      <c r="G514" s="79" t="str">
        <f>IF(tbLancamentos[[#This Row],[NOME]]="","",IF(tbLancamentos[[#This Row],[esgotado]]&lt;&gt;"",tbLancamentos[[#This Row],[esgotado]],tbLancamentos[[#This Row],[DISPONIBILIDADE]]))</f>
        <v/>
      </c>
      <c r="H514" s="63" t="str">
        <f>IFERROR(IF(tbLancamentos[[#This Row],[NOME]]="","",IF(AND(D514&lt;&gt;"",F514&lt;&gt;"",F514&lt;&gt;"Demitido"),"Ocupado","Disponível")),"")</f>
        <v/>
      </c>
      <c r="I514" s="25" t="str">
        <f>IFERROR(VLOOKUP(C514,CadArm!$B$6:$E$26,4,FALSE)-COUNTIFS($C$6:C514,tbLancamentos[[#This Row],[LOCAL]],$H$6:H514,"Ocupado"),"")</f>
        <v/>
      </c>
      <c r="J514" s="25" t="str">
        <f>IF(tbLancamentos[[#This Row],[Vagas disponíveis]]&lt;0,"Vagas esgotadas para "&amp;C514,"")</f>
        <v/>
      </c>
    </row>
    <row r="515" spans="2:10" s="25" customFormat="1" ht="15" x14ac:dyDescent="0.2">
      <c r="B515" s="40"/>
      <c r="C515" s="41"/>
      <c r="D515" s="76"/>
      <c r="E515" s="76"/>
      <c r="F515" s="62" t="str">
        <f>IFERROR(IF(E515="","",IF(VLOOKUP(E515,tbFuncionarios[],6,FALSE)&lt;&gt;"","Demitido",VLOOKUP(E515,tbFuncionarios[],2,FALSE))),"")</f>
        <v/>
      </c>
      <c r="G515" s="79" t="str">
        <f>IF(tbLancamentos[[#This Row],[NOME]]="","",IF(tbLancamentos[[#This Row],[esgotado]]&lt;&gt;"",tbLancamentos[[#This Row],[esgotado]],tbLancamentos[[#This Row],[DISPONIBILIDADE]]))</f>
        <v/>
      </c>
      <c r="H515" s="63" t="str">
        <f>IFERROR(IF(tbLancamentos[[#This Row],[NOME]]="","",IF(AND(D515&lt;&gt;"",F515&lt;&gt;"",F515&lt;&gt;"Demitido"),"Ocupado","Disponível")),"")</f>
        <v/>
      </c>
      <c r="I515" s="25" t="str">
        <f>IFERROR(VLOOKUP(C515,CadArm!$B$6:$E$26,4,FALSE)-COUNTIFS($C$6:C515,tbLancamentos[[#This Row],[LOCAL]],$H$6:H515,"Ocupado"),"")</f>
        <v/>
      </c>
      <c r="J515" s="25" t="str">
        <f>IF(tbLancamentos[[#This Row],[Vagas disponíveis]]&lt;0,"Vagas esgotadas para "&amp;C515,"")</f>
        <v/>
      </c>
    </row>
    <row r="516" spans="2:10" s="25" customFormat="1" ht="15" x14ac:dyDescent="0.2">
      <c r="B516" s="40"/>
      <c r="C516" s="41"/>
      <c r="D516" s="76"/>
      <c r="E516" s="76"/>
      <c r="F516" s="62" t="str">
        <f>IFERROR(IF(E516="","",IF(VLOOKUP(E516,tbFuncionarios[],6,FALSE)&lt;&gt;"","Demitido",VLOOKUP(E516,tbFuncionarios[],2,FALSE))),"")</f>
        <v/>
      </c>
      <c r="G516" s="79" t="str">
        <f>IF(tbLancamentos[[#This Row],[NOME]]="","",IF(tbLancamentos[[#This Row],[esgotado]]&lt;&gt;"",tbLancamentos[[#This Row],[esgotado]],tbLancamentos[[#This Row],[DISPONIBILIDADE]]))</f>
        <v/>
      </c>
      <c r="H516" s="63" t="str">
        <f>IFERROR(IF(tbLancamentos[[#This Row],[NOME]]="","",IF(AND(D516&lt;&gt;"",F516&lt;&gt;"",F516&lt;&gt;"Demitido"),"Ocupado","Disponível")),"")</f>
        <v/>
      </c>
      <c r="I516" s="25" t="str">
        <f>IFERROR(VLOOKUP(C516,CadArm!$B$6:$E$26,4,FALSE)-COUNTIFS($C$6:C516,tbLancamentos[[#This Row],[LOCAL]],$H$6:H516,"Ocupado"),"")</f>
        <v/>
      </c>
      <c r="J516" s="25" t="str">
        <f>IF(tbLancamentos[[#This Row],[Vagas disponíveis]]&lt;0,"Vagas esgotadas para "&amp;C516,"")</f>
        <v/>
      </c>
    </row>
    <row r="517" spans="2:10" s="25" customFormat="1" ht="15" x14ac:dyDescent="0.2">
      <c r="B517" s="40"/>
      <c r="C517" s="41"/>
      <c r="D517" s="76"/>
      <c r="E517" s="76"/>
      <c r="F517" s="62" t="str">
        <f>IFERROR(IF(E517="","",IF(VLOOKUP(E517,tbFuncionarios[],6,FALSE)&lt;&gt;"","Demitido",VLOOKUP(E517,tbFuncionarios[],2,FALSE))),"")</f>
        <v/>
      </c>
      <c r="G517" s="79" t="str">
        <f>IF(tbLancamentos[[#This Row],[NOME]]="","",IF(tbLancamentos[[#This Row],[esgotado]]&lt;&gt;"",tbLancamentos[[#This Row],[esgotado]],tbLancamentos[[#This Row],[DISPONIBILIDADE]]))</f>
        <v/>
      </c>
      <c r="H517" s="63" t="str">
        <f>IFERROR(IF(tbLancamentos[[#This Row],[NOME]]="","",IF(AND(D517&lt;&gt;"",F517&lt;&gt;"",F517&lt;&gt;"Demitido"),"Ocupado","Disponível")),"")</f>
        <v/>
      </c>
      <c r="I517" s="25" t="str">
        <f>IFERROR(VLOOKUP(C517,CadArm!$B$6:$E$26,4,FALSE)-COUNTIFS($C$6:C517,tbLancamentos[[#This Row],[LOCAL]],$H$6:H517,"Ocupado"),"")</f>
        <v/>
      </c>
      <c r="J517" s="25" t="str">
        <f>IF(tbLancamentos[[#This Row],[Vagas disponíveis]]&lt;0,"Vagas esgotadas para "&amp;C517,"")</f>
        <v/>
      </c>
    </row>
    <row r="518" spans="2:10" s="25" customFormat="1" ht="15" x14ac:dyDescent="0.2">
      <c r="B518" s="40"/>
      <c r="C518" s="41"/>
      <c r="D518" s="76"/>
      <c r="E518" s="76"/>
      <c r="F518" s="62" t="str">
        <f>IFERROR(IF(E518="","",IF(VLOOKUP(E518,tbFuncionarios[],6,FALSE)&lt;&gt;"","Demitido",VLOOKUP(E518,tbFuncionarios[],2,FALSE))),"")</f>
        <v/>
      </c>
      <c r="G518" s="79" t="str">
        <f>IF(tbLancamentos[[#This Row],[NOME]]="","",IF(tbLancamentos[[#This Row],[esgotado]]&lt;&gt;"",tbLancamentos[[#This Row],[esgotado]],tbLancamentos[[#This Row],[DISPONIBILIDADE]]))</f>
        <v/>
      </c>
      <c r="H518" s="63" t="str">
        <f>IFERROR(IF(tbLancamentos[[#This Row],[NOME]]="","",IF(AND(D518&lt;&gt;"",F518&lt;&gt;"",F518&lt;&gt;"Demitido"),"Ocupado","Disponível")),"")</f>
        <v/>
      </c>
      <c r="I518" s="25" t="str">
        <f>IFERROR(VLOOKUP(C518,CadArm!$B$6:$E$26,4,FALSE)-COUNTIFS($C$6:C518,tbLancamentos[[#This Row],[LOCAL]],$H$6:H518,"Ocupado"),"")</f>
        <v/>
      </c>
      <c r="J518" s="25" t="str">
        <f>IF(tbLancamentos[[#This Row],[Vagas disponíveis]]&lt;0,"Vagas esgotadas para "&amp;C518,"")</f>
        <v/>
      </c>
    </row>
    <row r="519" spans="2:10" s="25" customFormat="1" ht="15" x14ac:dyDescent="0.2">
      <c r="B519" s="40"/>
      <c r="C519" s="41"/>
      <c r="D519" s="76"/>
      <c r="E519" s="76"/>
      <c r="F519" s="62" t="str">
        <f>IFERROR(IF(E519="","",IF(VLOOKUP(E519,tbFuncionarios[],6,FALSE)&lt;&gt;"","Demitido",VLOOKUP(E519,tbFuncionarios[],2,FALSE))),"")</f>
        <v/>
      </c>
      <c r="G519" s="79" t="str">
        <f>IF(tbLancamentos[[#This Row],[NOME]]="","",IF(tbLancamentos[[#This Row],[esgotado]]&lt;&gt;"",tbLancamentos[[#This Row],[esgotado]],tbLancamentos[[#This Row],[DISPONIBILIDADE]]))</f>
        <v/>
      </c>
      <c r="H519" s="63" t="str">
        <f>IFERROR(IF(tbLancamentos[[#This Row],[NOME]]="","",IF(AND(D519&lt;&gt;"",F519&lt;&gt;"",F519&lt;&gt;"Demitido"),"Ocupado","Disponível")),"")</f>
        <v/>
      </c>
      <c r="I519" s="25" t="str">
        <f>IFERROR(VLOOKUP(C519,CadArm!$B$6:$E$26,4,FALSE)-COUNTIFS($C$6:C519,tbLancamentos[[#This Row],[LOCAL]],$H$6:H519,"Ocupado"),"")</f>
        <v/>
      </c>
      <c r="J519" s="25" t="str">
        <f>IF(tbLancamentos[[#This Row],[Vagas disponíveis]]&lt;0,"Vagas esgotadas para "&amp;C519,"")</f>
        <v/>
      </c>
    </row>
    <row r="520" spans="2:10" s="25" customFormat="1" ht="15" x14ac:dyDescent="0.2">
      <c r="B520" s="40"/>
      <c r="C520" s="41"/>
      <c r="D520" s="76"/>
      <c r="E520" s="76"/>
      <c r="F520" s="62" t="str">
        <f>IFERROR(IF(E520="","",IF(VLOOKUP(E520,tbFuncionarios[],6,FALSE)&lt;&gt;"","Demitido",VLOOKUP(E520,tbFuncionarios[],2,FALSE))),"")</f>
        <v/>
      </c>
      <c r="G520" s="79" t="str">
        <f>IF(tbLancamentos[[#This Row],[NOME]]="","",IF(tbLancamentos[[#This Row],[esgotado]]&lt;&gt;"",tbLancamentos[[#This Row],[esgotado]],tbLancamentos[[#This Row],[DISPONIBILIDADE]]))</f>
        <v/>
      </c>
      <c r="H520" s="63" t="str">
        <f>IFERROR(IF(tbLancamentos[[#This Row],[NOME]]="","",IF(AND(D520&lt;&gt;"",F520&lt;&gt;"",F520&lt;&gt;"Demitido"),"Ocupado","Disponível")),"")</f>
        <v/>
      </c>
      <c r="I520" s="25" t="str">
        <f>IFERROR(VLOOKUP(C520,CadArm!$B$6:$E$26,4,FALSE)-COUNTIFS($C$6:C520,tbLancamentos[[#This Row],[LOCAL]],$H$6:H520,"Ocupado"),"")</f>
        <v/>
      </c>
      <c r="J520" s="25" t="str">
        <f>IF(tbLancamentos[[#This Row],[Vagas disponíveis]]&lt;0,"Vagas esgotadas para "&amp;C520,"")</f>
        <v/>
      </c>
    </row>
    <row r="521" spans="2:10" s="25" customFormat="1" ht="15" x14ac:dyDescent="0.2">
      <c r="B521" s="40"/>
      <c r="C521" s="41"/>
      <c r="D521" s="76"/>
      <c r="E521" s="76"/>
      <c r="F521" s="62" t="str">
        <f>IFERROR(IF(E521="","",IF(VLOOKUP(E521,tbFuncionarios[],6,FALSE)&lt;&gt;"","Demitido",VLOOKUP(E521,tbFuncionarios[],2,FALSE))),"")</f>
        <v/>
      </c>
      <c r="G521" s="79" t="str">
        <f>IF(tbLancamentos[[#This Row],[NOME]]="","",IF(tbLancamentos[[#This Row],[esgotado]]&lt;&gt;"",tbLancamentos[[#This Row],[esgotado]],tbLancamentos[[#This Row],[DISPONIBILIDADE]]))</f>
        <v/>
      </c>
      <c r="H521" s="63" t="str">
        <f>IFERROR(IF(tbLancamentos[[#This Row],[NOME]]="","",IF(AND(D521&lt;&gt;"",F521&lt;&gt;"",F521&lt;&gt;"Demitido"),"Ocupado","Disponível")),"")</f>
        <v/>
      </c>
      <c r="I521" s="25" t="str">
        <f>IFERROR(VLOOKUP(C521,CadArm!$B$6:$E$26,4,FALSE)-COUNTIFS($C$6:C521,tbLancamentos[[#This Row],[LOCAL]],$H$6:H521,"Ocupado"),"")</f>
        <v/>
      </c>
      <c r="J521" s="25" t="str">
        <f>IF(tbLancamentos[[#This Row],[Vagas disponíveis]]&lt;0,"Vagas esgotadas para "&amp;C521,"")</f>
        <v/>
      </c>
    </row>
    <row r="522" spans="2:10" s="25" customFormat="1" ht="15" x14ac:dyDescent="0.2">
      <c r="B522" s="40"/>
      <c r="C522" s="41"/>
      <c r="D522" s="76"/>
      <c r="E522" s="76"/>
      <c r="F522" s="62" t="str">
        <f>IFERROR(IF(E522="","",IF(VLOOKUP(E522,tbFuncionarios[],6,FALSE)&lt;&gt;"","Demitido",VLOOKUP(E522,tbFuncionarios[],2,FALSE))),"")</f>
        <v/>
      </c>
      <c r="G522" s="79" t="str">
        <f>IF(tbLancamentos[[#This Row],[NOME]]="","",IF(tbLancamentos[[#This Row],[esgotado]]&lt;&gt;"",tbLancamentos[[#This Row],[esgotado]],tbLancamentos[[#This Row],[DISPONIBILIDADE]]))</f>
        <v/>
      </c>
      <c r="H522" s="63" t="str">
        <f>IFERROR(IF(tbLancamentos[[#This Row],[NOME]]="","",IF(AND(D522&lt;&gt;"",F522&lt;&gt;"",F522&lt;&gt;"Demitido"),"Ocupado","Disponível")),"")</f>
        <v/>
      </c>
      <c r="I522" s="25" t="str">
        <f>IFERROR(VLOOKUP(C522,CadArm!$B$6:$E$26,4,FALSE)-COUNTIFS($C$6:C522,tbLancamentos[[#This Row],[LOCAL]],$H$6:H522,"Ocupado"),"")</f>
        <v/>
      </c>
      <c r="J522" s="25" t="str">
        <f>IF(tbLancamentos[[#This Row],[Vagas disponíveis]]&lt;0,"Vagas esgotadas para "&amp;C522,"")</f>
        <v/>
      </c>
    </row>
    <row r="523" spans="2:10" s="25" customFormat="1" ht="15" x14ac:dyDescent="0.2">
      <c r="B523" s="40"/>
      <c r="C523" s="41"/>
      <c r="D523" s="76"/>
      <c r="E523" s="76"/>
      <c r="F523" s="62" t="str">
        <f>IFERROR(IF(E523="","",IF(VLOOKUP(E523,tbFuncionarios[],6,FALSE)&lt;&gt;"","Demitido",VLOOKUP(E523,tbFuncionarios[],2,FALSE))),"")</f>
        <v/>
      </c>
      <c r="G523" s="79" t="str">
        <f>IF(tbLancamentos[[#This Row],[NOME]]="","",IF(tbLancamentos[[#This Row],[esgotado]]&lt;&gt;"",tbLancamentos[[#This Row],[esgotado]],tbLancamentos[[#This Row],[DISPONIBILIDADE]]))</f>
        <v/>
      </c>
      <c r="H523" s="63" t="str">
        <f>IFERROR(IF(tbLancamentos[[#This Row],[NOME]]="","",IF(AND(D523&lt;&gt;"",F523&lt;&gt;"",F523&lt;&gt;"Demitido"),"Ocupado","Disponível")),"")</f>
        <v/>
      </c>
      <c r="I523" s="25" t="str">
        <f>IFERROR(VLOOKUP(C523,CadArm!$B$6:$E$26,4,FALSE)-COUNTIFS($C$6:C523,tbLancamentos[[#This Row],[LOCAL]],$H$6:H523,"Ocupado"),"")</f>
        <v/>
      </c>
      <c r="J523" s="25" t="str">
        <f>IF(tbLancamentos[[#This Row],[Vagas disponíveis]]&lt;0,"Vagas esgotadas para "&amp;C523,"")</f>
        <v/>
      </c>
    </row>
    <row r="524" spans="2:10" s="25" customFormat="1" ht="15" x14ac:dyDescent="0.2">
      <c r="B524" s="40"/>
      <c r="C524" s="41"/>
      <c r="D524" s="76"/>
      <c r="E524" s="76"/>
      <c r="F524" s="62" t="str">
        <f>IFERROR(IF(E524="","",IF(VLOOKUP(E524,tbFuncionarios[],6,FALSE)&lt;&gt;"","Demitido",VLOOKUP(E524,tbFuncionarios[],2,FALSE))),"")</f>
        <v/>
      </c>
      <c r="G524" s="79" t="str">
        <f>IF(tbLancamentos[[#This Row],[NOME]]="","",IF(tbLancamentos[[#This Row],[esgotado]]&lt;&gt;"",tbLancamentos[[#This Row],[esgotado]],tbLancamentos[[#This Row],[DISPONIBILIDADE]]))</f>
        <v/>
      </c>
      <c r="H524" s="63" t="str">
        <f>IFERROR(IF(tbLancamentos[[#This Row],[NOME]]="","",IF(AND(D524&lt;&gt;"",F524&lt;&gt;"",F524&lt;&gt;"Demitido"),"Ocupado","Disponível")),"")</f>
        <v/>
      </c>
      <c r="I524" s="25" t="str">
        <f>IFERROR(VLOOKUP(C524,CadArm!$B$6:$E$26,4,FALSE)-COUNTIFS($C$6:C524,tbLancamentos[[#This Row],[LOCAL]],$H$6:H524,"Ocupado"),"")</f>
        <v/>
      </c>
      <c r="J524" s="25" t="str">
        <f>IF(tbLancamentos[[#This Row],[Vagas disponíveis]]&lt;0,"Vagas esgotadas para "&amp;C524,"")</f>
        <v/>
      </c>
    </row>
    <row r="525" spans="2:10" s="25" customFormat="1" ht="15" x14ac:dyDescent="0.2">
      <c r="B525" s="40"/>
      <c r="C525" s="41"/>
      <c r="D525" s="76"/>
      <c r="E525" s="76"/>
      <c r="F525" s="62" t="str">
        <f>IFERROR(IF(E525="","",IF(VLOOKUP(E525,tbFuncionarios[],6,FALSE)&lt;&gt;"","Demitido",VLOOKUP(E525,tbFuncionarios[],2,FALSE))),"")</f>
        <v/>
      </c>
      <c r="G525" s="79" t="str">
        <f>IF(tbLancamentos[[#This Row],[NOME]]="","",IF(tbLancamentos[[#This Row],[esgotado]]&lt;&gt;"",tbLancamentos[[#This Row],[esgotado]],tbLancamentos[[#This Row],[DISPONIBILIDADE]]))</f>
        <v/>
      </c>
      <c r="H525" s="63" t="str">
        <f>IFERROR(IF(tbLancamentos[[#This Row],[NOME]]="","",IF(AND(D525&lt;&gt;"",F525&lt;&gt;"",F525&lt;&gt;"Demitido"),"Ocupado","Disponível")),"")</f>
        <v/>
      </c>
      <c r="I525" s="25" t="str">
        <f>IFERROR(VLOOKUP(C525,CadArm!$B$6:$E$26,4,FALSE)-COUNTIFS($C$6:C525,tbLancamentos[[#This Row],[LOCAL]],$H$6:H525,"Ocupado"),"")</f>
        <v/>
      </c>
      <c r="J525" s="25" t="str">
        <f>IF(tbLancamentos[[#This Row],[Vagas disponíveis]]&lt;0,"Vagas esgotadas para "&amp;C525,"")</f>
        <v/>
      </c>
    </row>
    <row r="526" spans="2:10" s="25" customFormat="1" ht="15" x14ac:dyDescent="0.2">
      <c r="B526" s="40"/>
      <c r="C526" s="41"/>
      <c r="D526" s="76"/>
      <c r="E526" s="76"/>
      <c r="F526" s="62" t="str">
        <f>IFERROR(IF(E526="","",IF(VLOOKUP(E526,tbFuncionarios[],6,FALSE)&lt;&gt;"","Demitido",VLOOKUP(E526,tbFuncionarios[],2,FALSE))),"")</f>
        <v/>
      </c>
      <c r="G526" s="79" t="str">
        <f>IF(tbLancamentos[[#This Row],[NOME]]="","",IF(tbLancamentos[[#This Row],[esgotado]]&lt;&gt;"",tbLancamentos[[#This Row],[esgotado]],tbLancamentos[[#This Row],[DISPONIBILIDADE]]))</f>
        <v/>
      </c>
      <c r="H526" s="63" t="str">
        <f>IFERROR(IF(tbLancamentos[[#This Row],[NOME]]="","",IF(AND(D526&lt;&gt;"",F526&lt;&gt;"",F526&lt;&gt;"Demitido"),"Ocupado","Disponível")),"")</f>
        <v/>
      </c>
      <c r="I526" s="25" t="str">
        <f>IFERROR(VLOOKUP(C526,CadArm!$B$6:$E$26,4,FALSE)-COUNTIFS($C$6:C526,tbLancamentos[[#This Row],[LOCAL]],$H$6:H526,"Ocupado"),"")</f>
        <v/>
      </c>
      <c r="J526" s="25" t="str">
        <f>IF(tbLancamentos[[#This Row],[Vagas disponíveis]]&lt;0,"Vagas esgotadas para "&amp;C526,"")</f>
        <v/>
      </c>
    </row>
    <row r="527" spans="2:10" s="25" customFormat="1" ht="15" x14ac:dyDescent="0.2">
      <c r="B527" s="40"/>
      <c r="C527" s="41"/>
      <c r="D527" s="76"/>
      <c r="E527" s="76"/>
      <c r="F527" s="62" t="str">
        <f>IFERROR(IF(E527="","",IF(VLOOKUP(E527,tbFuncionarios[],6,FALSE)&lt;&gt;"","Demitido",VLOOKUP(E527,tbFuncionarios[],2,FALSE))),"")</f>
        <v/>
      </c>
      <c r="G527" s="79" t="str">
        <f>IF(tbLancamentos[[#This Row],[NOME]]="","",IF(tbLancamentos[[#This Row],[esgotado]]&lt;&gt;"",tbLancamentos[[#This Row],[esgotado]],tbLancamentos[[#This Row],[DISPONIBILIDADE]]))</f>
        <v/>
      </c>
      <c r="H527" s="63" t="str">
        <f>IFERROR(IF(tbLancamentos[[#This Row],[NOME]]="","",IF(AND(D527&lt;&gt;"",F527&lt;&gt;"",F527&lt;&gt;"Demitido"),"Ocupado","Disponível")),"")</f>
        <v/>
      </c>
      <c r="I527" s="25" t="str">
        <f>IFERROR(VLOOKUP(C527,CadArm!$B$6:$E$26,4,FALSE)-COUNTIFS($C$6:C527,tbLancamentos[[#This Row],[LOCAL]],$H$6:H527,"Ocupado"),"")</f>
        <v/>
      </c>
      <c r="J527" s="25" t="str">
        <f>IF(tbLancamentos[[#This Row],[Vagas disponíveis]]&lt;0,"Vagas esgotadas para "&amp;C527,"")</f>
        <v/>
      </c>
    </row>
    <row r="528" spans="2:10" s="25" customFormat="1" ht="15" x14ac:dyDescent="0.2">
      <c r="B528" s="40"/>
      <c r="C528" s="41"/>
      <c r="D528" s="76"/>
      <c r="E528" s="76"/>
      <c r="F528" s="62" t="str">
        <f>IFERROR(IF(E528="","",IF(VLOOKUP(E528,tbFuncionarios[],6,FALSE)&lt;&gt;"","Demitido",VLOOKUP(E528,tbFuncionarios[],2,FALSE))),"")</f>
        <v/>
      </c>
      <c r="G528" s="79" t="str">
        <f>IF(tbLancamentos[[#This Row],[NOME]]="","",IF(tbLancamentos[[#This Row],[esgotado]]&lt;&gt;"",tbLancamentos[[#This Row],[esgotado]],tbLancamentos[[#This Row],[DISPONIBILIDADE]]))</f>
        <v/>
      </c>
      <c r="H528" s="63" t="str">
        <f>IFERROR(IF(tbLancamentos[[#This Row],[NOME]]="","",IF(AND(D528&lt;&gt;"",F528&lt;&gt;"",F528&lt;&gt;"Demitido"),"Ocupado","Disponível")),"")</f>
        <v/>
      </c>
      <c r="I528" s="25" t="str">
        <f>IFERROR(VLOOKUP(C528,CadArm!$B$6:$E$26,4,FALSE)-COUNTIFS($C$6:C528,tbLancamentos[[#This Row],[LOCAL]],$H$6:H528,"Ocupado"),"")</f>
        <v/>
      </c>
      <c r="J528" s="25" t="str">
        <f>IF(tbLancamentos[[#This Row],[Vagas disponíveis]]&lt;0,"Vagas esgotadas para "&amp;C528,"")</f>
        <v/>
      </c>
    </row>
    <row r="529" spans="2:10" s="25" customFormat="1" ht="15" x14ac:dyDescent="0.2">
      <c r="B529" s="40"/>
      <c r="C529" s="41"/>
      <c r="D529" s="76"/>
      <c r="E529" s="76"/>
      <c r="F529" s="62" t="str">
        <f>IFERROR(IF(E529="","",IF(VLOOKUP(E529,tbFuncionarios[],6,FALSE)&lt;&gt;"","Demitido",VLOOKUP(E529,tbFuncionarios[],2,FALSE))),"")</f>
        <v/>
      </c>
      <c r="G529" s="79" t="str">
        <f>IF(tbLancamentos[[#This Row],[NOME]]="","",IF(tbLancamentos[[#This Row],[esgotado]]&lt;&gt;"",tbLancamentos[[#This Row],[esgotado]],tbLancamentos[[#This Row],[DISPONIBILIDADE]]))</f>
        <v/>
      </c>
      <c r="H529" s="63" t="str">
        <f>IFERROR(IF(tbLancamentos[[#This Row],[NOME]]="","",IF(AND(D529&lt;&gt;"",F529&lt;&gt;"",F529&lt;&gt;"Demitido"),"Ocupado","Disponível")),"")</f>
        <v/>
      </c>
      <c r="I529" s="25" t="str">
        <f>IFERROR(VLOOKUP(C529,CadArm!$B$6:$E$26,4,FALSE)-COUNTIFS($C$6:C529,tbLancamentos[[#This Row],[LOCAL]],$H$6:H529,"Ocupado"),"")</f>
        <v/>
      </c>
      <c r="J529" s="25" t="str">
        <f>IF(tbLancamentos[[#This Row],[Vagas disponíveis]]&lt;0,"Vagas esgotadas para "&amp;C529,"")</f>
        <v/>
      </c>
    </row>
    <row r="530" spans="2:10" s="25" customFormat="1" ht="15" x14ac:dyDescent="0.2">
      <c r="B530" s="40"/>
      <c r="C530" s="41"/>
      <c r="D530" s="76"/>
      <c r="E530" s="76"/>
      <c r="F530" s="62" t="str">
        <f>IFERROR(IF(E530="","",IF(VLOOKUP(E530,tbFuncionarios[],6,FALSE)&lt;&gt;"","Demitido",VLOOKUP(E530,tbFuncionarios[],2,FALSE))),"")</f>
        <v/>
      </c>
      <c r="G530" s="79" t="str">
        <f>IF(tbLancamentos[[#This Row],[NOME]]="","",IF(tbLancamentos[[#This Row],[esgotado]]&lt;&gt;"",tbLancamentos[[#This Row],[esgotado]],tbLancamentos[[#This Row],[DISPONIBILIDADE]]))</f>
        <v/>
      </c>
      <c r="H530" s="63" t="str">
        <f>IFERROR(IF(tbLancamentos[[#This Row],[NOME]]="","",IF(AND(D530&lt;&gt;"",F530&lt;&gt;"",F530&lt;&gt;"Demitido"),"Ocupado","Disponível")),"")</f>
        <v/>
      </c>
      <c r="I530" s="25" t="str">
        <f>IFERROR(VLOOKUP(C530,CadArm!$B$6:$E$26,4,FALSE)-COUNTIFS($C$6:C530,tbLancamentos[[#This Row],[LOCAL]],$H$6:H530,"Ocupado"),"")</f>
        <v/>
      </c>
      <c r="J530" s="25" t="str">
        <f>IF(tbLancamentos[[#This Row],[Vagas disponíveis]]&lt;0,"Vagas esgotadas para "&amp;C530,"")</f>
        <v/>
      </c>
    </row>
    <row r="531" spans="2:10" s="25" customFormat="1" ht="15" x14ac:dyDescent="0.2">
      <c r="B531" s="40"/>
      <c r="C531" s="41"/>
      <c r="D531" s="76"/>
      <c r="E531" s="76"/>
      <c r="F531" s="62" t="str">
        <f>IFERROR(IF(E531="","",IF(VLOOKUP(E531,tbFuncionarios[],6,FALSE)&lt;&gt;"","Demitido",VLOOKUP(E531,tbFuncionarios[],2,FALSE))),"")</f>
        <v/>
      </c>
      <c r="G531" s="79" t="str">
        <f>IF(tbLancamentos[[#This Row],[NOME]]="","",IF(tbLancamentos[[#This Row],[esgotado]]&lt;&gt;"",tbLancamentos[[#This Row],[esgotado]],tbLancamentos[[#This Row],[DISPONIBILIDADE]]))</f>
        <v/>
      </c>
      <c r="H531" s="63" t="str">
        <f>IFERROR(IF(tbLancamentos[[#This Row],[NOME]]="","",IF(AND(D531&lt;&gt;"",F531&lt;&gt;"",F531&lt;&gt;"Demitido"),"Ocupado","Disponível")),"")</f>
        <v/>
      </c>
      <c r="I531" s="25" t="str">
        <f>IFERROR(VLOOKUP(C531,CadArm!$B$6:$E$26,4,FALSE)-COUNTIFS($C$6:C531,tbLancamentos[[#This Row],[LOCAL]],$H$6:H531,"Ocupado"),"")</f>
        <v/>
      </c>
      <c r="J531" s="25" t="str">
        <f>IF(tbLancamentos[[#This Row],[Vagas disponíveis]]&lt;0,"Vagas esgotadas para "&amp;C531,"")</f>
        <v/>
      </c>
    </row>
    <row r="532" spans="2:10" s="25" customFormat="1" ht="15" x14ac:dyDescent="0.2">
      <c r="B532" s="40"/>
      <c r="C532" s="41"/>
      <c r="D532" s="76"/>
      <c r="E532" s="76"/>
      <c r="F532" s="62" t="str">
        <f>IFERROR(IF(E532="","",IF(VLOOKUP(E532,tbFuncionarios[],6,FALSE)&lt;&gt;"","Demitido",VLOOKUP(E532,tbFuncionarios[],2,FALSE))),"")</f>
        <v/>
      </c>
      <c r="G532" s="79" t="str">
        <f>IF(tbLancamentos[[#This Row],[NOME]]="","",IF(tbLancamentos[[#This Row],[esgotado]]&lt;&gt;"",tbLancamentos[[#This Row],[esgotado]],tbLancamentos[[#This Row],[DISPONIBILIDADE]]))</f>
        <v/>
      </c>
      <c r="H532" s="63" t="str">
        <f>IFERROR(IF(tbLancamentos[[#This Row],[NOME]]="","",IF(AND(D532&lt;&gt;"",F532&lt;&gt;"",F532&lt;&gt;"Demitido"),"Ocupado","Disponível")),"")</f>
        <v/>
      </c>
      <c r="I532" s="25" t="str">
        <f>IFERROR(VLOOKUP(C532,CadArm!$B$6:$E$26,4,FALSE)-COUNTIFS($C$6:C532,tbLancamentos[[#This Row],[LOCAL]],$H$6:H532,"Ocupado"),"")</f>
        <v/>
      </c>
      <c r="J532" s="25" t="str">
        <f>IF(tbLancamentos[[#This Row],[Vagas disponíveis]]&lt;0,"Vagas esgotadas para "&amp;C532,"")</f>
        <v/>
      </c>
    </row>
    <row r="533" spans="2:10" s="25" customFormat="1" ht="15" x14ac:dyDescent="0.2">
      <c r="B533" s="40"/>
      <c r="C533" s="41"/>
      <c r="D533" s="76"/>
      <c r="E533" s="76"/>
      <c r="F533" s="62" t="str">
        <f>IFERROR(IF(E533="","",IF(VLOOKUP(E533,tbFuncionarios[],6,FALSE)&lt;&gt;"","Demitido",VLOOKUP(E533,tbFuncionarios[],2,FALSE))),"")</f>
        <v/>
      </c>
      <c r="G533" s="79" t="str">
        <f>IF(tbLancamentos[[#This Row],[NOME]]="","",IF(tbLancamentos[[#This Row],[esgotado]]&lt;&gt;"",tbLancamentos[[#This Row],[esgotado]],tbLancamentos[[#This Row],[DISPONIBILIDADE]]))</f>
        <v/>
      </c>
      <c r="H533" s="63" t="str">
        <f>IFERROR(IF(tbLancamentos[[#This Row],[NOME]]="","",IF(AND(D533&lt;&gt;"",F533&lt;&gt;"",F533&lt;&gt;"Demitido"),"Ocupado","Disponível")),"")</f>
        <v/>
      </c>
      <c r="I533" s="25" t="str">
        <f>IFERROR(VLOOKUP(C533,CadArm!$B$6:$E$26,4,FALSE)-COUNTIFS($C$6:C533,tbLancamentos[[#This Row],[LOCAL]],$H$6:H533,"Ocupado"),"")</f>
        <v/>
      </c>
      <c r="J533" s="25" t="str">
        <f>IF(tbLancamentos[[#This Row],[Vagas disponíveis]]&lt;0,"Vagas esgotadas para "&amp;C533,"")</f>
        <v/>
      </c>
    </row>
    <row r="534" spans="2:10" s="25" customFormat="1" ht="15" x14ac:dyDescent="0.2">
      <c r="B534" s="40"/>
      <c r="C534" s="41"/>
      <c r="D534" s="76"/>
      <c r="E534" s="76"/>
      <c r="F534" s="62" t="str">
        <f>IFERROR(IF(E534="","",IF(VLOOKUP(E534,tbFuncionarios[],6,FALSE)&lt;&gt;"","Demitido",VLOOKUP(E534,tbFuncionarios[],2,FALSE))),"")</f>
        <v/>
      </c>
      <c r="G534" s="79" t="str">
        <f>IF(tbLancamentos[[#This Row],[NOME]]="","",IF(tbLancamentos[[#This Row],[esgotado]]&lt;&gt;"",tbLancamentos[[#This Row],[esgotado]],tbLancamentos[[#This Row],[DISPONIBILIDADE]]))</f>
        <v/>
      </c>
      <c r="H534" s="63" t="str">
        <f>IFERROR(IF(tbLancamentos[[#This Row],[NOME]]="","",IF(AND(D534&lt;&gt;"",F534&lt;&gt;"",F534&lt;&gt;"Demitido"),"Ocupado","Disponível")),"")</f>
        <v/>
      </c>
      <c r="I534" s="25" t="str">
        <f>IFERROR(VLOOKUP(C534,CadArm!$B$6:$E$26,4,FALSE)-COUNTIFS($C$6:C534,tbLancamentos[[#This Row],[LOCAL]],$H$6:H534,"Ocupado"),"")</f>
        <v/>
      </c>
      <c r="J534" s="25" t="str">
        <f>IF(tbLancamentos[[#This Row],[Vagas disponíveis]]&lt;0,"Vagas esgotadas para "&amp;C534,"")</f>
        <v/>
      </c>
    </row>
    <row r="535" spans="2:10" s="25" customFormat="1" ht="15" x14ac:dyDescent="0.2">
      <c r="B535" s="40"/>
      <c r="C535" s="41"/>
      <c r="D535" s="76"/>
      <c r="E535" s="76"/>
      <c r="F535" s="62" t="str">
        <f>IFERROR(IF(E535="","",IF(VLOOKUP(E535,tbFuncionarios[],6,FALSE)&lt;&gt;"","Demitido",VLOOKUP(E535,tbFuncionarios[],2,FALSE))),"")</f>
        <v/>
      </c>
      <c r="G535" s="79" t="str">
        <f>IF(tbLancamentos[[#This Row],[NOME]]="","",IF(tbLancamentos[[#This Row],[esgotado]]&lt;&gt;"",tbLancamentos[[#This Row],[esgotado]],tbLancamentos[[#This Row],[DISPONIBILIDADE]]))</f>
        <v/>
      </c>
      <c r="H535" s="63" t="str">
        <f>IFERROR(IF(tbLancamentos[[#This Row],[NOME]]="","",IF(AND(D535&lt;&gt;"",F535&lt;&gt;"",F535&lt;&gt;"Demitido"),"Ocupado","Disponível")),"")</f>
        <v/>
      </c>
      <c r="I535" s="25" t="str">
        <f>IFERROR(VLOOKUP(C535,CadArm!$B$6:$E$26,4,FALSE)-COUNTIFS($C$6:C535,tbLancamentos[[#This Row],[LOCAL]],$H$6:H535,"Ocupado"),"")</f>
        <v/>
      </c>
      <c r="J535" s="25" t="str">
        <f>IF(tbLancamentos[[#This Row],[Vagas disponíveis]]&lt;0,"Vagas esgotadas para "&amp;C535,"")</f>
        <v/>
      </c>
    </row>
    <row r="536" spans="2:10" s="25" customFormat="1" ht="15" x14ac:dyDescent="0.2">
      <c r="B536" s="40"/>
      <c r="C536" s="41"/>
      <c r="D536" s="76"/>
      <c r="E536" s="76"/>
      <c r="F536" s="62" t="str">
        <f>IFERROR(IF(E536="","",IF(VLOOKUP(E536,tbFuncionarios[],6,FALSE)&lt;&gt;"","Demitido",VLOOKUP(E536,tbFuncionarios[],2,FALSE))),"")</f>
        <v/>
      </c>
      <c r="G536" s="79" t="str">
        <f>IF(tbLancamentos[[#This Row],[NOME]]="","",IF(tbLancamentos[[#This Row],[esgotado]]&lt;&gt;"",tbLancamentos[[#This Row],[esgotado]],tbLancamentos[[#This Row],[DISPONIBILIDADE]]))</f>
        <v/>
      </c>
      <c r="H536" s="63" t="str">
        <f>IFERROR(IF(tbLancamentos[[#This Row],[NOME]]="","",IF(AND(D536&lt;&gt;"",F536&lt;&gt;"",F536&lt;&gt;"Demitido"),"Ocupado","Disponível")),"")</f>
        <v/>
      </c>
      <c r="I536" s="25" t="str">
        <f>IFERROR(VLOOKUP(C536,CadArm!$B$6:$E$26,4,FALSE)-COUNTIFS($C$6:C536,tbLancamentos[[#This Row],[LOCAL]],$H$6:H536,"Ocupado"),"")</f>
        <v/>
      </c>
      <c r="J536" s="25" t="str">
        <f>IF(tbLancamentos[[#This Row],[Vagas disponíveis]]&lt;0,"Vagas esgotadas para "&amp;C536,"")</f>
        <v/>
      </c>
    </row>
    <row r="537" spans="2:10" s="25" customFormat="1" ht="15" x14ac:dyDescent="0.2">
      <c r="B537" s="40"/>
      <c r="C537" s="41"/>
      <c r="D537" s="76"/>
      <c r="E537" s="76"/>
      <c r="F537" s="62" t="str">
        <f>IFERROR(IF(E537="","",IF(VLOOKUP(E537,tbFuncionarios[],6,FALSE)&lt;&gt;"","Demitido",VLOOKUP(E537,tbFuncionarios[],2,FALSE))),"")</f>
        <v/>
      </c>
      <c r="G537" s="79" t="str">
        <f>IF(tbLancamentos[[#This Row],[NOME]]="","",IF(tbLancamentos[[#This Row],[esgotado]]&lt;&gt;"",tbLancamentos[[#This Row],[esgotado]],tbLancamentos[[#This Row],[DISPONIBILIDADE]]))</f>
        <v/>
      </c>
      <c r="H537" s="63" t="str">
        <f>IFERROR(IF(tbLancamentos[[#This Row],[NOME]]="","",IF(AND(D537&lt;&gt;"",F537&lt;&gt;"",F537&lt;&gt;"Demitido"),"Ocupado","Disponível")),"")</f>
        <v/>
      </c>
      <c r="I537" s="25" t="str">
        <f>IFERROR(VLOOKUP(C537,CadArm!$B$6:$E$26,4,FALSE)-COUNTIFS($C$6:C537,tbLancamentos[[#This Row],[LOCAL]],$H$6:H537,"Ocupado"),"")</f>
        <v/>
      </c>
      <c r="J537" s="25" t="str">
        <f>IF(tbLancamentos[[#This Row],[Vagas disponíveis]]&lt;0,"Vagas esgotadas para "&amp;C537,"")</f>
        <v/>
      </c>
    </row>
    <row r="538" spans="2:10" s="25" customFormat="1" ht="15" x14ac:dyDescent="0.2">
      <c r="B538" s="40"/>
      <c r="C538" s="41"/>
      <c r="D538" s="76"/>
      <c r="E538" s="76"/>
      <c r="F538" s="62" t="str">
        <f>IFERROR(IF(E538="","",IF(VLOOKUP(E538,tbFuncionarios[],6,FALSE)&lt;&gt;"","Demitido",VLOOKUP(E538,tbFuncionarios[],2,FALSE))),"")</f>
        <v/>
      </c>
      <c r="G538" s="79" t="str">
        <f>IF(tbLancamentos[[#This Row],[NOME]]="","",IF(tbLancamentos[[#This Row],[esgotado]]&lt;&gt;"",tbLancamentos[[#This Row],[esgotado]],tbLancamentos[[#This Row],[DISPONIBILIDADE]]))</f>
        <v/>
      </c>
      <c r="H538" s="63" t="str">
        <f>IFERROR(IF(tbLancamentos[[#This Row],[NOME]]="","",IF(AND(D538&lt;&gt;"",F538&lt;&gt;"",F538&lt;&gt;"Demitido"),"Ocupado","Disponível")),"")</f>
        <v/>
      </c>
      <c r="I538" s="25" t="str">
        <f>IFERROR(VLOOKUP(C538,CadArm!$B$6:$E$26,4,FALSE)-COUNTIFS($C$6:C538,tbLancamentos[[#This Row],[LOCAL]],$H$6:H538,"Ocupado"),"")</f>
        <v/>
      </c>
      <c r="J538" s="25" t="str">
        <f>IF(tbLancamentos[[#This Row],[Vagas disponíveis]]&lt;0,"Vagas esgotadas para "&amp;C538,"")</f>
        <v/>
      </c>
    </row>
    <row r="539" spans="2:10" s="25" customFormat="1" ht="15" x14ac:dyDescent="0.2">
      <c r="B539" s="40"/>
      <c r="C539" s="41"/>
      <c r="D539" s="76"/>
      <c r="E539" s="76"/>
      <c r="F539" s="62" t="str">
        <f>IFERROR(IF(E539="","",IF(VLOOKUP(E539,tbFuncionarios[],6,FALSE)&lt;&gt;"","Demitido",VLOOKUP(E539,tbFuncionarios[],2,FALSE))),"")</f>
        <v/>
      </c>
      <c r="G539" s="79" t="str">
        <f>IF(tbLancamentos[[#This Row],[NOME]]="","",IF(tbLancamentos[[#This Row],[esgotado]]&lt;&gt;"",tbLancamentos[[#This Row],[esgotado]],tbLancamentos[[#This Row],[DISPONIBILIDADE]]))</f>
        <v/>
      </c>
      <c r="H539" s="63" t="str">
        <f>IFERROR(IF(tbLancamentos[[#This Row],[NOME]]="","",IF(AND(D539&lt;&gt;"",F539&lt;&gt;"",F539&lt;&gt;"Demitido"),"Ocupado","Disponível")),"")</f>
        <v/>
      </c>
      <c r="I539" s="25" t="str">
        <f>IFERROR(VLOOKUP(C539,CadArm!$B$6:$E$26,4,FALSE)-COUNTIFS($C$6:C539,tbLancamentos[[#This Row],[LOCAL]],$H$6:H539,"Ocupado"),"")</f>
        <v/>
      </c>
      <c r="J539" s="25" t="str">
        <f>IF(tbLancamentos[[#This Row],[Vagas disponíveis]]&lt;0,"Vagas esgotadas para "&amp;C539,"")</f>
        <v/>
      </c>
    </row>
    <row r="540" spans="2:10" s="25" customFormat="1" ht="15" x14ac:dyDescent="0.2">
      <c r="B540" s="40"/>
      <c r="C540" s="41"/>
      <c r="D540" s="76"/>
      <c r="E540" s="76"/>
      <c r="F540" s="62" t="str">
        <f>IFERROR(IF(E540="","",IF(VLOOKUP(E540,tbFuncionarios[],6,FALSE)&lt;&gt;"","Demitido",VLOOKUP(E540,tbFuncionarios[],2,FALSE))),"")</f>
        <v/>
      </c>
      <c r="G540" s="79" t="str">
        <f>IF(tbLancamentos[[#This Row],[NOME]]="","",IF(tbLancamentos[[#This Row],[esgotado]]&lt;&gt;"",tbLancamentos[[#This Row],[esgotado]],tbLancamentos[[#This Row],[DISPONIBILIDADE]]))</f>
        <v/>
      </c>
      <c r="H540" s="63" t="str">
        <f>IFERROR(IF(tbLancamentos[[#This Row],[NOME]]="","",IF(AND(D540&lt;&gt;"",F540&lt;&gt;"",F540&lt;&gt;"Demitido"),"Ocupado","Disponível")),"")</f>
        <v/>
      </c>
      <c r="I540" s="25" t="str">
        <f>IFERROR(VLOOKUP(C540,CadArm!$B$6:$E$26,4,FALSE)-COUNTIFS($C$6:C540,tbLancamentos[[#This Row],[LOCAL]],$H$6:H540,"Ocupado"),"")</f>
        <v/>
      </c>
      <c r="J540" s="25" t="str">
        <f>IF(tbLancamentos[[#This Row],[Vagas disponíveis]]&lt;0,"Vagas esgotadas para "&amp;C540,"")</f>
        <v/>
      </c>
    </row>
    <row r="541" spans="2:10" s="25" customFormat="1" ht="15" x14ac:dyDescent="0.2">
      <c r="B541" s="40"/>
      <c r="C541" s="41"/>
      <c r="D541" s="76"/>
      <c r="E541" s="76"/>
      <c r="F541" s="62" t="str">
        <f>IFERROR(IF(E541="","",IF(VLOOKUP(E541,tbFuncionarios[],6,FALSE)&lt;&gt;"","Demitido",VLOOKUP(E541,tbFuncionarios[],2,FALSE))),"")</f>
        <v/>
      </c>
      <c r="G541" s="79" t="str">
        <f>IF(tbLancamentos[[#This Row],[NOME]]="","",IF(tbLancamentos[[#This Row],[esgotado]]&lt;&gt;"",tbLancamentos[[#This Row],[esgotado]],tbLancamentos[[#This Row],[DISPONIBILIDADE]]))</f>
        <v/>
      </c>
      <c r="H541" s="63" t="str">
        <f>IFERROR(IF(tbLancamentos[[#This Row],[NOME]]="","",IF(AND(D541&lt;&gt;"",F541&lt;&gt;"",F541&lt;&gt;"Demitido"),"Ocupado","Disponível")),"")</f>
        <v/>
      </c>
      <c r="I541" s="25" t="str">
        <f>IFERROR(VLOOKUP(C541,CadArm!$B$6:$E$26,4,FALSE)-COUNTIFS($C$6:C541,tbLancamentos[[#This Row],[LOCAL]],$H$6:H541,"Ocupado"),"")</f>
        <v/>
      </c>
      <c r="J541" s="25" t="str">
        <f>IF(tbLancamentos[[#This Row],[Vagas disponíveis]]&lt;0,"Vagas esgotadas para "&amp;C541,"")</f>
        <v/>
      </c>
    </row>
    <row r="542" spans="2:10" s="25" customFormat="1" ht="15" x14ac:dyDescent="0.2">
      <c r="B542" s="40"/>
      <c r="C542" s="41"/>
      <c r="D542" s="76"/>
      <c r="E542" s="76"/>
      <c r="F542" s="62" t="str">
        <f>IFERROR(IF(E542="","",IF(VLOOKUP(E542,tbFuncionarios[],6,FALSE)&lt;&gt;"","Demitido",VLOOKUP(E542,tbFuncionarios[],2,FALSE))),"")</f>
        <v/>
      </c>
      <c r="G542" s="79" t="str">
        <f>IF(tbLancamentos[[#This Row],[NOME]]="","",IF(tbLancamentos[[#This Row],[esgotado]]&lt;&gt;"",tbLancamentos[[#This Row],[esgotado]],tbLancamentos[[#This Row],[DISPONIBILIDADE]]))</f>
        <v/>
      </c>
      <c r="H542" s="63" t="str">
        <f>IFERROR(IF(tbLancamentos[[#This Row],[NOME]]="","",IF(AND(D542&lt;&gt;"",F542&lt;&gt;"",F542&lt;&gt;"Demitido"),"Ocupado","Disponível")),"")</f>
        <v/>
      </c>
      <c r="I542" s="25" t="str">
        <f>IFERROR(VLOOKUP(C542,CadArm!$B$6:$E$26,4,FALSE)-COUNTIFS($C$6:C542,tbLancamentos[[#This Row],[LOCAL]],$H$6:H542,"Ocupado"),"")</f>
        <v/>
      </c>
      <c r="J542" s="25" t="str">
        <f>IF(tbLancamentos[[#This Row],[Vagas disponíveis]]&lt;0,"Vagas esgotadas para "&amp;C542,"")</f>
        <v/>
      </c>
    </row>
    <row r="543" spans="2:10" s="25" customFormat="1" ht="15" x14ac:dyDescent="0.2">
      <c r="B543" s="40"/>
      <c r="C543" s="41"/>
      <c r="D543" s="76"/>
      <c r="E543" s="76"/>
      <c r="F543" s="62" t="str">
        <f>IFERROR(IF(E543="","",IF(VLOOKUP(E543,tbFuncionarios[],6,FALSE)&lt;&gt;"","Demitido",VLOOKUP(E543,tbFuncionarios[],2,FALSE))),"")</f>
        <v/>
      </c>
      <c r="G543" s="79" t="str">
        <f>IF(tbLancamentos[[#This Row],[NOME]]="","",IF(tbLancamentos[[#This Row],[esgotado]]&lt;&gt;"",tbLancamentos[[#This Row],[esgotado]],tbLancamentos[[#This Row],[DISPONIBILIDADE]]))</f>
        <v/>
      </c>
      <c r="H543" s="63" t="str">
        <f>IFERROR(IF(tbLancamentos[[#This Row],[NOME]]="","",IF(AND(D543&lt;&gt;"",F543&lt;&gt;"",F543&lt;&gt;"Demitido"),"Ocupado","Disponível")),"")</f>
        <v/>
      </c>
      <c r="I543" s="25" t="str">
        <f>IFERROR(VLOOKUP(C543,CadArm!$B$6:$E$26,4,FALSE)-COUNTIFS($C$6:C543,tbLancamentos[[#This Row],[LOCAL]],$H$6:H543,"Ocupado"),"")</f>
        <v/>
      </c>
      <c r="J543" s="25" t="str">
        <f>IF(tbLancamentos[[#This Row],[Vagas disponíveis]]&lt;0,"Vagas esgotadas para "&amp;C543,"")</f>
        <v/>
      </c>
    </row>
    <row r="544" spans="2:10" s="25" customFormat="1" ht="15" x14ac:dyDescent="0.2">
      <c r="B544" s="40"/>
      <c r="C544" s="41"/>
      <c r="D544" s="76"/>
      <c r="E544" s="76"/>
      <c r="F544" s="62" t="str">
        <f>IFERROR(IF(E544="","",IF(VLOOKUP(E544,tbFuncionarios[],6,FALSE)&lt;&gt;"","Demitido",VLOOKUP(E544,tbFuncionarios[],2,FALSE))),"")</f>
        <v/>
      </c>
      <c r="G544" s="79" t="str">
        <f>IF(tbLancamentos[[#This Row],[NOME]]="","",IF(tbLancamentos[[#This Row],[esgotado]]&lt;&gt;"",tbLancamentos[[#This Row],[esgotado]],tbLancamentos[[#This Row],[DISPONIBILIDADE]]))</f>
        <v/>
      </c>
      <c r="H544" s="63" t="str">
        <f>IFERROR(IF(tbLancamentos[[#This Row],[NOME]]="","",IF(AND(D544&lt;&gt;"",F544&lt;&gt;"",F544&lt;&gt;"Demitido"),"Ocupado","Disponível")),"")</f>
        <v/>
      </c>
      <c r="I544" s="25" t="str">
        <f>IFERROR(VLOOKUP(C544,CadArm!$B$6:$E$26,4,FALSE)-COUNTIFS($C$6:C544,tbLancamentos[[#This Row],[LOCAL]],$H$6:H544,"Ocupado"),"")</f>
        <v/>
      </c>
      <c r="J544" s="25" t="str">
        <f>IF(tbLancamentos[[#This Row],[Vagas disponíveis]]&lt;0,"Vagas esgotadas para "&amp;C544,"")</f>
        <v/>
      </c>
    </row>
    <row r="545" spans="2:10" s="25" customFormat="1" ht="15" x14ac:dyDescent="0.2">
      <c r="B545" s="40"/>
      <c r="C545" s="41"/>
      <c r="D545" s="76"/>
      <c r="E545" s="76"/>
      <c r="F545" s="62" t="str">
        <f>IFERROR(IF(E545="","",IF(VLOOKUP(E545,tbFuncionarios[],6,FALSE)&lt;&gt;"","Demitido",VLOOKUP(E545,tbFuncionarios[],2,FALSE))),"")</f>
        <v/>
      </c>
      <c r="G545" s="79" t="str">
        <f>IF(tbLancamentos[[#This Row],[NOME]]="","",IF(tbLancamentos[[#This Row],[esgotado]]&lt;&gt;"",tbLancamentos[[#This Row],[esgotado]],tbLancamentos[[#This Row],[DISPONIBILIDADE]]))</f>
        <v/>
      </c>
      <c r="H545" s="63" t="str">
        <f>IFERROR(IF(tbLancamentos[[#This Row],[NOME]]="","",IF(AND(D545&lt;&gt;"",F545&lt;&gt;"",F545&lt;&gt;"Demitido"),"Ocupado","Disponível")),"")</f>
        <v/>
      </c>
      <c r="I545" s="25" t="str">
        <f>IFERROR(VLOOKUP(C545,CadArm!$B$6:$E$26,4,FALSE)-COUNTIFS($C$6:C545,tbLancamentos[[#This Row],[LOCAL]],$H$6:H545,"Ocupado"),"")</f>
        <v/>
      </c>
      <c r="J545" s="25" t="str">
        <f>IF(tbLancamentos[[#This Row],[Vagas disponíveis]]&lt;0,"Vagas esgotadas para "&amp;C545,"")</f>
        <v/>
      </c>
    </row>
    <row r="546" spans="2:10" s="25" customFormat="1" ht="15" x14ac:dyDescent="0.2">
      <c r="B546" s="40"/>
      <c r="C546" s="41"/>
      <c r="D546" s="76"/>
      <c r="E546" s="76"/>
      <c r="F546" s="62" t="str">
        <f>IFERROR(IF(E546="","",IF(VLOOKUP(E546,tbFuncionarios[],6,FALSE)&lt;&gt;"","Demitido",VLOOKUP(E546,tbFuncionarios[],2,FALSE))),"")</f>
        <v/>
      </c>
      <c r="G546" s="79" t="str">
        <f>IF(tbLancamentos[[#This Row],[NOME]]="","",IF(tbLancamentos[[#This Row],[esgotado]]&lt;&gt;"",tbLancamentos[[#This Row],[esgotado]],tbLancamentos[[#This Row],[DISPONIBILIDADE]]))</f>
        <v/>
      </c>
      <c r="H546" s="63" t="str">
        <f>IFERROR(IF(tbLancamentos[[#This Row],[NOME]]="","",IF(AND(D546&lt;&gt;"",F546&lt;&gt;"",F546&lt;&gt;"Demitido"),"Ocupado","Disponível")),"")</f>
        <v/>
      </c>
      <c r="I546" s="25" t="str">
        <f>IFERROR(VLOOKUP(C546,CadArm!$B$6:$E$26,4,FALSE)-COUNTIFS($C$6:C546,tbLancamentos[[#This Row],[LOCAL]],$H$6:H546,"Ocupado"),"")</f>
        <v/>
      </c>
      <c r="J546" s="25" t="str">
        <f>IF(tbLancamentos[[#This Row],[Vagas disponíveis]]&lt;0,"Vagas esgotadas para "&amp;C546,"")</f>
        <v/>
      </c>
    </row>
    <row r="547" spans="2:10" s="25" customFormat="1" ht="15" x14ac:dyDescent="0.2">
      <c r="B547" s="40"/>
      <c r="C547" s="41"/>
      <c r="D547" s="76"/>
      <c r="E547" s="76"/>
      <c r="F547" s="62" t="str">
        <f>IFERROR(IF(E547="","",IF(VLOOKUP(E547,tbFuncionarios[],6,FALSE)&lt;&gt;"","Demitido",VLOOKUP(E547,tbFuncionarios[],2,FALSE))),"")</f>
        <v/>
      </c>
      <c r="G547" s="79" t="str">
        <f>IF(tbLancamentos[[#This Row],[NOME]]="","",IF(tbLancamentos[[#This Row],[esgotado]]&lt;&gt;"",tbLancamentos[[#This Row],[esgotado]],tbLancamentos[[#This Row],[DISPONIBILIDADE]]))</f>
        <v/>
      </c>
      <c r="H547" s="63" t="str">
        <f>IFERROR(IF(tbLancamentos[[#This Row],[NOME]]="","",IF(AND(D547&lt;&gt;"",F547&lt;&gt;"",F547&lt;&gt;"Demitido"),"Ocupado","Disponível")),"")</f>
        <v/>
      </c>
      <c r="I547" s="25" t="str">
        <f>IFERROR(VLOOKUP(C547,CadArm!$B$6:$E$26,4,FALSE)-COUNTIFS($C$6:C547,tbLancamentos[[#This Row],[LOCAL]],$H$6:H547,"Ocupado"),"")</f>
        <v/>
      </c>
      <c r="J547" s="25" t="str">
        <f>IF(tbLancamentos[[#This Row],[Vagas disponíveis]]&lt;0,"Vagas esgotadas para "&amp;C547,"")</f>
        <v/>
      </c>
    </row>
    <row r="548" spans="2:10" s="25" customFormat="1" ht="15" x14ac:dyDescent="0.2">
      <c r="B548" s="40"/>
      <c r="C548" s="41"/>
      <c r="D548" s="76"/>
      <c r="E548" s="76"/>
      <c r="F548" s="62" t="str">
        <f>IFERROR(IF(E548="","",IF(VLOOKUP(E548,tbFuncionarios[],6,FALSE)&lt;&gt;"","Demitido",VLOOKUP(E548,tbFuncionarios[],2,FALSE))),"")</f>
        <v/>
      </c>
      <c r="G548" s="79" t="str">
        <f>IF(tbLancamentos[[#This Row],[NOME]]="","",IF(tbLancamentos[[#This Row],[esgotado]]&lt;&gt;"",tbLancamentos[[#This Row],[esgotado]],tbLancamentos[[#This Row],[DISPONIBILIDADE]]))</f>
        <v/>
      </c>
      <c r="H548" s="63" t="str">
        <f>IFERROR(IF(tbLancamentos[[#This Row],[NOME]]="","",IF(AND(D548&lt;&gt;"",F548&lt;&gt;"",F548&lt;&gt;"Demitido"),"Ocupado","Disponível")),"")</f>
        <v/>
      </c>
      <c r="I548" s="25" t="str">
        <f>IFERROR(VLOOKUP(C548,CadArm!$B$6:$E$26,4,FALSE)-COUNTIFS($C$6:C548,tbLancamentos[[#This Row],[LOCAL]],$H$6:H548,"Ocupado"),"")</f>
        <v/>
      </c>
      <c r="J548" s="25" t="str">
        <f>IF(tbLancamentos[[#This Row],[Vagas disponíveis]]&lt;0,"Vagas esgotadas para "&amp;C548,"")</f>
        <v/>
      </c>
    </row>
    <row r="549" spans="2:10" s="25" customFormat="1" ht="15" x14ac:dyDescent="0.2">
      <c r="B549" s="40"/>
      <c r="C549" s="41"/>
      <c r="D549" s="76"/>
      <c r="E549" s="76"/>
      <c r="F549" s="62" t="str">
        <f>IFERROR(IF(E549="","",IF(VLOOKUP(E549,tbFuncionarios[],6,FALSE)&lt;&gt;"","Demitido",VLOOKUP(E549,tbFuncionarios[],2,FALSE))),"")</f>
        <v/>
      </c>
      <c r="G549" s="79" t="str">
        <f>IF(tbLancamentos[[#This Row],[NOME]]="","",IF(tbLancamentos[[#This Row],[esgotado]]&lt;&gt;"",tbLancamentos[[#This Row],[esgotado]],tbLancamentos[[#This Row],[DISPONIBILIDADE]]))</f>
        <v/>
      </c>
      <c r="H549" s="63" t="str">
        <f>IFERROR(IF(tbLancamentos[[#This Row],[NOME]]="","",IF(AND(D549&lt;&gt;"",F549&lt;&gt;"",F549&lt;&gt;"Demitido"),"Ocupado","Disponível")),"")</f>
        <v/>
      </c>
      <c r="I549" s="25" t="str">
        <f>IFERROR(VLOOKUP(C549,CadArm!$B$6:$E$26,4,FALSE)-COUNTIFS($C$6:C549,tbLancamentos[[#This Row],[LOCAL]],$H$6:H549,"Ocupado"),"")</f>
        <v/>
      </c>
      <c r="J549" s="25" t="str">
        <f>IF(tbLancamentos[[#This Row],[Vagas disponíveis]]&lt;0,"Vagas esgotadas para "&amp;C549,"")</f>
        <v/>
      </c>
    </row>
    <row r="550" spans="2:10" s="25" customFormat="1" ht="15" x14ac:dyDescent="0.2">
      <c r="B550" s="40"/>
      <c r="C550" s="41"/>
      <c r="D550" s="76"/>
      <c r="E550" s="76"/>
      <c r="F550" s="62" t="str">
        <f>IFERROR(IF(E550="","",IF(VLOOKUP(E550,tbFuncionarios[],6,FALSE)&lt;&gt;"","Demitido",VLOOKUP(E550,tbFuncionarios[],2,FALSE))),"")</f>
        <v/>
      </c>
      <c r="G550" s="79" t="str">
        <f>IF(tbLancamentos[[#This Row],[NOME]]="","",IF(tbLancamentos[[#This Row],[esgotado]]&lt;&gt;"",tbLancamentos[[#This Row],[esgotado]],tbLancamentos[[#This Row],[DISPONIBILIDADE]]))</f>
        <v/>
      </c>
      <c r="H550" s="63" t="str">
        <f>IFERROR(IF(tbLancamentos[[#This Row],[NOME]]="","",IF(AND(D550&lt;&gt;"",F550&lt;&gt;"",F550&lt;&gt;"Demitido"),"Ocupado","Disponível")),"")</f>
        <v/>
      </c>
      <c r="I550" s="25" t="str">
        <f>IFERROR(VLOOKUP(C550,CadArm!$B$6:$E$26,4,FALSE)-COUNTIFS($C$6:C550,tbLancamentos[[#This Row],[LOCAL]],$H$6:H550,"Ocupado"),"")</f>
        <v/>
      </c>
      <c r="J550" s="25" t="str">
        <f>IF(tbLancamentos[[#This Row],[Vagas disponíveis]]&lt;0,"Vagas esgotadas para "&amp;C550,"")</f>
        <v/>
      </c>
    </row>
    <row r="551" spans="2:10" s="25" customFormat="1" ht="15" x14ac:dyDescent="0.2">
      <c r="B551" s="40"/>
      <c r="C551" s="41"/>
      <c r="D551" s="76"/>
      <c r="E551" s="76"/>
      <c r="F551" s="62" t="str">
        <f>IFERROR(IF(E551="","",IF(VLOOKUP(E551,tbFuncionarios[],6,FALSE)&lt;&gt;"","Demitido",VLOOKUP(E551,tbFuncionarios[],2,FALSE))),"")</f>
        <v/>
      </c>
      <c r="G551" s="79" t="str">
        <f>IF(tbLancamentos[[#This Row],[NOME]]="","",IF(tbLancamentos[[#This Row],[esgotado]]&lt;&gt;"",tbLancamentos[[#This Row],[esgotado]],tbLancamentos[[#This Row],[DISPONIBILIDADE]]))</f>
        <v/>
      </c>
      <c r="H551" s="63" t="str">
        <f>IFERROR(IF(tbLancamentos[[#This Row],[NOME]]="","",IF(AND(D551&lt;&gt;"",F551&lt;&gt;"",F551&lt;&gt;"Demitido"),"Ocupado","Disponível")),"")</f>
        <v/>
      </c>
      <c r="I551" s="25" t="str">
        <f>IFERROR(VLOOKUP(C551,CadArm!$B$6:$E$26,4,FALSE)-COUNTIFS($C$6:C551,tbLancamentos[[#This Row],[LOCAL]],$H$6:H551,"Ocupado"),"")</f>
        <v/>
      </c>
      <c r="J551" s="25" t="str">
        <f>IF(tbLancamentos[[#This Row],[Vagas disponíveis]]&lt;0,"Vagas esgotadas para "&amp;C551,"")</f>
        <v/>
      </c>
    </row>
    <row r="552" spans="2:10" s="25" customFormat="1" ht="15" x14ac:dyDescent="0.2">
      <c r="B552" s="40"/>
      <c r="C552" s="41"/>
      <c r="D552" s="76"/>
      <c r="E552" s="76"/>
      <c r="F552" s="62" t="str">
        <f>IFERROR(IF(E552="","",IF(VLOOKUP(E552,tbFuncionarios[],6,FALSE)&lt;&gt;"","Demitido",VLOOKUP(E552,tbFuncionarios[],2,FALSE))),"")</f>
        <v/>
      </c>
      <c r="G552" s="79" t="str">
        <f>IF(tbLancamentos[[#This Row],[NOME]]="","",IF(tbLancamentos[[#This Row],[esgotado]]&lt;&gt;"",tbLancamentos[[#This Row],[esgotado]],tbLancamentos[[#This Row],[DISPONIBILIDADE]]))</f>
        <v/>
      </c>
      <c r="H552" s="63" t="str">
        <f>IFERROR(IF(tbLancamentos[[#This Row],[NOME]]="","",IF(AND(D552&lt;&gt;"",F552&lt;&gt;"",F552&lt;&gt;"Demitido"),"Ocupado","Disponível")),"")</f>
        <v/>
      </c>
      <c r="I552" s="25" t="str">
        <f>IFERROR(VLOOKUP(C552,CadArm!$B$6:$E$26,4,FALSE)-COUNTIFS($C$6:C552,tbLancamentos[[#This Row],[LOCAL]],$H$6:H552,"Ocupado"),"")</f>
        <v/>
      </c>
      <c r="J552" s="25" t="str">
        <f>IF(tbLancamentos[[#This Row],[Vagas disponíveis]]&lt;0,"Vagas esgotadas para "&amp;C552,"")</f>
        <v/>
      </c>
    </row>
    <row r="553" spans="2:10" s="25" customFormat="1" ht="15" x14ac:dyDescent="0.2">
      <c r="B553" s="40"/>
      <c r="C553" s="41"/>
      <c r="D553" s="76"/>
      <c r="E553" s="76"/>
      <c r="F553" s="62" t="str">
        <f>IFERROR(IF(E553="","",IF(VLOOKUP(E553,tbFuncionarios[],6,FALSE)&lt;&gt;"","Demitido",VLOOKUP(E553,tbFuncionarios[],2,FALSE))),"")</f>
        <v/>
      </c>
      <c r="G553" s="79" t="str">
        <f>IF(tbLancamentos[[#This Row],[NOME]]="","",IF(tbLancamentos[[#This Row],[esgotado]]&lt;&gt;"",tbLancamentos[[#This Row],[esgotado]],tbLancamentos[[#This Row],[DISPONIBILIDADE]]))</f>
        <v/>
      </c>
      <c r="H553" s="63" t="str">
        <f>IFERROR(IF(tbLancamentos[[#This Row],[NOME]]="","",IF(AND(D553&lt;&gt;"",F553&lt;&gt;"",F553&lt;&gt;"Demitido"),"Ocupado","Disponível")),"")</f>
        <v/>
      </c>
      <c r="I553" s="25" t="str">
        <f>IFERROR(VLOOKUP(C553,CadArm!$B$6:$E$26,4,FALSE)-COUNTIFS($C$6:C553,tbLancamentos[[#This Row],[LOCAL]],$H$6:H553,"Ocupado"),"")</f>
        <v/>
      </c>
      <c r="J553" s="25" t="str">
        <f>IF(tbLancamentos[[#This Row],[Vagas disponíveis]]&lt;0,"Vagas esgotadas para "&amp;C553,"")</f>
        <v/>
      </c>
    </row>
    <row r="554" spans="2:10" s="25" customFormat="1" ht="15" x14ac:dyDescent="0.2">
      <c r="B554" s="40"/>
      <c r="C554" s="41"/>
      <c r="D554" s="76"/>
      <c r="E554" s="76"/>
      <c r="F554" s="62" t="str">
        <f>IFERROR(IF(E554="","",IF(VLOOKUP(E554,tbFuncionarios[],6,FALSE)&lt;&gt;"","Demitido",VLOOKUP(E554,tbFuncionarios[],2,FALSE))),"")</f>
        <v/>
      </c>
      <c r="G554" s="79" t="str">
        <f>IF(tbLancamentos[[#This Row],[NOME]]="","",IF(tbLancamentos[[#This Row],[esgotado]]&lt;&gt;"",tbLancamentos[[#This Row],[esgotado]],tbLancamentos[[#This Row],[DISPONIBILIDADE]]))</f>
        <v/>
      </c>
      <c r="H554" s="63" t="str">
        <f>IFERROR(IF(tbLancamentos[[#This Row],[NOME]]="","",IF(AND(D554&lt;&gt;"",F554&lt;&gt;"",F554&lt;&gt;"Demitido"),"Ocupado","Disponível")),"")</f>
        <v/>
      </c>
      <c r="I554" s="25" t="str">
        <f>IFERROR(VLOOKUP(C554,CadArm!$B$6:$E$26,4,FALSE)-COUNTIFS($C$6:C554,tbLancamentos[[#This Row],[LOCAL]],$H$6:H554,"Ocupado"),"")</f>
        <v/>
      </c>
      <c r="J554" s="25" t="str">
        <f>IF(tbLancamentos[[#This Row],[Vagas disponíveis]]&lt;0,"Vagas esgotadas para "&amp;C554,"")</f>
        <v/>
      </c>
    </row>
    <row r="555" spans="2:10" s="25" customFormat="1" ht="15" x14ac:dyDescent="0.2">
      <c r="B555" s="40"/>
      <c r="C555" s="41"/>
      <c r="D555" s="76"/>
      <c r="E555" s="76"/>
      <c r="F555" s="62" t="str">
        <f>IFERROR(IF(E555="","",IF(VLOOKUP(E555,tbFuncionarios[],6,FALSE)&lt;&gt;"","Demitido",VLOOKUP(E555,tbFuncionarios[],2,FALSE))),"")</f>
        <v/>
      </c>
      <c r="G555" s="79" t="str">
        <f>IF(tbLancamentos[[#This Row],[NOME]]="","",IF(tbLancamentos[[#This Row],[esgotado]]&lt;&gt;"",tbLancamentos[[#This Row],[esgotado]],tbLancamentos[[#This Row],[DISPONIBILIDADE]]))</f>
        <v/>
      </c>
      <c r="H555" s="63" t="str">
        <f>IFERROR(IF(tbLancamentos[[#This Row],[NOME]]="","",IF(AND(D555&lt;&gt;"",F555&lt;&gt;"",F555&lt;&gt;"Demitido"),"Ocupado","Disponível")),"")</f>
        <v/>
      </c>
      <c r="I555" s="25" t="str">
        <f>IFERROR(VLOOKUP(C555,CadArm!$B$6:$E$26,4,FALSE)-COUNTIFS($C$6:C555,tbLancamentos[[#This Row],[LOCAL]],$H$6:H555,"Ocupado"),"")</f>
        <v/>
      </c>
      <c r="J555" s="25" t="str">
        <f>IF(tbLancamentos[[#This Row],[Vagas disponíveis]]&lt;0,"Vagas esgotadas para "&amp;C555,"")</f>
        <v/>
      </c>
    </row>
    <row r="556" spans="2:10" s="25" customFormat="1" ht="15" x14ac:dyDescent="0.2">
      <c r="B556" s="40"/>
      <c r="C556" s="41"/>
      <c r="D556" s="76"/>
      <c r="E556" s="76"/>
      <c r="F556" s="62" t="str">
        <f>IFERROR(IF(E556="","",IF(VLOOKUP(E556,tbFuncionarios[],6,FALSE)&lt;&gt;"","Demitido",VLOOKUP(E556,tbFuncionarios[],2,FALSE))),"")</f>
        <v/>
      </c>
      <c r="G556" s="79" t="str">
        <f>IF(tbLancamentos[[#This Row],[NOME]]="","",IF(tbLancamentos[[#This Row],[esgotado]]&lt;&gt;"",tbLancamentos[[#This Row],[esgotado]],tbLancamentos[[#This Row],[DISPONIBILIDADE]]))</f>
        <v/>
      </c>
      <c r="H556" s="63" t="str">
        <f>IFERROR(IF(tbLancamentos[[#This Row],[NOME]]="","",IF(AND(D556&lt;&gt;"",F556&lt;&gt;"",F556&lt;&gt;"Demitido"),"Ocupado","Disponível")),"")</f>
        <v/>
      </c>
      <c r="I556" s="25" t="str">
        <f>IFERROR(VLOOKUP(C556,CadArm!$B$6:$E$26,4,FALSE)-COUNTIFS($C$6:C556,tbLancamentos[[#This Row],[LOCAL]],$H$6:H556,"Ocupado"),"")</f>
        <v/>
      </c>
      <c r="J556" s="25" t="str">
        <f>IF(tbLancamentos[[#This Row],[Vagas disponíveis]]&lt;0,"Vagas esgotadas para "&amp;C556,"")</f>
        <v/>
      </c>
    </row>
    <row r="557" spans="2:10" s="25" customFormat="1" ht="15" x14ac:dyDescent="0.2">
      <c r="B557" s="40"/>
      <c r="C557" s="41"/>
      <c r="D557" s="76"/>
      <c r="E557" s="76"/>
      <c r="F557" s="62" t="str">
        <f>IFERROR(IF(E557="","",IF(VLOOKUP(E557,tbFuncionarios[],6,FALSE)&lt;&gt;"","Demitido",VLOOKUP(E557,tbFuncionarios[],2,FALSE))),"")</f>
        <v/>
      </c>
      <c r="G557" s="79" t="str">
        <f>IF(tbLancamentos[[#This Row],[NOME]]="","",IF(tbLancamentos[[#This Row],[esgotado]]&lt;&gt;"",tbLancamentos[[#This Row],[esgotado]],tbLancamentos[[#This Row],[DISPONIBILIDADE]]))</f>
        <v/>
      </c>
      <c r="H557" s="63" t="str">
        <f>IFERROR(IF(tbLancamentos[[#This Row],[NOME]]="","",IF(AND(D557&lt;&gt;"",F557&lt;&gt;"",F557&lt;&gt;"Demitido"),"Ocupado","Disponível")),"")</f>
        <v/>
      </c>
      <c r="I557" s="25" t="str">
        <f>IFERROR(VLOOKUP(C557,CadArm!$B$6:$E$26,4,FALSE)-COUNTIFS($C$6:C557,tbLancamentos[[#This Row],[LOCAL]],$H$6:H557,"Ocupado"),"")</f>
        <v/>
      </c>
      <c r="J557" s="25" t="str">
        <f>IF(tbLancamentos[[#This Row],[Vagas disponíveis]]&lt;0,"Vagas esgotadas para "&amp;C557,"")</f>
        <v/>
      </c>
    </row>
    <row r="558" spans="2:10" s="25" customFormat="1" ht="15" x14ac:dyDescent="0.2">
      <c r="B558" s="40"/>
      <c r="C558" s="41"/>
      <c r="D558" s="76"/>
      <c r="E558" s="76"/>
      <c r="F558" s="62" t="str">
        <f>IFERROR(IF(E558="","",IF(VLOOKUP(E558,tbFuncionarios[],6,FALSE)&lt;&gt;"","Demitido",VLOOKUP(E558,tbFuncionarios[],2,FALSE))),"")</f>
        <v/>
      </c>
      <c r="G558" s="79" t="str">
        <f>IF(tbLancamentos[[#This Row],[NOME]]="","",IF(tbLancamentos[[#This Row],[esgotado]]&lt;&gt;"",tbLancamentos[[#This Row],[esgotado]],tbLancamentos[[#This Row],[DISPONIBILIDADE]]))</f>
        <v/>
      </c>
      <c r="H558" s="63" t="str">
        <f>IFERROR(IF(tbLancamentos[[#This Row],[NOME]]="","",IF(AND(D558&lt;&gt;"",F558&lt;&gt;"",F558&lt;&gt;"Demitido"),"Ocupado","Disponível")),"")</f>
        <v/>
      </c>
      <c r="I558" s="25" t="str">
        <f>IFERROR(VLOOKUP(C558,CadArm!$B$6:$E$26,4,FALSE)-COUNTIFS($C$6:C558,tbLancamentos[[#This Row],[LOCAL]],$H$6:H558,"Ocupado"),"")</f>
        <v/>
      </c>
      <c r="J558" s="25" t="str">
        <f>IF(tbLancamentos[[#This Row],[Vagas disponíveis]]&lt;0,"Vagas esgotadas para "&amp;C558,"")</f>
        <v/>
      </c>
    </row>
    <row r="559" spans="2:10" s="25" customFormat="1" ht="15" x14ac:dyDescent="0.2">
      <c r="B559" s="40"/>
      <c r="C559" s="41"/>
      <c r="D559" s="76"/>
      <c r="E559" s="76"/>
      <c r="F559" s="62" t="str">
        <f>IFERROR(IF(E559="","",IF(VLOOKUP(E559,tbFuncionarios[],6,FALSE)&lt;&gt;"","Demitido",VLOOKUP(E559,tbFuncionarios[],2,FALSE))),"")</f>
        <v/>
      </c>
      <c r="G559" s="79" t="str">
        <f>IF(tbLancamentos[[#This Row],[NOME]]="","",IF(tbLancamentos[[#This Row],[esgotado]]&lt;&gt;"",tbLancamentos[[#This Row],[esgotado]],tbLancamentos[[#This Row],[DISPONIBILIDADE]]))</f>
        <v/>
      </c>
      <c r="H559" s="63" t="str">
        <f>IFERROR(IF(tbLancamentos[[#This Row],[NOME]]="","",IF(AND(D559&lt;&gt;"",F559&lt;&gt;"",F559&lt;&gt;"Demitido"),"Ocupado","Disponível")),"")</f>
        <v/>
      </c>
      <c r="I559" s="25" t="str">
        <f>IFERROR(VLOOKUP(C559,CadArm!$B$6:$E$26,4,FALSE)-COUNTIFS($C$6:C559,tbLancamentos[[#This Row],[LOCAL]],$H$6:H559,"Ocupado"),"")</f>
        <v/>
      </c>
      <c r="J559" s="25" t="str">
        <f>IF(tbLancamentos[[#This Row],[Vagas disponíveis]]&lt;0,"Vagas esgotadas para "&amp;C559,"")</f>
        <v/>
      </c>
    </row>
    <row r="560" spans="2:10" s="25" customFormat="1" ht="15" x14ac:dyDescent="0.2">
      <c r="B560" s="40"/>
      <c r="C560" s="41"/>
      <c r="D560" s="76"/>
      <c r="E560" s="76"/>
      <c r="F560" s="62" t="str">
        <f>IFERROR(IF(E560="","",IF(VLOOKUP(E560,tbFuncionarios[],6,FALSE)&lt;&gt;"","Demitido",VLOOKUP(E560,tbFuncionarios[],2,FALSE))),"")</f>
        <v/>
      </c>
      <c r="G560" s="79" t="str">
        <f>IF(tbLancamentos[[#This Row],[NOME]]="","",IF(tbLancamentos[[#This Row],[esgotado]]&lt;&gt;"",tbLancamentos[[#This Row],[esgotado]],tbLancamentos[[#This Row],[DISPONIBILIDADE]]))</f>
        <v/>
      </c>
      <c r="H560" s="63" t="str">
        <f>IFERROR(IF(tbLancamentos[[#This Row],[NOME]]="","",IF(AND(D560&lt;&gt;"",F560&lt;&gt;"",F560&lt;&gt;"Demitido"),"Ocupado","Disponível")),"")</f>
        <v/>
      </c>
      <c r="I560" s="25" t="str">
        <f>IFERROR(VLOOKUP(C560,CadArm!$B$6:$E$26,4,FALSE)-COUNTIFS($C$6:C560,tbLancamentos[[#This Row],[LOCAL]],$H$6:H560,"Ocupado"),"")</f>
        <v/>
      </c>
      <c r="J560" s="25" t="str">
        <f>IF(tbLancamentos[[#This Row],[Vagas disponíveis]]&lt;0,"Vagas esgotadas para "&amp;C560,"")</f>
        <v/>
      </c>
    </row>
    <row r="561" spans="2:10" s="25" customFormat="1" ht="15" x14ac:dyDescent="0.2">
      <c r="B561" s="40"/>
      <c r="C561" s="41"/>
      <c r="D561" s="76"/>
      <c r="E561" s="76"/>
      <c r="F561" s="62" t="str">
        <f>IFERROR(IF(E561="","",IF(VLOOKUP(E561,tbFuncionarios[],6,FALSE)&lt;&gt;"","Demitido",VLOOKUP(E561,tbFuncionarios[],2,FALSE))),"")</f>
        <v/>
      </c>
      <c r="G561" s="79" t="str">
        <f>IF(tbLancamentos[[#This Row],[NOME]]="","",IF(tbLancamentos[[#This Row],[esgotado]]&lt;&gt;"",tbLancamentos[[#This Row],[esgotado]],tbLancamentos[[#This Row],[DISPONIBILIDADE]]))</f>
        <v/>
      </c>
      <c r="H561" s="63" t="str">
        <f>IFERROR(IF(tbLancamentos[[#This Row],[NOME]]="","",IF(AND(D561&lt;&gt;"",F561&lt;&gt;"",F561&lt;&gt;"Demitido"),"Ocupado","Disponível")),"")</f>
        <v/>
      </c>
      <c r="I561" s="25" t="str">
        <f>IFERROR(VLOOKUP(C561,CadArm!$B$6:$E$26,4,FALSE)-COUNTIFS($C$6:C561,tbLancamentos[[#This Row],[LOCAL]],$H$6:H561,"Ocupado"),"")</f>
        <v/>
      </c>
      <c r="J561" s="25" t="str">
        <f>IF(tbLancamentos[[#This Row],[Vagas disponíveis]]&lt;0,"Vagas esgotadas para "&amp;C561,"")</f>
        <v/>
      </c>
    </row>
    <row r="562" spans="2:10" s="25" customFormat="1" ht="15" x14ac:dyDescent="0.2">
      <c r="B562" s="40"/>
      <c r="C562" s="41"/>
      <c r="D562" s="76"/>
      <c r="E562" s="76"/>
      <c r="F562" s="62" t="str">
        <f>IFERROR(IF(E562="","",IF(VLOOKUP(E562,tbFuncionarios[],6,FALSE)&lt;&gt;"","Demitido",VLOOKUP(E562,tbFuncionarios[],2,FALSE))),"")</f>
        <v/>
      </c>
      <c r="G562" s="79" t="str">
        <f>IF(tbLancamentos[[#This Row],[NOME]]="","",IF(tbLancamentos[[#This Row],[esgotado]]&lt;&gt;"",tbLancamentos[[#This Row],[esgotado]],tbLancamentos[[#This Row],[DISPONIBILIDADE]]))</f>
        <v/>
      </c>
      <c r="H562" s="63" t="str">
        <f>IFERROR(IF(tbLancamentos[[#This Row],[NOME]]="","",IF(AND(D562&lt;&gt;"",F562&lt;&gt;"",F562&lt;&gt;"Demitido"),"Ocupado","Disponível")),"")</f>
        <v/>
      </c>
      <c r="I562" s="25" t="str">
        <f>IFERROR(VLOOKUP(C562,CadArm!$B$6:$E$26,4,FALSE)-COUNTIFS($C$6:C562,tbLancamentos[[#This Row],[LOCAL]],$H$6:H562,"Ocupado"),"")</f>
        <v/>
      </c>
      <c r="J562" s="25" t="str">
        <f>IF(tbLancamentos[[#This Row],[Vagas disponíveis]]&lt;0,"Vagas esgotadas para "&amp;C562,"")</f>
        <v/>
      </c>
    </row>
    <row r="563" spans="2:10" s="25" customFormat="1" ht="15" x14ac:dyDescent="0.2">
      <c r="B563" s="40"/>
      <c r="C563" s="41"/>
      <c r="D563" s="76"/>
      <c r="E563" s="76"/>
      <c r="F563" s="62" t="str">
        <f>IFERROR(IF(E563="","",IF(VLOOKUP(E563,tbFuncionarios[],6,FALSE)&lt;&gt;"","Demitido",VLOOKUP(E563,tbFuncionarios[],2,FALSE))),"")</f>
        <v/>
      </c>
      <c r="G563" s="79" t="str">
        <f>IF(tbLancamentos[[#This Row],[NOME]]="","",IF(tbLancamentos[[#This Row],[esgotado]]&lt;&gt;"",tbLancamentos[[#This Row],[esgotado]],tbLancamentos[[#This Row],[DISPONIBILIDADE]]))</f>
        <v/>
      </c>
      <c r="H563" s="63" t="str">
        <f>IFERROR(IF(tbLancamentos[[#This Row],[NOME]]="","",IF(AND(D563&lt;&gt;"",F563&lt;&gt;"",F563&lt;&gt;"Demitido"),"Ocupado","Disponível")),"")</f>
        <v/>
      </c>
      <c r="I563" s="25" t="str">
        <f>IFERROR(VLOOKUP(C563,CadArm!$B$6:$E$26,4,FALSE)-COUNTIFS($C$6:C563,tbLancamentos[[#This Row],[LOCAL]],$H$6:H563,"Ocupado"),"")</f>
        <v/>
      </c>
      <c r="J563" s="25" t="str">
        <f>IF(tbLancamentos[[#This Row],[Vagas disponíveis]]&lt;0,"Vagas esgotadas para "&amp;C563,"")</f>
        <v/>
      </c>
    </row>
    <row r="564" spans="2:10" s="25" customFormat="1" ht="15" x14ac:dyDescent="0.2">
      <c r="B564" s="40"/>
      <c r="C564" s="41"/>
      <c r="D564" s="76"/>
      <c r="E564" s="76"/>
      <c r="F564" s="62" t="str">
        <f>IFERROR(IF(E564="","",IF(VLOOKUP(E564,tbFuncionarios[],6,FALSE)&lt;&gt;"","Demitido",VLOOKUP(E564,tbFuncionarios[],2,FALSE))),"")</f>
        <v/>
      </c>
      <c r="G564" s="79" t="str">
        <f>IF(tbLancamentos[[#This Row],[NOME]]="","",IF(tbLancamentos[[#This Row],[esgotado]]&lt;&gt;"",tbLancamentos[[#This Row],[esgotado]],tbLancamentos[[#This Row],[DISPONIBILIDADE]]))</f>
        <v/>
      </c>
      <c r="H564" s="63" t="str">
        <f>IFERROR(IF(tbLancamentos[[#This Row],[NOME]]="","",IF(AND(D564&lt;&gt;"",F564&lt;&gt;"",F564&lt;&gt;"Demitido"),"Ocupado","Disponível")),"")</f>
        <v/>
      </c>
      <c r="I564" s="25" t="str">
        <f>IFERROR(VLOOKUP(C564,CadArm!$B$6:$E$26,4,FALSE)-COUNTIFS($C$6:C564,tbLancamentos[[#This Row],[LOCAL]],$H$6:H564,"Ocupado"),"")</f>
        <v/>
      </c>
      <c r="J564" s="25" t="str">
        <f>IF(tbLancamentos[[#This Row],[Vagas disponíveis]]&lt;0,"Vagas esgotadas para "&amp;C564,"")</f>
        <v/>
      </c>
    </row>
    <row r="565" spans="2:10" s="25" customFormat="1" ht="15" x14ac:dyDescent="0.2">
      <c r="B565" s="40"/>
      <c r="C565" s="41"/>
      <c r="D565" s="76"/>
      <c r="E565" s="76"/>
      <c r="F565" s="62" t="str">
        <f>IFERROR(IF(E565="","",IF(VLOOKUP(E565,tbFuncionarios[],6,FALSE)&lt;&gt;"","Demitido",VLOOKUP(E565,tbFuncionarios[],2,FALSE))),"")</f>
        <v/>
      </c>
      <c r="G565" s="79" t="str">
        <f>IF(tbLancamentos[[#This Row],[NOME]]="","",IF(tbLancamentos[[#This Row],[esgotado]]&lt;&gt;"",tbLancamentos[[#This Row],[esgotado]],tbLancamentos[[#This Row],[DISPONIBILIDADE]]))</f>
        <v/>
      </c>
      <c r="H565" s="63" t="str">
        <f>IFERROR(IF(tbLancamentos[[#This Row],[NOME]]="","",IF(AND(D565&lt;&gt;"",F565&lt;&gt;"",F565&lt;&gt;"Demitido"),"Ocupado","Disponível")),"")</f>
        <v/>
      </c>
      <c r="I565" s="25" t="str">
        <f>IFERROR(VLOOKUP(C565,CadArm!$B$6:$E$26,4,FALSE)-COUNTIFS($C$6:C565,tbLancamentos[[#This Row],[LOCAL]],$H$6:H565,"Ocupado"),"")</f>
        <v/>
      </c>
      <c r="J565" s="25" t="str">
        <f>IF(tbLancamentos[[#This Row],[Vagas disponíveis]]&lt;0,"Vagas esgotadas para "&amp;C565,"")</f>
        <v/>
      </c>
    </row>
    <row r="566" spans="2:10" s="25" customFormat="1" ht="15" x14ac:dyDescent="0.2">
      <c r="B566" s="40"/>
      <c r="C566" s="41"/>
      <c r="D566" s="76"/>
      <c r="E566" s="76"/>
      <c r="F566" s="62" t="str">
        <f>IFERROR(IF(E566="","",IF(VLOOKUP(E566,tbFuncionarios[],6,FALSE)&lt;&gt;"","Demitido",VLOOKUP(E566,tbFuncionarios[],2,FALSE))),"")</f>
        <v/>
      </c>
      <c r="G566" s="79" t="str">
        <f>IF(tbLancamentos[[#This Row],[NOME]]="","",IF(tbLancamentos[[#This Row],[esgotado]]&lt;&gt;"",tbLancamentos[[#This Row],[esgotado]],tbLancamentos[[#This Row],[DISPONIBILIDADE]]))</f>
        <v/>
      </c>
      <c r="H566" s="63" t="str">
        <f>IFERROR(IF(tbLancamentos[[#This Row],[NOME]]="","",IF(AND(D566&lt;&gt;"",F566&lt;&gt;"",F566&lt;&gt;"Demitido"),"Ocupado","Disponível")),"")</f>
        <v/>
      </c>
      <c r="I566" s="25" t="str">
        <f>IFERROR(VLOOKUP(C566,CadArm!$B$6:$E$26,4,FALSE)-COUNTIFS($C$6:C566,tbLancamentos[[#This Row],[LOCAL]],$H$6:H566,"Ocupado"),"")</f>
        <v/>
      </c>
      <c r="J566" s="25" t="str">
        <f>IF(tbLancamentos[[#This Row],[Vagas disponíveis]]&lt;0,"Vagas esgotadas para "&amp;C566,"")</f>
        <v/>
      </c>
    </row>
    <row r="567" spans="2:10" s="25" customFormat="1" ht="15" x14ac:dyDescent="0.2">
      <c r="B567" s="40"/>
      <c r="C567" s="41"/>
      <c r="D567" s="76"/>
      <c r="E567" s="76"/>
      <c r="F567" s="62" t="str">
        <f>IFERROR(IF(E567="","",IF(VLOOKUP(E567,tbFuncionarios[],6,FALSE)&lt;&gt;"","Demitido",VLOOKUP(E567,tbFuncionarios[],2,FALSE))),"")</f>
        <v/>
      </c>
      <c r="G567" s="79" t="str">
        <f>IF(tbLancamentos[[#This Row],[NOME]]="","",IF(tbLancamentos[[#This Row],[esgotado]]&lt;&gt;"",tbLancamentos[[#This Row],[esgotado]],tbLancamentos[[#This Row],[DISPONIBILIDADE]]))</f>
        <v/>
      </c>
      <c r="H567" s="63" t="str">
        <f>IFERROR(IF(tbLancamentos[[#This Row],[NOME]]="","",IF(AND(D567&lt;&gt;"",F567&lt;&gt;"",F567&lt;&gt;"Demitido"),"Ocupado","Disponível")),"")</f>
        <v/>
      </c>
      <c r="I567" s="25" t="str">
        <f>IFERROR(VLOOKUP(C567,CadArm!$B$6:$E$26,4,FALSE)-COUNTIFS($C$6:C567,tbLancamentos[[#This Row],[LOCAL]],$H$6:H567,"Ocupado"),"")</f>
        <v/>
      </c>
      <c r="J567" s="25" t="str">
        <f>IF(tbLancamentos[[#This Row],[Vagas disponíveis]]&lt;0,"Vagas esgotadas para "&amp;C567,"")</f>
        <v/>
      </c>
    </row>
    <row r="568" spans="2:10" s="25" customFormat="1" ht="15" x14ac:dyDescent="0.2">
      <c r="B568" s="40"/>
      <c r="C568" s="41"/>
      <c r="D568" s="76"/>
      <c r="E568" s="76"/>
      <c r="F568" s="62" t="str">
        <f>IFERROR(IF(E568="","",IF(VLOOKUP(E568,tbFuncionarios[],6,FALSE)&lt;&gt;"","Demitido",VLOOKUP(E568,tbFuncionarios[],2,FALSE))),"")</f>
        <v/>
      </c>
      <c r="G568" s="79" t="str">
        <f>IF(tbLancamentos[[#This Row],[NOME]]="","",IF(tbLancamentos[[#This Row],[esgotado]]&lt;&gt;"",tbLancamentos[[#This Row],[esgotado]],tbLancamentos[[#This Row],[DISPONIBILIDADE]]))</f>
        <v/>
      </c>
      <c r="H568" s="63" t="str">
        <f>IFERROR(IF(tbLancamentos[[#This Row],[NOME]]="","",IF(AND(D568&lt;&gt;"",F568&lt;&gt;"",F568&lt;&gt;"Demitido"),"Ocupado","Disponível")),"")</f>
        <v/>
      </c>
      <c r="I568" s="25" t="str">
        <f>IFERROR(VLOOKUP(C568,CadArm!$B$6:$E$26,4,FALSE)-COUNTIFS($C$6:C568,tbLancamentos[[#This Row],[LOCAL]],$H$6:H568,"Ocupado"),"")</f>
        <v/>
      </c>
      <c r="J568" s="25" t="str">
        <f>IF(tbLancamentos[[#This Row],[Vagas disponíveis]]&lt;0,"Vagas esgotadas para "&amp;C568,"")</f>
        <v/>
      </c>
    </row>
    <row r="569" spans="2:10" s="25" customFormat="1" ht="15" x14ac:dyDescent="0.2">
      <c r="B569" s="40"/>
      <c r="C569" s="41"/>
      <c r="D569" s="76"/>
      <c r="E569" s="76"/>
      <c r="F569" s="62" t="str">
        <f>IFERROR(IF(E569="","",IF(VLOOKUP(E569,tbFuncionarios[],6,FALSE)&lt;&gt;"","Demitido",VLOOKUP(E569,tbFuncionarios[],2,FALSE))),"")</f>
        <v/>
      </c>
      <c r="G569" s="79" t="str">
        <f>IF(tbLancamentos[[#This Row],[NOME]]="","",IF(tbLancamentos[[#This Row],[esgotado]]&lt;&gt;"",tbLancamentos[[#This Row],[esgotado]],tbLancamentos[[#This Row],[DISPONIBILIDADE]]))</f>
        <v/>
      </c>
      <c r="H569" s="63" t="str">
        <f>IFERROR(IF(tbLancamentos[[#This Row],[NOME]]="","",IF(AND(D569&lt;&gt;"",F569&lt;&gt;"",F569&lt;&gt;"Demitido"),"Ocupado","Disponível")),"")</f>
        <v/>
      </c>
      <c r="I569" s="25" t="str">
        <f>IFERROR(VLOOKUP(C569,CadArm!$B$6:$E$26,4,FALSE)-COUNTIFS($C$6:C569,tbLancamentos[[#This Row],[LOCAL]],$H$6:H569,"Ocupado"),"")</f>
        <v/>
      </c>
      <c r="J569" s="25" t="str">
        <f>IF(tbLancamentos[[#This Row],[Vagas disponíveis]]&lt;0,"Vagas esgotadas para "&amp;C569,"")</f>
        <v/>
      </c>
    </row>
    <row r="570" spans="2:10" s="25" customFormat="1" ht="15" x14ac:dyDescent="0.2">
      <c r="B570" s="40"/>
      <c r="C570" s="41"/>
      <c r="D570" s="76"/>
      <c r="E570" s="76"/>
      <c r="F570" s="62" t="str">
        <f>IFERROR(IF(E570="","",IF(VLOOKUP(E570,tbFuncionarios[],6,FALSE)&lt;&gt;"","Demitido",VLOOKUP(E570,tbFuncionarios[],2,FALSE))),"")</f>
        <v/>
      </c>
      <c r="G570" s="79" t="str">
        <f>IF(tbLancamentos[[#This Row],[NOME]]="","",IF(tbLancamentos[[#This Row],[esgotado]]&lt;&gt;"",tbLancamentos[[#This Row],[esgotado]],tbLancamentos[[#This Row],[DISPONIBILIDADE]]))</f>
        <v/>
      </c>
      <c r="H570" s="63" t="str">
        <f>IFERROR(IF(tbLancamentos[[#This Row],[NOME]]="","",IF(AND(D570&lt;&gt;"",F570&lt;&gt;"",F570&lt;&gt;"Demitido"),"Ocupado","Disponível")),"")</f>
        <v/>
      </c>
      <c r="I570" s="25" t="str">
        <f>IFERROR(VLOOKUP(C570,CadArm!$B$6:$E$26,4,FALSE)-COUNTIFS($C$6:C570,tbLancamentos[[#This Row],[LOCAL]],$H$6:H570,"Ocupado"),"")</f>
        <v/>
      </c>
      <c r="J570" s="25" t="str">
        <f>IF(tbLancamentos[[#This Row],[Vagas disponíveis]]&lt;0,"Vagas esgotadas para "&amp;C570,"")</f>
        <v/>
      </c>
    </row>
    <row r="571" spans="2:10" s="25" customFormat="1" ht="15" x14ac:dyDescent="0.2">
      <c r="B571" s="40"/>
      <c r="C571" s="41"/>
      <c r="D571" s="76"/>
      <c r="E571" s="76"/>
      <c r="F571" s="62" t="str">
        <f>IFERROR(IF(E571="","",IF(VLOOKUP(E571,tbFuncionarios[],6,FALSE)&lt;&gt;"","Demitido",VLOOKUP(E571,tbFuncionarios[],2,FALSE))),"")</f>
        <v/>
      </c>
      <c r="G571" s="79" t="str">
        <f>IF(tbLancamentos[[#This Row],[NOME]]="","",IF(tbLancamentos[[#This Row],[esgotado]]&lt;&gt;"",tbLancamentos[[#This Row],[esgotado]],tbLancamentos[[#This Row],[DISPONIBILIDADE]]))</f>
        <v/>
      </c>
      <c r="H571" s="63" t="str">
        <f>IFERROR(IF(tbLancamentos[[#This Row],[NOME]]="","",IF(AND(D571&lt;&gt;"",F571&lt;&gt;"",F571&lt;&gt;"Demitido"),"Ocupado","Disponível")),"")</f>
        <v/>
      </c>
      <c r="I571" s="25" t="str">
        <f>IFERROR(VLOOKUP(C571,CadArm!$B$6:$E$26,4,FALSE)-COUNTIFS($C$6:C571,tbLancamentos[[#This Row],[LOCAL]],$H$6:H571,"Ocupado"),"")</f>
        <v/>
      </c>
      <c r="J571" s="25" t="str">
        <f>IF(tbLancamentos[[#This Row],[Vagas disponíveis]]&lt;0,"Vagas esgotadas para "&amp;C571,"")</f>
        <v/>
      </c>
    </row>
    <row r="572" spans="2:10" s="25" customFormat="1" ht="15" x14ac:dyDescent="0.2">
      <c r="B572" s="40"/>
      <c r="C572" s="41"/>
      <c r="D572" s="76"/>
      <c r="E572" s="76"/>
      <c r="F572" s="62" t="str">
        <f>IFERROR(IF(E572="","",IF(VLOOKUP(E572,tbFuncionarios[],6,FALSE)&lt;&gt;"","Demitido",VLOOKUP(E572,tbFuncionarios[],2,FALSE))),"")</f>
        <v/>
      </c>
      <c r="G572" s="79" t="str">
        <f>IF(tbLancamentos[[#This Row],[NOME]]="","",IF(tbLancamentos[[#This Row],[esgotado]]&lt;&gt;"",tbLancamentos[[#This Row],[esgotado]],tbLancamentos[[#This Row],[DISPONIBILIDADE]]))</f>
        <v/>
      </c>
      <c r="H572" s="63" t="str">
        <f>IFERROR(IF(tbLancamentos[[#This Row],[NOME]]="","",IF(AND(D572&lt;&gt;"",F572&lt;&gt;"",F572&lt;&gt;"Demitido"),"Ocupado","Disponível")),"")</f>
        <v/>
      </c>
      <c r="I572" s="25" t="str">
        <f>IFERROR(VLOOKUP(C572,CadArm!$B$6:$E$26,4,FALSE)-COUNTIFS($C$6:C572,tbLancamentos[[#This Row],[LOCAL]],$H$6:H572,"Ocupado"),"")</f>
        <v/>
      </c>
      <c r="J572" s="25" t="str">
        <f>IF(tbLancamentos[[#This Row],[Vagas disponíveis]]&lt;0,"Vagas esgotadas para "&amp;C572,"")</f>
        <v/>
      </c>
    </row>
    <row r="573" spans="2:10" s="25" customFormat="1" ht="15" x14ac:dyDescent="0.2">
      <c r="B573" s="40"/>
      <c r="C573" s="41"/>
      <c r="D573" s="76"/>
      <c r="E573" s="76"/>
      <c r="F573" s="62" t="str">
        <f>IFERROR(IF(E573="","",IF(VLOOKUP(E573,tbFuncionarios[],6,FALSE)&lt;&gt;"","Demitido",VLOOKUP(E573,tbFuncionarios[],2,FALSE))),"")</f>
        <v/>
      </c>
      <c r="G573" s="79" t="str">
        <f>IF(tbLancamentos[[#This Row],[NOME]]="","",IF(tbLancamentos[[#This Row],[esgotado]]&lt;&gt;"",tbLancamentos[[#This Row],[esgotado]],tbLancamentos[[#This Row],[DISPONIBILIDADE]]))</f>
        <v/>
      </c>
      <c r="H573" s="63" t="str">
        <f>IFERROR(IF(tbLancamentos[[#This Row],[NOME]]="","",IF(AND(D573&lt;&gt;"",F573&lt;&gt;"",F573&lt;&gt;"Demitido"),"Ocupado","Disponível")),"")</f>
        <v/>
      </c>
      <c r="I573" s="25" t="str">
        <f>IFERROR(VLOOKUP(C573,CadArm!$B$6:$E$26,4,FALSE)-COUNTIFS($C$6:C573,tbLancamentos[[#This Row],[LOCAL]],$H$6:H573,"Ocupado"),"")</f>
        <v/>
      </c>
      <c r="J573" s="25" t="str">
        <f>IF(tbLancamentos[[#This Row],[Vagas disponíveis]]&lt;0,"Vagas esgotadas para "&amp;C573,"")</f>
        <v/>
      </c>
    </row>
    <row r="574" spans="2:10" s="25" customFormat="1" ht="15" x14ac:dyDescent="0.2">
      <c r="B574" s="40"/>
      <c r="C574" s="41"/>
      <c r="D574" s="76"/>
      <c r="E574" s="76"/>
      <c r="F574" s="62" t="str">
        <f>IFERROR(IF(E574="","",IF(VLOOKUP(E574,tbFuncionarios[],6,FALSE)&lt;&gt;"","Demitido",VLOOKUP(E574,tbFuncionarios[],2,FALSE))),"")</f>
        <v/>
      </c>
      <c r="G574" s="79" t="str">
        <f>IF(tbLancamentos[[#This Row],[NOME]]="","",IF(tbLancamentos[[#This Row],[esgotado]]&lt;&gt;"",tbLancamentos[[#This Row],[esgotado]],tbLancamentos[[#This Row],[DISPONIBILIDADE]]))</f>
        <v/>
      </c>
      <c r="H574" s="63" t="str">
        <f>IFERROR(IF(tbLancamentos[[#This Row],[NOME]]="","",IF(AND(D574&lt;&gt;"",F574&lt;&gt;"",F574&lt;&gt;"Demitido"),"Ocupado","Disponível")),"")</f>
        <v/>
      </c>
      <c r="I574" s="25" t="str">
        <f>IFERROR(VLOOKUP(C574,CadArm!$B$6:$E$26,4,FALSE)-COUNTIFS($C$6:C574,tbLancamentos[[#This Row],[LOCAL]],$H$6:H574,"Ocupado"),"")</f>
        <v/>
      </c>
      <c r="J574" s="25" t="str">
        <f>IF(tbLancamentos[[#This Row],[Vagas disponíveis]]&lt;0,"Vagas esgotadas para "&amp;C574,"")</f>
        <v/>
      </c>
    </row>
    <row r="575" spans="2:10" s="25" customFormat="1" ht="15" x14ac:dyDescent="0.2">
      <c r="B575" s="40"/>
      <c r="C575" s="41"/>
      <c r="D575" s="76"/>
      <c r="E575" s="76"/>
      <c r="F575" s="62" t="str">
        <f>IFERROR(IF(E575="","",IF(VLOOKUP(E575,tbFuncionarios[],6,FALSE)&lt;&gt;"","Demitido",VLOOKUP(E575,tbFuncionarios[],2,FALSE))),"")</f>
        <v/>
      </c>
      <c r="G575" s="79" t="str">
        <f>IF(tbLancamentos[[#This Row],[NOME]]="","",IF(tbLancamentos[[#This Row],[esgotado]]&lt;&gt;"",tbLancamentos[[#This Row],[esgotado]],tbLancamentos[[#This Row],[DISPONIBILIDADE]]))</f>
        <v/>
      </c>
      <c r="H575" s="63" t="str">
        <f>IFERROR(IF(tbLancamentos[[#This Row],[NOME]]="","",IF(AND(D575&lt;&gt;"",F575&lt;&gt;"",F575&lt;&gt;"Demitido"),"Ocupado","Disponível")),"")</f>
        <v/>
      </c>
      <c r="I575" s="25" t="str">
        <f>IFERROR(VLOOKUP(C575,CadArm!$B$6:$E$26,4,FALSE)-COUNTIFS($C$6:C575,tbLancamentos[[#This Row],[LOCAL]],$H$6:H575,"Ocupado"),"")</f>
        <v/>
      </c>
      <c r="J575" s="25" t="str">
        <f>IF(tbLancamentos[[#This Row],[Vagas disponíveis]]&lt;0,"Vagas esgotadas para "&amp;C575,"")</f>
        <v/>
      </c>
    </row>
    <row r="576" spans="2:10" s="25" customFormat="1" ht="15" x14ac:dyDescent="0.2">
      <c r="B576" s="40"/>
      <c r="C576" s="41"/>
      <c r="D576" s="76"/>
      <c r="E576" s="76"/>
      <c r="F576" s="62" t="str">
        <f>IFERROR(IF(E576="","",IF(VLOOKUP(E576,tbFuncionarios[],6,FALSE)&lt;&gt;"","Demitido",VLOOKUP(E576,tbFuncionarios[],2,FALSE))),"")</f>
        <v/>
      </c>
      <c r="G576" s="79" t="str">
        <f>IF(tbLancamentos[[#This Row],[NOME]]="","",IF(tbLancamentos[[#This Row],[esgotado]]&lt;&gt;"",tbLancamentos[[#This Row],[esgotado]],tbLancamentos[[#This Row],[DISPONIBILIDADE]]))</f>
        <v/>
      </c>
      <c r="H576" s="63" t="str">
        <f>IFERROR(IF(tbLancamentos[[#This Row],[NOME]]="","",IF(AND(D576&lt;&gt;"",F576&lt;&gt;"",F576&lt;&gt;"Demitido"),"Ocupado","Disponível")),"")</f>
        <v/>
      </c>
      <c r="I576" s="25" t="str">
        <f>IFERROR(VLOOKUP(C576,CadArm!$B$6:$E$26,4,FALSE)-COUNTIFS($C$6:C576,tbLancamentos[[#This Row],[LOCAL]],$H$6:H576,"Ocupado"),"")</f>
        <v/>
      </c>
      <c r="J576" s="25" t="str">
        <f>IF(tbLancamentos[[#This Row],[Vagas disponíveis]]&lt;0,"Vagas esgotadas para "&amp;C576,"")</f>
        <v/>
      </c>
    </row>
    <row r="577" spans="2:10" s="25" customFormat="1" ht="15" x14ac:dyDescent="0.2">
      <c r="B577" s="40"/>
      <c r="C577" s="41"/>
      <c r="D577" s="76"/>
      <c r="E577" s="76"/>
      <c r="F577" s="62" t="str">
        <f>IFERROR(IF(E577="","",IF(VLOOKUP(E577,tbFuncionarios[],6,FALSE)&lt;&gt;"","Demitido",VLOOKUP(E577,tbFuncionarios[],2,FALSE))),"")</f>
        <v/>
      </c>
      <c r="G577" s="79" t="str">
        <f>IF(tbLancamentos[[#This Row],[NOME]]="","",IF(tbLancamentos[[#This Row],[esgotado]]&lt;&gt;"",tbLancamentos[[#This Row],[esgotado]],tbLancamentos[[#This Row],[DISPONIBILIDADE]]))</f>
        <v/>
      </c>
      <c r="H577" s="63" t="str">
        <f>IFERROR(IF(tbLancamentos[[#This Row],[NOME]]="","",IF(AND(D577&lt;&gt;"",F577&lt;&gt;"",F577&lt;&gt;"Demitido"),"Ocupado","Disponível")),"")</f>
        <v/>
      </c>
      <c r="I577" s="25" t="str">
        <f>IFERROR(VLOOKUP(C577,CadArm!$B$6:$E$26,4,FALSE)-COUNTIFS($C$6:C577,tbLancamentos[[#This Row],[LOCAL]],$H$6:H577,"Ocupado"),"")</f>
        <v/>
      </c>
      <c r="J577" s="25" t="str">
        <f>IF(tbLancamentos[[#This Row],[Vagas disponíveis]]&lt;0,"Vagas esgotadas para "&amp;C577,"")</f>
        <v/>
      </c>
    </row>
    <row r="578" spans="2:10" s="25" customFormat="1" ht="15" x14ac:dyDescent="0.2">
      <c r="B578" s="40"/>
      <c r="C578" s="41"/>
      <c r="D578" s="76"/>
      <c r="E578" s="76"/>
      <c r="F578" s="62" t="str">
        <f>IFERROR(IF(E578="","",IF(VLOOKUP(E578,tbFuncionarios[],6,FALSE)&lt;&gt;"","Demitido",VLOOKUP(E578,tbFuncionarios[],2,FALSE))),"")</f>
        <v/>
      </c>
      <c r="G578" s="79" t="str">
        <f>IF(tbLancamentos[[#This Row],[NOME]]="","",IF(tbLancamentos[[#This Row],[esgotado]]&lt;&gt;"",tbLancamentos[[#This Row],[esgotado]],tbLancamentos[[#This Row],[DISPONIBILIDADE]]))</f>
        <v/>
      </c>
      <c r="H578" s="63" t="str">
        <f>IFERROR(IF(tbLancamentos[[#This Row],[NOME]]="","",IF(AND(D578&lt;&gt;"",F578&lt;&gt;"",F578&lt;&gt;"Demitido"),"Ocupado","Disponível")),"")</f>
        <v/>
      </c>
      <c r="I578" s="25" t="str">
        <f>IFERROR(VLOOKUP(C578,CadArm!$B$6:$E$26,4,FALSE)-COUNTIFS($C$6:C578,tbLancamentos[[#This Row],[LOCAL]],$H$6:H578,"Ocupado"),"")</f>
        <v/>
      </c>
      <c r="J578" s="25" t="str">
        <f>IF(tbLancamentos[[#This Row],[Vagas disponíveis]]&lt;0,"Vagas esgotadas para "&amp;C578,"")</f>
        <v/>
      </c>
    </row>
    <row r="579" spans="2:10" s="25" customFormat="1" ht="15" x14ac:dyDescent="0.2">
      <c r="B579" s="40"/>
      <c r="C579" s="41"/>
      <c r="D579" s="76"/>
      <c r="E579" s="76"/>
      <c r="F579" s="62" t="str">
        <f>IFERROR(IF(E579="","",IF(VLOOKUP(E579,tbFuncionarios[],6,FALSE)&lt;&gt;"","Demitido",VLOOKUP(E579,tbFuncionarios[],2,FALSE))),"")</f>
        <v/>
      </c>
      <c r="G579" s="79" t="str">
        <f>IF(tbLancamentos[[#This Row],[NOME]]="","",IF(tbLancamentos[[#This Row],[esgotado]]&lt;&gt;"",tbLancamentos[[#This Row],[esgotado]],tbLancamentos[[#This Row],[DISPONIBILIDADE]]))</f>
        <v/>
      </c>
      <c r="H579" s="63" t="str">
        <f>IFERROR(IF(tbLancamentos[[#This Row],[NOME]]="","",IF(AND(D579&lt;&gt;"",F579&lt;&gt;"",F579&lt;&gt;"Demitido"),"Ocupado","Disponível")),"")</f>
        <v/>
      </c>
      <c r="I579" s="25" t="str">
        <f>IFERROR(VLOOKUP(C579,CadArm!$B$6:$E$26,4,FALSE)-COUNTIFS($C$6:C579,tbLancamentos[[#This Row],[LOCAL]],$H$6:H579,"Ocupado"),"")</f>
        <v/>
      </c>
      <c r="J579" s="25" t="str">
        <f>IF(tbLancamentos[[#This Row],[Vagas disponíveis]]&lt;0,"Vagas esgotadas para "&amp;C579,"")</f>
        <v/>
      </c>
    </row>
    <row r="580" spans="2:10" s="25" customFormat="1" ht="15" x14ac:dyDescent="0.2">
      <c r="B580" s="40"/>
      <c r="C580" s="41"/>
      <c r="D580" s="76"/>
      <c r="E580" s="76"/>
      <c r="F580" s="62" t="str">
        <f>IFERROR(IF(E580="","",IF(VLOOKUP(E580,tbFuncionarios[],6,FALSE)&lt;&gt;"","Demitido",VLOOKUP(E580,tbFuncionarios[],2,FALSE))),"")</f>
        <v/>
      </c>
      <c r="G580" s="79" t="str">
        <f>IF(tbLancamentos[[#This Row],[NOME]]="","",IF(tbLancamentos[[#This Row],[esgotado]]&lt;&gt;"",tbLancamentos[[#This Row],[esgotado]],tbLancamentos[[#This Row],[DISPONIBILIDADE]]))</f>
        <v/>
      </c>
      <c r="H580" s="63" t="str">
        <f>IFERROR(IF(tbLancamentos[[#This Row],[NOME]]="","",IF(AND(D580&lt;&gt;"",F580&lt;&gt;"",F580&lt;&gt;"Demitido"),"Ocupado","Disponível")),"")</f>
        <v/>
      </c>
      <c r="I580" s="25" t="str">
        <f>IFERROR(VLOOKUP(C580,CadArm!$B$6:$E$26,4,FALSE)-COUNTIFS($C$6:C580,tbLancamentos[[#This Row],[LOCAL]],$H$6:H580,"Ocupado"),"")</f>
        <v/>
      </c>
      <c r="J580" s="25" t="str">
        <f>IF(tbLancamentos[[#This Row],[Vagas disponíveis]]&lt;0,"Vagas esgotadas para "&amp;C580,"")</f>
        <v/>
      </c>
    </row>
    <row r="581" spans="2:10" s="25" customFormat="1" ht="15" x14ac:dyDescent="0.2">
      <c r="B581" s="40"/>
      <c r="C581" s="41"/>
      <c r="D581" s="76"/>
      <c r="E581" s="76"/>
      <c r="F581" s="62" t="str">
        <f>IFERROR(IF(E581="","",IF(VLOOKUP(E581,tbFuncionarios[],6,FALSE)&lt;&gt;"","Demitido",VLOOKUP(E581,tbFuncionarios[],2,FALSE))),"")</f>
        <v/>
      </c>
      <c r="G581" s="79" t="str">
        <f>IF(tbLancamentos[[#This Row],[NOME]]="","",IF(tbLancamentos[[#This Row],[esgotado]]&lt;&gt;"",tbLancamentos[[#This Row],[esgotado]],tbLancamentos[[#This Row],[DISPONIBILIDADE]]))</f>
        <v/>
      </c>
      <c r="H581" s="63" t="str">
        <f>IFERROR(IF(tbLancamentos[[#This Row],[NOME]]="","",IF(AND(D581&lt;&gt;"",F581&lt;&gt;"",F581&lt;&gt;"Demitido"),"Ocupado","Disponível")),"")</f>
        <v/>
      </c>
      <c r="I581" s="25" t="str">
        <f>IFERROR(VLOOKUP(C581,CadArm!$B$6:$E$26,4,FALSE)-COUNTIFS($C$6:C581,tbLancamentos[[#This Row],[LOCAL]],$H$6:H581,"Ocupado"),"")</f>
        <v/>
      </c>
      <c r="J581" s="25" t="str">
        <f>IF(tbLancamentos[[#This Row],[Vagas disponíveis]]&lt;0,"Vagas esgotadas para "&amp;C581,"")</f>
        <v/>
      </c>
    </row>
    <row r="582" spans="2:10" s="25" customFormat="1" ht="15" x14ac:dyDescent="0.2">
      <c r="B582" s="40"/>
      <c r="C582" s="41"/>
      <c r="D582" s="76"/>
      <c r="E582" s="76"/>
      <c r="F582" s="62" t="str">
        <f>IFERROR(IF(E582="","",IF(VLOOKUP(E582,tbFuncionarios[],6,FALSE)&lt;&gt;"","Demitido",VLOOKUP(E582,tbFuncionarios[],2,FALSE))),"")</f>
        <v/>
      </c>
      <c r="G582" s="79" t="str">
        <f>IF(tbLancamentos[[#This Row],[NOME]]="","",IF(tbLancamentos[[#This Row],[esgotado]]&lt;&gt;"",tbLancamentos[[#This Row],[esgotado]],tbLancamentos[[#This Row],[DISPONIBILIDADE]]))</f>
        <v/>
      </c>
      <c r="H582" s="63" t="str">
        <f>IFERROR(IF(tbLancamentos[[#This Row],[NOME]]="","",IF(AND(D582&lt;&gt;"",F582&lt;&gt;"",F582&lt;&gt;"Demitido"),"Ocupado","Disponível")),"")</f>
        <v/>
      </c>
      <c r="I582" s="25" t="str">
        <f>IFERROR(VLOOKUP(C582,CadArm!$B$6:$E$26,4,FALSE)-COUNTIFS($C$6:C582,tbLancamentos[[#This Row],[LOCAL]],$H$6:H582,"Ocupado"),"")</f>
        <v/>
      </c>
      <c r="J582" s="25" t="str">
        <f>IF(tbLancamentos[[#This Row],[Vagas disponíveis]]&lt;0,"Vagas esgotadas para "&amp;C582,"")</f>
        <v/>
      </c>
    </row>
    <row r="583" spans="2:10" s="25" customFormat="1" ht="15" x14ac:dyDescent="0.2">
      <c r="B583" s="40"/>
      <c r="C583" s="41"/>
      <c r="D583" s="76"/>
      <c r="E583" s="76"/>
      <c r="F583" s="62" t="str">
        <f>IFERROR(IF(E583="","",IF(VLOOKUP(E583,tbFuncionarios[],6,FALSE)&lt;&gt;"","Demitido",VLOOKUP(E583,tbFuncionarios[],2,FALSE))),"")</f>
        <v/>
      </c>
      <c r="G583" s="79" t="str">
        <f>IF(tbLancamentos[[#This Row],[NOME]]="","",IF(tbLancamentos[[#This Row],[esgotado]]&lt;&gt;"",tbLancamentos[[#This Row],[esgotado]],tbLancamentos[[#This Row],[DISPONIBILIDADE]]))</f>
        <v/>
      </c>
      <c r="H583" s="63" t="str">
        <f>IFERROR(IF(tbLancamentos[[#This Row],[NOME]]="","",IF(AND(D583&lt;&gt;"",F583&lt;&gt;"",F583&lt;&gt;"Demitido"),"Ocupado","Disponível")),"")</f>
        <v/>
      </c>
      <c r="I583" s="25" t="str">
        <f>IFERROR(VLOOKUP(C583,CadArm!$B$6:$E$26,4,FALSE)-COUNTIFS($C$6:C583,tbLancamentos[[#This Row],[LOCAL]],$H$6:H583,"Ocupado"),"")</f>
        <v/>
      </c>
      <c r="J583" s="25" t="str">
        <f>IF(tbLancamentos[[#This Row],[Vagas disponíveis]]&lt;0,"Vagas esgotadas para "&amp;C583,"")</f>
        <v/>
      </c>
    </row>
    <row r="584" spans="2:10" s="25" customFormat="1" ht="15" x14ac:dyDescent="0.2">
      <c r="B584" s="40"/>
      <c r="C584" s="41"/>
      <c r="D584" s="76"/>
      <c r="E584" s="76"/>
      <c r="F584" s="62" t="str">
        <f>IFERROR(IF(E584="","",IF(VLOOKUP(E584,tbFuncionarios[],6,FALSE)&lt;&gt;"","Demitido",VLOOKUP(E584,tbFuncionarios[],2,FALSE))),"")</f>
        <v/>
      </c>
      <c r="G584" s="79" t="str">
        <f>IF(tbLancamentos[[#This Row],[NOME]]="","",IF(tbLancamentos[[#This Row],[esgotado]]&lt;&gt;"",tbLancamentos[[#This Row],[esgotado]],tbLancamentos[[#This Row],[DISPONIBILIDADE]]))</f>
        <v/>
      </c>
      <c r="H584" s="63" t="str">
        <f>IFERROR(IF(tbLancamentos[[#This Row],[NOME]]="","",IF(AND(D584&lt;&gt;"",F584&lt;&gt;"",F584&lt;&gt;"Demitido"),"Ocupado","Disponível")),"")</f>
        <v/>
      </c>
      <c r="I584" s="25" t="str">
        <f>IFERROR(VLOOKUP(C584,CadArm!$B$6:$E$26,4,FALSE)-COUNTIFS($C$6:C584,tbLancamentos[[#This Row],[LOCAL]],$H$6:H584,"Ocupado"),"")</f>
        <v/>
      </c>
      <c r="J584" s="25" t="str">
        <f>IF(tbLancamentos[[#This Row],[Vagas disponíveis]]&lt;0,"Vagas esgotadas para "&amp;C584,"")</f>
        <v/>
      </c>
    </row>
    <row r="585" spans="2:10" s="25" customFormat="1" ht="15" x14ac:dyDescent="0.2">
      <c r="B585" s="40"/>
      <c r="C585" s="41"/>
      <c r="D585" s="76"/>
      <c r="E585" s="76"/>
      <c r="F585" s="62" t="str">
        <f>IFERROR(IF(E585="","",IF(VLOOKUP(E585,tbFuncionarios[],6,FALSE)&lt;&gt;"","Demitido",VLOOKUP(E585,tbFuncionarios[],2,FALSE))),"")</f>
        <v/>
      </c>
      <c r="G585" s="79" t="str">
        <f>IF(tbLancamentos[[#This Row],[NOME]]="","",IF(tbLancamentos[[#This Row],[esgotado]]&lt;&gt;"",tbLancamentos[[#This Row],[esgotado]],tbLancamentos[[#This Row],[DISPONIBILIDADE]]))</f>
        <v/>
      </c>
      <c r="H585" s="63" t="str">
        <f>IFERROR(IF(tbLancamentos[[#This Row],[NOME]]="","",IF(AND(D585&lt;&gt;"",F585&lt;&gt;"",F585&lt;&gt;"Demitido"),"Ocupado","Disponível")),"")</f>
        <v/>
      </c>
      <c r="I585" s="25" t="str">
        <f>IFERROR(VLOOKUP(C585,CadArm!$B$6:$E$26,4,FALSE)-COUNTIFS($C$6:C585,tbLancamentos[[#This Row],[LOCAL]],$H$6:H585,"Ocupado"),"")</f>
        <v/>
      </c>
      <c r="J585" s="25" t="str">
        <f>IF(tbLancamentos[[#This Row],[Vagas disponíveis]]&lt;0,"Vagas esgotadas para "&amp;C585,"")</f>
        <v/>
      </c>
    </row>
    <row r="586" spans="2:10" s="25" customFormat="1" ht="15" x14ac:dyDescent="0.2">
      <c r="B586" s="40"/>
      <c r="C586" s="41"/>
      <c r="D586" s="76"/>
      <c r="E586" s="76"/>
      <c r="F586" s="62" t="str">
        <f>IFERROR(IF(E586="","",IF(VLOOKUP(E586,tbFuncionarios[],6,FALSE)&lt;&gt;"","Demitido",VLOOKUP(E586,tbFuncionarios[],2,FALSE))),"")</f>
        <v/>
      </c>
      <c r="G586" s="79" t="str">
        <f>IF(tbLancamentos[[#This Row],[NOME]]="","",IF(tbLancamentos[[#This Row],[esgotado]]&lt;&gt;"",tbLancamentos[[#This Row],[esgotado]],tbLancamentos[[#This Row],[DISPONIBILIDADE]]))</f>
        <v/>
      </c>
      <c r="H586" s="63" t="str">
        <f>IFERROR(IF(tbLancamentos[[#This Row],[NOME]]="","",IF(AND(D586&lt;&gt;"",F586&lt;&gt;"",F586&lt;&gt;"Demitido"),"Ocupado","Disponível")),"")</f>
        <v/>
      </c>
      <c r="I586" s="25" t="str">
        <f>IFERROR(VLOOKUP(C586,CadArm!$B$6:$E$26,4,FALSE)-COUNTIFS($C$6:C586,tbLancamentos[[#This Row],[LOCAL]],$H$6:H586,"Ocupado"),"")</f>
        <v/>
      </c>
      <c r="J586" s="25" t="str">
        <f>IF(tbLancamentos[[#This Row],[Vagas disponíveis]]&lt;0,"Vagas esgotadas para "&amp;C586,"")</f>
        <v/>
      </c>
    </row>
    <row r="587" spans="2:10" s="25" customFormat="1" ht="15" x14ac:dyDescent="0.2">
      <c r="B587" s="40"/>
      <c r="C587" s="41"/>
      <c r="D587" s="76"/>
      <c r="E587" s="76"/>
      <c r="F587" s="62" t="str">
        <f>IFERROR(IF(E587="","",IF(VLOOKUP(E587,tbFuncionarios[],6,FALSE)&lt;&gt;"","Demitido",VLOOKUP(E587,tbFuncionarios[],2,FALSE))),"")</f>
        <v/>
      </c>
      <c r="G587" s="79" t="str">
        <f>IF(tbLancamentos[[#This Row],[NOME]]="","",IF(tbLancamentos[[#This Row],[esgotado]]&lt;&gt;"",tbLancamentos[[#This Row],[esgotado]],tbLancamentos[[#This Row],[DISPONIBILIDADE]]))</f>
        <v/>
      </c>
      <c r="H587" s="63" t="str">
        <f>IFERROR(IF(tbLancamentos[[#This Row],[NOME]]="","",IF(AND(D587&lt;&gt;"",F587&lt;&gt;"",F587&lt;&gt;"Demitido"),"Ocupado","Disponível")),"")</f>
        <v/>
      </c>
      <c r="I587" s="25" t="str">
        <f>IFERROR(VLOOKUP(C587,CadArm!$B$6:$E$26,4,FALSE)-COUNTIFS($C$6:C587,tbLancamentos[[#This Row],[LOCAL]],$H$6:H587,"Ocupado"),"")</f>
        <v/>
      </c>
      <c r="J587" s="25" t="str">
        <f>IF(tbLancamentos[[#This Row],[Vagas disponíveis]]&lt;0,"Vagas esgotadas para "&amp;C587,"")</f>
        <v/>
      </c>
    </row>
    <row r="588" spans="2:10" s="25" customFormat="1" ht="15" x14ac:dyDescent="0.2">
      <c r="B588" s="40"/>
      <c r="C588" s="41"/>
      <c r="D588" s="76"/>
      <c r="E588" s="76"/>
      <c r="F588" s="62" t="str">
        <f>IFERROR(IF(E588="","",IF(VLOOKUP(E588,tbFuncionarios[],6,FALSE)&lt;&gt;"","Demitido",VLOOKUP(E588,tbFuncionarios[],2,FALSE))),"")</f>
        <v/>
      </c>
      <c r="G588" s="79" t="str">
        <f>IF(tbLancamentos[[#This Row],[NOME]]="","",IF(tbLancamentos[[#This Row],[esgotado]]&lt;&gt;"",tbLancamentos[[#This Row],[esgotado]],tbLancamentos[[#This Row],[DISPONIBILIDADE]]))</f>
        <v/>
      </c>
      <c r="H588" s="63" t="str">
        <f>IFERROR(IF(tbLancamentos[[#This Row],[NOME]]="","",IF(AND(D588&lt;&gt;"",F588&lt;&gt;"",F588&lt;&gt;"Demitido"),"Ocupado","Disponível")),"")</f>
        <v/>
      </c>
      <c r="I588" s="25" t="str">
        <f>IFERROR(VLOOKUP(C588,CadArm!$B$6:$E$26,4,FALSE)-COUNTIFS($C$6:C588,tbLancamentos[[#This Row],[LOCAL]],$H$6:H588,"Ocupado"),"")</f>
        <v/>
      </c>
      <c r="J588" s="25" t="str">
        <f>IF(tbLancamentos[[#This Row],[Vagas disponíveis]]&lt;0,"Vagas esgotadas para "&amp;C588,"")</f>
        <v/>
      </c>
    </row>
    <row r="589" spans="2:10" s="25" customFormat="1" ht="15" x14ac:dyDescent="0.2">
      <c r="B589" s="40"/>
      <c r="C589" s="41"/>
      <c r="D589" s="76"/>
      <c r="E589" s="76"/>
      <c r="F589" s="62" t="str">
        <f>IFERROR(IF(E589="","",IF(VLOOKUP(E589,tbFuncionarios[],6,FALSE)&lt;&gt;"","Demitido",VLOOKUP(E589,tbFuncionarios[],2,FALSE))),"")</f>
        <v/>
      </c>
      <c r="G589" s="79" t="str">
        <f>IF(tbLancamentos[[#This Row],[NOME]]="","",IF(tbLancamentos[[#This Row],[esgotado]]&lt;&gt;"",tbLancamentos[[#This Row],[esgotado]],tbLancamentos[[#This Row],[DISPONIBILIDADE]]))</f>
        <v/>
      </c>
      <c r="H589" s="63" t="str">
        <f>IFERROR(IF(tbLancamentos[[#This Row],[NOME]]="","",IF(AND(D589&lt;&gt;"",F589&lt;&gt;"",F589&lt;&gt;"Demitido"),"Ocupado","Disponível")),"")</f>
        <v/>
      </c>
      <c r="I589" s="25" t="str">
        <f>IFERROR(VLOOKUP(C589,CadArm!$B$6:$E$26,4,FALSE)-COUNTIFS($C$6:C589,tbLancamentos[[#This Row],[LOCAL]],$H$6:H589,"Ocupado"),"")</f>
        <v/>
      </c>
      <c r="J589" s="25" t="str">
        <f>IF(tbLancamentos[[#This Row],[Vagas disponíveis]]&lt;0,"Vagas esgotadas para "&amp;C589,"")</f>
        <v/>
      </c>
    </row>
    <row r="590" spans="2:10" s="25" customFormat="1" ht="15" x14ac:dyDescent="0.2">
      <c r="B590" s="40"/>
      <c r="C590" s="41"/>
      <c r="D590" s="76"/>
      <c r="E590" s="76"/>
      <c r="F590" s="62" t="str">
        <f>IFERROR(IF(E590="","",IF(VLOOKUP(E590,tbFuncionarios[],6,FALSE)&lt;&gt;"","Demitido",VLOOKUP(E590,tbFuncionarios[],2,FALSE))),"")</f>
        <v/>
      </c>
      <c r="G590" s="79" t="str">
        <f>IF(tbLancamentos[[#This Row],[NOME]]="","",IF(tbLancamentos[[#This Row],[esgotado]]&lt;&gt;"",tbLancamentos[[#This Row],[esgotado]],tbLancamentos[[#This Row],[DISPONIBILIDADE]]))</f>
        <v/>
      </c>
      <c r="H590" s="63" t="str">
        <f>IFERROR(IF(tbLancamentos[[#This Row],[NOME]]="","",IF(AND(D590&lt;&gt;"",F590&lt;&gt;"",F590&lt;&gt;"Demitido"),"Ocupado","Disponível")),"")</f>
        <v/>
      </c>
      <c r="I590" s="25" t="str">
        <f>IFERROR(VLOOKUP(C590,CadArm!$B$6:$E$26,4,FALSE)-COUNTIFS($C$6:C590,tbLancamentos[[#This Row],[LOCAL]],$H$6:H590,"Ocupado"),"")</f>
        <v/>
      </c>
      <c r="J590" s="25" t="str">
        <f>IF(tbLancamentos[[#This Row],[Vagas disponíveis]]&lt;0,"Vagas esgotadas para "&amp;C590,"")</f>
        <v/>
      </c>
    </row>
    <row r="591" spans="2:10" s="25" customFormat="1" ht="15" x14ac:dyDescent="0.2">
      <c r="B591" s="40"/>
      <c r="C591" s="41"/>
      <c r="D591" s="76"/>
      <c r="E591" s="76"/>
      <c r="F591" s="62" t="str">
        <f>IFERROR(IF(E591="","",IF(VLOOKUP(E591,tbFuncionarios[],6,FALSE)&lt;&gt;"","Demitido",VLOOKUP(E591,tbFuncionarios[],2,FALSE))),"")</f>
        <v/>
      </c>
      <c r="G591" s="79" t="str">
        <f>IF(tbLancamentos[[#This Row],[NOME]]="","",IF(tbLancamentos[[#This Row],[esgotado]]&lt;&gt;"",tbLancamentos[[#This Row],[esgotado]],tbLancamentos[[#This Row],[DISPONIBILIDADE]]))</f>
        <v/>
      </c>
      <c r="H591" s="63" t="str">
        <f>IFERROR(IF(tbLancamentos[[#This Row],[NOME]]="","",IF(AND(D591&lt;&gt;"",F591&lt;&gt;"",F591&lt;&gt;"Demitido"),"Ocupado","Disponível")),"")</f>
        <v/>
      </c>
      <c r="I591" s="25" t="str">
        <f>IFERROR(VLOOKUP(C591,CadArm!$B$6:$E$26,4,FALSE)-COUNTIFS($C$6:C591,tbLancamentos[[#This Row],[LOCAL]],$H$6:H591,"Ocupado"),"")</f>
        <v/>
      </c>
      <c r="J591" s="25" t="str">
        <f>IF(tbLancamentos[[#This Row],[Vagas disponíveis]]&lt;0,"Vagas esgotadas para "&amp;C591,"")</f>
        <v/>
      </c>
    </row>
    <row r="592" spans="2:10" s="25" customFormat="1" ht="15" x14ac:dyDescent="0.2">
      <c r="B592" s="40"/>
      <c r="C592" s="41"/>
      <c r="D592" s="76"/>
      <c r="E592" s="76"/>
      <c r="F592" s="62" t="str">
        <f>IFERROR(IF(E592="","",IF(VLOOKUP(E592,tbFuncionarios[],6,FALSE)&lt;&gt;"","Demitido",VLOOKUP(E592,tbFuncionarios[],2,FALSE))),"")</f>
        <v/>
      </c>
      <c r="G592" s="79" t="str">
        <f>IF(tbLancamentos[[#This Row],[NOME]]="","",IF(tbLancamentos[[#This Row],[esgotado]]&lt;&gt;"",tbLancamentos[[#This Row],[esgotado]],tbLancamentos[[#This Row],[DISPONIBILIDADE]]))</f>
        <v/>
      </c>
      <c r="H592" s="63" t="str">
        <f>IFERROR(IF(tbLancamentos[[#This Row],[NOME]]="","",IF(AND(D592&lt;&gt;"",F592&lt;&gt;"",F592&lt;&gt;"Demitido"),"Ocupado","Disponível")),"")</f>
        <v/>
      </c>
      <c r="I592" s="25" t="str">
        <f>IFERROR(VLOOKUP(C592,CadArm!$B$6:$E$26,4,FALSE)-COUNTIFS($C$6:C592,tbLancamentos[[#This Row],[LOCAL]],$H$6:H592,"Ocupado"),"")</f>
        <v/>
      </c>
      <c r="J592" s="25" t="str">
        <f>IF(tbLancamentos[[#This Row],[Vagas disponíveis]]&lt;0,"Vagas esgotadas para "&amp;C592,"")</f>
        <v/>
      </c>
    </row>
    <row r="593" spans="2:10" s="25" customFormat="1" ht="15" x14ac:dyDescent="0.2">
      <c r="B593" s="40"/>
      <c r="C593" s="41"/>
      <c r="D593" s="76"/>
      <c r="E593" s="76"/>
      <c r="F593" s="62" t="str">
        <f>IFERROR(IF(E593="","",IF(VLOOKUP(E593,tbFuncionarios[],6,FALSE)&lt;&gt;"","Demitido",VLOOKUP(E593,tbFuncionarios[],2,FALSE))),"")</f>
        <v/>
      </c>
      <c r="G593" s="79" t="str">
        <f>IF(tbLancamentos[[#This Row],[NOME]]="","",IF(tbLancamentos[[#This Row],[esgotado]]&lt;&gt;"",tbLancamentos[[#This Row],[esgotado]],tbLancamentos[[#This Row],[DISPONIBILIDADE]]))</f>
        <v/>
      </c>
      <c r="H593" s="63" t="str">
        <f>IFERROR(IF(tbLancamentos[[#This Row],[NOME]]="","",IF(AND(D593&lt;&gt;"",F593&lt;&gt;"",F593&lt;&gt;"Demitido"),"Ocupado","Disponível")),"")</f>
        <v/>
      </c>
      <c r="I593" s="25" t="str">
        <f>IFERROR(VLOOKUP(C593,CadArm!$B$6:$E$26,4,FALSE)-COUNTIFS($C$6:C593,tbLancamentos[[#This Row],[LOCAL]],$H$6:H593,"Ocupado"),"")</f>
        <v/>
      </c>
      <c r="J593" s="25" t="str">
        <f>IF(tbLancamentos[[#This Row],[Vagas disponíveis]]&lt;0,"Vagas esgotadas para "&amp;C593,"")</f>
        <v/>
      </c>
    </row>
    <row r="594" spans="2:10" s="25" customFormat="1" ht="15" x14ac:dyDescent="0.2">
      <c r="B594" s="40"/>
      <c r="C594" s="41"/>
      <c r="D594" s="76"/>
      <c r="E594" s="76"/>
      <c r="F594" s="62" t="str">
        <f>IFERROR(IF(E594="","",IF(VLOOKUP(E594,tbFuncionarios[],6,FALSE)&lt;&gt;"","Demitido",VLOOKUP(E594,tbFuncionarios[],2,FALSE))),"")</f>
        <v/>
      </c>
      <c r="G594" s="79" t="str">
        <f>IF(tbLancamentos[[#This Row],[NOME]]="","",IF(tbLancamentos[[#This Row],[esgotado]]&lt;&gt;"",tbLancamentos[[#This Row],[esgotado]],tbLancamentos[[#This Row],[DISPONIBILIDADE]]))</f>
        <v/>
      </c>
      <c r="H594" s="63" t="str">
        <f>IFERROR(IF(tbLancamentos[[#This Row],[NOME]]="","",IF(AND(D594&lt;&gt;"",F594&lt;&gt;"",F594&lt;&gt;"Demitido"),"Ocupado","Disponível")),"")</f>
        <v/>
      </c>
      <c r="I594" s="25" t="str">
        <f>IFERROR(VLOOKUP(C594,CadArm!$B$6:$E$26,4,FALSE)-COUNTIFS($C$6:C594,tbLancamentos[[#This Row],[LOCAL]],$H$6:H594,"Ocupado"),"")</f>
        <v/>
      </c>
      <c r="J594" s="25" t="str">
        <f>IF(tbLancamentos[[#This Row],[Vagas disponíveis]]&lt;0,"Vagas esgotadas para "&amp;C594,"")</f>
        <v/>
      </c>
    </row>
    <row r="595" spans="2:10" s="25" customFormat="1" ht="15" x14ac:dyDescent="0.2">
      <c r="B595" s="40"/>
      <c r="C595" s="41"/>
      <c r="D595" s="76"/>
      <c r="E595" s="76"/>
      <c r="F595" s="62" t="str">
        <f>IFERROR(IF(E595="","",IF(VLOOKUP(E595,tbFuncionarios[],6,FALSE)&lt;&gt;"","Demitido",VLOOKUP(E595,tbFuncionarios[],2,FALSE))),"")</f>
        <v/>
      </c>
      <c r="G595" s="79" t="str">
        <f>IF(tbLancamentos[[#This Row],[NOME]]="","",IF(tbLancamentos[[#This Row],[esgotado]]&lt;&gt;"",tbLancamentos[[#This Row],[esgotado]],tbLancamentos[[#This Row],[DISPONIBILIDADE]]))</f>
        <v/>
      </c>
      <c r="H595" s="63" t="str">
        <f>IFERROR(IF(tbLancamentos[[#This Row],[NOME]]="","",IF(AND(D595&lt;&gt;"",F595&lt;&gt;"",F595&lt;&gt;"Demitido"),"Ocupado","Disponível")),"")</f>
        <v/>
      </c>
      <c r="I595" s="25" t="str">
        <f>IFERROR(VLOOKUP(C595,CadArm!$B$6:$E$26,4,FALSE)-COUNTIFS($C$6:C595,tbLancamentos[[#This Row],[LOCAL]],$H$6:H595,"Ocupado"),"")</f>
        <v/>
      </c>
      <c r="J595" s="25" t="str">
        <f>IF(tbLancamentos[[#This Row],[Vagas disponíveis]]&lt;0,"Vagas esgotadas para "&amp;C595,"")</f>
        <v/>
      </c>
    </row>
    <row r="596" spans="2:10" s="25" customFormat="1" ht="15" x14ac:dyDescent="0.2">
      <c r="B596" s="40"/>
      <c r="C596" s="41"/>
      <c r="D596" s="76"/>
      <c r="E596" s="76"/>
      <c r="F596" s="62" t="str">
        <f>IFERROR(IF(E596="","",IF(VLOOKUP(E596,tbFuncionarios[],6,FALSE)&lt;&gt;"","Demitido",VLOOKUP(E596,tbFuncionarios[],2,FALSE))),"")</f>
        <v/>
      </c>
      <c r="G596" s="79" t="str">
        <f>IF(tbLancamentos[[#This Row],[NOME]]="","",IF(tbLancamentos[[#This Row],[esgotado]]&lt;&gt;"",tbLancamentos[[#This Row],[esgotado]],tbLancamentos[[#This Row],[DISPONIBILIDADE]]))</f>
        <v/>
      </c>
      <c r="H596" s="63" t="str">
        <f>IFERROR(IF(tbLancamentos[[#This Row],[NOME]]="","",IF(AND(D596&lt;&gt;"",F596&lt;&gt;"",F596&lt;&gt;"Demitido"),"Ocupado","Disponível")),"")</f>
        <v/>
      </c>
      <c r="I596" s="25" t="str">
        <f>IFERROR(VLOOKUP(C596,CadArm!$B$6:$E$26,4,FALSE)-COUNTIFS($C$6:C596,tbLancamentos[[#This Row],[LOCAL]],$H$6:H596,"Ocupado"),"")</f>
        <v/>
      </c>
      <c r="J596" s="25" t="str">
        <f>IF(tbLancamentos[[#This Row],[Vagas disponíveis]]&lt;0,"Vagas esgotadas para "&amp;C596,"")</f>
        <v/>
      </c>
    </row>
    <row r="597" spans="2:10" s="25" customFormat="1" ht="15" x14ac:dyDescent="0.2">
      <c r="B597" s="40"/>
      <c r="C597" s="41"/>
      <c r="D597" s="76"/>
      <c r="E597" s="76"/>
      <c r="F597" s="62" t="str">
        <f>IFERROR(IF(E597="","",IF(VLOOKUP(E597,tbFuncionarios[],6,FALSE)&lt;&gt;"","Demitido",VLOOKUP(E597,tbFuncionarios[],2,FALSE))),"")</f>
        <v/>
      </c>
      <c r="G597" s="79" t="str">
        <f>IF(tbLancamentos[[#This Row],[NOME]]="","",IF(tbLancamentos[[#This Row],[esgotado]]&lt;&gt;"",tbLancamentos[[#This Row],[esgotado]],tbLancamentos[[#This Row],[DISPONIBILIDADE]]))</f>
        <v/>
      </c>
      <c r="H597" s="63" t="str">
        <f>IFERROR(IF(tbLancamentos[[#This Row],[NOME]]="","",IF(AND(D597&lt;&gt;"",F597&lt;&gt;"",F597&lt;&gt;"Demitido"),"Ocupado","Disponível")),"")</f>
        <v/>
      </c>
      <c r="I597" s="25" t="str">
        <f>IFERROR(VLOOKUP(C597,CadArm!$B$6:$E$26,4,FALSE)-COUNTIFS($C$6:C597,tbLancamentos[[#This Row],[LOCAL]],$H$6:H597,"Ocupado"),"")</f>
        <v/>
      </c>
      <c r="J597" s="25" t="str">
        <f>IF(tbLancamentos[[#This Row],[Vagas disponíveis]]&lt;0,"Vagas esgotadas para "&amp;C597,"")</f>
        <v/>
      </c>
    </row>
    <row r="598" spans="2:10" s="25" customFormat="1" ht="15" x14ac:dyDescent="0.2">
      <c r="B598" s="40"/>
      <c r="C598" s="41"/>
      <c r="D598" s="76"/>
      <c r="E598" s="76"/>
      <c r="F598" s="62" t="str">
        <f>IFERROR(IF(E598="","",IF(VLOOKUP(E598,tbFuncionarios[],6,FALSE)&lt;&gt;"","Demitido",VLOOKUP(E598,tbFuncionarios[],2,FALSE))),"")</f>
        <v/>
      </c>
      <c r="G598" s="79" t="str">
        <f>IF(tbLancamentos[[#This Row],[NOME]]="","",IF(tbLancamentos[[#This Row],[esgotado]]&lt;&gt;"",tbLancamentos[[#This Row],[esgotado]],tbLancamentos[[#This Row],[DISPONIBILIDADE]]))</f>
        <v/>
      </c>
      <c r="H598" s="63" t="str">
        <f>IFERROR(IF(tbLancamentos[[#This Row],[NOME]]="","",IF(AND(D598&lt;&gt;"",F598&lt;&gt;"",F598&lt;&gt;"Demitido"),"Ocupado","Disponível")),"")</f>
        <v/>
      </c>
      <c r="I598" s="25" t="str">
        <f>IFERROR(VLOOKUP(C598,CadArm!$B$6:$E$26,4,FALSE)-COUNTIFS($C$6:C598,tbLancamentos[[#This Row],[LOCAL]],$H$6:H598,"Ocupado"),"")</f>
        <v/>
      </c>
      <c r="J598" s="25" t="str">
        <f>IF(tbLancamentos[[#This Row],[Vagas disponíveis]]&lt;0,"Vagas esgotadas para "&amp;C598,"")</f>
        <v/>
      </c>
    </row>
    <row r="599" spans="2:10" s="25" customFormat="1" ht="15" x14ac:dyDescent="0.2">
      <c r="B599" s="40"/>
      <c r="C599" s="41"/>
      <c r="D599" s="76"/>
      <c r="E599" s="76"/>
      <c r="F599" s="62" t="str">
        <f>IFERROR(IF(E599="","",IF(VLOOKUP(E599,tbFuncionarios[],6,FALSE)&lt;&gt;"","Demitido",VLOOKUP(E599,tbFuncionarios[],2,FALSE))),"")</f>
        <v/>
      </c>
      <c r="G599" s="79" t="str">
        <f>IF(tbLancamentos[[#This Row],[NOME]]="","",IF(tbLancamentos[[#This Row],[esgotado]]&lt;&gt;"",tbLancamentos[[#This Row],[esgotado]],tbLancamentos[[#This Row],[DISPONIBILIDADE]]))</f>
        <v/>
      </c>
      <c r="H599" s="63" t="str">
        <f>IFERROR(IF(tbLancamentos[[#This Row],[NOME]]="","",IF(AND(D599&lt;&gt;"",F599&lt;&gt;"",F599&lt;&gt;"Demitido"),"Ocupado","Disponível")),"")</f>
        <v/>
      </c>
      <c r="I599" s="25" t="str">
        <f>IFERROR(VLOOKUP(C599,CadArm!$B$6:$E$26,4,FALSE)-COUNTIFS($C$6:C599,tbLancamentos[[#This Row],[LOCAL]],$H$6:H599,"Ocupado"),"")</f>
        <v/>
      </c>
      <c r="J599" s="25" t="str">
        <f>IF(tbLancamentos[[#This Row],[Vagas disponíveis]]&lt;0,"Vagas esgotadas para "&amp;C599,"")</f>
        <v/>
      </c>
    </row>
    <row r="600" spans="2:10" s="25" customFormat="1" ht="15" x14ac:dyDescent="0.2">
      <c r="B600" s="40"/>
      <c r="C600" s="41"/>
      <c r="D600" s="76"/>
      <c r="E600" s="76"/>
      <c r="F600" s="62" t="str">
        <f>IFERROR(IF(E600="","",IF(VLOOKUP(E600,tbFuncionarios[],6,FALSE)&lt;&gt;"","Demitido",VLOOKUP(E600,tbFuncionarios[],2,FALSE))),"")</f>
        <v/>
      </c>
      <c r="G600" s="79" t="str">
        <f>IF(tbLancamentos[[#This Row],[NOME]]="","",IF(tbLancamentos[[#This Row],[esgotado]]&lt;&gt;"",tbLancamentos[[#This Row],[esgotado]],tbLancamentos[[#This Row],[DISPONIBILIDADE]]))</f>
        <v/>
      </c>
      <c r="H600" s="63" t="str">
        <f>IFERROR(IF(tbLancamentos[[#This Row],[NOME]]="","",IF(AND(D600&lt;&gt;"",F600&lt;&gt;"",F600&lt;&gt;"Demitido"),"Ocupado","Disponível")),"")</f>
        <v/>
      </c>
      <c r="I600" s="25" t="str">
        <f>IFERROR(VLOOKUP(C600,CadArm!$B$6:$E$26,4,FALSE)-COUNTIFS($C$6:C600,tbLancamentos[[#This Row],[LOCAL]],$H$6:H600,"Ocupado"),"")</f>
        <v/>
      </c>
      <c r="J600" s="25" t="str">
        <f>IF(tbLancamentos[[#This Row],[Vagas disponíveis]]&lt;0,"Vagas esgotadas para "&amp;C600,"")</f>
        <v/>
      </c>
    </row>
    <row r="601" spans="2:10" s="25" customFormat="1" ht="15" x14ac:dyDescent="0.2">
      <c r="B601" s="40"/>
      <c r="C601" s="41"/>
      <c r="D601" s="76"/>
      <c r="E601" s="76"/>
      <c r="F601" s="62" t="str">
        <f>IFERROR(IF(E601="","",IF(VLOOKUP(E601,tbFuncionarios[],6,FALSE)&lt;&gt;"","Demitido",VLOOKUP(E601,tbFuncionarios[],2,FALSE))),"")</f>
        <v/>
      </c>
      <c r="G601" s="79" t="str">
        <f>IF(tbLancamentos[[#This Row],[NOME]]="","",IF(tbLancamentos[[#This Row],[esgotado]]&lt;&gt;"",tbLancamentos[[#This Row],[esgotado]],tbLancamentos[[#This Row],[DISPONIBILIDADE]]))</f>
        <v/>
      </c>
      <c r="H601" s="63" t="str">
        <f>IFERROR(IF(tbLancamentos[[#This Row],[NOME]]="","",IF(AND(D601&lt;&gt;"",F601&lt;&gt;"",F601&lt;&gt;"Demitido"),"Ocupado","Disponível")),"")</f>
        <v/>
      </c>
      <c r="I601" s="25" t="str">
        <f>IFERROR(VLOOKUP(C601,CadArm!$B$6:$E$26,4,FALSE)-COUNTIFS($C$6:C601,tbLancamentos[[#This Row],[LOCAL]],$H$6:H601,"Ocupado"),"")</f>
        <v/>
      </c>
      <c r="J601" s="25" t="str">
        <f>IF(tbLancamentos[[#This Row],[Vagas disponíveis]]&lt;0,"Vagas esgotadas para "&amp;C601,"")</f>
        <v/>
      </c>
    </row>
    <row r="602" spans="2:10" s="25" customFormat="1" ht="15" x14ac:dyDescent="0.2">
      <c r="B602" s="40"/>
      <c r="C602" s="41"/>
      <c r="D602" s="76"/>
      <c r="E602" s="76"/>
      <c r="F602" s="62" t="str">
        <f>IFERROR(IF(E602="","",IF(VLOOKUP(E602,tbFuncionarios[],6,FALSE)&lt;&gt;"","Demitido",VLOOKUP(E602,tbFuncionarios[],2,FALSE))),"")</f>
        <v/>
      </c>
      <c r="G602" s="79" t="str">
        <f>IF(tbLancamentos[[#This Row],[NOME]]="","",IF(tbLancamentos[[#This Row],[esgotado]]&lt;&gt;"",tbLancamentos[[#This Row],[esgotado]],tbLancamentos[[#This Row],[DISPONIBILIDADE]]))</f>
        <v/>
      </c>
      <c r="H602" s="63" t="str">
        <f>IFERROR(IF(tbLancamentos[[#This Row],[NOME]]="","",IF(AND(D602&lt;&gt;"",F602&lt;&gt;"",F602&lt;&gt;"Demitido"),"Ocupado","Disponível")),"")</f>
        <v/>
      </c>
      <c r="I602" s="25" t="str">
        <f>IFERROR(VLOOKUP(C602,CadArm!$B$6:$E$26,4,FALSE)-COUNTIFS($C$6:C602,tbLancamentos[[#This Row],[LOCAL]],$H$6:H602,"Ocupado"),"")</f>
        <v/>
      </c>
      <c r="J602" s="25" t="str">
        <f>IF(tbLancamentos[[#This Row],[Vagas disponíveis]]&lt;0,"Vagas esgotadas para "&amp;C602,"")</f>
        <v/>
      </c>
    </row>
    <row r="603" spans="2:10" s="25" customFormat="1" ht="15" x14ac:dyDescent="0.2">
      <c r="B603" s="40"/>
      <c r="C603" s="41"/>
      <c r="D603" s="76"/>
      <c r="E603" s="76"/>
      <c r="F603" s="62" t="str">
        <f>IFERROR(IF(E603="","",IF(VLOOKUP(E603,tbFuncionarios[],6,FALSE)&lt;&gt;"","Demitido",VLOOKUP(E603,tbFuncionarios[],2,FALSE))),"")</f>
        <v/>
      </c>
      <c r="G603" s="79" t="str">
        <f>IF(tbLancamentos[[#This Row],[NOME]]="","",IF(tbLancamentos[[#This Row],[esgotado]]&lt;&gt;"",tbLancamentos[[#This Row],[esgotado]],tbLancamentos[[#This Row],[DISPONIBILIDADE]]))</f>
        <v/>
      </c>
      <c r="H603" s="63" t="str">
        <f>IFERROR(IF(tbLancamentos[[#This Row],[NOME]]="","",IF(AND(D603&lt;&gt;"",F603&lt;&gt;"",F603&lt;&gt;"Demitido"),"Ocupado","Disponível")),"")</f>
        <v/>
      </c>
      <c r="I603" s="25" t="str">
        <f>IFERROR(VLOOKUP(C603,CadArm!$B$6:$E$26,4,FALSE)-COUNTIFS($C$6:C603,tbLancamentos[[#This Row],[LOCAL]],$H$6:H603,"Ocupado"),"")</f>
        <v/>
      </c>
      <c r="J603" s="25" t="str">
        <f>IF(tbLancamentos[[#This Row],[Vagas disponíveis]]&lt;0,"Vagas esgotadas para "&amp;C603,"")</f>
        <v/>
      </c>
    </row>
    <row r="604" spans="2:10" s="25" customFormat="1" ht="15" x14ac:dyDescent="0.2">
      <c r="B604" s="40"/>
      <c r="C604" s="41"/>
      <c r="D604" s="76"/>
      <c r="E604" s="76"/>
      <c r="F604" s="62" t="str">
        <f>IFERROR(IF(E604="","",IF(VLOOKUP(E604,tbFuncionarios[],6,FALSE)&lt;&gt;"","Demitido",VLOOKUP(E604,tbFuncionarios[],2,FALSE))),"")</f>
        <v/>
      </c>
      <c r="G604" s="79" t="str">
        <f>IF(tbLancamentos[[#This Row],[NOME]]="","",IF(tbLancamentos[[#This Row],[esgotado]]&lt;&gt;"",tbLancamentos[[#This Row],[esgotado]],tbLancamentos[[#This Row],[DISPONIBILIDADE]]))</f>
        <v/>
      </c>
      <c r="H604" s="63" t="str">
        <f>IFERROR(IF(tbLancamentos[[#This Row],[NOME]]="","",IF(AND(D604&lt;&gt;"",F604&lt;&gt;"",F604&lt;&gt;"Demitido"),"Ocupado","Disponível")),"")</f>
        <v/>
      </c>
      <c r="I604" s="25" t="str">
        <f>IFERROR(VLOOKUP(C604,CadArm!$B$6:$E$26,4,FALSE)-COUNTIFS($C$6:C604,tbLancamentos[[#This Row],[LOCAL]],$H$6:H604,"Ocupado"),"")</f>
        <v/>
      </c>
      <c r="J604" s="25" t="str">
        <f>IF(tbLancamentos[[#This Row],[Vagas disponíveis]]&lt;0,"Vagas esgotadas para "&amp;C604,"")</f>
        <v/>
      </c>
    </row>
    <row r="605" spans="2:10" s="25" customFormat="1" ht="15" x14ac:dyDescent="0.2">
      <c r="B605" s="40"/>
      <c r="C605" s="41"/>
      <c r="D605" s="76"/>
      <c r="E605" s="76"/>
      <c r="F605" s="62" t="str">
        <f>IFERROR(IF(E605="","",IF(VLOOKUP(E605,tbFuncionarios[],6,FALSE)&lt;&gt;"","Demitido",VLOOKUP(E605,tbFuncionarios[],2,FALSE))),"")</f>
        <v/>
      </c>
      <c r="G605" s="79" t="str">
        <f>IF(tbLancamentos[[#This Row],[NOME]]="","",IF(tbLancamentos[[#This Row],[esgotado]]&lt;&gt;"",tbLancamentos[[#This Row],[esgotado]],tbLancamentos[[#This Row],[DISPONIBILIDADE]]))</f>
        <v/>
      </c>
      <c r="H605" s="63" t="str">
        <f>IFERROR(IF(tbLancamentos[[#This Row],[NOME]]="","",IF(AND(D605&lt;&gt;"",F605&lt;&gt;"",F605&lt;&gt;"Demitido"),"Ocupado","Disponível")),"")</f>
        <v/>
      </c>
      <c r="I605" s="25" t="str">
        <f>IFERROR(VLOOKUP(C605,CadArm!$B$6:$E$26,4,FALSE)-COUNTIFS($C$6:C605,tbLancamentos[[#This Row],[LOCAL]],$H$6:H605,"Ocupado"),"")</f>
        <v/>
      </c>
      <c r="J605" s="25" t="str">
        <f>IF(tbLancamentos[[#This Row],[Vagas disponíveis]]&lt;0,"Vagas esgotadas para "&amp;C605,"")</f>
        <v/>
      </c>
    </row>
    <row r="606" spans="2:10" s="25" customFormat="1" ht="15" x14ac:dyDescent="0.2">
      <c r="B606" s="40"/>
      <c r="C606" s="41"/>
      <c r="D606" s="76"/>
      <c r="E606" s="76"/>
      <c r="F606" s="62" t="str">
        <f>IFERROR(IF(E606="","",IF(VLOOKUP(E606,tbFuncionarios[],6,FALSE)&lt;&gt;"","Demitido",VLOOKUP(E606,tbFuncionarios[],2,FALSE))),"")</f>
        <v/>
      </c>
      <c r="G606" s="79" t="str">
        <f>IF(tbLancamentos[[#This Row],[NOME]]="","",IF(tbLancamentos[[#This Row],[esgotado]]&lt;&gt;"",tbLancamentos[[#This Row],[esgotado]],tbLancamentos[[#This Row],[DISPONIBILIDADE]]))</f>
        <v/>
      </c>
      <c r="H606" s="63" t="str">
        <f>IFERROR(IF(tbLancamentos[[#This Row],[NOME]]="","",IF(AND(D606&lt;&gt;"",F606&lt;&gt;"",F606&lt;&gt;"Demitido"),"Ocupado","Disponível")),"")</f>
        <v/>
      </c>
      <c r="I606" s="25" t="str">
        <f>IFERROR(VLOOKUP(C606,CadArm!$B$6:$E$26,4,FALSE)-COUNTIFS($C$6:C606,tbLancamentos[[#This Row],[LOCAL]],$H$6:H606,"Ocupado"),"")</f>
        <v/>
      </c>
      <c r="J606" s="25" t="str">
        <f>IF(tbLancamentos[[#This Row],[Vagas disponíveis]]&lt;0,"Vagas esgotadas para "&amp;C606,"")</f>
        <v/>
      </c>
    </row>
    <row r="607" spans="2:10" s="25" customFormat="1" ht="15" x14ac:dyDescent="0.2">
      <c r="B607" s="40"/>
      <c r="C607" s="41"/>
      <c r="D607" s="76"/>
      <c r="E607" s="76"/>
      <c r="F607" s="62" t="str">
        <f>IFERROR(IF(E607="","",IF(VLOOKUP(E607,tbFuncionarios[],6,FALSE)&lt;&gt;"","Demitido",VLOOKUP(E607,tbFuncionarios[],2,FALSE))),"")</f>
        <v/>
      </c>
      <c r="G607" s="79" t="str">
        <f>IF(tbLancamentos[[#This Row],[NOME]]="","",IF(tbLancamentos[[#This Row],[esgotado]]&lt;&gt;"",tbLancamentos[[#This Row],[esgotado]],tbLancamentos[[#This Row],[DISPONIBILIDADE]]))</f>
        <v/>
      </c>
      <c r="H607" s="63" t="str">
        <f>IFERROR(IF(tbLancamentos[[#This Row],[NOME]]="","",IF(AND(D607&lt;&gt;"",F607&lt;&gt;"",F607&lt;&gt;"Demitido"),"Ocupado","Disponível")),"")</f>
        <v/>
      </c>
      <c r="I607" s="25" t="str">
        <f>IFERROR(VLOOKUP(C607,CadArm!$B$6:$E$26,4,FALSE)-COUNTIFS($C$6:C607,tbLancamentos[[#This Row],[LOCAL]],$H$6:H607,"Ocupado"),"")</f>
        <v/>
      </c>
      <c r="J607" s="25" t="str">
        <f>IF(tbLancamentos[[#This Row],[Vagas disponíveis]]&lt;0,"Vagas esgotadas para "&amp;C607,"")</f>
        <v/>
      </c>
    </row>
    <row r="608" spans="2:10" s="25" customFormat="1" ht="15" x14ac:dyDescent="0.2">
      <c r="B608" s="40"/>
      <c r="C608" s="41"/>
      <c r="D608" s="76"/>
      <c r="E608" s="76"/>
      <c r="F608" s="62" t="str">
        <f>IFERROR(IF(E608="","",IF(VLOOKUP(E608,tbFuncionarios[],6,FALSE)&lt;&gt;"","Demitido",VLOOKUP(E608,tbFuncionarios[],2,FALSE))),"")</f>
        <v/>
      </c>
      <c r="G608" s="79" t="str">
        <f>IF(tbLancamentos[[#This Row],[NOME]]="","",IF(tbLancamentos[[#This Row],[esgotado]]&lt;&gt;"",tbLancamentos[[#This Row],[esgotado]],tbLancamentos[[#This Row],[DISPONIBILIDADE]]))</f>
        <v/>
      </c>
      <c r="H608" s="63" t="str">
        <f>IFERROR(IF(tbLancamentos[[#This Row],[NOME]]="","",IF(AND(D608&lt;&gt;"",F608&lt;&gt;"",F608&lt;&gt;"Demitido"),"Ocupado","Disponível")),"")</f>
        <v/>
      </c>
      <c r="I608" s="25" t="str">
        <f>IFERROR(VLOOKUP(C608,CadArm!$B$6:$E$26,4,FALSE)-COUNTIFS($C$6:C608,tbLancamentos[[#This Row],[LOCAL]],$H$6:H608,"Ocupado"),"")</f>
        <v/>
      </c>
      <c r="J608" s="25" t="str">
        <f>IF(tbLancamentos[[#This Row],[Vagas disponíveis]]&lt;0,"Vagas esgotadas para "&amp;C608,"")</f>
        <v/>
      </c>
    </row>
    <row r="609" spans="2:10" s="25" customFormat="1" ht="15" x14ac:dyDescent="0.2">
      <c r="B609" s="40"/>
      <c r="C609" s="41"/>
      <c r="D609" s="76"/>
      <c r="E609" s="76"/>
      <c r="F609" s="62" t="str">
        <f>IFERROR(IF(E609="","",IF(VLOOKUP(E609,tbFuncionarios[],6,FALSE)&lt;&gt;"","Demitido",VLOOKUP(E609,tbFuncionarios[],2,FALSE))),"")</f>
        <v/>
      </c>
      <c r="G609" s="79" t="str">
        <f>IF(tbLancamentos[[#This Row],[NOME]]="","",IF(tbLancamentos[[#This Row],[esgotado]]&lt;&gt;"",tbLancamentos[[#This Row],[esgotado]],tbLancamentos[[#This Row],[DISPONIBILIDADE]]))</f>
        <v/>
      </c>
      <c r="H609" s="63" t="str">
        <f>IFERROR(IF(tbLancamentos[[#This Row],[NOME]]="","",IF(AND(D609&lt;&gt;"",F609&lt;&gt;"",F609&lt;&gt;"Demitido"),"Ocupado","Disponível")),"")</f>
        <v/>
      </c>
      <c r="I609" s="25" t="str">
        <f>IFERROR(VLOOKUP(C609,CadArm!$B$6:$E$26,4,FALSE)-COUNTIFS($C$6:C609,tbLancamentos[[#This Row],[LOCAL]],$H$6:H609,"Ocupado"),"")</f>
        <v/>
      </c>
      <c r="J609" s="25" t="str">
        <f>IF(tbLancamentos[[#This Row],[Vagas disponíveis]]&lt;0,"Vagas esgotadas para "&amp;C609,"")</f>
        <v/>
      </c>
    </row>
    <row r="610" spans="2:10" s="25" customFormat="1" ht="15" x14ac:dyDescent="0.2">
      <c r="B610" s="40"/>
      <c r="C610" s="41"/>
      <c r="D610" s="76"/>
      <c r="E610" s="76"/>
      <c r="F610" s="62" t="str">
        <f>IFERROR(IF(E610="","",IF(VLOOKUP(E610,tbFuncionarios[],6,FALSE)&lt;&gt;"","Demitido",VLOOKUP(E610,tbFuncionarios[],2,FALSE))),"")</f>
        <v/>
      </c>
      <c r="G610" s="79" t="str">
        <f>IF(tbLancamentos[[#This Row],[NOME]]="","",IF(tbLancamentos[[#This Row],[esgotado]]&lt;&gt;"",tbLancamentos[[#This Row],[esgotado]],tbLancamentos[[#This Row],[DISPONIBILIDADE]]))</f>
        <v/>
      </c>
      <c r="H610" s="63" t="str">
        <f>IFERROR(IF(tbLancamentos[[#This Row],[NOME]]="","",IF(AND(D610&lt;&gt;"",F610&lt;&gt;"",F610&lt;&gt;"Demitido"),"Ocupado","Disponível")),"")</f>
        <v/>
      </c>
      <c r="I610" s="25" t="str">
        <f>IFERROR(VLOOKUP(C610,CadArm!$B$6:$E$26,4,FALSE)-COUNTIFS($C$6:C610,tbLancamentos[[#This Row],[LOCAL]],$H$6:H610,"Ocupado"),"")</f>
        <v/>
      </c>
      <c r="J610" s="25" t="str">
        <f>IF(tbLancamentos[[#This Row],[Vagas disponíveis]]&lt;0,"Vagas esgotadas para "&amp;C610,"")</f>
        <v/>
      </c>
    </row>
    <row r="611" spans="2:10" s="25" customFormat="1" ht="15" x14ac:dyDescent="0.2">
      <c r="B611" s="40"/>
      <c r="C611" s="41"/>
      <c r="D611" s="76"/>
      <c r="E611" s="76"/>
      <c r="F611" s="62" t="str">
        <f>IFERROR(IF(E611="","",IF(VLOOKUP(E611,tbFuncionarios[],6,FALSE)&lt;&gt;"","Demitido",VLOOKUP(E611,tbFuncionarios[],2,FALSE))),"")</f>
        <v/>
      </c>
      <c r="G611" s="79" t="str">
        <f>IF(tbLancamentos[[#This Row],[NOME]]="","",IF(tbLancamentos[[#This Row],[esgotado]]&lt;&gt;"",tbLancamentos[[#This Row],[esgotado]],tbLancamentos[[#This Row],[DISPONIBILIDADE]]))</f>
        <v/>
      </c>
      <c r="H611" s="63" t="str">
        <f>IFERROR(IF(tbLancamentos[[#This Row],[NOME]]="","",IF(AND(D611&lt;&gt;"",F611&lt;&gt;"",F611&lt;&gt;"Demitido"),"Ocupado","Disponível")),"")</f>
        <v/>
      </c>
      <c r="I611" s="25" t="str">
        <f>IFERROR(VLOOKUP(C611,CadArm!$B$6:$E$26,4,FALSE)-COUNTIFS($C$6:C611,tbLancamentos[[#This Row],[LOCAL]],$H$6:H611,"Ocupado"),"")</f>
        <v/>
      </c>
      <c r="J611" s="25" t="str">
        <f>IF(tbLancamentos[[#This Row],[Vagas disponíveis]]&lt;0,"Vagas esgotadas para "&amp;C611,"")</f>
        <v/>
      </c>
    </row>
    <row r="612" spans="2:10" s="25" customFormat="1" ht="15" x14ac:dyDescent="0.2">
      <c r="B612" s="40"/>
      <c r="C612" s="41"/>
      <c r="D612" s="76"/>
      <c r="E612" s="76"/>
      <c r="F612" s="62" t="str">
        <f>IFERROR(IF(E612="","",IF(VLOOKUP(E612,tbFuncionarios[],6,FALSE)&lt;&gt;"","Demitido",VLOOKUP(E612,tbFuncionarios[],2,FALSE))),"")</f>
        <v/>
      </c>
      <c r="G612" s="79" t="str">
        <f>IF(tbLancamentos[[#This Row],[NOME]]="","",IF(tbLancamentos[[#This Row],[esgotado]]&lt;&gt;"",tbLancamentos[[#This Row],[esgotado]],tbLancamentos[[#This Row],[DISPONIBILIDADE]]))</f>
        <v/>
      </c>
      <c r="H612" s="63" t="str">
        <f>IFERROR(IF(tbLancamentos[[#This Row],[NOME]]="","",IF(AND(D612&lt;&gt;"",F612&lt;&gt;"",F612&lt;&gt;"Demitido"),"Ocupado","Disponível")),"")</f>
        <v/>
      </c>
      <c r="I612" s="25" t="str">
        <f>IFERROR(VLOOKUP(C612,CadArm!$B$6:$E$26,4,FALSE)-COUNTIFS($C$6:C612,tbLancamentos[[#This Row],[LOCAL]],$H$6:H612,"Ocupado"),"")</f>
        <v/>
      </c>
      <c r="J612" s="25" t="str">
        <f>IF(tbLancamentos[[#This Row],[Vagas disponíveis]]&lt;0,"Vagas esgotadas para "&amp;C612,"")</f>
        <v/>
      </c>
    </row>
    <row r="613" spans="2:10" s="25" customFormat="1" ht="15" x14ac:dyDescent="0.2">
      <c r="B613" s="40"/>
      <c r="C613" s="41"/>
      <c r="D613" s="76"/>
      <c r="E613" s="76"/>
      <c r="F613" s="62" t="str">
        <f>IFERROR(IF(E613="","",IF(VLOOKUP(E613,tbFuncionarios[],6,FALSE)&lt;&gt;"","Demitido",VLOOKUP(E613,tbFuncionarios[],2,FALSE))),"")</f>
        <v/>
      </c>
      <c r="G613" s="79" t="str">
        <f>IF(tbLancamentos[[#This Row],[NOME]]="","",IF(tbLancamentos[[#This Row],[esgotado]]&lt;&gt;"",tbLancamentos[[#This Row],[esgotado]],tbLancamentos[[#This Row],[DISPONIBILIDADE]]))</f>
        <v/>
      </c>
      <c r="H613" s="63" t="str">
        <f>IFERROR(IF(tbLancamentos[[#This Row],[NOME]]="","",IF(AND(D613&lt;&gt;"",F613&lt;&gt;"",F613&lt;&gt;"Demitido"),"Ocupado","Disponível")),"")</f>
        <v/>
      </c>
      <c r="I613" s="25" t="str">
        <f>IFERROR(VLOOKUP(C613,CadArm!$B$6:$E$26,4,FALSE)-COUNTIFS($C$6:C613,tbLancamentos[[#This Row],[LOCAL]],$H$6:H613,"Ocupado"),"")</f>
        <v/>
      </c>
      <c r="J613" s="25" t="str">
        <f>IF(tbLancamentos[[#This Row],[Vagas disponíveis]]&lt;0,"Vagas esgotadas para "&amp;C613,"")</f>
        <v/>
      </c>
    </row>
    <row r="614" spans="2:10" s="25" customFormat="1" ht="15" x14ac:dyDescent="0.2">
      <c r="B614" s="40"/>
      <c r="C614" s="41"/>
      <c r="D614" s="76"/>
      <c r="E614" s="76"/>
      <c r="F614" s="62" t="str">
        <f>IFERROR(IF(E614="","",IF(VLOOKUP(E614,tbFuncionarios[],6,FALSE)&lt;&gt;"","Demitido",VLOOKUP(E614,tbFuncionarios[],2,FALSE))),"")</f>
        <v/>
      </c>
      <c r="G614" s="79" t="str">
        <f>IF(tbLancamentos[[#This Row],[NOME]]="","",IF(tbLancamentos[[#This Row],[esgotado]]&lt;&gt;"",tbLancamentos[[#This Row],[esgotado]],tbLancamentos[[#This Row],[DISPONIBILIDADE]]))</f>
        <v/>
      </c>
      <c r="H614" s="63" t="str">
        <f>IFERROR(IF(tbLancamentos[[#This Row],[NOME]]="","",IF(AND(D614&lt;&gt;"",F614&lt;&gt;"",F614&lt;&gt;"Demitido"),"Ocupado","Disponível")),"")</f>
        <v/>
      </c>
      <c r="I614" s="25" t="str">
        <f>IFERROR(VLOOKUP(C614,CadArm!$B$6:$E$26,4,FALSE)-COUNTIFS($C$6:C614,tbLancamentos[[#This Row],[LOCAL]],$H$6:H614,"Ocupado"),"")</f>
        <v/>
      </c>
      <c r="J614" s="25" t="str">
        <f>IF(tbLancamentos[[#This Row],[Vagas disponíveis]]&lt;0,"Vagas esgotadas para "&amp;C614,"")</f>
        <v/>
      </c>
    </row>
    <row r="615" spans="2:10" s="25" customFormat="1" ht="15" x14ac:dyDescent="0.2">
      <c r="B615" s="40"/>
      <c r="C615" s="41"/>
      <c r="D615" s="76"/>
      <c r="E615" s="76"/>
      <c r="F615" s="62" t="str">
        <f>IFERROR(IF(E615="","",IF(VLOOKUP(E615,tbFuncionarios[],6,FALSE)&lt;&gt;"","Demitido",VLOOKUP(E615,tbFuncionarios[],2,FALSE))),"")</f>
        <v/>
      </c>
      <c r="G615" s="79" t="str">
        <f>IF(tbLancamentos[[#This Row],[NOME]]="","",IF(tbLancamentos[[#This Row],[esgotado]]&lt;&gt;"",tbLancamentos[[#This Row],[esgotado]],tbLancamentos[[#This Row],[DISPONIBILIDADE]]))</f>
        <v/>
      </c>
      <c r="H615" s="63" t="str">
        <f>IFERROR(IF(tbLancamentos[[#This Row],[NOME]]="","",IF(AND(D615&lt;&gt;"",F615&lt;&gt;"",F615&lt;&gt;"Demitido"),"Ocupado","Disponível")),"")</f>
        <v/>
      </c>
      <c r="I615" s="25" t="str">
        <f>IFERROR(VLOOKUP(C615,CadArm!$B$6:$E$26,4,FALSE)-COUNTIFS($C$6:C615,tbLancamentos[[#This Row],[LOCAL]],$H$6:H615,"Ocupado"),"")</f>
        <v/>
      </c>
      <c r="J615" s="25" t="str">
        <f>IF(tbLancamentos[[#This Row],[Vagas disponíveis]]&lt;0,"Vagas esgotadas para "&amp;C615,"")</f>
        <v/>
      </c>
    </row>
    <row r="616" spans="2:10" s="25" customFormat="1" ht="15" x14ac:dyDescent="0.2">
      <c r="B616" s="40"/>
      <c r="C616" s="41"/>
      <c r="D616" s="76"/>
      <c r="E616" s="76"/>
      <c r="F616" s="62" t="str">
        <f>IFERROR(IF(E616="","",IF(VLOOKUP(E616,tbFuncionarios[],6,FALSE)&lt;&gt;"","Demitido",VLOOKUP(E616,tbFuncionarios[],2,FALSE))),"")</f>
        <v/>
      </c>
      <c r="G616" s="79" t="str">
        <f>IF(tbLancamentos[[#This Row],[NOME]]="","",IF(tbLancamentos[[#This Row],[esgotado]]&lt;&gt;"",tbLancamentos[[#This Row],[esgotado]],tbLancamentos[[#This Row],[DISPONIBILIDADE]]))</f>
        <v/>
      </c>
      <c r="H616" s="63" t="str">
        <f>IFERROR(IF(tbLancamentos[[#This Row],[NOME]]="","",IF(AND(D616&lt;&gt;"",F616&lt;&gt;"",F616&lt;&gt;"Demitido"),"Ocupado","Disponível")),"")</f>
        <v/>
      </c>
      <c r="I616" s="25" t="str">
        <f>IFERROR(VLOOKUP(C616,CadArm!$B$6:$E$26,4,FALSE)-COUNTIFS($C$6:C616,tbLancamentos[[#This Row],[LOCAL]],$H$6:H616,"Ocupado"),"")</f>
        <v/>
      </c>
      <c r="J616" s="25" t="str">
        <f>IF(tbLancamentos[[#This Row],[Vagas disponíveis]]&lt;0,"Vagas esgotadas para "&amp;C616,"")</f>
        <v/>
      </c>
    </row>
    <row r="617" spans="2:10" s="25" customFormat="1" ht="15" x14ac:dyDescent="0.2">
      <c r="B617" s="40"/>
      <c r="C617" s="41"/>
      <c r="D617" s="76"/>
      <c r="E617" s="76"/>
      <c r="F617" s="62" t="str">
        <f>IFERROR(IF(E617="","",IF(VLOOKUP(E617,tbFuncionarios[],6,FALSE)&lt;&gt;"","Demitido",VLOOKUP(E617,tbFuncionarios[],2,FALSE))),"")</f>
        <v/>
      </c>
      <c r="G617" s="79" t="str">
        <f>IF(tbLancamentos[[#This Row],[NOME]]="","",IF(tbLancamentos[[#This Row],[esgotado]]&lt;&gt;"",tbLancamentos[[#This Row],[esgotado]],tbLancamentos[[#This Row],[DISPONIBILIDADE]]))</f>
        <v/>
      </c>
      <c r="H617" s="63" t="str">
        <f>IFERROR(IF(tbLancamentos[[#This Row],[NOME]]="","",IF(AND(D617&lt;&gt;"",F617&lt;&gt;"",F617&lt;&gt;"Demitido"),"Ocupado","Disponível")),"")</f>
        <v/>
      </c>
      <c r="I617" s="25" t="str">
        <f>IFERROR(VLOOKUP(C617,CadArm!$B$6:$E$26,4,FALSE)-COUNTIFS($C$6:C617,tbLancamentos[[#This Row],[LOCAL]],$H$6:H617,"Ocupado"),"")</f>
        <v/>
      </c>
      <c r="J617" s="25" t="str">
        <f>IF(tbLancamentos[[#This Row],[Vagas disponíveis]]&lt;0,"Vagas esgotadas para "&amp;C617,"")</f>
        <v/>
      </c>
    </row>
    <row r="618" spans="2:10" s="25" customFormat="1" ht="15" x14ac:dyDescent="0.2">
      <c r="B618" s="40"/>
      <c r="C618" s="41"/>
      <c r="D618" s="76"/>
      <c r="E618" s="76"/>
      <c r="F618" s="62" t="str">
        <f>IFERROR(IF(E618="","",IF(VLOOKUP(E618,tbFuncionarios[],6,FALSE)&lt;&gt;"","Demitido",VLOOKUP(E618,tbFuncionarios[],2,FALSE))),"")</f>
        <v/>
      </c>
      <c r="G618" s="79" t="str">
        <f>IF(tbLancamentos[[#This Row],[NOME]]="","",IF(tbLancamentos[[#This Row],[esgotado]]&lt;&gt;"",tbLancamentos[[#This Row],[esgotado]],tbLancamentos[[#This Row],[DISPONIBILIDADE]]))</f>
        <v/>
      </c>
      <c r="H618" s="63" t="str">
        <f>IFERROR(IF(tbLancamentos[[#This Row],[NOME]]="","",IF(AND(D618&lt;&gt;"",F618&lt;&gt;"",F618&lt;&gt;"Demitido"),"Ocupado","Disponível")),"")</f>
        <v/>
      </c>
      <c r="I618" s="25" t="str">
        <f>IFERROR(VLOOKUP(C618,CadArm!$B$6:$E$26,4,FALSE)-COUNTIFS($C$6:C618,tbLancamentos[[#This Row],[LOCAL]],$H$6:H618,"Ocupado"),"")</f>
        <v/>
      </c>
      <c r="J618" s="25" t="str">
        <f>IF(tbLancamentos[[#This Row],[Vagas disponíveis]]&lt;0,"Vagas esgotadas para "&amp;C618,"")</f>
        <v/>
      </c>
    </row>
    <row r="619" spans="2:10" s="25" customFormat="1" ht="15" x14ac:dyDescent="0.2">
      <c r="B619" s="40"/>
      <c r="C619" s="41"/>
      <c r="D619" s="76"/>
      <c r="E619" s="76"/>
      <c r="F619" s="62" t="str">
        <f>IFERROR(IF(E619="","",IF(VLOOKUP(E619,tbFuncionarios[],6,FALSE)&lt;&gt;"","Demitido",VLOOKUP(E619,tbFuncionarios[],2,FALSE))),"")</f>
        <v/>
      </c>
      <c r="G619" s="79" t="str">
        <f>IF(tbLancamentos[[#This Row],[NOME]]="","",IF(tbLancamentos[[#This Row],[esgotado]]&lt;&gt;"",tbLancamentos[[#This Row],[esgotado]],tbLancamentos[[#This Row],[DISPONIBILIDADE]]))</f>
        <v/>
      </c>
      <c r="H619" s="63" t="str">
        <f>IFERROR(IF(tbLancamentos[[#This Row],[NOME]]="","",IF(AND(D619&lt;&gt;"",F619&lt;&gt;"",F619&lt;&gt;"Demitido"),"Ocupado","Disponível")),"")</f>
        <v/>
      </c>
      <c r="I619" s="25" t="str">
        <f>IFERROR(VLOOKUP(C619,CadArm!$B$6:$E$26,4,FALSE)-COUNTIFS($C$6:C619,tbLancamentos[[#This Row],[LOCAL]],$H$6:H619,"Ocupado"),"")</f>
        <v/>
      </c>
      <c r="J619" s="25" t="str">
        <f>IF(tbLancamentos[[#This Row],[Vagas disponíveis]]&lt;0,"Vagas esgotadas para "&amp;C619,"")</f>
        <v/>
      </c>
    </row>
    <row r="620" spans="2:10" s="25" customFormat="1" ht="15" x14ac:dyDescent="0.2">
      <c r="B620" s="40"/>
      <c r="C620" s="41"/>
      <c r="D620" s="76"/>
      <c r="E620" s="76"/>
      <c r="F620" s="62" t="str">
        <f>IFERROR(IF(E620="","",IF(VLOOKUP(E620,tbFuncionarios[],6,FALSE)&lt;&gt;"","Demitido",VLOOKUP(E620,tbFuncionarios[],2,FALSE))),"")</f>
        <v/>
      </c>
      <c r="G620" s="79" t="str">
        <f>IF(tbLancamentos[[#This Row],[NOME]]="","",IF(tbLancamentos[[#This Row],[esgotado]]&lt;&gt;"",tbLancamentos[[#This Row],[esgotado]],tbLancamentos[[#This Row],[DISPONIBILIDADE]]))</f>
        <v/>
      </c>
      <c r="H620" s="63" t="str">
        <f>IFERROR(IF(tbLancamentos[[#This Row],[NOME]]="","",IF(AND(D620&lt;&gt;"",F620&lt;&gt;"",F620&lt;&gt;"Demitido"),"Ocupado","Disponível")),"")</f>
        <v/>
      </c>
      <c r="I620" s="25" t="str">
        <f>IFERROR(VLOOKUP(C620,CadArm!$B$6:$E$26,4,FALSE)-COUNTIFS($C$6:C620,tbLancamentos[[#This Row],[LOCAL]],$H$6:H620,"Ocupado"),"")</f>
        <v/>
      </c>
      <c r="J620" s="25" t="str">
        <f>IF(tbLancamentos[[#This Row],[Vagas disponíveis]]&lt;0,"Vagas esgotadas para "&amp;C620,"")</f>
        <v/>
      </c>
    </row>
    <row r="621" spans="2:10" s="25" customFormat="1" ht="15" x14ac:dyDescent="0.2">
      <c r="B621" s="40"/>
      <c r="C621" s="41"/>
      <c r="D621" s="76"/>
      <c r="E621" s="76"/>
      <c r="F621" s="62" t="str">
        <f>IFERROR(IF(E621="","",IF(VLOOKUP(E621,tbFuncionarios[],6,FALSE)&lt;&gt;"","Demitido",VLOOKUP(E621,tbFuncionarios[],2,FALSE))),"")</f>
        <v/>
      </c>
      <c r="G621" s="79" t="str">
        <f>IF(tbLancamentos[[#This Row],[NOME]]="","",IF(tbLancamentos[[#This Row],[esgotado]]&lt;&gt;"",tbLancamentos[[#This Row],[esgotado]],tbLancamentos[[#This Row],[DISPONIBILIDADE]]))</f>
        <v/>
      </c>
      <c r="H621" s="63" t="str">
        <f>IFERROR(IF(tbLancamentos[[#This Row],[NOME]]="","",IF(AND(D621&lt;&gt;"",F621&lt;&gt;"",F621&lt;&gt;"Demitido"),"Ocupado","Disponível")),"")</f>
        <v/>
      </c>
      <c r="I621" s="25" t="str">
        <f>IFERROR(VLOOKUP(C621,CadArm!$B$6:$E$26,4,FALSE)-COUNTIFS($C$6:C621,tbLancamentos[[#This Row],[LOCAL]],$H$6:H621,"Ocupado"),"")</f>
        <v/>
      </c>
      <c r="J621" s="25" t="str">
        <f>IF(tbLancamentos[[#This Row],[Vagas disponíveis]]&lt;0,"Vagas esgotadas para "&amp;C621,"")</f>
        <v/>
      </c>
    </row>
    <row r="622" spans="2:10" s="25" customFormat="1" ht="15" x14ac:dyDescent="0.2">
      <c r="B622" s="40"/>
      <c r="C622" s="41"/>
      <c r="D622" s="76"/>
      <c r="E622" s="76"/>
      <c r="F622" s="62" t="str">
        <f>IFERROR(IF(E622="","",IF(VLOOKUP(E622,tbFuncionarios[],6,FALSE)&lt;&gt;"","Demitido",VLOOKUP(E622,tbFuncionarios[],2,FALSE))),"")</f>
        <v/>
      </c>
      <c r="G622" s="79" t="str">
        <f>IF(tbLancamentos[[#This Row],[NOME]]="","",IF(tbLancamentos[[#This Row],[esgotado]]&lt;&gt;"",tbLancamentos[[#This Row],[esgotado]],tbLancamentos[[#This Row],[DISPONIBILIDADE]]))</f>
        <v/>
      </c>
      <c r="H622" s="63" t="str">
        <f>IFERROR(IF(tbLancamentos[[#This Row],[NOME]]="","",IF(AND(D622&lt;&gt;"",F622&lt;&gt;"",F622&lt;&gt;"Demitido"),"Ocupado","Disponível")),"")</f>
        <v/>
      </c>
      <c r="I622" s="25" t="str">
        <f>IFERROR(VLOOKUP(C622,CadArm!$B$6:$E$26,4,FALSE)-COUNTIFS($C$6:C622,tbLancamentos[[#This Row],[LOCAL]],$H$6:H622,"Ocupado"),"")</f>
        <v/>
      </c>
      <c r="J622" s="25" t="str">
        <f>IF(tbLancamentos[[#This Row],[Vagas disponíveis]]&lt;0,"Vagas esgotadas para "&amp;C622,"")</f>
        <v/>
      </c>
    </row>
    <row r="623" spans="2:10" s="25" customFormat="1" ht="15" x14ac:dyDescent="0.2">
      <c r="B623" s="40"/>
      <c r="C623" s="41"/>
      <c r="D623" s="76"/>
      <c r="E623" s="76"/>
      <c r="F623" s="62" t="str">
        <f>IFERROR(IF(E623="","",IF(VLOOKUP(E623,tbFuncionarios[],6,FALSE)&lt;&gt;"","Demitido",VLOOKUP(E623,tbFuncionarios[],2,FALSE))),"")</f>
        <v/>
      </c>
      <c r="G623" s="79" t="str">
        <f>IF(tbLancamentos[[#This Row],[NOME]]="","",IF(tbLancamentos[[#This Row],[esgotado]]&lt;&gt;"",tbLancamentos[[#This Row],[esgotado]],tbLancamentos[[#This Row],[DISPONIBILIDADE]]))</f>
        <v/>
      </c>
      <c r="H623" s="63" t="str">
        <f>IFERROR(IF(tbLancamentos[[#This Row],[NOME]]="","",IF(AND(D623&lt;&gt;"",F623&lt;&gt;"",F623&lt;&gt;"Demitido"),"Ocupado","Disponível")),"")</f>
        <v/>
      </c>
      <c r="I623" s="25" t="str">
        <f>IFERROR(VLOOKUP(C623,CadArm!$B$6:$E$26,4,FALSE)-COUNTIFS($C$6:C623,tbLancamentos[[#This Row],[LOCAL]],$H$6:H623,"Ocupado"),"")</f>
        <v/>
      </c>
      <c r="J623" s="25" t="str">
        <f>IF(tbLancamentos[[#This Row],[Vagas disponíveis]]&lt;0,"Vagas esgotadas para "&amp;C623,"")</f>
        <v/>
      </c>
    </row>
    <row r="624" spans="2:10" s="25" customFormat="1" ht="15" x14ac:dyDescent="0.2">
      <c r="B624" s="40"/>
      <c r="C624" s="41"/>
      <c r="D624" s="76"/>
      <c r="E624" s="76"/>
      <c r="F624" s="62" t="str">
        <f>IFERROR(IF(E624="","",IF(VLOOKUP(E624,tbFuncionarios[],6,FALSE)&lt;&gt;"","Demitido",VLOOKUP(E624,tbFuncionarios[],2,FALSE))),"")</f>
        <v/>
      </c>
      <c r="G624" s="79" t="str">
        <f>IF(tbLancamentos[[#This Row],[NOME]]="","",IF(tbLancamentos[[#This Row],[esgotado]]&lt;&gt;"",tbLancamentos[[#This Row],[esgotado]],tbLancamentos[[#This Row],[DISPONIBILIDADE]]))</f>
        <v/>
      </c>
      <c r="H624" s="63" t="str">
        <f>IFERROR(IF(tbLancamentos[[#This Row],[NOME]]="","",IF(AND(D624&lt;&gt;"",F624&lt;&gt;"",F624&lt;&gt;"Demitido"),"Ocupado","Disponível")),"")</f>
        <v/>
      </c>
      <c r="I624" s="25" t="str">
        <f>IFERROR(VLOOKUP(C624,CadArm!$B$6:$E$26,4,FALSE)-COUNTIFS($C$6:C624,tbLancamentos[[#This Row],[LOCAL]],$H$6:H624,"Ocupado"),"")</f>
        <v/>
      </c>
      <c r="J624" s="25" t="str">
        <f>IF(tbLancamentos[[#This Row],[Vagas disponíveis]]&lt;0,"Vagas esgotadas para "&amp;C624,"")</f>
        <v/>
      </c>
    </row>
    <row r="625" spans="2:10" s="25" customFormat="1" ht="15" x14ac:dyDescent="0.2">
      <c r="B625" s="40"/>
      <c r="C625" s="41"/>
      <c r="D625" s="76"/>
      <c r="E625" s="76"/>
      <c r="F625" s="62" t="str">
        <f>IFERROR(IF(E625="","",IF(VLOOKUP(E625,tbFuncionarios[],6,FALSE)&lt;&gt;"","Demitido",VLOOKUP(E625,tbFuncionarios[],2,FALSE))),"")</f>
        <v/>
      </c>
      <c r="G625" s="79" t="str">
        <f>IF(tbLancamentos[[#This Row],[NOME]]="","",IF(tbLancamentos[[#This Row],[esgotado]]&lt;&gt;"",tbLancamentos[[#This Row],[esgotado]],tbLancamentos[[#This Row],[DISPONIBILIDADE]]))</f>
        <v/>
      </c>
      <c r="H625" s="63" t="str">
        <f>IFERROR(IF(tbLancamentos[[#This Row],[NOME]]="","",IF(AND(D625&lt;&gt;"",F625&lt;&gt;"",F625&lt;&gt;"Demitido"),"Ocupado","Disponível")),"")</f>
        <v/>
      </c>
      <c r="I625" s="25" t="str">
        <f>IFERROR(VLOOKUP(C625,CadArm!$B$6:$E$26,4,FALSE)-COUNTIFS($C$6:C625,tbLancamentos[[#This Row],[LOCAL]],$H$6:H625,"Ocupado"),"")</f>
        <v/>
      </c>
      <c r="J625" s="25" t="str">
        <f>IF(tbLancamentos[[#This Row],[Vagas disponíveis]]&lt;0,"Vagas esgotadas para "&amp;C625,"")</f>
        <v/>
      </c>
    </row>
    <row r="626" spans="2:10" s="25" customFormat="1" ht="15" x14ac:dyDescent="0.2">
      <c r="B626" s="40"/>
      <c r="C626" s="41"/>
      <c r="D626" s="76"/>
      <c r="E626" s="76"/>
      <c r="F626" s="62" t="str">
        <f>IFERROR(IF(E626="","",IF(VLOOKUP(E626,tbFuncionarios[],6,FALSE)&lt;&gt;"","Demitido",VLOOKUP(E626,tbFuncionarios[],2,FALSE))),"")</f>
        <v/>
      </c>
      <c r="G626" s="79" t="str">
        <f>IF(tbLancamentos[[#This Row],[NOME]]="","",IF(tbLancamentos[[#This Row],[esgotado]]&lt;&gt;"",tbLancamentos[[#This Row],[esgotado]],tbLancamentos[[#This Row],[DISPONIBILIDADE]]))</f>
        <v/>
      </c>
      <c r="H626" s="63" t="str">
        <f>IFERROR(IF(tbLancamentos[[#This Row],[NOME]]="","",IF(AND(D626&lt;&gt;"",F626&lt;&gt;"",F626&lt;&gt;"Demitido"),"Ocupado","Disponível")),"")</f>
        <v/>
      </c>
      <c r="I626" s="25" t="str">
        <f>IFERROR(VLOOKUP(C626,CadArm!$B$6:$E$26,4,FALSE)-COUNTIFS($C$6:C626,tbLancamentos[[#This Row],[LOCAL]],$H$6:H626,"Ocupado"),"")</f>
        <v/>
      </c>
      <c r="J626" s="25" t="str">
        <f>IF(tbLancamentos[[#This Row],[Vagas disponíveis]]&lt;0,"Vagas esgotadas para "&amp;C626,"")</f>
        <v/>
      </c>
    </row>
    <row r="627" spans="2:10" s="25" customFormat="1" ht="15" x14ac:dyDescent="0.2">
      <c r="B627" s="40"/>
      <c r="C627" s="41"/>
      <c r="D627" s="76"/>
      <c r="E627" s="76"/>
      <c r="F627" s="62" t="str">
        <f>IFERROR(IF(E627="","",IF(VLOOKUP(E627,tbFuncionarios[],6,FALSE)&lt;&gt;"","Demitido",VLOOKUP(E627,tbFuncionarios[],2,FALSE))),"")</f>
        <v/>
      </c>
      <c r="G627" s="79" t="str">
        <f>IF(tbLancamentos[[#This Row],[NOME]]="","",IF(tbLancamentos[[#This Row],[esgotado]]&lt;&gt;"",tbLancamentos[[#This Row],[esgotado]],tbLancamentos[[#This Row],[DISPONIBILIDADE]]))</f>
        <v/>
      </c>
      <c r="H627" s="63" t="str">
        <f>IFERROR(IF(tbLancamentos[[#This Row],[NOME]]="","",IF(AND(D627&lt;&gt;"",F627&lt;&gt;"",F627&lt;&gt;"Demitido"),"Ocupado","Disponível")),"")</f>
        <v/>
      </c>
      <c r="I627" s="25" t="str">
        <f>IFERROR(VLOOKUP(C627,CadArm!$B$6:$E$26,4,FALSE)-COUNTIFS($C$6:C627,tbLancamentos[[#This Row],[LOCAL]],$H$6:H627,"Ocupado"),"")</f>
        <v/>
      </c>
      <c r="J627" s="25" t="str">
        <f>IF(tbLancamentos[[#This Row],[Vagas disponíveis]]&lt;0,"Vagas esgotadas para "&amp;C627,"")</f>
        <v/>
      </c>
    </row>
    <row r="628" spans="2:10" s="25" customFormat="1" ht="15" x14ac:dyDescent="0.2">
      <c r="B628" s="40"/>
      <c r="C628" s="41"/>
      <c r="D628" s="76"/>
      <c r="E628" s="76"/>
      <c r="F628" s="62" t="str">
        <f>IFERROR(IF(E628="","",IF(VLOOKUP(E628,tbFuncionarios[],6,FALSE)&lt;&gt;"","Demitido",VLOOKUP(E628,tbFuncionarios[],2,FALSE))),"")</f>
        <v/>
      </c>
      <c r="G628" s="79" t="str">
        <f>IF(tbLancamentos[[#This Row],[NOME]]="","",IF(tbLancamentos[[#This Row],[esgotado]]&lt;&gt;"",tbLancamentos[[#This Row],[esgotado]],tbLancamentos[[#This Row],[DISPONIBILIDADE]]))</f>
        <v/>
      </c>
      <c r="H628" s="63" t="str">
        <f>IFERROR(IF(tbLancamentos[[#This Row],[NOME]]="","",IF(AND(D628&lt;&gt;"",F628&lt;&gt;"",F628&lt;&gt;"Demitido"),"Ocupado","Disponível")),"")</f>
        <v/>
      </c>
      <c r="I628" s="25" t="str">
        <f>IFERROR(VLOOKUP(C628,CadArm!$B$6:$E$26,4,FALSE)-COUNTIFS($C$6:C628,tbLancamentos[[#This Row],[LOCAL]],$H$6:H628,"Ocupado"),"")</f>
        <v/>
      </c>
      <c r="J628" s="25" t="str">
        <f>IF(tbLancamentos[[#This Row],[Vagas disponíveis]]&lt;0,"Vagas esgotadas para "&amp;C628,"")</f>
        <v/>
      </c>
    </row>
    <row r="629" spans="2:10" s="25" customFormat="1" ht="15" x14ac:dyDescent="0.2">
      <c r="B629" s="40"/>
      <c r="C629" s="41"/>
      <c r="D629" s="76"/>
      <c r="E629" s="76"/>
      <c r="F629" s="62" t="str">
        <f>IFERROR(IF(E629="","",IF(VLOOKUP(E629,tbFuncionarios[],6,FALSE)&lt;&gt;"","Demitido",VLOOKUP(E629,tbFuncionarios[],2,FALSE))),"")</f>
        <v/>
      </c>
      <c r="G629" s="79" t="str">
        <f>IF(tbLancamentos[[#This Row],[NOME]]="","",IF(tbLancamentos[[#This Row],[esgotado]]&lt;&gt;"",tbLancamentos[[#This Row],[esgotado]],tbLancamentos[[#This Row],[DISPONIBILIDADE]]))</f>
        <v/>
      </c>
      <c r="H629" s="63" t="str">
        <f>IFERROR(IF(tbLancamentos[[#This Row],[NOME]]="","",IF(AND(D629&lt;&gt;"",F629&lt;&gt;"",F629&lt;&gt;"Demitido"),"Ocupado","Disponível")),"")</f>
        <v/>
      </c>
      <c r="I629" s="25" t="str">
        <f>IFERROR(VLOOKUP(C629,CadArm!$B$6:$E$26,4,FALSE)-COUNTIFS($C$6:C629,tbLancamentos[[#This Row],[LOCAL]],$H$6:H629,"Ocupado"),"")</f>
        <v/>
      </c>
      <c r="J629" s="25" t="str">
        <f>IF(tbLancamentos[[#This Row],[Vagas disponíveis]]&lt;0,"Vagas esgotadas para "&amp;C629,"")</f>
        <v/>
      </c>
    </row>
    <row r="630" spans="2:10" s="25" customFormat="1" ht="15" x14ac:dyDescent="0.2">
      <c r="B630" s="40"/>
      <c r="C630" s="41"/>
      <c r="D630" s="76"/>
      <c r="E630" s="76"/>
      <c r="F630" s="62" t="str">
        <f>IFERROR(IF(E630="","",IF(VLOOKUP(E630,tbFuncionarios[],6,FALSE)&lt;&gt;"","Demitido",VLOOKUP(E630,tbFuncionarios[],2,FALSE))),"")</f>
        <v/>
      </c>
      <c r="G630" s="79" t="str">
        <f>IF(tbLancamentos[[#This Row],[NOME]]="","",IF(tbLancamentos[[#This Row],[esgotado]]&lt;&gt;"",tbLancamentos[[#This Row],[esgotado]],tbLancamentos[[#This Row],[DISPONIBILIDADE]]))</f>
        <v/>
      </c>
      <c r="H630" s="63" t="str">
        <f>IFERROR(IF(tbLancamentos[[#This Row],[NOME]]="","",IF(AND(D630&lt;&gt;"",F630&lt;&gt;"",F630&lt;&gt;"Demitido"),"Ocupado","Disponível")),"")</f>
        <v/>
      </c>
      <c r="I630" s="25" t="str">
        <f>IFERROR(VLOOKUP(C630,CadArm!$B$6:$E$26,4,FALSE)-COUNTIFS($C$6:C630,tbLancamentos[[#This Row],[LOCAL]],$H$6:H630,"Ocupado"),"")</f>
        <v/>
      </c>
      <c r="J630" s="25" t="str">
        <f>IF(tbLancamentos[[#This Row],[Vagas disponíveis]]&lt;0,"Vagas esgotadas para "&amp;C630,"")</f>
        <v/>
      </c>
    </row>
    <row r="631" spans="2:10" s="25" customFormat="1" ht="15" x14ac:dyDescent="0.2">
      <c r="B631" s="40"/>
      <c r="C631" s="41"/>
      <c r="D631" s="76"/>
      <c r="E631" s="76"/>
      <c r="F631" s="62" t="str">
        <f>IFERROR(IF(E631="","",IF(VLOOKUP(E631,tbFuncionarios[],6,FALSE)&lt;&gt;"","Demitido",VLOOKUP(E631,tbFuncionarios[],2,FALSE))),"")</f>
        <v/>
      </c>
      <c r="G631" s="79" t="str">
        <f>IF(tbLancamentos[[#This Row],[NOME]]="","",IF(tbLancamentos[[#This Row],[esgotado]]&lt;&gt;"",tbLancamentos[[#This Row],[esgotado]],tbLancamentos[[#This Row],[DISPONIBILIDADE]]))</f>
        <v/>
      </c>
      <c r="H631" s="63" t="str">
        <f>IFERROR(IF(tbLancamentos[[#This Row],[NOME]]="","",IF(AND(D631&lt;&gt;"",F631&lt;&gt;"",F631&lt;&gt;"Demitido"),"Ocupado","Disponível")),"")</f>
        <v/>
      </c>
      <c r="I631" s="25" t="str">
        <f>IFERROR(VLOOKUP(C631,CadArm!$B$6:$E$26,4,FALSE)-COUNTIFS($C$6:C631,tbLancamentos[[#This Row],[LOCAL]],$H$6:H631,"Ocupado"),"")</f>
        <v/>
      </c>
      <c r="J631" s="25" t="str">
        <f>IF(tbLancamentos[[#This Row],[Vagas disponíveis]]&lt;0,"Vagas esgotadas para "&amp;C631,"")</f>
        <v/>
      </c>
    </row>
    <row r="632" spans="2:10" s="25" customFormat="1" ht="15" x14ac:dyDescent="0.2">
      <c r="B632" s="40"/>
      <c r="C632" s="41"/>
      <c r="D632" s="76"/>
      <c r="E632" s="76"/>
      <c r="F632" s="62" t="str">
        <f>IFERROR(IF(E632="","",IF(VLOOKUP(E632,tbFuncionarios[],6,FALSE)&lt;&gt;"","Demitido",VLOOKUP(E632,tbFuncionarios[],2,FALSE))),"")</f>
        <v/>
      </c>
      <c r="G632" s="79" t="str">
        <f>IF(tbLancamentos[[#This Row],[NOME]]="","",IF(tbLancamentos[[#This Row],[esgotado]]&lt;&gt;"",tbLancamentos[[#This Row],[esgotado]],tbLancamentos[[#This Row],[DISPONIBILIDADE]]))</f>
        <v/>
      </c>
      <c r="H632" s="63" t="str">
        <f>IFERROR(IF(tbLancamentos[[#This Row],[NOME]]="","",IF(AND(D632&lt;&gt;"",F632&lt;&gt;"",F632&lt;&gt;"Demitido"),"Ocupado","Disponível")),"")</f>
        <v/>
      </c>
      <c r="I632" s="25" t="str">
        <f>IFERROR(VLOOKUP(C632,CadArm!$B$6:$E$26,4,FALSE)-COUNTIFS($C$6:C632,tbLancamentos[[#This Row],[LOCAL]],$H$6:H632,"Ocupado"),"")</f>
        <v/>
      </c>
      <c r="J632" s="25" t="str">
        <f>IF(tbLancamentos[[#This Row],[Vagas disponíveis]]&lt;0,"Vagas esgotadas para "&amp;C632,"")</f>
        <v/>
      </c>
    </row>
    <row r="633" spans="2:10" s="25" customFormat="1" ht="15" x14ac:dyDescent="0.2">
      <c r="B633" s="40"/>
      <c r="C633" s="41"/>
      <c r="D633" s="76"/>
      <c r="E633" s="76"/>
      <c r="F633" s="62" t="str">
        <f>IFERROR(IF(E633="","",IF(VLOOKUP(E633,tbFuncionarios[],6,FALSE)&lt;&gt;"","Demitido",VLOOKUP(E633,tbFuncionarios[],2,FALSE))),"")</f>
        <v/>
      </c>
      <c r="G633" s="79" t="str">
        <f>IF(tbLancamentos[[#This Row],[NOME]]="","",IF(tbLancamentos[[#This Row],[esgotado]]&lt;&gt;"",tbLancamentos[[#This Row],[esgotado]],tbLancamentos[[#This Row],[DISPONIBILIDADE]]))</f>
        <v/>
      </c>
      <c r="H633" s="63" t="str">
        <f>IFERROR(IF(tbLancamentos[[#This Row],[NOME]]="","",IF(AND(D633&lt;&gt;"",F633&lt;&gt;"",F633&lt;&gt;"Demitido"),"Ocupado","Disponível")),"")</f>
        <v/>
      </c>
      <c r="I633" s="25" t="str">
        <f>IFERROR(VLOOKUP(C633,CadArm!$B$6:$E$26,4,FALSE)-COUNTIFS($C$6:C633,tbLancamentos[[#This Row],[LOCAL]],$H$6:H633,"Ocupado"),"")</f>
        <v/>
      </c>
      <c r="J633" s="25" t="str">
        <f>IF(tbLancamentos[[#This Row],[Vagas disponíveis]]&lt;0,"Vagas esgotadas para "&amp;C633,"")</f>
        <v/>
      </c>
    </row>
    <row r="634" spans="2:10" s="25" customFormat="1" ht="15" x14ac:dyDescent="0.2">
      <c r="B634" s="40"/>
      <c r="C634" s="41"/>
      <c r="D634" s="76"/>
      <c r="E634" s="76"/>
      <c r="F634" s="62" t="str">
        <f>IFERROR(IF(E634="","",IF(VLOOKUP(E634,tbFuncionarios[],6,FALSE)&lt;&gt;"","Demitido",VLOOKUP(E634,tbFuncionarios[],2,FALSE))),"")</f>
        <v/>
      </c>
      <c r="G634" s="79" t="str">
        <f>IF(tbLancamentos[[#This Row],[NOME]]="","",IF(tbLancamentos[[#This Row],[esgotado]]&lt;&gt;"",tbLancamentos[[#This Row],[esgotado]],tbLancamentos[[#This Row],[DISPONIBILIDADE]]))</f>
        <v/>
      </c>
      <c r="H634" s="63" t="str">
        <f>IFERROR(IF(tbLancamentos[[#This Row],[NOME]]="","",IF(AND(D634&lt;&gt;"",F634&lt;&gt;"",F634&lt;&gt;"Demitido"),"Ocupado","Disponível")),"")</f>
        <v/>
      </c>
      <c r="I634" s="25" t="str">
        <f>IFERROR(VLOOKUP(C634,CadArm!$B$6:$E$26,4,FALSE)-COUNTIFS($C$6:C634,tbLancamentos[[#This Row],[LOCAL]],$H$6:H634,"Ocupado"),"")</f>
        <v/>
      </c>
      <c r="J634" s="25" t="str">
        <f>IF(tbLancamentos[[#This Row],[Vagas disponíveis]]&lt;0,"Vagas esgotadas para "&amp;C634,"")</f>
        <v/>
      </c>
    </row>
    <row r="635" spans="2:10" s="25" customFormat="1" ht="15" x14ac:dyDescent="0.2">
      <c r="B635" s="40"/>
      <c r="C635" s="41"/>
      <c r="D635" s="76"/>
      <c r="E635" s="76"/>
      <c r="F635" s="62" t="str">
        <f>IFERROR(IF(E635="","",IF(VLOOKUP(E635,tbFuncionarios[],6,FALSE)&lt;&gt;"","Demitido",VLOOKUP(E635,tbFuncionarios[],2,FALSE))),"")</f>
        <v/>
      </c>
      <c r="G635" s="79" t="str">
        <f>IF(tbLancamentos[[#This Row],[NOME]]="","",IF(tbLancamentos[[#This Row],[esgotado]]&lt;&gt;"",tbLancamentos[[#This Row],[esgotado]],tbLancamentos[[#This Row],[DISPONIBILIDADE]]))</f>
        <v/>
      </c>
      <c r="H635" s="63" t="str">
        <f>IFERROR(IF(tbLancamentos[[#This Row],[NOME]]="","",IF(AND(D635&lt;&gt;"",F635&lt;&gt;"",F635&lt;&gt;"Demitido"),"Ocupado","Disponível")),"")</f>
        <v/>
      </c>
      <c r="I635" s="25" t="str">
        <f>IFERROR(VLOOKUP(C635,CadArm!$B$6:$E$26,4,FALSE)-COUNTIFS($C$6:C635,tbLancamentos[[#This Row],[LOCAL]],$H$6:H635,"Ocupado"),"")</f>
        <v/>
      </c>
      <c r="J635" s="25" t="str">
        <f>IF(tbLancamentos[[#This Row],[Vagas disponíveis]]&lt;0,"Vagas esgotadas para "&amp;C635,"")</f>
        <v/>
      </c>
    </row>
    <row r="636" spans="2:10" s="25" customFormat="1" ht="15" x14ac:dyDescent="0.2">
      <c r="B636" s="40"/>
      <c r="C636" s="41"/>
      <c r="D636" s="76"/>
      <c r="E636" s="76"/>
      <c r="F636" s="62" t="str">
        <f>IFERROR(IF(E636="","",IF(VLOOKUP(E636,tbFuncionarios[],6,FALSE)&lt;&gt;"","Demitido",VLOOKUP(E636,tbFuncionarios[],2,FALSE))),"")</f>
        <v/>
      </c>
      <c r="G636" s="79" t="str">
        <f>IF(tbLancamentos[[#This Row],[NOME]]="","",IF(tbLancamentos[[#This Row],[esgotado]]&lt;&gt;"",tbLancamentos[[#This Row],[esgotado]],tbLancamentos[[#This Row],[DISPONIBILIDADE]]))</f>
        <v/>
      </c>
      <c r="H636" s="63" t="str">
        <f>IFERROR(IF(tbLancamentos[[#This Row],[NOME]]="","",IF(AND(D636&lt;&gt;"",F636&lt;&gt;"",F636&lt;&gt;"Demitido"),"Ocupado","Disponível")),"")</f>
        <v/>
      </c>
      <c r="I636" s="25" t="str">
        <f>IFERROR(VLOOKUP(C636,CadArm!$B$6:$E$26,4,FALSE)-COUNTIFS($C$6:C636,tbLancamentos[[#This Row],[LOCAL]],$H$6:H636,"Ocupado"),"")</f>
        <v/>
      </c>
      <c r="J636" s="25" t="str">
        <f>IF(tbLancamentos[[#This Row],[Vagas disponíveis]]&lt;0,"Vagas esgotadas para "&amp;C636,"")</f>
        <v/>
      </c>
    </row>
    <row r="637" spans="2:10" s="25" customFormat="1" ht="15" x14ac:dyDescent="0.2">
      <c r="B637" s="40"/>
      <c r="C637" s="41"/>
      <c r="D637" s="76"/>
      <c r="E637" s="76"/>
      <c r="F637" s="62" t="str">
        <f>IFERROR(IF(E637="","",IF(VLOOKUP(E637,tbFuncionarios[],6,FALSE)&lt;&gt;"","Demitido",VLOOKUP(E637,tbFuncionarios[],2,FALSE))),"")</f>
        <v/>
      </c>
      <c r="G637" s="79" t="str">
        <f>IF(tbLancamentos[[#This Row],[NOME]]="","",IF(tbLancamentos[[#This Row],[esgotado]]&lt;&gt;"",tbLancamentos[[#This Row],[esgotado]],tbLancamentos[[#This Row],[DISPONIBILIDADE]]))</f>
        <v/>
      </c>
      <c r="H637" s="63" t="str">
        <f>IFERROR(IF(tbLancamentos[[#This Row],[NOME]]="","",IF(AND(D637&lt;&gt;"",F637&lt;&gt;"",F637&lt;&gt;"Demitido"),"Ocupado","Disponível")),"")</f>
        <v/>
      </c>
      <c r="I637" s="25" t="str">
        <f>IFERROR(VLOOKUP(C637,CadArm!$B$6:$E$26,4,FALSE)-COUNTIFS($C$6:C637,tbLancamentos[[#This Row],[LOCAL]],$H$6:H637,"Ocupado"),"")</f>
        <v/>
      </c>
      <c r="J637" s="25" t="str">
        <f>IF(tbLancamentos[[#This Row],[Vagas disponíveis]]&lt;0,"Vagas esgotadas para "&amp;C637,"")</f>
        <v/>
      </c>
    </row>
    <row r="638" spans="2:10" s="25" customFormat="1" ht="15" x14ac:dyDescent="0.2">
      <c r="B638" s="40"/>
      <c r="C638" s="41"/>
      <c r="D638" s="76"/>
      <c r="E638" s="76"/>
      <c r="F638" s="62" t="str">
        <f>IFERROR(IF(E638="","",IF(VLOOKUP(E638,tbFuncionarios[],6,FALSE)&lt;&gt;"","Demitido",VLOOKUP(E638,tbFuncionarios[],2,FALSE))),"")</f>
        <v/>
      </c>
      <c r="G638" s="79" t="str">
        <f>IF(tbLancamentos[[#This Row],[NOME]]="","",IF(tbLancamentos[[#This Row],[esgotado]]&lt;&gt;"",tbLancamentos[[#This Row],[esgotado]],tbLancamentos[[#This Row],[DISPONIBILIDADE]]))</f>
        <v/>
      </c>
      <c r="H638" s="63" t="str">
        <f>IFERROR(IF(tbLancamentos[[#This Row],[NOME]]="","",IF(AND(D638&lt;&gt;"",F638&lt;&gt;"",F638&lt;&gt;"Demitido"),"Ocupado","Disponível")),"")</f>
        <v/>
      </c>
      <c r="I638" s="25" t="str">
        <f>IFERROR(VLOOKUP(C638,CadArm!$B$6:$E$26,4,FALSE)-COUNTIFS($C$6:C638,tbLancamentos[[#This Row],[LOCAL]],$H$6:H638,"Ocupado"),"")</f>
        <v/>
      </c>
      <c r="J638" s="25" t="str">
        <f>IF(tbLancamentos[[#This Row],[Vagas disponíveis]]&lt;0,"Vagas esgotadas para "&amp;C638,"")</f>
        <v/>
      </c>
    </row>
    <row r="639" spans="2:10" s="25" customFormat="1" ht="15" x14ac:dyDescent="0.2">
      <c r="B639" s="40"/>
      <c r="C639" s="41"/>
      <c r="D639" s="76"/>
      <c r="E639" s="76"/>
      <c r="F639" s="62" t="str">
        <f>IFERROR(IF(E639="","",IF(VLOOKUP(E639,tbFuncionarios[],6,FALSE)&lt;&gt;"","Demitido",VLOOKUP(E639,tbFuncionarios[],2,FALSE))),"")</f>
        <v/>
      </c>
      <c r="G639" s="79" t="str">
        <f>IF(tbLancamentos[[#This Row],[NOME]]="","",IF(tbLancamentos[[#This Row],[esgotado]]&lt;&gt;"",tbLancamentos[[#This Row],[esgotado]],tbLancamentos[[#This Row],[DISPONIBILIDADE]]))</f>
        <v/>
      </c>
      <c r="H639" s="63" t="str">
        <f>IFERROR(IF(tbLancamentos[[#This Row],[NOME]]="","",IF(AND(D639&lt;&gt;"",F639&lt;&gt;"",F639&lt;&gt;"Demitido"),"Ocupado","Disponível")),"")</f>
        <v/>
      </c>
      <c r="I639" s="25" t="str">
        <f>IFERROR(VLOOKUP(C639,CadArm!$B$6:$E$26,4,FALSE)-COUNTIFS($C$6:C639,tbLancamentos[[#This Row],[LOCAL]],$H$6:H639,"Ocupado"),"")</f>
        <v/>
      </c>
      <c r="J639" s="25" t="str">
        <f>IF(tbLancamentos[[#This Row],[Vagas disponíveis]]&lt;0,"Vagas esgotadas para "&amp;C639,"")</f>
        <v/>
      </c>
    </row>
    <row r="640" spans="2:10" s="25" customFormat="1" ht="15" x14ac:dyDescent="0.2">
      <c r="B640" s="40"/>
      <c r="C640" s="41"/>
      <c r="D640" s="76"/>
      <c r="E640" s="76"/>
      <c r="F640" s="62" t="str">
        <f>IFERROR(IF(E640="","",IF(VLOOKUP(E640,tbFuncionarios[],6,FALSE)&lt;&gt;"","Demitido",VLOOKUP(E640,tbFuncionarios[],2,FALSE))),"")</f>
        <v/>
      </c>
      <c r="G640" s="79" t="str">
        <f>IF(tbLancamentos[[#This Row],[NOME]]="","",IF(tbLancamentos[[#This Row],[esgotado]]&lt;&gt;"",tbLancamentos[[#This Row],[esgotado]],tbLancamentos[[#This Row],[DISPONIBILIDADE]]))</f>
        <v/>
      </c>
      <c r="H640" s="63" t="str">
        <f>IFERROR(IF(tbLancamentos[[#This Row],[NOME]]="","",IF(AND(D640&lt;&gt;"",F640&lt;&gt;"",F640&lt;&gt;"Demitido"),"Ocupado","Disponível")),"")</f>
        <v/>
      </c>
      <c r="I640" s="25" t="str">
        <f>IFERROR(VLOOKUP(C640,CadArm!$B$6:$E$26,4,FALSE)-COUNTIFS($C$6:C640,tbLancamentos[[#This Row],[LOCAL]],$H$6:H640,"Ocupado"),"")</f>
        <v/>
      </c>
      <c r="J640" s="25" t="str">
        <f>IF(tbLancamentos[[#This Row],[Vagas disponíveis]]&lt;0,"Vagas esgotadas para "&amp;C640,"")</f>
        <v/>
      </c>
    </row>
    <row r="641" spans="2:10" s="25" customFormat="1" ht="15" x14ac:dyDescent="0.2">
      <c r="B641" s="40"/>
      <c r="C641" s="41"/>
      <c r="D641" s="76"/>
      <c r="E641" s="76"/>
      <c r="F641" s="62" t="str">
        <f>IFERROR(IF(E641="","",IF(VLOOKUP(E641,tbFuncionarios[],6,FALSE)&lt;&gt;"","Demitido",VLOOKUP(E641,tbFuncionarios[],2,FALSE))),"")</f>
        <v/>
      </c>
      <c r="G641" s="79" t="str">
        <f>IF(tbLancamentos[[#This Row],[NOME]]="","",IF(tbLancamentos[[#This Row],[esgotado]]&lt;&gt;"",tbLancamentos[[#This Row],[esgotado]],tbLancamentos[[#This Row],[DISPONIBILIDADE]]))</f>
        <v/>
      </c>
      <c r="H641" s="63" t="str">
        <f>IFERROR(IF(tbLancamentos[[#This Row],[NOME]]="","",IF(AND(D641&lt;&gt;"",F641&lt;&gt;"",F641&lt;&gt;"Demitido"),"Ocupado","Disponível")),"")</f>
        <v/>
      </c>
      <c r="I641" s="25" t="str">
        <f>IFERROR(VLOOKUP(C641,CadArm!$B$6:$E$26,4,FALSE)-COUNTIFS($C$6:C641,tbLancamentos[[#This Row],[LOCAL]],$H$6:H641,"Ocupado"),"")</f>
        <v/>
      </c>
      <c r="J641" s="25" t="str">
        <f>IF(tbLancamentos[[#This Row],[Vagas disponíveis]]&lt;0,"Vagas esgotadas para "&amp;C641,"")</f>
        <v/>
      </c>
    </row>
    <row r="642" spans="2:10" s="25" customFormat="1" ht="15" x14ac:dyDescent="0.2">
      <c r="B642" s="40"/>
      <c r="C642" s="41"/>
      <c r="D642" s="76"/>
      <c r="E642" s="76"/>
      <c r="F642" s="62" t="str">
        <f>IFERROR(IF(E642="","",IF(VLOOKUP(E642,tbFuncionarios[],6,FALSE)&lt;&gt;"","Demitido",VLOOKUP(E642,tbFuncionarios[],2,FALSE))),"")</f>
        <v/>
      </c>
      <c r="G642" s="79" t="str">
        <f>IF(tbLancamentos[[#This Row],[NOME]]="","",IF(tbLancamentos[[#This Row],[esgotado]]&lt;&gt;"",tbLancamentos[[#This Row],[esgotado]],tbLancamentos[[#This Row],[DISPONIBILIDADE]]))</f>
        <v/>
      </c>
      <c r="H642" s="63" t="str">
        <f>IFERROR(IF(tbLancamentos[[#This Row],[NOME]]="","",IF(AND(D642&lt;&gt;"",F642&lt;&gt;"",F642&lt;&gt;"Demitido"),"Ocupado","Disponível")),"")</f>
        <v/>
      </c>
      <c r="I642" s="25" t="str">
        <f>IFERROR(VLOOKUP(C642,CadArm!$B$6:$E$26,4,FALSE)-COUNTIFS($C$6:C642,tbLancamentos[[#This Row],[LOCAL]],$H$6:H642,"Ocupado"),"")</f>
        <v/>
      </c>
      <c r="J642" s="25" t="str">
        <f>IF(tbLancamentos[[#This Row],[Vagas disponíveis]]&lt;0,"Vagas esgotadas para "&amp;C642,"")</f>
        <v/>
      </c>
    </row>
    <row r="643" spans="2:10" s="25" customFormat="1" ht="15" x14ac:dyDescent="0.2">
      <c r="B643" s="40"/>
      <c r="C643" s="41"/>
      <c r="D643" s="76"/>
      <c r="E643" s="76"/>
      <c r="F643" s="62" t="str">
        <f>IFERROR(IF(E643="","",IF(VLOOKUP(E643,tbFuncionarios[],6,FALSE)&lt;&gt;"","Demitido",VLOOKUP(E643,tbFuncionarios[],2,FALSE))),"")</f>
        <v/>
      </c>
      <c r="G643" s="79" t="str">
        <f>IF(tbLancamentos[[#This Row],[NOME]]="","",IF(tbLancamentos[[#This Row],[esgotado]]&lt;&gt;"",tbLancamentos[[#This Row],[esgotado]],tbLancamentos[[#This Row],[DISPONIBILIDADE]]))</f>
        <v/>
      </c>
      <c r="H643" s="63" t="str">
        <f>IFERROR(IF(tbLancamentos[[#This Row],[NOME]]="","",IF(AND(D643&lt;&gt;"",F643&lt;&gt;"",F643&lt;&gt;"Demitido"),"Ocupado","Disponível")),"")</f>
        <v/>
      </c>
      <c r="I643" s="25" t="str">
        <f>IFERROR(VLOOKUP(C643,CadArm!$B$6:$E$26,4,FALSE)-COUNTIFS($C$6:C643,tbLancamentos[[#This Row],[LOCAL]],$H$6:H643,"Ocupado"),"")</f>
        <v/>
      </c>
      <c r="J643" s="25" t="str">
        <f>IF(tbLancamentos[[#This Row],[Vagas disponíveis]]&lt;0,"Vagas esgotadas para "&amp;C643,"")</f>
        <v/>
      </c>
    </row>
    <row r="644" spans="2:10" s="25" customFormat="1" ht="15" x14ac:dyDescent="0.2">
      <c r="B644" s="40"/>
      <c r="C644" s="41"/>
      <c r="D644" s="76"/>
      <c r="E644" s="76"/>
      <c r="F644" s="62" t="str">
        <f>IFERROR(IF(E644="","",IF(VLOOKUP(E644,tbFuncionarios[],6,FALSE)&lt;&gt;"","Demitido",VLOOKUP(E644,tbFuncionarios[],2,FALSE))),"")</f>
        <v/>
      </c>
      <c r="G644" s="79" t="str">
        <f>IF(tbLancamentos[[#This Row],[NOME]]="","",IF(tbLancamentos[[#This Row],[esgotado]]&lt;&gt;"",tbLancamentos[[#This Row],[esgotado]],tbLancamentos[[#This Row],[DISPONIBILIDADE]]))</f>
        <v/>
      </c>
      <c r="H644" s="63" t="str">
        <f>IFERROR(IF(tbLancamentos[[#This Row],[NOME]]="","",IF(AND(D644&lt;&gt;"",F644&lt;&gt;"",F644&lt;&gt;"Demitido"),"Ocupado","Disponível")),"")</f>
        <v/>
      </c>
      <c r="I644" s="25" t="str">
        <f>IFERROR(VLOOKUP(C644,CadArm!$B$6:$E$26,4,FALSE)-COUNTIFS($C$6:C644,tbLancamentos[[#This Row],[LOCAL]],$H$6:H644,"Ocupado"),"")</f>
        <v/>
      </c>
      <c r="J644" s="25" t="str">
        <f>IF(tbLancamentos[[#This Row],[Vagas disponíveis]]&lt;0,"Vagas esgotadas para "&amp;C644,"")</f>
        <v/>
      </c>
    </row>
    <row r="645" spans="2:10" s="25" customFormat="1" ht="15" x14ac:dyDescent="0.2">
      <c r="B645" s="40"/>
      <c r="C645" s="41"/>
      <c r="D645" s="76"/>
      <c r="E645" s="76"/>
      <c r="F645" s="62" t="str">
        <f>IFERROR(IF(E645="","",IF(VLOOKUP(E645,tbFuncionarios[],6,FALSE)&lt;&gt;"","Demitido",VLOOKUP(E645,tbFuncionarios[],2,FALSE))),"")</f>
        <v/>
      </c>
      <c r="G645" s="79" t="str">
        <f>IF(tbLancamentos[[#This Row],[NOME]]="","",IF(tbLancamentos[[#This Row],[esgotado]]&lt;&gt;"",tbLancamentos[[#This Row],[esgotado]],tbLancamentos[[#This Row],[DISPONIBILIDADE]]))</f>
        <v/>
      </c>
      <c r="H645" s="63" t="str">
        <f>IFERROR(IF(tbLancamentos[[#This Row],[NOME]]="","",IF(AND(D645&lt;&gt;"",F645&lt;&gt;"",F645&lt;&gt;"Demitido"),"Ocupado","Disponível")),"")</f>
        <v/>
      </c>
      <c r="I645" s="25" t="str">
        <f>IFERROR(VLOOKUP(C645,CadArm!$B$6:$E$26,4,FALSE)-COUNTIFS($C$6:C645,tbLancamentos[[#This Row],[LOCAL]],$H$6:H645,"Ocupado"),"")</f>
        <v/>
      </c>
      <c r="J645" s="25" t="str">
        <f>IF(tbLancamentos[[#This Row],[Vagas disponíveis]]&lt;0,"Vagas esgotadas para "&amp;C645,"")</f>
        <v/>
      </c>
    </row>
    <row r="646" spans="2:10" s="25" customFormat="1" ht="15" x14ac:dyDescent="0.2">
      <c r="B646" s="40"/>
      <c r="C646" s="41"/>
      <c r="D646" s="76"/>
      <c r="E646" s="76"/>
      <c r="F646" s="62" t="str">
        <f>IFERROR(IF(E646="","",IF(VLOOKUP(E646,tbFuncionarios[],6,FALSE)&lt;&gt;"","Demitido",VLOOKUP(E646,tbFuncionarios[],2,FALSE))),"")</f>
        <v/>
      </c>
      <c r="G646" s="79" t="str">
        <f>IF(tbLancamentos[[#This Row],[NOME]]="","",IF(tbLancamentos[[#This Row],[esgotado]]&lt;&gt;"",tbLancamentos[[#This Row],[esgotado]],tbLancamentos[[#This Row],[DISPONIBILIDADE]]))</f>
        <v/>
      </c>
      <c r="H646" s="63" t="str">
        <f>IFERROR(IF(tbLancamentos[[#This Row],[NOME]]="","",IF(AND(D646&lt;&gt;"",F646&lt;&gt;"",F646&lt;&gt;"Demitido"),"Ocupado","Disponível")),"")</f>
        <v/>
      </c>
      <c r="I646" s="25" t="str">
        <f>IFERROR(VLOOKUP(C646,CadArm!$B$6:$E$26,4,FALSE)-COUNTIFS($C$6:C646,tbLancamentos[[#This Row],[LOCAL]],$H$6:H646,"Ocupado"),"")</f>
        <v/>
      </c>
      <c r="J646" s="25" t="str">
        <f>IF(tbLancamentos[[#This Row],[Vagas disponíveis]]&lt;0,"Vagas esgotadas para "&amp;C646,"")</f>
        <v/>
      </c>
    </row>
    <row r="647" spans="2:10" s="25" customFormat="1" ht="15" x14ac:dyDescent="0.2">
      <c r="B647" s="40"/>
      <c r="C647" s="41"/>
      <c r="D647" s="76"/>
      <c r="E647" s="76"/>
      <c r="F647" s="62" t="str">
        <f>IFERROR(IF(E647="","",IF(VLOOKUP(E647,tbFuncionarios[],6,FALSE)&lt;&gt;"","Demitido",VLOOKUP(E647,tbFuncionarios[],2,FALSE))),"")</f>
        <v/>
      </c>
      <c r="G647" s="79" t="str">
        <f>IF(tbLancamentos[[#This Row],[NOME]]="","",IF(tbLancamentos[[#This Row],[esgotado]]&lt;&gt;"",tbLancamentos[[#This Row],[esgotado]],tbLancamentos[[#This Row],[DISPONIBILIDADE]]))</f>
        <v/>
      </c>
      <c r="H647" s="63" t="str">
        <f>IFERROR(IF(tbLancamentos[[#This Row],[NOME]]="","",IF(AND(D647&lt;&gt;"",F647&lt;&gt;"",F647&lt;&gt;"Demitido"),"Ocupado","Disponível")),"")</f>
        <v/>
      </c>
      <c r="I647" s="25" t="str">
        <f>IFERROR(VLOOKUP(C647,CadArm!$B$6:$E$26,4,FALSE)-COUNTIFS($C$6:C647,tbLancamentos[[#This Row],[LOCAL]],$H$6:H647,"Ocupado"),"")</f>
        <v/>
      </c>
      <c r="J647" s="25" t="str">
        <f>IF(tbLancamentos[[#This Row],[Vagas disponíveis]]&lt;0,"Vagas esgotadas para "&amp;C647,"")</f>
        <v/>
      </c>
    </row>
    <row r="648" spans="2:10" s="25" customFormat="1" ht="15" x14ac:dyDescent="0.2">
      <c r="B648" s="40"/>
      <c r="C648" s="41"/>
      <c r="D648" s="76"/>
      <c r="E648" s="76"/>
      <c r="F648" s="62" t="str">
        <f>IFERROR(IF(E648="","",IF(VLOOKUP(E648,tbFuncionarios[],6,FALSE)&lt;&gt;"","Demitido",VLOOKUP(E648,tbFuncionarios[],2,FALSE))),"")</f>
        <v/>
      </c>
      <c r="G648" s="79" t="str">
        <f>IF(tbLancamentos[[#This Row],[NOME]]="","",IF(tbLancamentos[[#This Row],[esgotado]]&lt;&gt;"",tbLancamentos[[#This Row],[esgotado]],tbLancamentos[[#This Row],[DISPONIBILIDADE]]))</f>
        <v/>
      </c>
      <c r="H648" s="63" t="str">
        <f>IFERROR(IF(tbLancamentos[[#This Row],[NOME]]="","",IF(AND(D648&lt;&gt;"",F648&lt;&gt;"",F648&lt;&gt;"Demitido"),"Ocupado","Disponível")),"")</f>
        <v/>
      </c>
      <c r="I648" s="25" t="str">
        <f>IFERROR(VLOOKUP(C648,CadArm!$B$6:$E$26,4,FALSE)-COUNTIFS($C$6:C648,tbLancamentos[[#This Row],[LOCAL]],$H$6:H648,"Ocupado"),"")</f>
        <v/>
      </c>
      <c r="J648" s="25" t="str">
        <f>IF(tbLancamentos[[#This Row],[Vagas disponíveis]]&lt;0,"Vagas esgotadas para "&amp;C648,"")</f>
        <v/>
      </c>
    </row>
    <row r="649" spans="2:10" s="25" customFormat="1" ht="15" x14ac:dyDescent="0.2">
      <c r="B649" s="40"/>
      <c r="C649" s="41"/>
      <c r="D649" s="76"/>
      <c r="E649" s="76"/>
      <c r="F649" s="62" t="str">
        <f>IFERROR(IF(E649="","",IF(VLOOKUP(E649,tbFuncionarios[],6,FALSE)&lt;&gt;"","Demitido",VLOOKUP(E649,tbFuncionarios[],2,FALSE))),"")</f>
        <v/>
      </c>
      <c r="G649" s="79" t="str">
        <f>IF(tbLancamentos[[#This Row],[NOME]]="","",IF(tbLancamentos[[#This Row],[esgotado]]&lt;&gt;"",tbLancamentos[[#This Row],[esgotado]],tbLancamentos[[#This Row],[DISPONIBILIDADE]]))</f>
        <v/>
      </c>
      <c r="H649" s="63" t="str">
        <f>IFERROR(IF(tbLancamentos[[#This Row],[NOME]]="","",IF(AND(D649&lt;&gt;"",F649&lt;&gt;"",F649&lt;&gt;"Demitido"),"Ocupado","Disponível")),"")</f>
        <v/>
      </c>
      <c r="I649" s="25" t="str">
        <f>IFERROR(VLOOKUP(C649,CadArm!$B$6:$E$26,4,FALSE)-COUNTIFS($C$6:C649,tbLancamentos[[#This Row],[LOCAL]],$H$6:H649,"Ocupado"),"")</f>
        <v/>
      </c>
      <c r="J649" s="25" t="str">
        <f>IF(tbLancamentos[[#This Row],[Vagas disponíveis]]&lt;0,"Vagas esgotadas para "&amp;C649,"")</f>
        <v/>
      </c>
    </row>
    <row r="650" spans="2:10" s="25" customFormat="1" ht="15" x14ac:dyDescent="0.2">
      <c r="B650" s="40"/>
      <c r="C650" s="41"/>
      <c r="D650" s="76"/>
      <c r="E650" s="76"/>
      <c r="F650" s="62" t="str">
        <f>IFERROR(IF(E650="","",IF(VLOOKUP(E650,tbFuncionarios[],6,FALSE)&lt;&gt;"","Demitido",VLOOKUP(E650,tbFuncionarios[],2,FALSE))),"")</f>
        <v/>
      </c>
      <c r="G650" s="79" t="str">
        <f>IF(tbLancamentos[[#This Row],[NOME]]="","",IF(tbLancamentos[[#This Row],[esgotado]]&lt;&gt;"",tbLancamentos[[#This Row],[esgotado]],tbLancamentos[[#This Row],[DISPONIBILIDADE]]))</f>
        <v/>
      </c>
      <c r="H650" s="63" t="str">
        <f>IFERROR(IF(tbLancamentos[[#This Row],[NOME]]="","",IF(AND(D650&lt;&gt;"",F650&lt;&gt;"",F650&lt;&gt;"Demitido"),"Ocupado","Disponível")),"")</f>
        <v/>
      </c>
      <c r="I650" s="25" t="str">
        <f>IFERROR(VLOOKUP(C650,CadArm!$B$6:$E$26,4,FALSE)-COUNTIFS($C$6:C650,tbLancamentos[[#This Row],[LOCAL]],$H$6:H650,"Ocupado"),"")</f>
        <v/>
      </c>
      <c r="J650" s="25" t="str">
        <f>IF(tbLancamentos[[#This Row],[Vagas disponíveis]]&lt;0,"Vagas esgotadas para "&amp;C650,"")</f>
        <v/>
      </c>
    </row>
    <row r="651" spans="2:10" s="25" customFormat="1" ht="15" x14ac:dyDescent="0.2">
      <c r="B651" s="40"/>
      <c r="C651" s="41"/>
      <c r="D651" s="76"/>
      <c r="E651" s="76"/>
      <c r="F651" s="62" t="str">
        <f>IFERROR(IF(E651="","",IF(VLOOKUP(E651,tbFuncionarios[],6,FALSE)&lt;&gt;"","Demitido",VLOOKUP(E651,tbFuncionarios[],2,FALSE))),"")</f>
        <v/>
      </c>
      <c r="G651" s="79" t="str">
        <f>IF(tbLancamentos[[#This Row],[NOME]]="","",IF(tbLancamentos[[#This Row],[esgotado]]&lt;&gt;"",tbLancamentos[[#This Row],[esgotado]],tbLancamentos[[#This Row],[DISPONIBILIDADE]]))</f>
        <v/>
      </c>
      <c r="H651" s="63" t="str">
        <f>IFERROR(IF(tbLancamentos[[#This Row],[NOME]]="","",IF(AND(D651&lt;&gt;"",F651&lt;&gt;"",F651&lt;&gt;"Demitido"),"Ocupado","Disponível")),"")</f>
        <v/>
      </c>
      <c r="I651" s="25" t="str">
        <f>IFERROR(VLOOKUP(C651,CadArm!$B$6:$E$26,4,FALSE)-COUNTIFS($C$6:C651,tbLancamentos[[#This Row],[LOCAL]],$H$6:H651,"Ocupado"),"")</f>
        <v/>
      </c>
      <c r="J651" s="25" t="str">
        <f>IF(tbLancamentos[[#This Row],[Vagas disponíveis]]&lt;0,"Vagas esgotadas para "&amp;C651,"")</f>
        <v/>
      </c>
    </row>
    <row r="652" spans="2:10" s="25" customFormat="1" ht="15" x14ac:dyDescent="0.2">
      <c r="B652" s="40"/>
      <c r="C652" s="41"/>
      <c r="D652" s="76"/>
      <c r="E652" s="76"/>
      <c r="F652" s="62" t="str">
        <f>IFERROR(IF(E652="","",IF(VLOOKUP(E652,tbFuncionarios[],6,FALSE)&lt;&gt;"","Demitido",VLOOKUP(E652,tbFuncionarios[],2,FALSE))),"")</f>
        <v/>
      </c>
      <c r="G652" s="79" t="str">
        <f>IF(tbLancamentos[[#This Row],[NOME]]="","",IF(tbLancamentos[[#This Row],[esgotado]]&lt;&gt;"",tbLancamentos[[#This Row],[esgotado]],tbLancamentos[[#This Row],[DISPONIBILIDADE]]))</f>
        <v/>
      </c>
      <c r="H652" s="63" t="str">
        <f>IFERROR(IF(tbLancamentos[[#This Row],[NOME]]="","",IF(AND(D652&lt;&gt;"",F652&lt;&gt;"",F652&lt;&gt;"Demitido"),"Ocupado","Disponível")),"")</f>
        <v/>
      </c>
      <c r="I652" s="25" t="str">
        <f>IFERROR(VLOOKUP(C652,CadArm!$B$6:$E$26,4,FALSE)-COUNTIFS($C$6:C652,tbLancamentos[[#This Row],[LOCAL]],$H$6:H652,"Ocupado"),"")</f>
        <v/>
      </c>
      <c r="J652" s="25" t="str">
        <f>IF(tbLancamentos[[#This Row],[Vagas disponíveis]]&lt;0,"Vagas esgotadas para "&amp;C652,"")</f>
        <v/>
      </c>
    </row>
    <row r="653" spans="2:10" s="25" customFormat="1" ht="15" x14ac:dyDescent="0.2">
      <c r="B653" s="40"/>
      <c r="C653" s="41"/>
      <c r="D653" s="76"/>
      <c r="E653" s="76"/>
      <c r="F653" s="62" t="str">
        <f>IFERROR(IF(E653="","",IF(VLOOKUP(E653,tbFuncionarios[],6,FALSE)&lt;&gt;"","Demitido",VLOOKUP(E653,tbFuncionarios[],2,FALSE))),"")</f>
        <v/>
      </c>
      <c r="G653" s="79" t="str">
        <f>IF(tbLancamentos[[#This Row],[NOME]]="","",IF(tbLancamentos[[#This Row],[esgotado]]&lt;&gt;"",tbLancamentos[[#This Row],[esgotado]],tbLancamentos[[#This Row],[DISPONIBILIDADE]]))</f>
        <v/>
      </c>
      <c r="H653" s="63" t="str">
        <f>IFERROR(IF(tbLancamentos[[#This Row],[NOME]]="","",IF(AND(D653&lt;&gt;"",F653&lt;&gt;"",F653&lt;&gt;"Demitido"),"Ocupado","Disponível")),"")</f>
        <v/>
      </c>
      <c r="I653" s="25" t="str">
        <f>IFERROR(VLOOKUP(C653,CadArm!$B$6:$E$26,4,FALSE)-COUNTIFS($C$6:C653,tbLancamentos[[#This Row],[LOCAL]],$H$6:H653,"Ocupado"),"")</f>
        <v/>
      </c>
      <c r="J653" s="25" t="str">
        <f>IF(tbLancamentos[[#This Row],[Vagas disponíveis]]&lt;0,"Vagas esgotadas para "&amp;C653,"")</f>
        <v/>
      </c>
    </row>
    <row r="654" spans="2:10" s="25" customFormat="1" ht="15" x14ac:dyDescent="0.2">
      <c r="B654" s="40"/>
      <c r="C654" s="41"/>
      <c r="D654" s="76"/>
      <c r="E654" s="76"/>
      <c r="F654" s="62" t="str">
        <f>IFERROR(IF(E654="","",IF(VLOOKUP(E654,tbFuncionarios[],6,FALSE)&lt;&gt;"","Demitido",VLOOKUP(E654,tbFuncionarios[],2,FALSE))),"")</f>
        <v/>
      </c>
      <c r="G654" s="79" t="str">
        <f>IF(tbLancamentos[[#This Row],[NOME]]="","",IF(tbLancamentos[[#This Row],[esgotado]]&lt;&gt;"",tbLancamentos[[#This Row],[esgotado]],tbLancamentos[[#This Row],[DISPONIBILIDADE]]))</f>
        <v/>
      </c>
      <c r="H654" s="63" t="str">
        <f>IFERROR(IF(tbLancamentos[[#This Row],[NOME]]="","",IF(AND(D654&lt;&gt;"",F654&lt;&gt;"",F654&lt;&gt;"Demitido"),"Ocupado","Disponível")),"")</f>
        <v/>
      </c>
      <c r="I654" s="25" t="str">
        <f>IFERROR(VLOOKUP(C654,CadArm!$B$6:$E$26,4,FALSE)-COUNTIFS($C$6:C654,tbLancamentos[[#This Row],[LOCAL]],$H$6:H654,"Ocupado"),"")</f>
        <v/>
      </c>
      <c r="J654" s="25" t="str">
        <f>IF(tbLancamentos[[#This Row],[Vagas disponíveis]]&lt;0,"Vagas esgotadas para "&amp;C654,"")</f>
        <v/>
      </c>
    </row>
    <row r="655" spans="2:10" s="25" customFormat="1" ht="15" x14ac:dyDescent="0.2">
      <c r="B655" s="40"/>
      <c r="C655" s="41"/>
      <c r="D655" s="76"/>
      <c r="E655" s="76"/>
      <c r="F655" s="62" t="str">
        <f>IFERROR(IF(E655="","",IF(VLOOKUP(E655,tbFuncionarios[],6,FALSE)&lt;&gt;"","Demitido",VLOOKUP(E655,tbFuncionarios[],2,FALSE))),"")</f>
        <v/>
      </c>
      <c r="G655" s="79" t="str">
        <f>IF(tbLancamentos[[#This Row],[NOME]]="","",IF(tbLancamentos[[#This Row],[esgotado]]&lt;&gt;"",tbLancamentos[[#This Row],[esgotado]],tbLancamentos[[#This Row],[DISPONIBILIDADE]]))</f>
        <v/>
      </c>
      <c r="H655" s="63" t="str">
        <f>IFERROR(IF(tbLancamentos[[#This Row],[NOME]]="","",IF(AND(D655&lt;&gt;"",F655&lt;&gt;"",F655&lt;&gt;"Demitido"),"Ocupado","Disponível")),"")</f>
        <v/>
      </c>
      <c r="I655" s="25" t="str">
        <f>IFERROR(VLOOKUP(C655,CadArm!$B$6:$E$26,4,FALSE)-COUNTIFS($C$6:C655,tbLancamentos[[#This Row],[LOCAL]],$H$6:H655,"Ocupado"),"")</f>
        <v/>
      </c>
      <c r="J655" s="25" t="str">
        <f>IF(tbLancamentos[[#This Row],[Vagas disponíveis]]&lt;0,"Vagas esgotadas para "&amp;C655,"")</f>
        <v/>
      </c>
    </row>
    <row r="656" spans="2:10" s="25" customFormat="1" ht="15" x14ac:dyDescent="0.2">
      <c r="B656" s="40"/>
      <c r="C656" s="41"/>
      <c r="D656" s="76"/>
      <c r="E656" s="76"/>
      <c r="F656" s="62" t="str">
        <f>IFERROR(IF(E656="","",IF(VLOOKUP(E656,tbFuncionarios[],6,FALSE)&lt;&gt;"","Demitido",VLOOKUP(E656,tbFuncionarios[],2,FALSE))),"")</f>
        <v/>
      </c>
      <c r="G656" s="79" t="str">
        <f>IF(tbLancamentos[[#This Row],[NOME]]="","",IF(tbLancamentos[[#This Row],[esgotado]]&lt;&gt;"",tbLancamentos[[#This Row],[esgotado]],tbLancamentos[[#This Row],[DISPONIBILIDADE]]))</f>
        <v/>
      </c>
      <c r="H656" s="63" t="str">
        <f>IFERROR(IF(tbLancamentos[[#This Row],[NOME]]="","",IF(AND(D656&lt;&gt;"",F656&lt;&gt;"",F656&lt;&gt;"Demitido"),"Ocupado","Disponível")),"")</f>
        <v/>
      </c>
      <c r="I656" s="25" t="str">
        <f>IFERROR(VLOOKUP(C656,CadArm!$B$6:$E$26,4,FALSE)-COUNTIFS($C$6:C656,tbLancamentos[[#This Row],[LOCAL]],$H$6:H656,"Ocupado"),"")</f>
        <v/>
      </c>
      <c r="J656" s="25" t="str">
        <f>IF(tbLancamentos[[#This Row],[Vagas disponíveis]]&lt;0,"Vagas esgotadas para "&amp;C656,"")</f>
        <v/>
      </c>
    </row>
    <row r="657" spans="2:10" s="25" customFormat="1" ht="15" x14ac:dyDescent="0.2">
      <c r="B657" s="40"/>
      <c r="C657" s="41"/>
      <c r="D657" s="76"/>
      <c r="E657" s="76"/>
      <c r="F657" s="62" t="str">
        <f>IFERROR(IF(E657="","",IF(VLOOKUP(E657,tbFuncionarios[],6,FALSE)&lt;&gt;"","Demitido",VLOOKUP(E657,tbFuncionarios[],2,FALSE))),"")</f>
        <v/>
      </c>
      <c r="G657" s="79" t="str">
        <f>IF(tbLancamentos[[#This Row],[NOME]]="","",IF(tbLancamentos[[#This Row],[esgotado]]&lt;&gt;"",tbLancamentos[[#This Row],[esgotado]],tbLancamentos[[#This Row],[DISPONIBILIDADE]]))</f>
        <v/>
      </c>
      <c r="H657" s="63" t="str">
        <f>IFERROR(IF(tbLancamentos[[#This Row],[NOME]]="","",IF(AND(D657&lt;&gt;"",F657&lt;&gt;"",F657&lt;&gt;"Demitido"),"Ocupado","Disponível")),"")</f>
        <v/>
      </c>
      <c r="I657" s="25" t="str">
        <f>IFERROR(VLOOKUP(C657,CadArm!$B$6:$E$26,4,FALSE)-COUNTIFS($C$6:C657,tbLancamentos[[#This Row],[LOCAL]],$H$6:H657,"Ocupado"),"")</f>
        <v/>
      </c>
      <c r="J657" s="25" t="str">
        <f>IF(tbLancamentos[[#This Row],[Vagas disponíveis]]&lt;0,"Vagas esgotadas para "&amp;C657,"")</f>
        <v/>
      </c>
    </row>
    <row r="658" spans="2:10" s="25" customFormat="1" ht="15" x14ac:dyDescent="0.2">
      <c r="B658" s="40"/>
      <c r="C658" s="41"/>
      <c r="D658" s="76"/>
      <c r="E658" s="76"/>
      <c r="F658" s="62" t="str">
        <f>IFERROR(IF(E658="","",IF(VLOOKUP(E658,tbFuncionarios[],6,FALSE)&lt;&gt;"","Demitido",VLOOKUP(E658,tbFuncionarios[],2,FALSE))),"")</f>
        <v/>
      </c>
      <c r="G658" s="79" t="str">
        <f>IF(tbLancamentos[[#This Row],[NOME]]="","",IF(tbLancamentos[[#This Row],[esgotado]]&lt;&gt;"",tbLancamentos[[#This Row],[esgotado]],tbLancamentos[[#This Row],[DISPONIBILIDADE]]))</f>
        <v/>
      </c>
      <c r="H658" s="63" t="str">
        <f>IFERROR(IF(tbLancamentos[[#This Row],[NOME]]="","",IF(AND(D658&lt;&gt;"",F658&lt;&gt;"",F658&lt;&gt;"Demitido"),"Ocupado","Disponível")),"")</f>
        <v/>
      </c>
      <c r="I658" s="25" t="str">
        <f>IFERROR(VLOOKUP(C658,CadArm!$B$6:$E$26,4,FALSE)-COUNTIFS($C$6:C658,tbLancamentos[[#This Row],[LOCAL]],$H$6:H658,"Ocupado"),"")</f>
        <v/>
      </c>
      <c r="J658" s="25" t="str">
        <f>IF(tbLancamentos[[#This Row],[Vagas disponíveis]]&lt;0,"Vagas esgotadas para "&amp;C658,"")</f>
        <v/>
      </c>
    </row>
    <row r="659" spans="2:10" s="25" customFormat="1" ht="15" x14ac:dyDescent="0.2">
      <c r="B659" s="40"/>
      <c r="C659" s="41"/>
      <c r="D659" s="76"/>
      <c r="E659" s="76"/>
      <c r="F659" s="62" t="str">
        <f>IFERROR(IF(E659="","",IF(VLOOKUP(E659,tbFuncionarios[],6,FALSE)&lt;&gt;"","Demitido",VLOOKUP(E659,tbFuncionarios[],2,FALSE))),"")</f>
        <v/>
      </c>
      <c r="G659" s="79" t="str">
        <f>IF(tbLancamentos[[#This Row],[NOME]]="","",IF(tbLancamentos[[#This Row],[esgotado]]&lt;&gt;"",tbLancamentos[[#This Row],[esgotado]],tbLancamentos[[#This Row],[DISPONIBILIDADE]]))</f>
        <v/>
      </c>
      <c r="H659" s="63" t="str">
        <f>IFERROR(IF(tbLancamentos[[#This Row],[NOME]]="","",IF(AND(D659&lt;&gt;"",F659&lt;&gt;"",F659&lt;&gt;"Demitido"),"Ocupado","Disponível")),"")</f>
        <v/>
      </c>
      <c r="I659" s="25" t="str">
        <f>IFERROR(VLOOKUP(C659,CadArm!$B$6:$E$26,4,FALSE)-COUNTIFS($C$6:C659,tbLancamentos[[#This Row],[LOCAL]],$H$6:H659,"Ocupado"),"")</f>
        <v/>
      </c>
      <c r="J659" s="25" t="str">
        <f>IF(tbLancamentos[[#This Row],[Vagas disponíveis]]&lt;0,"Vagas esgotadas para "&amp;C659,"")</f>
        <v/>
      </c>
    </row>
    <row r="660" spans="2:10" s="25" customFormat="1" ht="15" x14ac:dyDescent="0.2">
      <c r="B660" s="40"/>
      <c r="C660" s="41"/>
      <c r="D660" s="76"/>
      <c r="E660" s="76"/>
      <c r="F660" s="62" t="str">
        <f>IFERROR(IF(E660="","",IF(VLOOKUP(E660,tbFuncionarios[],6,FALSE)&lt;&gt;"","Demitido",VLOOKUP(E660,tbFuncionarios[],2,FALSE))),"")</f>
        <v/>
      </c>
      <c r="G660" s="79" t="str">
        <f>IF(tbLancamentos[[#This Row],[NOME]]="","",IF(tbLancamentos[[#This Row],[esgotado]]&lt;&gt;"",tbLancamentos[[#This Row],[esgotado]],tbLancamentos[[#This Row],[DISPONIBILIDADE]]))</f>
        <v/>
      </c>
      <c r="H660" s="63" t="str">
        <f>IFERROR(IF(tbLancamentos[[#This Row],[NOME]]="","",IF(AND(D660&lt;&gt;"",F660&lt;&gt;"",F660&lt;&gt;"Demitido"),"Ocupado","Disponível")),"")</f>
        <v/>
      </c>
      <c r="I660" s="25" t="str">
        <f>IFERROR(VLOOKUP(C660,CadArm!$B$6:$E$26,4,FALSE)-COUNTIFS($C$6:C660,tbLancamentos[[#This Row],[LOCAL]],$H$6:H660,"Ocupado"),"")</f>
        <v/>
      </c>
      <c r="J660" s="25" t="str">
        <f>IF(tbLancamentos[[#This Row],[Vagas disponíveis]]&lt;0,"Vagas esgotadas para "&amp;C660,"")</f>
        <v/>
      </c>
    </row>
    <row r="661" spans="2:10" s="25" customFormat="1" ht="15" x14ac:dyDescent="0.2">
      <c r="B661" s="40"/>
      <c r="C661" s="41"/>
      <c r="D661" s="76"/>
      <c r="E661" s="76"/>
      <c r="F661" s="62" t="str">
        <f>IFERROR(IF(E661="","",IF(VLOOKUP(E661,tbFuncionarios[],6,FALSE)&lt;&gt;"","Demitido",VLOOKUP(E661,tbFuncionarios[],2,FALSE))),"")</f>
        <v/>
      </c>
      <c r="G661" s="79" t="str">
        <f>IF(tbLancamentos[[#This Row],[NOME]]="","",IF(tbLancamentos[[#This Row],[esgotado]]&lt;&gt;"",tbLancamentos[[#This Row],[esgotado]],tbLancamentos[[#This Row],[DISPONIBILIDADE]]))</f>
        <v/>
      </c>
      <c r="H661" s="63" t="str">
        <f>IFERROR(IF(tbLancamentos[[#This Row],[NOME]]="","",IF(AND(D661&lt;&gt;"",F661&lt;&gt;"",F661&lt;&gt;"Demitido"),"Ocupado","Disponível")),"")</f>
        <v/>
      </c>
      <c r="I661" s="25" t="str">
        <f>IFERROR(VLOOKUP(C661,CadArm!$B$6:$E$26,4,FALSE)-COUNTIFS($C$6:C661,tbLancamentos[[#This Row],[LOCAL]],$H$6:H661,"Ocupado"),"")</f>
        <v/>
      </c>
      <c r="J661" s="25" t="str">
        <f>IF(tbLancamentos[[#This Row],[Vagas disponíveis]]&lt;0,"Vagas esgotadas para "&amp;C661,"")</f>
        <v/>
      </c>
    </row>
    <row r="662" spans="2:10" s="25" customFormat="1" ht="15" x14ac:dyDescent="0.2">
      <c r="B662" s="40"/>
      <c r="C662" s="41"/>
      <c r="D662" s="76"/>
      <c r="E662" s="76"/>
      <c r="F662" s="62" t="str">
        <f>IFERROR(IF(E662="","",IF(VLOOKUP(E662,tbFuncionarios[],6,FALSE)&lt;&gt;"","Demitido",VLOOKUP(E662,tbFuncionarios[],2,FALSE))),"")</f>
        <v/>
      </c>
      <c r="G662" s="79" t="str">
        <f>IF(tbLancamentos[[#This Row],[NOME]]="","",IF(tbLancamentos[[#This Row],[esgotado]]&lt;&gt;"",tbLancamentos[[#This Row],[esgotado]],tbLancamentos[[#This Row],[DISPONIBILIDADE]]))</f>
        <v/>
      </c>
      <c r="H662" s="63" t="str">
        <f>IFERROR(IF(tbLancamentos[[#This Row],[NOME]]="","",IF(AND(D662&lt;&gt;"",F662&lt;&gt;"",F662&lt;&gt;"Demitido"),"Ocupado","Disponível")),"")</f>
        <v/>
      </c>
      <c r="I662" s="25" t="str">
        <f>IFERROR(VLOOKUP(C662,CadArm!$B$6:$E$26,4,FALSE)-COUNTIFS($C$6:C662,tbLancamentos[[#This Row],[LOCAL]],$H$6:H662,"Ocupado"),"")</f>
        <v/>
      </c>
      <c r="J662" s="25" t="str">
        <f>IF(tbLancamentos[[#This Row],[Vagas disponíveis]]&lt;0,"Vagas esgotadas para "&amp;C662,"")</f>
        <v/>
      </c>
    </row>
    <row r="663" spans="2:10" s="25" customFormat="1" ht="15" x14ac:dyDescent="0.2">
      <c r="B663" s="40"/>
      <c r="C663" s="41"/>
      <c r="D663" s="76"/>
      <c r="E663" s="76"/>
      <c r="F663" s="62" t="str">
        <f>IFERROR(IF(E663="","",IF(VLOOKUP(E663,tbFuncionarios[],6,FALSE)&lt;&gt;"","Demitido",VLOOKUP(E663,tbFuncionarios[],2,FALSE))),"")</f>
        <v/>
      </c>
      <c r="G663" s="79" t="str">
        <f>IF(tbLancamentos[[#This Row],[NOME]]="","",IF(tbLancamentos[[#This Row],[esgotado]]&lt;&gt;"",tbLancamentos[[#This Row],[esgotado]],tbLancamentos[[#This Row],[DISPONIBILIDADE]]))</f>
        <v/>
      </c>
      <c r="H663" s="63" t="str">
        <f>IFERROR(IF(tbLancamentos[[#This Row],[NOME]]="","",IF(AND(D663&lt;&gt;"",F663&lt;&gt;"",F663&lt;&gt;"Demitido"),"Ocupado","Disponível")),"")</f>
        <v/>
      </c>
      <c r="I663" s="25" t="str">
        <f>IFERROR(VLOOKUP(C663,CadArm!$B$6:$E$26,4,FALSE)-COUNTIFS($C$6:C663,tbLancamentos[[#This Row],[LOCAL]],$H$6:H663,"Ocupado"),"")</f>
        <v/>
      </c>
      <c r="J663" s="25" t="str">
        <f>IF(tbLancamentos[[#This Row],[Vagas disponíveis]]&lt;0,"Vagas esgotadas para "&amp;C663,"")</f>
        <v/>
      </c>
    </row>
    <row r="664" spans="2:10" s="25" customFormat="1" ht="15" x14ac:dyDescent="0.2">
      <c r="B664" s="40"/>
      <c r="C664" s="41"/>
      <c r="D664" s="76"/>
      <c r="E664" s="76"/>
      <c r="F664" s="62" t="str">
        <f>IFERROR(IF(E664="","",IF(VLOOKUP(E664,tbFuncionarios[],6,FALSE)&lt;&gt;"","Demitido",VLOOKUP(E664,tbFuncionarios[],2,FALSE))),"")</f>
        <v/>
      </c>
      <c r="G664" s="79" t="str">
        <f>IF(tbLancamentos[[#This Row],[NOME]]="","",IF(tbLancamentos[[#This Row],[esgotado]]&lt;&gt;"",tbLancamentos[[#This Row],[esgotado]],tbLancamentos[[#This Row],[DISPONIBILIDADE]]))</f>
        <v/>
      </c>
      <c r="H664" s="63" t="str">
        <f>IFERROR(IF(tbLancamentos[[#This Row],[NOME]]="","",IF(AND(D664&lt;&gt;"",F664&lt;&gt;"",F664&lt;&gt;"Demitido"),"Ocupado","Disponível")),"")</f>
        <v/>
      </c>
      <c r="I664" s="25" t="str">
        <f>IFERROR(VLOOKUP(C664,CadArm!$B$6:$E$26,4,FALSE)-COUNTIFS($C$6:C664,tbLancamentos[[#This Row],[LOCAL]],$H$6:H664,"Ocupado"),"")</f>
        <v/>
      </c>
      <c r="J664" s="25" t="str">
        <f>IF(tbLancamentos[[#This Row],[Vagas disponíveis]]&lt;0,"Vagas esgotadas para "&amp;C664,"")</f>
        <v/>
      </c>
    </row>
    <row r="665" spans="2:10" s="25" customFormat="1" ht="15" x14ac:dyDescent="0.2">
      <c r="B665" s="40"/>
      <c r="C665" s="41"/>
      <c r="D665" s="76"/>
      <c r="E665" s="76"/>
      <c r="F665" s="62" t="str">
        <f>IFERROR(IF(E665="","",IF(VLOOKUP(E665,tbFuncionarios[],6,FALSE)&lt;&gt;"","Demitido",VLOOKUP(E665,tbFuncionarios[],2,FALSE))),"")</f>
        <v/>
      </c>
      <c r="G665" s="79" t="str">
        <f>IF(tbLancamentos[[#This Row],[NOME]]="","",IF(tbLancamentos[[#This Row],[esgotado]]&lt;&gt;"",tbLancamentos[[#This Row],[esgotado]],tbLancamentos[[#This Row],[DISPONIBILIDADE]]))</f>
        <v/>
      </c>
      <c r="H665" s="63" t="str">
        <f>IFERROR(IF(tbLancamentos[[#This Row],[NOME]]="","",IF(AND(D665&lt;&gt;"",F665&lt;&gt;"",F665&lt;&gt;"Demitido"),"Ocupado","Disponível")),"")</f>
        <v/>
      </c>
      <c r="I665" s="25" t="str">
        <f>IFERROR(VLOOKUP(C665,CadArm!$B$6:$E$26,4,FALSE)-COUNTIFS($C$6:C665,tbLancamentos[[#This Row],[LOCAL]],$H$6:H665,"Ocupado"),"")</f>
        <v/>
      </c>
      <c r="J665" s="25" t="str">
        <f>IF(tbLancamentos[[#This Row],[Vagas disponíveis]]&lt;0,"Vagas esgotadas para "&amp;C665,"")</f>
        <v/>
      </c>
    </row>
    <row r="666" spans="2:10" s="25" customFormat="1" ht="15" x14ac:dyDescent="0.2">
      <c r="B666" s="40"/>
      <c r="C666" s="41"/>
      <c r="D666" s="76"/>
      <c r="E666" s="76"/>
      <c r="F666" s="62" t="str">
        <f>IFERROR(IF(E666="","",IF(VLOOKUP(E666,tbFuncionarios[],6,FALSE)&lt;&gt;"","Demitido",VLOOKUP(E666,tbFuncionarios[],2,FALSE))),"")</f>
        <v/>
      </c>
      <c r="G666" s="79" t="str">
        <f>IF(tbLancamentos[[#This Row],[NOME]]="","",IF(tbLancamentos[[#This Row],[esgotado]]&lt;&gt;"",tbLancamentos[[#This Row],[esgotado]],tbLancamentos[[#This Row],[DISPONIBILIDADE]]))</f>
        <v/>
      </c>
      <c r="H666" s="63" t="str">
        <f>IFERROR(IF(tbLancamentos[[#This Row],[NOME]]="","",IF(AND(D666&lt;&gt;"",F666&lt;&gt;"",F666&lt;&gt;"Demitido"),"Ocupado","Disponível")),"")</f>
        <v/>
      </c>
      <c r="I666" s="25" t="str">
        <f>IFERROR(VLOOKUP(C666,CadArm!$B$6:$E$26,4,FALSE)-COUNTIFS($C$6:C666,tbLancamentos[[#This Row],[LOCAL]],$H$6:H666,"Ocupado"),"")</f>
        <v/>
      </c>
      <c r="J666" s="25" t="str">
        <f>IF(tbLancamentos[[#This Row],[Vagas disponíveis]]&lt;0,"Vagas esgotadas para "&amp;C666,"")</f>
        <v/>
      </c>
    </row>
    <row r="667" spans="2:10" s="25" customFormat="1" ht="15" x14ac:dyDescent="0.2">
      <c r="B667" s="40"/>
      <c r="C667" s="41"/>
      <c r="D667" s="76"/>
      <c r="E667" s="76"/>
      <c r="F667" s="62" t="str">
        <f>IFERROR(IF(E667="","",IF(VLOOKUP(E667,tbFuncionarios[],6,FALSE)&lt;&gt;"","Demitido",VLOOKUP(E667,tbFuncionarios[],2,FALSE))),"")</f>
        <v/>
      </c>
      <c r="G667" s="79" t="str">
        <f>IF(tbLancamentos[[#This Row],[NOME]]="","",IF(tbLancamentos[[#This Row],[esgotado]]&lt;&gt;"",tbLancamentos[[#This Row],[esgotado]],tbLancamentos[[#This Row],[DISPONIBILIDADE]]))</f>
        <v/>
      </c>
      <c r="H667" s="63" t="str">
        <f>IFERROR(IF(tbLancamentos[[#This Row],[NOME]]="","",IF(AND(D667&lt;&gt;"",F667&lt;&gt;"",F667&lt;&gt;"Demitido"),"Ocupado","Disponível")),"")</f>
        <v/>
      </c>
      <c r="I667" s="25" t="str">
        <f>IFERROR(VLOOKUP(C667,CadArm!$B$6:$E$26,4,FALSE)-COUNTIFS($C$6:C667,tbLancamentos[[#This Row],[LOCAL]],$H$6:H667,"Ocupado"),"")</f>
        <v/>
      </c>
      <c r="J667" s="25" t="str">
        <f>IF(tbLancamentos[[#This Row],[Vagas disponíveis]]&lt;0,"Vagas esgotadas para "&amp;C667,"")</f>
        <v/>
      </c>
    </row>
    <row r="668" spans="2:10" s="25" customFormat="1" ht="15" x14ac:dyDescent="0.2">
      <c r="B668" s="40"/>
      <c r="C668" s="41"/>
      <c r="D668" s="76"/>
      <c r="E668" s="76"/>
      <c r="F668" s="62" t="str">
        <f>IFERROR(IF(E668="","",IF(VLOOKUP(E668,tbFuncionarios[],6,FALSE)&lt;&gt;"","Demitido",VLOOKUP(E668,tbFuncionarios[],2,FALSE))),"")</f>
        <v/>
      </c>
      <c r="G668" s="79" t="str">
        <f>IF(tbLancamentos[[#This Row],[NOME]]="","",IF(tbLancamentos[[#This Row],[esgotado]]&lt;&gt;"",tbLancamentos[[#This Row],[esgotado]],tbLancamentos[[#This Row],[DISPONIBILIDADE]]))</f>
        <v/>
      </c>
      <c r="H668" s="63" t="str">
        <f>IFERROR(IF(tbLancamentos[[#This Row],[NOME]]="","",IF(AND(D668&lt;&gt;"",F668&lt;&gt;"",F668&lt;&gt;"Demitido"),"Ocupado","Disponível")),"")</f>
        <v/>
      </c>
      <c r="I668" s="25" t="str">
        <f>IFERROR(VLOOKUP(C668,CadArm!$B$6:$E$26,4,FALSE)-COUNTIFS($C$6:C668,tbLancamentos[[#This Row],[LOCAL]],$H$6:H668,"Ocupado"),"")</f>
        <v/>
      </c>
      <c r="J668" s="25" t="str">
        <f>IF(tbLancamentos[[#This Row],[Vagas disponíveis]]&lt;0,"Vagas esgotadas para "&amp;C668,"")</f>
        <v/>
      </c>
    </row>
    <row r="669" spans="2:10" s="25" customFormat="1" ht="15" x14ac:dyDescent="0.2">
      <c r="B669" s="40"/>
      <c r="C669" s="41"/>
      <c r="D669" s="76"/>
      <c r="E669" s="76"/>
      <c r="F669" s="62" t="str">
        <f>IFERROR(IF(E669="","",IF(VLOOKUP(E669,tbFuncionarios[],6,FALSE)&lt;&gt;"","Demitido",VLOOKUP(E669,tbFuncionarios[],2,FALSE))),"")</f>
        <v/>
      </c>
      <c r="G669" s="79" t="str">
        <f>IF(tbLancamentos[[#This Row],[NOME]]="","",IF(tbLancamentos[[#This Row],[esgotado]]&lt;&gt;"",tbLancamentos[[#This Row],[esgotado]],tbLancamentos[[#This Row],[DISPONIBILIDADE]]))</f>
        <v/>
      </c>
      <c r="H669" s="63" t="str">
        <f>IFERROR(IF(tbLancamentos[[#This Row],[NOME]]="","",IF(AND(D669&lt;&gt;"",F669&lt;&gt;"",F669&lt;&gt;"Demitido"),"Ocupado","Disponível")),"")</f>
        <v/>
      </c>
      <c r="I669" s="25" t="str">
        <f>IFERROR(VLOOKUP(C669,CadArm!$B$6:$E$26,4,FALSE)-COUNTIFS($C$6:C669,tbLancamentos[[#This Row],[LOCAL]],$H$6:H669,"Ocupado"),"")</f>
        <v/>
      </c>
      <c r="J669" s="25" t="str">
        <f>IF(tbLancamentos[[#This Row],[Vagas disponíveis]]&lt;0,"Vagas esgotadas para "&amp;C669,"")</f>
        <v/>
      </c>
    </row>
    <row r="670" spans="2:10" s="25" customFormat="1" ht="15" x14ac:dyDescent="0.2">
      <c r="B670" s="40"/>
      <c r="C670" s="41"/>
      <c r="D670" s="76"/>
      <c r="E670" s="76"/>
      <c r="F670" s="62" t="str">
        <f>IFERROR(IF(E670="","",IF(VLOOKUP(E670,tbFuncionarios[],6,FALSE)&lt;&gt;"","Demitido",VLOOKUP(E670,tbFuncionarios[],2,FALSE))),"")</f>
        <v/>
      </c>
      <c r="G670" s="79" t="str">
        <f>IF(tbLancamentos[[#This Row],[NOME]]="","",IF(tbLancamentos[[#This Row],[esgotado]]&lt;&gt;"",tbLancamentos[[#This Row],[esgotado]],tbLancamentos[[#This Row],[DISPONIBILIDADE]]))</f>
        <v/>
      </c>
      <c r="H670" s="63" t="str">
        <f>IFERROR(IF(tbLancamentos[[#This Row],[NOME]]="","",IF(AND(D670&lt;&gt;"",F670&lt;&gt;"",F670&lt;&gt;"Demitido"),"Ocupado","Disponível")),"")</f>
        <v/>
      </c>
      <c r="I670" s="25" t="str">
        <f>IFERROR(VLOOKUP(C670,CadArm!$B$6:$E$26,4,FALSE)-COUNTIFS($C$6:C670,tbLancamentos[[#This Row],[LOCAL]],$H$6:H670,"Ocupado"),"")</f>
        <v/>
      </c>
      <c r="J670" s="25" t="str">
        <f>IF(tbLancamentos[[#This Row],[Vagas disponíveis]]&lt;0,"Vagas esgotadas para "&amp;C670,"")</f>
        <v/>
      </c>
    </row>
    <row r="671" spans="2:10" s="25" customFormat="1" ht="15" x14ac:dyDescent="0.2">
      <c r="B671" s="40"/>
      <c r="C671" s="41"/>
      <c r="D671" s="76"/>
      <c r="E671" s="76"/>
      <c r="F671" s="62" t="str">
        <f>IFERROR(IF(E671="","",IF(VLOOKUP(E671,tbFuncionarios[],6,FALSE)&lt;&gt;"","Demitido",VLOOKUP(E671,tbFuncionarios[],2,FALSE))),"")</f>
        <v/>
      </c>
      <c r="G671" s="79" t="str">
        <f>IF(tbLancamentos[[#This Row],[NOME]]="","",IF(tbLancamentos[[#This Row],[esgotado]]&lt;&gt;"",tbLancamentos[[#This Row],[esgotado]],tbLancamentos[[#This Row],[DISPONIBILIDADE]]))</f>
        <v/>
      </c>
      <c r="H671" s="63" t="str">
        <f>IFERROR(IF(tbLancamentos[[#This Row],[NOME]]="","",IF(AND(D671&lt;&gt;"",F671&lt;&gt;"",F671&lt;&gt;"Demitido"),"Ocupado","Disponível")),"")</f>
        <v/>
      </c>
      <c r="I671" s="25" t="str">
        <f>IFERROR(VLOOKUP(C671,CadArm!$B$6:$E$26,4,FALSE)-COUNTIFS($C$6:C671,tbLancamentos[[#This Row],[LOCAL]],$H$6:H671,"Ocupado"),"")</f>
        <v/>
      </c>
      <c r="J671" s="25" t="str">
        <f>IF(tbLancamentos[[#This Row],[Vagas disponíveis]]&lt;0,"Vagas esgotadas para "&amp;C671,"")</f>
        <v/>
      </c>
    </row>
    <row r="672" spans="2:10" s="25" customFormat="1" ht="15" x14ac:dyDescent="0.2">
      <c r="B672" s="40"/>
      <c r="C672" s="41"/>
      <c r="D672" s="76"/>
      <c r="E672" s="76"/>
      <c r="F672" s="62" t="str">
        <f>IFERROR(IF(E672="","",IF(VLOOKUP(E672,tbFuncionarios[],6,FALSE)&lt;&gt;"","Demitido",VLOOKUP(E672,tbFuncionarios[],2,FALSE))),"")</f>
        <v/>
      </c>
      <c r="G672" s="79" t="str">
        <f>IF(tbLancamentos[[#This Row],[NOME]]="","",IF(tbLancamentos[[#This Row],[esgotado]]&lt;&gt;"",tbLancamentos[[#This Row],[esgotado]],tbLancamentos[[#This Row],[DISPONIBILIDADE]]))</f>
        <v/>
      </c>
      <c r="H672" s="63" t="str">
        <f>IFERROR(IF(tbLancamentos[[#This Row],[NOME]]="","",IF(AND(D672&lt;&gt;"",F672&lt;&gt;"",F672&lt;&gt;"Demitido"),"Ocupado","Disponível")),"")</f>
        <v/>
      </c>
      <c r="I672" s="25" t="str">
        <f>IFERROR(VLOOKUP(C672,CadArm!$B$6:$E$26,4,FALSE)-COUNTIFS($C$6:C672,tbLancamentos[[#This Row],[LOCAL]],$H$6:H672,"Ocupado"),"")</f>
        <v/>
      </c>
      <c r="J672" s="25" t="str">
        <f>IF(tbLancamentos[[#This Row],[Vagas disponíveis]]&lt;0,"Vagas esgotadas para "&amp;C672,"")</f>
        <v/>
      </c>
    </row>
    <row r="673" spans="2:10" s="25" customFormat="1" ht="15" x14ac:dyDescent="0.2">
      <c r="B673" s="40"/>
      <c r="C673" s="41"/>
      <c r="D673" s="76"/>
      <c r="E673" s="76"/>
      <c r="F673" s="62" t="str">
        <f>IFERROR(IF(E673="","",IF(VLOOKUP(E673,tbFuncionarios[],6,FALSE)&lt;&gt;"","Demitido",VLOOKUP(E673,tbFuncionarios[],2,FALSE))),"")</f>
        <v/>
      </c>
      <c r="G673" s="79" t="str">
        <f>IF(tbLancamentos[[#This Row],[NOME]]="","",IF(tbLancamentos[[#This Row],[esgotado]]&lt;&gt;"",tbLancamentos[[#This Row],[esgotado]],tbLancamentos[[#This Row],[DISPONIBILIDADE]]))</f>
        <v/>
      </c>
      <c r="H673" s="63" t="str">
        <f>IFERROR(IF(tbLancamentos[[#This Row],[NOME]]="","",IF(AND(D673&lt;&gt;"",F673&lt;&gt;"",F673&lt;&gt;"Demitido"),"Ocupado","Disponível")),"")</f>
        <v/>
      </c>
      <c r="I673" s="25" t="str">
        <f>IFERROR(VLOOKUP(C673,CadArm!$B$6:$E$26,4,FALSE)-COUNTIFS($C$6:C673,tbLancamentos[[#This Row],[LOCAL]],$H$6:H673,"Ocupado"),"")</f>
        <v/>
      </c>
      <c r="J673" s="25" t="str">
        <f>IF(tbLancamentos[[#This Row],[Vagas disponíveis]]&lt;0,"Vagas esgotadas para "&amp;C673,"")</f>
        <v/>
      </c>
    </row>
    <row r="674" spans="2:10" s="25" customFormat="1" ht="15" x14ac:dyDescent="0.2">
      <c r="B674" s="40"/>
      <c r="C674" s="41"/>
      <c r="D674" s="76"/>
      <c r="E674" s="76"/>
      <c r="F674" s="62" t="str">
        <f>IFERROR(IF(E674="","",IF(VLOOKUP(E674,tbFuncionarios[],6,FALSE)&lt;&gt;"","Demitido",VLOOKUP(E674,tbFuncionarios[],2,FALSE))),"")</f>
        <v/>
      </c>
      <c r="G674" s="79" t="str">
        <f>IF(tbLancamentos[[#This Row],[NOME]]="","",IF(tbLancamentos[[#This Row],[esgotado]]&lt;&gt;"",tbLancamentos[[#This Row],[esgotado]],tbLancamentos[[#This Row],[DISPONIBILIDADE]]))</f>
        <v/>
      </c>
      <c r="H674" s="63" t="str">
        <f>IFERROR(IF(tbLancamentos[[#This Row],[NOME]]="","",IF(AND(D674&lt;&gt;"",F674&lt;&gt;"",F674&lt;&gt;"Demitido"),"Ocupado","Disponível")),"")</f>
        <v/>
      </c>
      <c r="I674" s="25" t="str">
        <f>IFERROR(VLOOKUP(C674,CadArm!$B$6:$E$26,4,FALSE)-COUNTIFS($C$6:C674,tbLancamentos[[#This Row],[LOCAL]],$H$6:H674,"Ocupado"),"")</f>
        <v/>
      </c>
      <c r="J674" s="25" t="str">
        <f>IF(tbLancamentos[[#This Row],[Vagas disponíveis]]&lt;0,"Vagas esgotadas para "&amp;C674,"")</f>
        <v/>
      </c>
    </row>
    <row r="675" spans="2:10" s="25" customFormat="1" ht="15" x14ac:dyDescent="0.2">
      <c r="B675" s="40"/>
      <c r="C675" s="41"/>
      <c r="D675" s="76"/>
      <c r="E675" s="76"/>
      <c r="F675" s="62" t="str">
        <f>IFERROR(IF(E675="","",IF(VLOOKUP(E675,tbFuncionarios[],6,FALSE)&lt;&gt;"","Demitido",VLOOKUP(E675,tbFuncionarios[],2,FALSE))),"")</f>
        <v/>
      </c>
      <c r="G675" s="79" t="str">
        <f>IF(tbLancamentos[[#This Row],[NOME]]="","",IF(tbLancamentos[[#This Row],[esgotado]]&lt;&gt;"",tbLancamentos[[#This Row],[esgotado]],tbLancamentos[[#This Row],[DISPONIBILIDADE]]))</f>
        <v/>
      </c>
      <c r="H675" s="63" t="str">
        <f>IFERROR(IF(tbLancamentos[[#This Row],[NOME]]="","",IF(AND(D675&lt;&gt;"",F675&lt;&gt;"",F675&lt;&gt;"Demitido"),"Ocupado","Disponível")),"")</f>
        <v/>
      </c>
      <c r="I675" s="25" t="str">
        <f>IFERROR(VLOOKUP(C675,CadArm!$B$6:$E$26,4,FALSE)-COUNTIFS($C$6:C675,tbLancamentos[[#This Row],[LOCAL]],$H$6:H675,"Ocupado"),"")</f>
        <v/>
      </c>
      <c r="J675" s="25" t="str">
        <f>IF(tbLancamentos[[#This Row],[Vagas disponíveis]]&lt;0,"Vagas esgotadas para "&amp;C675,"")</f>
        <v/>
      </c>
    </row>
    <row r="676" spans="2:10" s="25" customFormat="1" ht="15" x14ac:dyDescent="0.2">
      <c r="B676" s="40"/>
      <c r="C676" s="41"/>
      <c r="D676" s="76"/>
      <c r="E676" s="76"/>
      <c r="F676" s="62" t="str">
        <f>IFERROR(IF(E676="","",IF(VLOOKUP(E676,tbFuncionarios[],6,FALSE)&lt;&gt;"","Demitido",VLOOKUP(E676,tbFuncionarios[],2,FALSE))),"")</f>
        <v/>
      </c>
      <c r="G676" s="79" t="str">
        <f>IF(tbLancamentos[[#This Row],[NOME]]="","",IF(tbLancamentos[[#This Row],[esgotado]]&lt;&gt;"",tbLancamentos[[#This Row],[esgotado]],tbLancamentos[[#This Row],[DISPONIBILIDADE]]))</f>
        <v/>
      </c>
      <c r="H676" s="63" t="str">
        <f>IFERROR(IF(tbLancamentos[[#This Row],[NOME]]="","",IF(AND(D676&lt;&gt;"",F676&lt;&gt;"",F676&lt;&gt;"Demitido"),"Ocupado","Disponível")),"")</f>
        <v/>
      </c>
      <c r="I676" s="25" t="str">
        <f>IFERROR(VLOOKUP(C676,CadArm!$B$6:$E$26,4,FALSE)-COUNTIFS($C$6:C676,tbLancamentos[[#This Row],[LOCAL]],$H$6:H676,"Ocupado"),"")</f>
        <v/>
      </c>
      <c r="J676" s="25" t="str">
        <f>IF(tbLancamentos[[#This Row],[Vagas disponíveis]]&lt;0,"Vagas esgotadas para "&amp;C676,"")</f>
        <v/>
      </c>
    </row>
    <row r="677" spans="2:10" s="25" customFormat="1" ht="15" x14ac:dyDescent="0.2">
      <c r="B677" s="40"/>
      <c r="C677" s="41"/>
      <c r="D677" s="76"/>
      <c r="E677" s="76"/>
      <c r="F677" s="62" t="str">
        <f>IFERROR(IF(E677="","",IF(VLOOKUP(E677,tbFuncionarios[],6,FALSE)&lt;&gt;"","Demitido",VLOOKUP(E677,tbFuncionarios[],2,FALSE))),"")</f>
        <v/>
      </c>
      <c r="G677" s="79" t="str">
        <f>IF(tbLancamentos[[#This Row],[NOME]]="","",IF(tbLancamentos[[#This Row],[esgotado]]&lt;&gt;"",tbLancamentos[[#This Row],[esgotado]],tbLancamentos[[#This Row],[DISPONIBILIDADE]]))</f>
        <v/>
      </c>
      <c r="H677" s="63" t="str">
        <f>IFERROR(IF(tbLancamentos[[#This Row],[NOME]]="","",IF(AND(D677&lt;&gt;"",F677&lt;&gt;"",F677&lt;&gt;"Demitido"),"Ocupado","Disponível")),"")</f>
        <v/>
      </c>
      <c r="I677" s="25" t="str">
        <f>IFERROR(VLOOKUP(C677,CadArm!$B$6:$E$26,4,FALSE)-COUNTIFS($C$6:C677,tbLancamentos[[#This Row],[LOCAL]],$H$6:H677,"Ocupado"),"")</f>
        <v/>
      </c>
      <c r="J677" s="25" t="str">
        <f>IF(tbLancamentos[[#This Row],[Vagas disponíveis]]&lt;0,"Vagas esgotadas para "&amp;C677,"")</f>
        <v/>
      </c>
    </row>
    <row r="678" spans="2:10" s="25" customFormat="1" ht="15" x14ac:dyDescent="0.2">
      <c r="B678" s="40"/>
      <c r="C678" s="41"/>
      <c r="D678" s="76"/>
      <c r="E678" s="76"/>
      <c r="F678" s="62" t="str">
        <f>IFERROR(IF(E678="","",IF(VLOOKUP(E678,tbFuncionarios[],6,FALSE)&lt;&gt;"","Demitido",VLOOKUP(E678,tbFuncionarios[],2,FALSE))),"")</f>
        <v/>
      </c>
      <c r="G678" s="79" t="str">
        <f>IF(tbLancamentos[[#This Row],[NOME]]="","",IF(tbLancamentos[[#This Row],[esgotado]]&lt;&gt;"",tbLancamentos[[#This Row],[esgotado]],tbLancamentos[[#This Row],[DISPONIBILIDADE]]))</f>
        <v/>
      </c>
      <c r="H678" s="63" t="str">
        <f>IFERROR(IF(tbLancamentos[[#This Row],[NOME]]="","",IF(AND(D678&lt;&gt;"",F678&lt;&gt;"",F678&lt;&gt;"Demitido"),"Ocupado","Disponível")),"")</f>
        <v/>
      </c>
      <c r="I678" s="25" t="str">
        <f>IFERROR(VLOOKUP(C678,CadArm!$B$6:$E$26,4,FALSE)-COUNTIFS($C$6:C678,tbLancamentos[[#This Row],[LOCAL]],$H$6:H678,"Ocupado"),"")</f>
        <v/>
      </c>
      <c r="J678" s="25" t="str">
        <f>IF(tbLancamentos[[#This Row],[Vagas disponíveis]]&lt;0,"Vagas esgotadas para "&amp;C678,"")</f>
        <v/>
      </c>
    </row>
    <row r="679" spans="2:10" s="25" customFormat="1" ht="15" x14ac:dyDescent="0.2">
      <c r="B679" s="40"/>
      <c r="C679" s="41"/>
      <c r="D679" s="76"/>
      <c r="E679" s="76"/>
      <c r="F679" s="62" t="str">
        <f>IFERROR(IF(E679="","",IF(VLOOKUP(E679,tbFuncionarios[],6,FALSE)&lt;&gt;"","Demitido",VLOOKUP(E679,tbFuncionarios[],2,FALSE))),"")</f>
        <v/>
      </c>
      <c r="G679" s="79" t="str">
        <f>IF(tbLancamentos[[#This Row],[NOME]]="","",IF(tbLancamentos[[#This Row],[esgotado]]&lt;&gt;"",tbLancamentos[[#This Row],[esgotado]],tbLancamentos[[#This Row],[DISPONIBILIDADE]]))</f>
        <v/>
      </c>
      <c r="H679" s="63" t="str">
        <f>IFERROR(IF(tbLancamentos[[#This Row],[NOME]]="","",IF(AND(D679&lt;&gt;"",F679&lt;&gt;"",F679&lt;&gt;"Demitido"),"Ocupado","Disponível")),"")</f>
        <v/>
      </c>
      <c r="I679" s="25" t="str">
        <f>IFERROR(VLOOKUP(C679,CadArm!$B$6:$E$26,4,FALSE)-COUNTIFS($C$6:C679,tbLancamentos[[#This Row],[LOCAL]],$H$6:H679,"Ocupado"),"")</f>
        <v/>
      </c>
      <c r="J679" s="25" t="str">
        <f>IF(tbLancamentos[[#This Row],[Vagas disponíveis]]&lt;0,"Vagas esgotadas para "&amp;C679,"")</f>
        <v/>
      </c>
    </row>
    <row r="680" spans="2:10" s="25" customFormat="1" ht="15" x14ac:dyDescent="0.2">
      <c r="B680" s="40"/>
      <c r="C680" s="41"/>
      <c r="D680" s="76"/>
      <c r="E680" s="76"/>
      <c r="F680" s="62" t="str">
        <f>IFERROR(IF(E680="","",IF(VLOOKUP(E680,tbFuncionarios[],6,FALSE)&lt;&gt;"","Demitido",VLOOKUP(E680,tbFuncionarios[],2,FALSE))),"")</f>
        <v/>
      </c>
      <c r="G680" s="79" t="str">
        <f>IF(tbLancamentos[[#This Row],[NOME]]="","",IF(tbLancamentos[[#This Row],[esgotado]]&lt;&gt;"",tbLancamentos[[#This Row],[esgotado]],tbLancamentos[[#This Row],[DISPONIBILIDADE]]))</f>
        <v/>
      </c>
      <c r="H680" s="63" t="str">
        <f>IFERROR(IF(tbLancamentos[[#This Row],[NOME]]="","",IF(AND(D680&lt;&gt;"",F680&lt;&gt;"",F680&lt;&gt;"Demitido"),"Ocupado","Disponível")),"")</f>
        <v/>
      </c>
      <c r="I680" s="25" t="str">
        <f>IFERROR(VLOOKUP(C680,CadArm!$B$6:$E$26,4,FALSE)-COUNTIFS($C$6:C680,tbLancamentos[[#This Row],[LOCAL]],$H$6:H680,"Ocupado"),"")</f>
        <v/>
      </c>
      <c r="J680" s="25" t="str">
        <f>IF(tbLancamentos[[#This Row],[Vagas disponíveis]]&lt;0,"Vagas esgotadas para "&amp;C680,"")</f>
        <v/>
      </c>
    </row>
    <row r="681" spans="2:10" s="25" customFormat="1" ht="15" x14ac:dyDescent="0.2">
      <c r="B681" s="40"/>
      <c r="C681" s="41"/>
      <c r="D681" s="76"/>
      <c r="E681" s="76"/>
      <c r="F681" s="62" t="str">
        <f>IFERROR(IF(E681="","",IF(VLOOKUP(E681,tbFuncionarios[],6,FALSE)&lt;&gt;"","Demitido",VLOOKUP(E681,tbFuncionarios[],2,FALSE))),"")</f>
        <v/>
      </c>
      <c r="G681" s="79" t="str">
        <f>IF(tbLancamentos[[#This Row],[NOME]]="","",IF(tbLancamentos[[#This Row],[esgotado]]&lt;&gt;"",tbLancamentos[[#This Row],[esgotado]],tbLancamentos[[#This Row],[DISPONIBILIDADE]]))</f>
        <v/>
      </c>
      <c r="H681" s="63" t="str">
        <f>IFERROR(IF(tbLancamentos[[#This Row],[NOME]]="","",IF(AND(D681&lt;&gt;"",F681&lt;&gt;"",F681&lt;&gt;"Demitido"),"Ocupado","Disponível")),"")</f>
        <v/>
      </c>
      <c r="I681" s="25" t="str">
        <f>IFERROR(VLOOKUP(C681,CadArm!$B$6:$E$26,4,FALSE)-COUNTIFS($C$6:C681,tbLancamentos[[#This Row],[LOCAL]],$H$6:H681,"Ocupado"),"")</f>
        <v/>
      </c>
      <c r="J681" s="25" t="str">
        <f>IF(tbLancamentos[[#This Row],[Vagas disponíveis]]&lt;0,"Vagas esgotadas para "&amp;C681,"")</f>
        <v/>
      </c>
    </row>
    <row r="682" spans="2:10" s="25" customFormat="1" ht="15" x14ac:dyDescent="0.2">
      <c r="B682" s="40"/>
      <c r="C682" s="41"/>
      <c r="D682" s="76"/>
      <c r="E682" s="76"/>
      <c r="F682" s="62" t="str">
        <f>IFERROR(IF(E682="","",IF(VLOOKUP(E682,tbFuncionarios[],6,FALSE)&lt;&gt;"","Demitido",VLOOKUP(E682,tbFuncionarios[],2,FALSE))),"")</f>
        <v/>
      </c>
      <c r="G682" s="79" t="str">
        <f>IF(tbLancamentos[[#This Row],[NOME]]="","",IF(tbLancamentos[[#This Row],[esgotado]]&lt;&gt;"",tbLancamentos[[#This Row],[esgotado]],tbLancamentos[[#This Row],[DISPONIBILIDADE]]))</f>
        <v/>
      </c>
      <c r="H682" s="63" t="str">
        <f>IFERROR(IF(tbLancamentos[[#This Row],[NOME]]="","",IF(AND(D682&lt;&gt;"",F682&lt;&gt;"",F682&lt;&gt;"Demitido"),"Ocupado","Disponível")),"")</f>
        <v/>
      </c>
      <c r="I682" s="25" t="str">
        <f>IFERROR(VLOOKUP(C682,CadArm!$B$6:$E$26,4,FALSE)-COUNTIFS($C$6:C682,tbLancamentos[[#This Row],[LOCAL]],$H$6:H682,"Ocupado"),"")</f>
        <v/>
      </c>
      <c r="J682" s="25" t="str">
        <f>IF(tbLancamentos[[#This Row],[Vagas disponíveis]]&lt;0,"Vagas esgotadas para "&amp;C682,"")</f>
        <v/>
      </c>
    </row>
    <row r="683" spans="2:10" s="25" customFormat="1" ht="15" x14ac:dyDescent="0.2">
      <c r="B683" s="40"/>
      <c r="C683" s="41"/>
      <c r="D683" s="76"/>
      <c r="E683" s="76"/>
      <c r="F683" s="62" t="str">
        <f>IFERROR(IF(E683="","",IF(VLOOKUP(E683,tbFuncionarios[],6,FALSE)&lt;&gt;"","Demitido",VLOOKUP(E683,tbFuncionarios[],2,FALSE))),"")</f>
        <v/>
      </c>
      <c r="G683" s="79" t="str">
        <f>IF(tbLancamentos[[#This Row],[NOME]]="","",IF(tbLancamentos[[#This Row],[esgotado]]&lt;&gt;"",tbLancamentos[[#This Row],[esgotado]],tbLancamentos[[#This Row],[DISPONIBILIDADE]]))</f>
        <v/>
      </c>
      <c r="H683" s="63" t="str">
        <f>IFERROR(IF(tbLancamentos[[#This Row],[NOME]]="","",IF(AND(D683&lt;&gt;"",F683&lt;&gt;"",F683&lt;&gt;"Demitido"),"Ocupado","Disponível")),"")</f>
        <v/>
      </c>
      <c r="I683" s="25" t="str">
        <f>IFERROR(VLOOKUP(C683,CadArm!$B$6:$E$26,4,FALSE)-COUNTIFS($C$6:C683,tbLancamentos[[#This Row],[LOCAL]],$H$6:H683,"Ocupado"),"")</f>
        <v/>
      </c>
      <c r="J683" s="25" t="str">
        <f>IF(tbLancamentos[[#This Row],[Vagas disponíveis]]&lt;0,"Vagas esgotadas para "&amp;C683,"")</f>
        <v/>
      </c>
    </row>
    <row r="684" spans="2:10" s="25" customFormat="1" ht="15" x14ac:dyDescent="0.2">
      <c r="B684" s="40"/>
      <c r="C684" s="41"/>
      <c r="D684" s="76"/>
      <c r="E684" s="76"/>
      <c r="F684" s="62" t="str">
        <f>IFERROR(IF(E684="","",IF(VLOOKUP(E684,tbFuncionarios[],6,FALSE)&lt;&gt;"","Demitido",VLOOKUP(E684,tbFuncionarios[],2,FALSE))),"")</f>
        <v/>
      </c>
      <c r="G684" s="79" t="str">
        <f>IF(tbLancamentos[[#This Row],[NOME]]="","",IF(tbLancamentos[[#This Row],[esgotado]]&lt;&gt;"",tbLancamentos[[#This Row],[esgotado]],tbLancamentos[[#This Row],[DISPONIBILIDADE]]))</f>
        <v/>
      </c>
      <c r="H684" s="63" t="str">
        <f>IFERROR(IF(tbLancamentos[[#This Row],[NOME]]="","",IF(AND(D684&lt;&gt;"",F684&lt;&gt;"",F684&lt;&gt;"Demitido"),"Ocupado","Disponível")),"")</f>
        <v/>
      </c>
      <c r="I684" s="25" t="str">
        <f>IFERROR(VLOOKUP(C684,CadArm!$B$6:$E$26,4,FALSE)-COUNTIFS($C$6:C684,tbLancamentos[[#This Row],[LOCAL]],$H$6:H684,"Ocupado"),"")</f>
        <v/>
      </c>
      <c r="J684" s="25" t="str">
        <f>IF(tbLancamentos[[#This Row],[Vagas disponíveis]]&lt;0,"Vagas esgotadas para "&amp;C684,"")</f>
        <v/>
      </c>
    </row>
    <row r="685" spans="2:10" s="25" customFormat="1" ht="15" x14ac:dyDescent="0.2">
      <c r="B685" s="40"/>
      <c r="C685" s="41"/>
      <c r="D685" s="76"/>
      <c r="E685" s="76"/>
      <c r="F685" s="62" t="str">
        <f>IFERROR(IF(E685="","",IF(VLOOKUP(E685,tbFuncionarios[],6,FALSE)&lt;&gt;"","Demitido",VLOOKUP(E685,tbFuncionarios[],2,FALSE))),"")</f>
        <v/>
      </c>
      <c r="G685" s="79" t="str">
        <f>IF(tbLancamentos[[#This Row],[NOME]]="","",IF(tbLancamentos[[#This Row],[esgotado]]&lt;&gt;"",tbLancamentos[[#This Row],[esgotado]],tbLancamentos[[#This Row],[DISPONIBILIDADE]]))</f>
        <v/>
      </c>
      <c r="H685" s="63" t="str">
        <f>IFERROR(IF(tbLancamentos[[#This Row],[NOME]]="","",IF(AND(D685&lt;&gt;"",F685&lt;&gt;"",F685&lt;&gt;"Demitido"),"Ocupado","Disponível")),"")</f>
        <v/>
      </c>
      <c r="I685" s="25" t="str">
        <f>IFERROR(VLOOKUP(C685,CadArm!$B$6:$E$26,4,FALSE)-COUNTIFS($C$6:C685,tbLancamentos[[#This Row],[LOCAL]],$H$6:H685,"Ocupado"),"")</f>
        <v/>
      </c>
      <c r="J685" s="25" t="str">
        <f>IF(tbLancamentos[[#This Row],[Vagas disponíveis]]&lt;0,"Vagas esgotadas para "&amp;C685,"")</f>
        <v/>
      </c>
    </row>
    <row r="686" spans="2:10" s="25" customFormat="1" ht="15" x14ac:dyDescent="0.2">
      <c r="B686" s="40"/>
      <c r="C686" s="41"/>
      <c r="D686" s="76"/>
      <c r="E686" s="76"/>
      <c r="F686" s="62" t="str">
        <f>IFERROR(IF(E686="","",IF(VLOOKUP(E686,tbFuncionarios[],6,FALSE)&lt;&gt;"","Demitido",VLOOKUP(E686,tbFuncionarios[],2,FALSE))),"")</f>
        <v/>
      </c>
      <c r="G686" s="79" t="str">
        <f>IF(tbLancamentos[[#This Row],[NOME]]="","",IF(tbLancamentos[[#This Row],[esgotado]]&lt;&gt;"",tbLancamentos[[#This Row],[esgotado]],tbLancamentos[[#This Row],[DISPONIBILIDADE]]))</f>
        <v/>
      </c>
      <c r="H686" s="63" t="str">
        <f>IFERROR(IF(tbLancamentos[[#This Row],[NOME]]="","",IF(AND(D686&lt;&gt;"",F686&lt;&gt;"",F686&lt;&gt;"Demitido"),"Ocupado","Disponível")),"")</f>
        <v/>
      </c>
      <c r="I686" s="25" t="str">
        <f>IFERROR(VLOOKUP(C686,CadArm!$B$6:$E$26,4,FALSE)-COUNTIFS($C$6:C686,tbLancamentos[[#This Row],[LOCAL]],$H$6:H686,"Ocupado"),"")</f>
        <v/>
      </c>
      <c r="J686" s="25" t="str">
        <f>IF(tbLancamentos[[#This Row],[Vagas disponíveis]]&lt;0,"Vagas esgotadas para "&amp;C686,"")</f>
        <v/>
      </c>
    </row>
    <row r="687" spans="2:10" s="25" customFormat="1" ht="15" x14ac:dyDescent="0.2">
      <c r="B687" s="40"/>
      <c r="C687" s="41"/>
      <c r="D687" s="76"/>
      <c r="E687" s="76"/>
      <c r="F687" s="62" t="str">
        <f>IFERROR(IF(E687="","",IF(VLOOKUP(E687,tbFuncionarios[],6,FALSE)&lt;&gt;"","Demitido",VLOOKUP(E687,tbFuncionarios[],2,FALSE))),"")</f>
        <v/>
      </c>
      <c r="G687" s="79" t="str">
        <f>IF(tbLancamentos[[#This Row],[NOME]]="","",IF(tbLancamentos[[#This Row],[esgotado]]&lt;&gt;"",tbLancamentos[[#This Row],[esgotado]],tbLancamentos[[#This Row],[DISPONIBILIDADE]]))</f>
        <v/>
      </c>
      <c r="H687" s="63" t="str">
        <f>IFERROR(IF(tbLancamentos[[#This Row],[NOME]]="","",IF(AND(D687&lt;&gt;"",F687&lt;&gt;"",F687&lt;&gt;"Demitido"),"Ocupado","Disponível")),"")</f>
        <v/>
      </c>
      <c r="I687" s="25" t="str">
        <f>IFERROR(VLOOKUP(C687,CadArm!$B$6:$E$26,4,FALSE)-COUNTIFS($C$6:C687,tbLancamentos[[#This Row],[LOCAL]],$H$6:H687,"Ocupado"),"")</f>
        <v/>
      </c>
      <c r="J687" s="25" t="str">
        <f>IF(tbLancamentos[[#This Row],[Vagas disponíveis]]&lt;0,"Vagas esgotadas para "&amp;C687,"")</f>
        <v/>
      </c>
    </row>
    <row r="688" spans="2:10" s="25" customFormat="1" ht="15" x14ac:dyDescent="0.2">
      <c r="B688" s="40"/>
      <c r="C688" s="41"/>
      <c r="D688" s="76"/>
      <c r="E688" s="76"/>
      <c r="F688" s="62" t="str">
        <f>IFERROR(IF(E688="","",IF(VLOOKUP(E688,tbFuncionarios[],6,FALSE)&lt;&gt;"","Demitido",VLOOKUP(E688,tbFuncionarios[],2,FALSE))),"")</f>
        <v/>
      </c>
      <c r="G688" s="79" t="str">
        <f>IF(tbLancamentos[[#This Row],[NOME]]="","",IF(tbLancamentos[[#This Row],[esgotado]]&lt;&gt;"",tbLancamentos[[#This Row],[esgotado]],tbLancamentos[[#This Row],[DISPONIBILIDADE]]))</f>
        <v/>
      </c>
      <c r="H688" s="63" t="str">
        <f>IFERROR(IF(tbLancamentos[[#This Row],[NOME]]="","",IF(AND(D688&lt;&gt;"",F688&lt;&gt;"",F688&lt;&gt;"Demitido"),"Ocupado","Disponível")),"")</f>
        <v/>
      </c>
      <c r="I688" s="25" t="str">
        <f>IFERROR(VLOOKUP(C688,CadArm!$B$6:$E$26,4,FALSE)-COUNTIFS($C$6:C688,tbLancamentos[[#This Row],[LOCAL]],$H$6:H688,"Ocupado"),"")</f>
        <v/>
      </c>
      <c r="J688" s="25" t="str">
        <f>IF(tbLancamentos[[#This Row],[Vagas disponíveis]]&lt;0,"Vagas esgotadas para "&amp;C688,"")</f>
        <v/>
      </c>
    </row>
    <row r="689" spans="2:10" s="25" customFormat="1" ht="15" x14ac:dyDescent="0.2">
      <c r="B689" s="40"/>
      <c r="C689" s="41"/>
      <c r="D689" s="76"/>
      <c r="E689" s="76"/>
      <c r="F689" s="62" t="str">
        <f>IFERROR(IF(E689="","",IF(VLOOKUP(E689,tbFuncionarios[],6,FALSE)&lt;&gt;"","Demitido",VLOOKUP(E689,tbFuncionarios[],2,FALSE))),"")</f>
        <v/>
      </c>
      <c r="G689" s="79" t="str">
        <f>IF(tbLancamentos[[#This Row],[NOME]]="","",IF(tbLancamentos[[#This Row],[esgotado]]&lt;&gt;"",tbLancamentos[[#This Row],[esgotado]],tbLancamentos[[#This Row],[DISPONIBILIDADE]]))</f>
        <v/>
      </c>
      <c r="H689" s="63" t="str">
        <f>IFERROR(IF(tbLancamentos[[#This Row],[NOME]]="","",IF(AND(D689&lt;&gt;"",F689&lt;&gt;"",F689&lt;&gt;"Demitido"),"Ocupado","Disponível")),"")</f>
        <v/>
      </c>
      <c r="I689" s="25" t="str">
        <f>IFERROR(VLOOKUP(C689,CadArm!$B$6:$E$26,4,FALSE)-COUNTIFS($C$6:C689,tbLancamentos[[#This Row],[LOCAL]],$H$6:H689,"Ocupado"),"")</f>
        <v/>
      </c>
      <c r="J689" s="25" t="str">
        <f>IF(tbLancamentos[[#This Row],[Vagas disponíveis]]&lt;0,"Vagas esgotadas para "&amp;C689,"")</f>
        <v/>
      </c>
    </row>
    <row r="690" spans="2:10" s="25" customFormat="1" ht="15" x14ac:dyDescent="0.2">
      <c r="B690" s="40"/>
      <c r="C690" s="41"/>
      <c r="D690" s="76"/>
      <c r="E690" s="76"/>
      <c r="F690" s="62" t="str">
        <f>IFERROR(IF(E690="","",IF(VLOOKUP(E690,tbFuncionarios[],6,FALSE)&lt;&gt;"","Demitido",VLOOKUP(E690,tbFuncionarios[],2,FALSE))),"")</f>
        <v/>
      </c>
      <c r="G690" s="79" t="str">
        <f>IF(tbLancamentos[[#This Row],[NOME]]="","",IF(tbLancamentos[[#This Row],[esgotado]]&lt;&gt;"",tbLancamentos[[#This Row],[esgotado]],tbLancamentos[[#This Row],[DISPONIBILIDADE]]))</f>
        <v/>
      </c>
      <c r="H690" s="63" t="str">
        <f>IFERROR(IF(tbLancamentos[[#This Row],[NOME]]="","",IF(AND(D690&lt;&gt;"",F690&lt;&gt;"",F690&lt;&gt;"Demitido"),"Ocupado","Disponível")),"")</f>
        <v/>
      </c>
      <c r="I690" s="25" t="str">
        <f>IFERROR(VLOOKUP(C690,CadArm!$B$6:$E$26,4,FALSE)-COUNTIFS($C$6:C690,tbLancamentos[[#This Row],[LOCAL]],$H$6:H690,"Ocupado"),"")</f>
        <v/>
      </c>
      <c r="J690" s="25" t="str">
        <f>IF(tbLancamentos[[#This Row],[Vagas disponíveis]]&lt;0,"Vagas esgotadas para "&amp;C690,"")</f>
        <v/>
      </c>
    </row>
    <row r="691" spans="2:10" s="25" customFormat="1" ht="15" x14ac:dyDescent="0.2">
      <c r="B691" s="40"/>
      <c r="C691" s="41"/>
      <c r="D691" s="76"/>
      <c r="E691" s="76"/>
      <c r="F691" s="62" t="str">
        <f>IFERROR(IF(E691="","",IF(VLOOKUP(E691,tbFuncionarios[],6,FALSE)&lt;&gt;"","Demitido",VLOOKUP(E691,tbFuncionarios[],2,FALSE))),"")</f>
        <v/>
      </c>
      <c r="G691" s="79" t="str">
        <f>IF(tbLancamentos[[#This Row],[NOME]]="","",IF(tbLancamentos[[#This Row],[esgotado]]&lt;&gt;"",tbLancamentos[[#This Row],[esgotado]],tbLancamentos[[#This Row],[DISPONIBILIDADE]]))</f>
        <v/>
      </c>
      <c r="H691" s="63" t="str">
        <f>IFERROR(IF(tbLancamentos[[#This Row],[NOME]]="","",IF(AND(D691&lt;&gt;"",F691&lt;&gt;"",F691&lt;&gt;"Demitido"),"Ocupado","Disponível")),"")</f>
        <v/>
      </c>
      <c r="I691" s="25" t="str">
        <f>IFERROR(VLOOKUP(C691,CadArm!$B$6:$E$26,4,FALSE)-COUNTIFS($C$6:C691,tbLancamentos[[#This Row],[LOCAL]],$H$6:H691,"Ocupado"),"")</f>
        <v/>
      </c>
      <c r="J691" s="25" t="str">
        <f>IF(tbLancamentos[[#This Row],[Vagas disponíveis]]&lt;0,"Vagas esgotadas para "&amp;C691,"")</f>
        <v/>
      </c>
    </row>
    <row r="692" spans="2:10" s="25" customFormat="1" ht="15" x14ac:dyDescent="0.2">
      <c r="B692" s="40"/>
      <c r="C692" s="41"/>
      <c r="D692" s="76"/>
      <c r="E692" s="76"/>
      <c r="F692" s="62" t="str">
        <f>IFERROR(IF(E692="","",IF(VLOOKUP(E692,tbFuncionarios[],6,FALSE)&lt;&gt;"","Demitido",VLOOKUP(E692,tbFuncionarios[],2,FALSE))),"")</f>
        <v/>
      </c>
      <c r="G692" s="79" t="str">
        <f>IF(tbLancamentos[[#This Row],[NOME]]="","",IF(tbLancamentos[[#This Row],[esgotado]]&lt;&gt;"",tbLancamentos[[#This Row],[esgotado]],tbLancamentos[[#This Row],[DISPONIBILIDADE]]))</f>
        <v/>
      </c>
      <c r="H692" s="63" t="str">
        <f>IFERROR(IF(tbLancamentos[[#This Row],[NOME]]="","",IF(AND(D692&lt;&gt;"",F692&lt;&gt;"",F692&lt;&gt;"Demitido"),"Ocupado","Disponível")),"")</f>
        <v/>
      </c>
      <c r="I692" s="25" t="str">
        <f>IFERROR(VLOOKUP(C692,CadArm!$B$6:$E$26,4,FALSE)-COUNTIFS($C$6:C692,tbLancamentos[[#This Row],[LOCAL]],$H$6:H692,"Ocupado"),"")</f>
        <v/>
      </c>
      <c r="J692" s="25" t="str">
        <f>IF(tbLancamentos[[#This Row],[Vagas disponíveis]]&lt;0,"Vagas esgotadas para "&amp;C692,"")</f>
        <v/>
      </c>
    </row>
    <row r="693" spans="2:10" s="25" customFormat="1" ht="15" x14ac:dyDescent="0.2">
      <c r="B693" s="40"/>
      <c r="C693" s="41"/>
      <c r="D693" s="76"/>
      <c r="E693" s="76"/>
      <c r="F693" s="62" t="str">
        <f>IFERROR(IF(E693="","",IF(VLOOKUP(E693,tbFuncionarios[],6,FALSE)&lt;&gt;"","Demitido",VLOOKUP(E693,tbFuncionarios[],2,FALSE))),"")</f>
        <v/>
      </c>
      <c r="G693" s="79" t="str">
        <f>IF(tbLancamentos[[#This Row],[NOME]]="","",IF(tbLancamentos[[#This Row],[esgotado]]&lt;&gt;"",tbLancamentos[[#This Row],[esgotado]],tbLancamentos[[#This Row],[DISPONIBILIDADE]]))</f>
        <v/>
      </c>
      <c r="H693" s="63" t="str">
        <f>IFERROR(IF(tbLancamentos[[#This Row],[NOME]]="","",IF(AND(D693&lt;&gt;"",F693&lt;&gt;"",F693&lt;&gt;"Demitido"),"Ocupado","Disponível")),"")</f>
        <v/>
      </c>
      <c r="I693" s="25" t="str">
        <f>IFERROR(VLOOKUP(C693,CadArm!$B$6:$E$26,4,FALSE)-COUNTIFS($C$6:C693,tbLancamentos[[#This Row],[LOCAL]],$H$6:H693,"Ocupado"),"")</f>
        <v/>
      </c>
      <c r="J693" s="25" t="str">
        <f>IF(tbLancamentos[[#This Row],[Vagas disponíveis]]&lt;0,"Vagas esgotadas para "&amp;C693,"")</f>
        <v/>
      </c>
    </row>
    <row r="694" spans="2:10" s="25" customFormat="1" ht="15" x14ac:dyDescent="0.2">
      <c r="B694" s="40"/>
      <c r="C694" s="41"/>
      <c r="D694" s="76"/>
      <c r="E694" s="76"/>
      <c r="F694" s="62" t="str">
        <f>IFERROR(IF(E694="","",IF(VLOOKUP(E694,tbFuncionarios[],6,FALSE)&lt;&gt;"","Demitido",VLOOKUP(E694,tbFuncionarios[],2,FALSE))),"")</f>
        <v/>
      </c>
      <c r="G694" s="79" t="str">
        <f>IF(tbLancamentos[[#This Row],[NOME]]="","",IF(tbLancamentos[[#This Row],[esgotado]]&lt;&gt;"",tbLancamentos[[#This Row],[esgotado]],tbLancamentos[[#This Row],[DISPONIBILIDADE]]))</f>
        <v/>
      </c>
      <c r="H694" s="63" t="str">
        <f>IFERROR(IF(tbLancamentos[[#This Row],[NOME]]="","",IF(AND(D694&lt;&gt;"",F694&lt;&gt;"",F694&lt;&gt;"Demitido"),"Ocupado","Disponível")),"")</f>
        <v/>
      </c>
      <c r="I694" s="25" t="str">
        <f>IFERROR(VLOOKUP(C694,CadArm!$B$6:$E$26,4,FALSE)-COUNTIFS($C$6:C694,tbLancamentos[[#This Row],[LOCAL]],$H$6:H694,"Ocupado"),"")</f>
        <v/>
      </c>
      <c r="J694" s="25" t="str">
        <f>IF(tbLancamentos[[#This Row],[Vagas disponíveis]]&lt;0,"Vagas esgotadas para "&amp;C694,"")</f>
        <v/>
      </c>
    </row>
    <row r="695" spans="2:10" s="25" customFormat="1" ht="15" x14ac:dyDescent="0.2">
      <c r="B695" s="40"/>
      <c r="C695" s="41"/>
      <c r="D695" s="76"/>
      <c r="E695" s="76"/>
      <c r="F695" s="62" t="str">
        <f>IFERROR(IF(E695="","",IF(VLOOKUP(E695,tbFuncionarios[],6,FALSE)&lt;&gt;"","Demitido",VLOOKUP(E695,tbFuncionarios[],2,FALSE))),"")</f>
        <v/>
      </c>
      <c r="G695" s="79" t="str">
        <f>IF(tbLancamentos[[#This Row],[NOME]]="","",IF(tbLancamentos[[#This Row],[esgotado]]&lt;&gt;"",tbLancamentos[[#This Row],[esgotado]],tbLancamentos[[#This Row],[DISPONIBILIDADE]]))</f>
        <v/>
      </c>
      <c r="H695" s="63" t="str">
        <f>IFERROR(IF(tbLancamentos[[#This Row],[NOME]]="","",IF(AND(D695&lt;&gt;"",F695&lt;&gt;"",F695&lt;&gt;"Demitido"),"Ocupado","Disponível")),"")</f>
        <v/>
      </c>
      <c r="I695" s="25" t="str">
        <f>IFERROR(VLOOKUP(C695,CadArm!$B$6:$E$26,4,FALSE)-COUNTIFS($C$6:C695,tbLancamentos[[#This Row],[LOCAL]],$H$6:H695,"Ocupado"),"")</f>
        <v/>
      </c>
      <c r="J695" s="25" t="str">
        <f>IF(tbLancamentos[[#This Row],[Vagas disponíveis]]&lt;0,"Vagas esgotadas para "&amp;C695,"")</f>
        <v/>
      </c>
    </row>
    <row r="696" spans="2:10" s="25" customFormat="1" ht="15" x14ac:dyDescent="0.2">
      <c r="B696" s="40"/>
      <c r="C696" s="41"/>
      <c r="D696" s="76"/>
      <c r="E696" s="76"/>
      <c r="F696" s="62" t="str">
        <f>IFERROR(IF(E696="","",IF(VLOOKUP(E696,tbFuncionarios[],6,FALSE)&lt;&gt;"","Demitido",VLOOKUP(E696,tbFuncionarios[],2,FALSE))),"")</f>
        <v/>
      </c>
      <c r="G696" s="79" t="str">
        <f>IF(tbLancamentos[[#This Row],[NOME]]="","",IF(tbLancamentos[[#This Row],[esgotado]]&lt;&gt;"",tbLancamentos[[#This Row],[esgotado]],tbLancamentos[[#This Row],[DISPONIBILIDADE]]))</f>
        <v/>
      </c>
      <c r="H696" s="63" t="str">
        <f>IFERROR(IF(tbLancamentos[[#This Row],[NOME]]="","",IF(AND(D696&lt;&gt;"",F696&lt;&gt;"",F696&lt;&gt;"Demitido"),"Ocupado","Disponível")),"")</f>
        <v/>
      </c>
      <c r="I696" s="25" t="str">
        <f>IFERROR(VLOOKUP(C696,CadArm!$B$6:$E$26,4,FALSE)-COUNTIFS($C$6:C696,tbLancamentos[[#This Row],[LOCAL]],$H$6:H696,"Ocupado"),"")</f>
        <v/>
      </c>
      <c r="J696" s="25" t="str">
        <f>IF(tbLancamentos[[#This Row],[Vagas disponíveis]]&lt;0,"Vagas esgotadas para "&amp;C696,"")</f>
        <v/>
      </c>
    </row>
    <row r="697" spans="2:10" s="25" customFormat="1" ht="15" x14ac:dyDescent="0.2">
      <c r="B697" s="40"/>
      <c r="C697" s="41"/>
      <c r="D697" s="76"/>
      <c r="E697" s="76"/>
      <c r="F697" s="62" t="str">
        <f>IFERROR(IF(E697="","",IF(VLOOKUP(E697,tbFuncionarios[],6,FALSE)&lt;&gt;"","Demitido",VLOOKUP(E697,tbFuncionarios[],2,FALSE))),"")</f>
        <v/>
      </c>
      <c r="G697" s="79" t="str">
        <f>IF(tbLancamentos[[#This Row],[NOME]]="","",IF(tbLancamentos[[#This Row],[esgotado]]&lt;&gt;"",tbLancamentos[[#This Row],[esgotado]],tbLancamentos[[#This Row],[DISPONIBILIDADE]]))</f>
        <v/>
      </c>
      <c r="H697" s="63" t="str">
        <f>IFERROR(IF(tbLancamentos[[#This Row],[NOME]]="","",IF(AND(D697&lt;&gt;"",F697&lt;&gt;"",F697&lt;&gt;"Demitido"),"Ocupado","Disponível")),"")</f>
        <v/>
      </c>
      <c r="I697" s="25" t="str">
        <f>IFERROR(VLOOKUP(C697,CadArm!$B$6:$E$26,4,FALSE)-COUNTIFS($C$6:C697,tbLancamentos[[#This Row],[LOCAL]],$H$6:H697,"Ocupado"),"")</f>
        <v/>
      </c>
      <c r="J697" s="25" t="str">
        <f>IF(tbLancamentos[[#This Row],[Vagas disponíveis]]&lt;0,"Vagas esgotadas para "&amp;C697,"")</f>
        <v/>
      </c>
    </row>
    <row r="698" spans="2:10" s="25" customFormat="1" ht="15" x14ac:dyDescent="0.2">
      <c r="B698" s="40"/>
      <c r="C698" s="41"/>
      <c r="D698" s="76"/>
      <c r="E698" s="76"/>
      <c r="F698" s="62" t="str">
        <f>IFERROR(IF(E698="","",IF(VLOOKUP(E698,tbFuncionarios[],6,FALSE)&lt;&gt;"","Demitido",VLOOKUP(E698,tbFuncionarios[],2,FALSE))),"")</f>
        <v/>
      </c>
      <c r="G698" s="79" t="str">
        <f>IF(tbLancamentos[[#This Row],[NOME]]="","",IF(tbLancamentos[[#This Row],[esgotado]]&lt;&gt;"",tbLancamentos[[#This Row],[esgotado]],tbLancamentos[[#This Row],[DISPONIBILIDADE]]))</f>
        <v/>
      </c>
      <c r="H698" s="63" t="str">
        <f>IFERROR(IF(tbLancamentos[[#This Row],[NOME]]="","",IF(AND(D698&lt;&gt;"",F698&lt;&gt;"",F698&lt;&gt;"Demitido"),"Ocupado","Disponível")),"")</f>
        <v/>
      </c>
      <c r="I698" s="25" t="str">
        <f>IFERROR(VLOOKUP(C698,CadArm!$B$6:$E$26,4,FALSE)-COUNTIFS($C$6:C698,tbLancamentos[[#This Row],[LOCAL]],$H$6:H698,"Ocupado"),"")</f>
        <v/>
      </c>
      <c r="J698" s="25" t="str">
        <f>IF(tbLancamentos[[#This Row],[Vagas disponíveis]]&lt;0,"Vagas esgotadas para "&amp;C698,"")</f>
        <v/>
      </c>
    </row>
    <row r="699" spans="2:10" s="25" customFormat="1" ht="15" x14ac:dyDescent="0.2">
      <c r="B699" s="40"/>
      <c r="C699" s="41"/>
      <c r="D699" s="76"/>
      <c r="E699" s="76"/>
      <c r="F699" s="62" t="str">
        <f>IFERROR(IF(E699="","",IF(VLOOKUP(E699,tbFuncionarios[],6,FALSE)&lt;&gt;"","Demitido",VLOOKUP(E699,tbFuncionarios[],2,FALSE))),"")</f>
        <v/>
      </c>
      <c r="G699" s="79" t="str">
        <f>IF(tbLancamentos[[#This Row],[NOME]]="","",IF(tbLancamentos[[#This Row],[esgotado]]&lt;&gt;"",tbLancamentos[[#This Row],[esgotado]],tbLancamentos[[#This Row],[DISPONIBILIDADE]]))</f>
        <v/>
      </c>
      <c r="H699" s="63" t="str">
        <f>IFERROR(IF(tbLancamentos[[#This Row],[NOME]]="","",IF(AND(D699&lt;&gt;"",F699&lt;&gt;"",F699&lt;&gt;"Demitido"),"Ocupado","Disponível")),"")</f>
        <v/>
      </c>
      <c r="I699" s="25" t="str">
        <f>IFERROR(VLOOKUP(C699,CadArm!$B$6:$E$26,4,FALSE)-COUNTIFS($C$6:C699,tbLancamentos[[#This Row],[LOCAL]],$H$6:H699,"Ocupado"),"")</f>
        <v/>
      </c>
      <c r="J699" s="25" t="str">
        <f>IF(tbLancamentos[[#This Row],[Vagas disponíveis]]&lt;0,"Vagas esgotadas para "&amp;C699,"")</f>
        <v/>
      </c>
    </row>
    <row r="700" spans="2:10" s="25" customFormat="1" ht="15" x14ac:dyDescent="0.2">
      <c r="B700" s="40"/>
      <c r="C700" s="41"/>
      <c r="D700" s="76"/>
      <c r="E700" s="76"/>
      <c r="F700" s="62" t="str">
        <f>IFERROR(IF(E700="","",IF(VLOOKUP(E700,tbFuncionarios[],6,FALSE)&lt;&gt;"","Demitido",VLOOKUP(E700,tbFuncionarios[],2,FALSE))),"")</f>
        <v/>
      </c>
      <c r="G700" s="79" t="str">
        <f>IF(tbLancamentos[[#This Row],[NOME]]="","",IF(tbLancamentos[[#This Row],[esgotado]]&lt;&gt;"",tbLancamentos[[#This Row],[esgotado]],tbLancamentos[[#This Row],[DISPONIBILIDADE]]))</f>
        <v/>
      </c>
      <c r="H700" s="63" t="str">
        <f>IFERROR(IF(tbLancamentos[[#This Row],[NOME]]="","",IF(AND(D700&lt;&gt;"",F700&lt;&gt;"",F700&lt;&gt;"Demitido"),"Ocupado","Disponível")),"")</f>
        <v/>
      </c>
      <c r="I700" s="25" t="str">
        <f>IFERROR(VLOOKUP(C700,CadArm!$B$6:$E$26,4,FALSE)-COUNTIFS($C$6:C700,tbLancamentos[[#This Row],[LOCAL]],$H$6:H700,"Ocupado"),"")</f>
        <v/>
      </c>
      <c r="J700" s="25" t="str">
        <f>IF(tbLancamentos[[#This Row],[Vagas disponíveis]]&lt;0,"Vagas esgotadas para "&amp;C700,"")</f>
        <v/>
      </c>
    </row>
    <row r="701" spans="2:10" s="25" customFormat="1" ht="15" x14ac:dyDescent="0.2">
      <c r="B701" s="40"/>
      <c r="C701" s="41"/>
      <c r="D701" s="76"/>
      <c r="E701" s="76"/>
      <c r="F701" s="62" t="str">
        <f>IFERROR(IF(E701="","",IF(VLOOKUP(E701,tbFuncionarios[],6,FALSE)&lt;&gt;"","Demitido",VLOOKUP(E701,tbFuncionarios[],2,FALSE))),"")</f>
        <v/>
      </c>
      <c r="G701" s="79" t="str">
        <f>IF(tbLancamentos[[#This Row],[NOME]]="","",IF(tbLancamentos[[#This Row],[esgotado]]&lt;&gt;"",tbLancamentos[[#This Row],[esgotado]],tbLancamentos[[#This Row],[DISPONIBILIDADE]]))</f>
        <v/>
      </c>
      <c r="H701" s="63" t="str">
        <f>IFERROR(IF(tbLancamentos[[#This Row],[NOME]]="","",IF(AND(D701&lt;&gt;"",F701&lt;&gt;"",F701&lt;&gt;"Demitido"),"Ocupado","Disponível")),"")</f>
        <v/>
      </c>
      <c r="I701" s="25" t="str">
        <f>IFERROR(VLOOKUP(C701,CadArm!$B$6:$E$26,4,FALSE)-COUNTIFS($C$6:C701,tbLancamentos[[#This Row],[LOCAL]],$H$6:H701,"Ocupado"),"")</f>
        <v/>
      </c>
      <c r="J701" s="25" t="str">
        <f>IF(tbLancamentos[[#This Row],[Vagas disponíveis]]&lt;0,"Vagas esgotadas para "&amp;C701,"")</f>
        <v/>
      </c>
    </row>
    <row r="702" spans="2:10" s="25" customFormat="1" ht="15" x14ac:dyDescent="0.2">
      <c r="B702" s="40"/>
      <c r="C702" s="41"/>
      <c r="D702" s="76"/>
      <c r="E702" s="76"/>
      <c r="F702" s="62" t="str">
        <f>IFERROR(IF(E702="","",IF(VLOOKUP(E702,tbFuncionarios[],6,FALSE)&lt;&gt;"","Demitido",VLOOKUP(E702,tbFuncionarios[],2,FALSE))),"")</f>
        <v/>
      </c>
      <c r="G702" s="79" t="str">
        <f>IF(tbLancamentos[[#This Row],[NOME]]="","",IF(tbLancamentos[[#This Row],[esgotado]]&lt;&gt;"",tbLancamentos[[#This Row],[esgotado]],tbLancamentos[[#This Row],[DISPONIBILIDADE]]))</f>
        <v/>
      </c>
      <c r="H702" s="63" t="str">
        <f>IFERROR(IF(tbLancamentos[[#This Row],[NOME]]="","",IF(AND(D702&lt;&gt;"",F702&lt;&gt;"",F702&lt;&gt;"Demitido"),"Ocupado","Disponível")),"")</f>
        <v/>
      </c>
      <c r="I702" s="25" t="str">
        <f>IFERROR(VLOOKUP(C702,CadArm!$B$6:$E$26,4,FALSE)-COUNTIFS($C$6:C702,tbLancamentos[[#This Row],[LOCAL]],$H$6:H702,"Ocupado"),"")</f>
        <v/>
      </c>
      <c r="J702" s="25" t="str">
        <f>IF(tbLancamentos[[#This Row],[Vagas disponíveis]]&lt;0,"Vagas esgotadas para "&amp;C702,"")</f>
        <v/>
      </c>
    </row>
    <row r="703" spans="2:10" s="25" customFormat="1" ht="15" x14ac:dyDescent="0.2">
      <c r="B703" s="40"/>
      <c r="C703" s="41"/>
      <c r="D703" s="76"/>
      <c r="E703" s="76"/>
      <c r="F703" s="62" t="str">
        <f>IFERROR(IF(E703="","",IF(VLOOKUP(E703,tbFuncionarios[],6,FALSE)&lt;&gt;"","Demitido",VLOOKUP(E703,tbFuncionarios[],2,FALSE))),"")</f>
        <v/>
      </c>
      <c r="G703" s="79" t="str">
        <f>IF(tbLancamentos[[#This Row],[NOME]]="","",IF(tbLancamentos[[#This Row],[esgotado]]&lt;&gt;"",tbLancamentos[[#This Row],[esgotado]],tbLancamentos[[#This Row],[DISPONIBILIDADE]]))</f>
        <v/>
      </c>
      <c r="H703" s="63" t="str">
        <f>IFERROR(IF(tbLancamentos[[#This Row],[NOME]]="","",IF(AND(D703&lt;&gt;"",F703&lt;&gt;"",F703&lt;&gt;"Demitido"),"Ocupado","Disponível")),"")</f>
        <v/>
      </c>
      <c r="I703" s="25" t="str">
        <f>IFERROR(VLOOKUP(C703,CadArm!$B$6:$E$26,4,FALSE)-COUNTIFS($C$6:C703,tbLancamentos[[#This Row],[LOCAL]],$H$6:H703,"Ocupado"),"")</f>
        <v/>
      </c>
      <c r="J703" s="25" t="str">
        <f>IF(tbLancamentos[[#This Row],[Vagas disponíveis]]&lt;0,"Vagas esgotadas para "&amp;C703,"")</f>
        <v/>
      </c>
    </row>
    <row r="704" spans="2:10" s="25" customFormat="1" ht="15" x14ac:dyDescent="0.2">
      <c r="B704" s="40"/>
      <c r="C704" s="41"/>
      <c r="D704" s="76"/>
      <c r="E704" s="76"/>
      <c r="F704" s="62" t="str">
        <f>IFERROR(IF(E704="","",IF(VLOOKUP(E704,tbFuncionarios[],6,FALSE)&lt;&gt;"","Demitido",VLOOKUP(E704,tbFuncionarios[],2,FALSE))),"")</f>
        <v/>
      </c>
      <c r="G704" s="79" t="str">
        <f>IF(tbLancamentos[[#This Row],[NOME]]="","",IF(tbLancamentos[[#This Row],[esgotado]]&lt;&gt;"",tbLancamentos[[#This Row],[esgotado]],tbLancamentos[[#This Row],[DISPONIBILIDADE]]))</f>
        <v/>
      </c>
      <c r="H704" s="63" t="str">
        <f>IFERROR(IF(tbLancamentos[[#This Row],[NOME]]="","",IF(AND(D704&lt;&gt;"",F704&lt;&gt;"",F704&lt;&gt;"Demitido"),"Ocupado","Disponível")),"")</f>
        <v/>
      </c>
      <c r="I704" s="25" t="str">
        <f>IFERROR(VLOOKUP(C704,CadArm!$B$6:$E$26,4,FALSE)-COUNTIFS($C$6:C704,tbLancamentos[[#This Row],[LOCAL]],$H$6:H704,"Ocupado"),"")</f>
        <v/>
      </c>
      <c r="J704" s="25" t="str">
        <f>IF(tbLancamentos[[#This Row],[Vagas disponíveis]]&lt;0,"Vagas esgotadas para "&amp;C704,"")</f>
        <v/>
      </c>
    </row>
    <row r="705" spans="2:10" s="25" customFormat="1" ht="15" x14ac:dyDescent="0.2">
      <c r="B705" s="40"/>
      <c r="C705" s="41"/>
      <c r="D705" s="76"/>
      <c r="E705" s="76"/>
      <c r="F705" s="62" t="str">
        <f>IFERROR(IF(E705="","",IF(VLOOKUP(E705,tbFuncionarios[],6,FALSE)&lt;&gt;"","Demitido",VLOOKUP(E705,tbFuncionarios[],2,FALSE))),"")</f>
        <v/>
      </c>
      <c r="G705" s="79" t="str">
        <f>IF(tbLancamentos[[#This Row],[NOME]]="","",IF(tbLancamentos[[#This Row],[esgotado]]&lt;&gt;"",tbLancamentos[[#This Row],[esgotado]],tbLancamentos[[#This Row],[DISPONIBILIDADE]]))</f>
        <v/>
      </c>
      <c r="H705" s="63" t="str">
        <f>IFERROR(IF(tbLancamentos[[#This Row],[NOME]]="","",IF(AND(D705&lt;&gt;"",F705&lt;&gt;"",F705&lt;&gt;"Demitido"),"Ocupado","Disponível")),"")</f>
        <v/>
      </c>
      <c r="I705" s="25" t="str">
        <f>IFERROR(VLOOKUP(C705,CadArm!$B$6:$E$26,4,FALSE)-COUNTIFS($C$6:C705,tbLancamentos[[#This Row],[LOCAL]],$H$6:H705,"Ocupado"),"")</f>
        <v/>
      </c>
      <c r="J705" s="25" t="str">
        <f>IF(tbLancamentos[[#This Row],[Vagas disponíveis]]&lt;0,"Vagas esgotadas para "&amp;C705,"")</f>
        <v/>
      </c>
    </row>
    <row r="706" spans="2:10" s="25" customFormat="1" ht="15" x14ac:dyDescent="0.2">
      <c r="B706" s="40"/>
      <c r="C706" s="41"/>
      <c r="D706" s="76"/>
      <c r="E706" s="76"/>
      <c r="F706" s="62" t="str">
        <f>IFERROR(IF(E706="","",IF(VLOOKUP(E706,tbFuncionarios[],6,FALSE)&lt;&gt;"","Demitido",VLOOKUP(E706,tbFuncionarios[],2,FALSE))),"")</f>
        <v/>
      </c>
      <c r="G706" s="79" t="str">
        <f>IF(tbLancamentos[[#This Row],[NOME]]="","",IF(tbLancamentos[[#This Row],[esgotado]]&lt;&gt;"",tbLancamentos[[#This Row],[esgotado]],tbLancamentos[[#This Row],[DISPONIBILIDADE]]))</f>
        <v/>
      </c>
      <c r="H706" s="63" t="str">
        <f>IFERROR(IF(tbLancamentos[[#This Row],[NOME]]="","",IF(AND(D706&lt;&gt;"",F706&lt;&gt;"",F706&lt;&gt;"Demitido"),"Ocupado","Disponível")),"")</f>
        <v/>
      </c>
      <c r="I706" s="25" t="str">
        <f>IFERROR(VLOOKUP(C706,CadArm!$B$6:$E$26,4,FALSE)-COUNTIFS($C$6:C706,tbLancamentos[[#This Row],[LOCAL]],$H$6:H706,"Ocupado"),"")</f>
        <v/>
      </c>
      <c r="J706" s="25" t="str">
        <f>IF(tbLancamentos[[#This Row],[Vagas disponíveis]]&lt;0,"Vagas esgotadas para "&amp;C706,"")</f>
        <v/>
      </c>
    </row>
    <row r="707" spans="2:10" s="25" customFormat="1" ht="15" x14ac:dyDescent="0.2">
      <c r="B707" s="40"/>
      <c r="C707" s="41"/>
      <c r="D707" s="76"/>
      <c r="E707" s="76"/>
      <c r="F707" s="62" t="str">
        <f>IFERROR(IF(E707="","",IF(VLOOKUP(E707,tbFuncionarios[],6,FALSE)&lt;&gt;"","Demitido",VLOOKUP(E707,tbFuncionarios[],2,FALSE))),"")</f>
        <v/>
      </c>
      <c r="G707" s="79" t="str">
        <f>IF(tbLancamentos[[#This Row],[NOME]]="","",IF(tbLancamentos[[#This Row],[esgotado]]&lt;&gt;"",tbLancamentos[[#This Row],[esgotado]],tbLancamentos[[#This Row],[DISPONIBILIDADE]]))</f>
        <v/>
      </c>
      <c r="H707" s="63" t="str">
        <f>IFERROR(IF(tbLancamentos[[#This Row],[NOME]]="","",IF(AND(D707&lt;&gt;"",F707&lt;&gt;"",F707&lt;&gt;"Demitido"),"Ocupado","Disponível")),"")</f>
        <v/>
      </c>
      <c r="I707" s="25" t="str">
        <f>IFERROR(VLOOKUP(C707,CadArm!$B$6:$E$26,4,FALSE)-COUNTIFS($C$6:C707,tbLancamentos[[#This Row],[LOCAL]],$H$6:H707,"Ocupado"),"")</f>
        <v/>
      </c>
      <c r="J707" s="25" t="str">
        <f>IF(tbLancamentos[[#This Row],[Vagas disponíveis]]&lt;0,"Vagas esgotadas para "&amp;C707,"")</f>
        <v/>
      </c>
    </row>
    <row r="708" spans="2:10" s="25" customFormat="1" ht="15" x14ac:dyDescent="0.2">
      <c r="B708" s="40"/>
      <c r="C708" s="41"/>
      <c r="D708" s="76"/>
      <c r="E708" s="76"/>
      <c r="F708" s="62" t="str">
        <f>IFERROR(IF(E708="","",IF(VLOOKUP(E708,tbFuncionarios[],6,FALSE)&lt;&gt;"","Demitido",VLOOKUP(E708,tbFuncionarios[],2,FALSE))),"")</f>
        <v/>
      </c>
      <c r="G708" s="79" t="str">
        <f>IF(tbLancamentos[[#This Row],[NOME]]="","",IF(tbLancamentos[[#This Row],[esgotado]]&lt;&gt;"",tbLancamentos[[#This Row],[esgotado]],tbLancamentos[[#This Row],[DISPONIBILIDADE]]))</f>
        <v/>
      </c>
      <c r="H708" s="63" t="str">
        <f>IFERROR(IF(tbLancamentos[[#This Row],[NOME]]="","",IF(AND(D708&lt;&gt;"",F708&lt;&gt;"",F708&lt;&gt;"Demitido"),"Ocupado","Disponível")),"")</f>
        <v/>
      </c>
      <c r="I708" s="25" t="str">
        <f>IFERROR(VLOOKUP(C708,CadArm!$B$6:$E$26,4,FALSE)-COUNTIFS($C$6:C708,tbLancamentos[[#This Row],[LOCAL]],$H$6:H708,"Ocupado"),"")</f>
        <v/>
      </c>
      <c r="J708" s="25" t="str">
        <f>IF(tbLancamentos[[#This Row],[Vagas disponíveis]]&lt;0,"Vagas esgotadas para "&amp;C708,"")</f>
        <v/>
      </c>
    </row>
    <row r="709" spans="2:10" s="25" customFormat="1" ht="15" x14ac:dyDescent="0.2">
      <c r="B709" s="40"/>
      <c r="C709" s="41"/>
      <c r="D709" s="76"/>
      <c r="E709" s="76"/>
      <c r="F709" s="62" t="str">
        <f>IFERROR(IF(E709="","",IF(VLOOKUP(E709,tbFuncionarios[],6,FALSE)&lt;&gt;"","Demitido",VLOOKUP(E709,tbFuncionarios[],2,FALSE))),"")</f>
        <v/>
      </c>
      <c r="G709" s="79" t="str">
        <f>IF(tbLancamentos[[#This Row],[NOME]]="","",IF(tbLancamentos[[#This Row],[esgotado]]&lt;&gt;"",tbLancamentos[[#This Row],[esgotado]],tbLancamentos[[#This Row],[DISPONIBILIDADE]]))</f>
        <v/>
      </c>
      <c r="H709" s="63" t="str">
        <f>IFERROR(IF(tbLancamentos[[#This Row],[NOME]]="","",IF(AND(D709&lt;&gt;"",F709&lt;&gt;"",F709&lt;&gt;"Demitido"),"Ocupado","Disponível")),"")</f>
        <v/>
      </c>
      <c r="I709" s="25" t="str">
        <f>IFERROR(VLOOKUP(C709,CadArm!$B$6:$E$26,4,FALSE)-COUNTIFS($C$6:C709,tbLancamentos[[#This Row],[LOCAL]],$H$6:H709,"Ocupado"),"")</f>
        <v/>
      </c>
      <c r="J709" s="25" t="str">
        <f>IF(tbLancamentos[[#This Row],[Vagas disponíveis]]&lt;0,"Vagas esgotadas para "&amp;C709,"")</f>
        <v/>
      </c>
    </row>
    <row r="710" spans="2:10" s="25" customFormat="1" ht="15" x14ac:dyDescent="0.2">
      <c r="B710" s="40"/>
      <c r="C710" s="41"/>
      <c r="D710" s="76"/>
      <c r="E710" s="76"/>
      <c r="F710" s="62" t="str">
        <f>IFERROR(IF(E710="","",IF(VLOOKUP(E710,tbFuncionarios[],6,FALSE)&lt;&gt;"","Demitido",VLOOKUP(E710,tbFuncionarios[],2,FALSE))),"")</f>
        <v/>
      </c>
      <c r="G710" s="79" t="str">
        <f>IF(tbLancamentos[[#This Row],[NOME]]="","",IF(tbLancamentos[[#This Row],[esgotado]]&lt;&gt;"",tbLancamentos[[#This Row],[esgotado]],tbLancamentos[[#This Row],[DISPONIBILIDADE]]))</f>
        <v/>
      </c>
      <c r="H710" s="63" t="str">
        <f>IFERROR(IF(tbLancamentos[[#This Row],[NOME]]="","",IF(AND(D710&lt;&gt;"",F710&lt;&gt;"",F710&lt;&gt;"Demitido"),"Ocupado","Disponível")),"")</f>
        <v/>
      </c>
      <c r="I710" s="25" t="str">
        <f>IFERROR(VLOOKUP(C710,CadArm!$B$6:$E$26,4,FALSE)-COUNTIFS($C$6:C710,tbLancamentos[[#This Row],[LOCAL]],$H$6:H710,"Ocupado"),"")</f>
        <v/>
      </c>
      <c r="J710" s="25" t="str">
        <f>IF(tbLancamentos[[#This Row],[Vagas disponíveis]]&lt;0,"Vagas esgotadas para "&amp;C710,"")</f>
        <v/>
      </c>
    </row>
    <row r="711" spans="2:10" s="25" customFormat="1" ht="15" x14ac:dyDescent="0.2">
      <c r="B711" s="40"/>
      <c r="C711" s="41"/>
      <c r="D711" s="76"/>
      <c r="E711" s="76"/>
      <c r="F711" s="62" t="str">
        <f>IFERROR(IF(E711="","",IF(VLOOKUP(E711,tbFuncionarios[],6,FALSE)&lt;&gt;"","Demitido",VLOOKUP(E711,tbFuncionarios[],2,FALSE))),"")</f>
        <v/>
      </c>
      <c r="G711" s="79" t="str">
        <f>IF(tbLancamentos[[#This Row],[NOME]]="","",IF(tbLancamentos[[#This Row],[esgotado]]&lt;&gt;"",tbLancamentos[[#This Row],[esgotado]],tbLancamentos[[#This Row],[DISPONIBILIDADE]]))</f>
        <v/>
      </c>
      <c r="H711" s="63" t="str">
        <f>IFERROR(IF(tbLancamentos[[#This Row],[NOME]]="","",IF(AND(D711&lt;&gt;"",F711&lt;&gt;"",F711&lt;&gt;"Demitido"),"Ocupado","Disponível")),"")</f>
        <v/>
      </c>
      <c r="I711" s="25" t="str">
        <f>IFERROR(VLOOKUP(C711,CadArm!$B$6:$E$26,4,FALSE)-COUNTIFS($C$6:C711,tbLancamentos[[#This Row],[LOCAL]],$H$6:H711,"Ocupado"),"")</f>
        <v/>
      </c>
      <c r="J711" s="25" t="str">
        <f>IF(tbLancamentos[[#This Row],[Vagas disponíveis]]&lt;0,"Vagas esgotadas para "&amp;C711,"")</f>
        <v/>
      </c>
    </row>
    <row r="712" spans="2:10" s="25" customFormat="1" ht="15" x14ac:dyDescent="0.2">
      <c r="B712" s="40"/>
      <c r="C712" s="41"/>
      <c r="D712" s="76"/>
      <c r="E712" s="76"/>
      <c r="F712" s="62" t="str">
        <f>IFERROR(IF(E712="","",IF(VLOOKUP(E712,tbFuncionarios[],6,FALSE)&lt;&gt;"","Demitido",VLOOKUP(E712,tbFuncionarios[],2,FALSE))),"")</f>
        <v/>
      </c>
      <c r="G712" s="79" t="str">
        <f>IF(tbLancamentos[[#This Row],[NOME]]="","",IF(tbLancamentos[[#This Row],[esgotado]]&lt;&gt;"",tbLancamentos[[#This Row],[esgotado]],tbLancamentos[[#This Row],[DISPONIBILIDADE]]))</f>
        <v/>
      </c>
      <c r="H712" s="63" t="str">
        <f>IFERROR(IF(tbLancamentos[[#This Row],[NOME]]="","",IF(AND(D712&lt;&gt;"",F712&lt;&gt;"",F712&lt;&gt;"Demitido"),"Ocupado","Disponível")),"")</f>
        <v/>
      </c>
      <c r="I712" s="25" t="str">
        <f>IFERROR(VLOOKUP(C712,CadArm!$B$6:$E$26,4,FALSE)-COUNTIFS($C$6:C712,tbLancamentos[[#This Row],[LOCAL]],$H$6:H712,"Ocupado"),"")</f>
        <v/>
      </c>
      <c r="J712" s="25" t="str">
        <f>IF(tbLancamentos[[#This Row],[Vagas disponíveis]]&lt;0,"Vagas esgotadas para "&amp;C712,"")</f>
        <v/>
      </c>
    </row>
    <row r="713" spans="2:10" s="25" customFormat="1" ht="15" x14ac:dyDescent="0.2">
      <c r="B713" s="40"/>
      <c r="C713" s="41"/>
      <c r="D713" s="76"/>
      <c r="E713" s="76"/>
      <c r="F713" s="62" t="str">
        <f>IFERROR(IF(E713="","",IF(VLOOKUP(E713,tbFuncionarios[],6,FALSE)&lt;&gt;"","Demitido",VLOOKUP(E713,tbFuncionarios[],2,FALSE))),"")</f>
        <v/>
      </c>
      <c r="G713" s="79" t="str">
        <f>IF(tbLancamentos[[#This Row],[NOME]]="","",IF(tbLancamentos[[#This Row],[esgotado]]&lt;&gt;"",tbLancamentos[[#This Row],[esgotado]],tbLancamentos[[#This Row],[DISPONIBILIDADE]]))</f>
        <v/>
      </c>
      <c r="H713" s="63" t="str">
        <f>IFERROR(IF(tbLancamentos[[#This Row],[NOME]]="","",IF(AND(D713&lt;&gt;"",F713&lt;&gt;"",F713&lt;&gt;"Demitido"),"Ocupado","Disponível")),"")</f>
        <v/>
      </c>
      <c r="I713" s="25" t="str">
        <f>IFERROR(VLOOKUP(C713,CadArm!$B$6:$E$26,4,FALSE)-COUNTIFS($C$6:C713,tbLancamentos[[#This Row],[LOCAL]],$H$6:H713,"Ocupado"),"")</f>
        <v/>
      </c>
      <c r="J713" s="25" t="str">
        <f>IF(tbLancamentos[[#This Row],[Vagas disponíveis]]&lt;0,"Vagas esgotadas para "&amp;C713,"")</f>
        <v/>
      </c>
    </row>
    <row r="714" spans="2:10" s="25" customFormat="1" ht="15" x14ac:dyDescent="0.2">
      <c r="B714" s="40"/>
      <c r="C714" s="41"/>
      <c r="D714" s="76"/>
      <c r="E714" s="76"/>
      <c r="F714" s="62" t="str">
        <f>IFERROR(IF(E714="","",IF(VLOOKUP(E714,tbFuncionarios[],6,FALSE)&lt;&gt;"","Demitido",VLOOKUP(E714,tbFuncionarios[],2,FALSE))),"")</f>
        <v/>
      </c>
      <c r="G714" s="79" t="str">
        <f>IF(tbLancamentos[[#This Row],[NOME]]="","",IF(tbLancamentos[[#This Row],[esgotado]]&lt;&gt;"",tbLancamentos[[#This Row],[esgotado]],tbLancamentos[[#This Row],[DISPONIBILIDADE]]))</f>
        <v/>
      </c>
      <c r="H714" s="63" t="str">
        <f>IFERROR(IF(tbLancamentos[[#This Row],[NOME]]="","",IF(AND(D714&lt;&gt;"",F714&lt;&gt;"",F714&lt;&gt;"Demitido"),"Ocupado","Disponível")),"")</f>
        <v/>
      </c>
      <c r="I714" s="25" t="str">
        <f>IFERROR(VLOOKUP(C714,CadArm!$B$6:$E$26,4,FALSE)-COUNTIFS($C$6:C714,tbLancamentos[[#This Row],[LOCAL]],$H$6:H714,"Ocupado"),"")</f>
        <v/>
      </c>
      <c r="J714" s="25" t="str">
        <f>IF(tbLancamentos[[#This Row],[Vagas disponíveis]]&lt;0,"Vagas esgotadas para "&amp;C714,"")</f>
        <v/>
      </c>
    </row>
    <row r="715" spans="2:10" s="25" customFormat="1" ht="15" x14ac:dyDescent="0.2">
      <c r="B715" s="40"/>
      <c r="C715" s="41"/>
      <c r="D715" s="76"/>
      <c r="E715" s="76"/>
      <c r="F715" s="62" t="str">
        <f>IFERROR(IF(E715="","",IF(VLOOKUP(E715,tbFuncionarios[],6,FALSE)&lt;&gt;"","Demitido",VLOOKUP(E715,tbFuncionarios[],2,FALSE))),"")</f>
        <v/>
      </c>
      <c r="G715" s="79" t="str">
        <f>IF(tbLancamentos[[#This Row],[NOME]]="","",IF(tbLancamentos[[#This Row],[esgotado]]&lt;&gt;"",tbLancamentos[[#This Row],[esgotado]],tbLancamentos[[#This Row],[DISPONIBILIDADE]]))</f>
        <v/>
      </c>
      <c r="H715" s="63" t="str">
        <f>IFERROR(IF(tbLancamentos[[#This Row],[NOME]]="","",IF(AND(D715&lt;&gt;"",F715&lt;&gt;"",F715&lt;&gt;"Demitido"),"Ocupado","Disponível")),"")</f>
        <v/>
      </c>
      <c r="I715" s="25" t="str">
        <f>IFERROR(VLOOKUP(C715,CadArm!$B$6:$E$26,4,FALSE)-COUNTIFS($C$6:C715,tbLancamentos[[#This Row],[LOCAL]],$H$6:H715,"Ocupado"),"")</f>
        <v/>
      </c>
      <c r="J715" s="25" t="str">
        <f>IF(tbLancamentos[[#This Row],[Vagas disponíveis]]&lt;0,"Vagas esgotadas para "&amp;C715,"")</f>
        <v/>
      </c>
    </row>
    <row r="716" spans="2:10" s="25" customFormat="1" ht="15" x14ac:dyDescent="0.2">
      <c r="B716" s="40"/>
      <c r="C716" s="41"/>
      <c r="D716" s="76"/>
      <c r="E716" s="76"/>
      <c r="F716" s="62" t="str">
        <f>IFERROR(IF(E716="","",IF(VLOOKUP(E716,tbFuncionarios[],6,FALSE)&lt;&gt;"","Demitido",VLOOKUP(E716,tbFuncionarios[],2,FALSE))),"")</f>
        <v/>
      </c>
      <c r="G716" s="79" t="str">
        <f>IF(tbLancamentos[[#This Row],[NOME]]="","",IF(tbLancamentos[[#This Row],[esgotado]]&lt;&gt;"",tbLancamentos[[#This Row],[esgotado]],tbLancamentos[[#This Row],[DISPONIBILIDADE]]))</f>
        <v/>
      </c>
      <c r="H716" s="63" t="str">
        <f>IFERROR(IF(tbLancamentos[[#This Row],[NOME]]="","",IF(AND(D716&lt;&gt;"",F716&lt;&gt;"",F716&lt;&gt;"Demitido"),"Ocupado","Disponível")),"")</f>
        <v/>
      </c>
      <c r="I716" s="25" t="str">
        <f>IFERROR(VLOOKUP(C716,CadArm!$B$6:$E$26,4,FALSE)-COUNTIFS($C$6:C716,tbLancamentos[[#This Row],[LOCAL]],$H$6:H716,"Ocupado"),"")</f>
        <v/>
      </c>
      <c r="J716" s="25" t="str">
        <f>IF(tbLancamentos[[#This Row],[Vagas disponíveis]]&lt;0,"Vagas esgotadas para "&amp;C716,"")</f>
        <v/>
      </c>
    </row>
    <row r="717" spans="2:10" s="25" customFormat="1" ht="15" x14ac:dyDescent="0.2">
      <c r="B717" s="40"/>
      <c r="C717" s="41"/>
      <c r="D717" s="76"/>
      <c r="E717" s="76"/>
      <c r="F717" s="62" t="str">
        <f>IFERROR(IF(E717="","",IF(VLOOKUP(E717,tbFuncionarios[],6,FALSE)&lt;&gt;"","Demitido",VLOOKUP(E717,tbFuncionarios[],2,FALSE))),"")</f>
        <v/>
      </c>
      <c r="G717" s="79" t="str">
        <f>IF(tbLancamentos[[#This Row],[NOME]]="","",IF(tbLancamentos[[#This Row],[esgotado]]&lt;&gt;"",tbLancamentos[[#This Row],[esgotado]],tbLancamentos[[#This Row],[DISPONIBILIDADE]]))</f>
        <v/>
      </c>
      <c r="H717" s="63" t="str">
        <f>IFERROR(IF(tbLancamentos[[#This Row],[NOME]]="","",IF(AND(D717&lt;&gt;"",F717&lt;&gt;"",F717&lt;&gt;"Demitido"),"Ocupado","Disponível")),"")</f>
        <v/>
      </c>
      <c r="I717" s="25" t="str">
        <f>IFERROR(VLOOKUP(C717,CadArm!$B$6:$E$26,4,FALSE)-COUNTIFS($C$6:C717,tbLancamentos[[#This Row],[LOCAL]],$H$6:H717,"Ocupado"),"")</f>
        <v/>
      </c>
      <c r="J717" s="25" t="str">
        <f>IF(tbLancamentos[[#This Row],[Vagas disponíveis]]&lt;0,"Vagas esgotadas para "&amp;C717,"")</f>
        <v/>
      </c>
    </row>
    <row r="718" spans="2:10" s="25" customFormat="1" ht="15" x14ac:dyDescent="0.2">
      <c r="B718" s="40"/>
      <c r="C718" s="41"/>
      <c r="D718" s="76"/>
      <c r="E718" s="76"/>
      <c r="F718" s="62" t="str">
        <f>IFERROR(IF(E718="","",IF(VLOOKUP(E718,tbFuncionarios[],6,FALSE)&lt;&gt;"","Demitido",VLOOKUP(E718,tbFuncionarios[],2,FALSE))),"")</f>
        <v/>
      </c>
      <c r="G718" s="79" t="str">
        <f>IF(tbLancamentos[[#This Row],[NOME]]="","",IF(tbLancamentos[[#This Row],[esgotado]]&lt;&gt;"",tbLancamentos[[#This Row],[esgotado]],tbLancamentos[[#This Row],[DISPONIBILIDADE]]))</f>
        <v/>
      </c>
      <c r="H718" s="63" t="str">
        <f>IFERROR(IF(tbLancamentos[[#This Row],[NOME]]="","",IF(AND(D718&lt;&gt;"",F718&lt;&gt;"",F718&lt;&gt;"Demitido"),"Ocupado","Disponível")),"")</f>
        <v/>
      </c>
      <c r="I718" s="25" t="str">
        <f>IFERROR(VLOOKUP(C718,CadArm!$B$6:$E$26,4,FALSE)-COUNTIFS($C$6:C718,tbLancamentos[[#This Row],[LOCAL]],$H$6:H718,"Ocupado"),"")</f>
        <v/>
      </c>
      <c r="J718" s="25" t="str">
        <f>IF(tbLancamentos[[#This Row],[Vagas disponíveis]]&lt;0,"Vagas esgotadas para "&amp;C718,"")</f>
        <v/>
      </c>
    </row>
    <row r="719" spans="2:10" s="25" customFormat="1" ht="15" x14ac:dyDescent="0.2">
      <c r="B719" s="40"/>
      <c r="C719" s="41"/>
      <c r="D719" s="76"/>
      <c r="E719" s="76"/>
      <c r="F719" s="62" t="str">
        <f>IFERROR(IF(E719="","",IF(VLOOKUP(E719,tbFuncionarios[],6,FALSE)&lt;&gt;"","Demitido",VLOOKUP(E719,tbFuncionarios[],2,FALSE))),"")</f>
        <v/>
      </c>
      <c r="G719" s="79" t="str">
        <f>IF(tbLancamentos[[#This Row],[NOME]]="","",IF(tbLancamentos[[#This Row],[esgotado]]&lt;&gt;"",tbLancamentos[[#This Row],[esgotado]],tbLancamentos[[#This Row],[DISPONIBILIDADE]]))</f>
        <v/>
      </c>
      <c r="H719" s="63" t="str">
        <f>IFERROR(IF(tbLancamentos[[#This Row],[NOME]]="","",IF(AND(D719&lt;&gt;"",F719&lt;&gt;"",F719&lt;&gt;"Demitido"),"Ocupado","Disponível")),"")</f>
        <v/>
      </c>
      <c r="I719" s="25" t="str">
        <f>IFERROR(VLOOKUP(C719,CadArm!$B$6:$E$26,4,FALSE)-COUNTIFS($C$6:C719,tbLancamentos[[#This Row],[LOCAL]],$H$6:H719,"Ocupado"),"")</f>
        <v/>
      </c>
      <c r="J719" s="25" t="str">
        <f>IF(tbLancamentos[[#This Row],[Vagas disponíveis]]&lt;0,"Vagas esgotadas para "&amp;C719,"")</f>
        <v/>
      </c>
    </row>
    <row r="720" spans="2:10" s="25" customFormat="1" ht="15" x14ac:dyDescent="0.2">
      <c r="B720" s="40"/>
      <c r="C720" s="41"/>
      <c r="D720" s="76"/>
      <c r="E720" s="76"/>
      <c r="F720" s="62" t="str">
        <f>IFERROR(IF(E720="","",IF(VLOOKUP(E720,tbFuncionarios[],6,FALSE)&lt;&gt;"","Demitido",VLOOKUP(E720,tbFuncionarios[],2,FALSE))),"")</f>
        <v/>
      </c>
      <c r="G720" s="79" t="str">
        <f>IF(tbLancamentos[[#This Row],[NOME]]="","",IF(tbLancamentos[[#This Row],[esgotado]]&lt;&gt;"",tbLancamentos[[#This Row],[esgotado]],tbLancamentos[[#This Row],[DISPONIBILIDADE]]))</f>
        <v/>
      </c>
      <c r="H720" s="63" t="str">
        <f>IFERROR(IF(tbLancamentos[[#This Row],[NOME]]="","",IF(AND(D720&lt;&gt;"",F720&lt;&gt;"",F720&lt;&gt;"Demitido"),"Ocupado","Disponível")),"")</f>
        <v/>
      </c>
      <c r="I720" s="25" t="str">
        <f>IFERROR(VLOOKUP(C720,CadArm!$B$6:$E$26,4,FALSE)-COUNTIFS($C$6:C720,tbLancamentos[[#This Row],[LOCAL]],$H$6:H720,"Ocupado"),"")</f>
        <v/>
      </c>
      <c r="J720" s="25" t="str">
        <f>IF(tbLancamentos[[#This Row],[Vagas disponíveis]]&lt;0,"Vagas esgotadas para "&amp;C720,"")</f>
        <v/>
      </c>
    </row>
    <row r="721" spans="2:10" s="25" customFormat="1" ht="15" x14ac:dyDescent="0.2">
      <c r="B721" s="40"/>
      <c r="C721" s="41"/>
      <c r="D721" s="76"/>
      <c r="E721" s="76"/>
      <c r="F721" s="62" t="str">
        <f>IFERROR(IF(E721="","",IF(VLOOKUP(E721,tbFuncionarios[],6,FALSE)&lt;&gt;"","Demitido",VLOOKUP(E721,tbFuncionarios[],2,FALSE))),"")</f>
        <v/>
      </c>
      <c r="G721" s="79" t="str">
        <f>IF(tbLancamentos[[#This Row],[NOME]]="","",IF(tbLancamentos[[#This Row],[esgotado]]&lt;&gt;"",tbLancamentos[[#This Row],[esgotado]],tbLancamentos[[#This Row],[DISPONIBILIDADE]]))</f>
        <v/>
      </c>
      <c r="H721" s="63" t="str">
        <f>IFERROR(IF(tbLancamentos[[#This Row],[NOME]]="","",IF(AND(D721&lt;&gt;"",F721&lt;&gt;"",F721&lt;&gt;"Demitido"),"Ocupado","Disponível")),"")</f>
        <v/>
      </c>
      <c r="I721" s="25" t="str">
        <f>IFERROR(VLOOKUP(C721,CadArm!$B$6:$E$26,4,FALSE)-COUNTIFS($C$6:C721,tbLancamentos[[#This Row],[LOCAL]],$H$6:H721,"Ocupado"),"")</f>
        <v/>
      </c>
      <c r="J721" s="25" t="str">
        <f>IF(tbLancamentos[[#This Row],[Vagas disponíveis]]&lt;0,"Vagas esgotadas para "&amp;C721,"")</f>
        <v/>
      </c>
    </row>
    <row r="722" spans="2:10" s="25" customFormat="1" ht="15" x14ac:dyDescent="0.2">
      <c r="B722" s="40"/>
      <c r="C722" s="41"/>
      <c r="D722" s="76"/>
      <c r="E722" s="76"/>
      <c r="F722" s="62" t="str">
        <f>IFERROR(IF(E722="","",IF(VLOOKUP(E722,tbFuncionarios[],6,FALSE)&lt;&gt;"","Demitido",VLOOKUP(E722,tbFuncionarios[],2,FALSE))),"")</f>
        <v/>
      </c>
      <c r="G722" s="79" t="str">
        <f>IF(tbLancamentos[[#This Row],[NOME]]="","",IF(tbLancamentos[[#This Row],[esgotado]]&lt;&gt;"",tbLancamentos[[#This Row],[esgotado]],tbLancamentos[[#This Row],[DISPONIBILIDADE]]))</f>
        <v/>
      </c>
      <c r="H722" s="63" t="str">
        <f>IFERROR(IF(tbLancamentos[[#This Row],[NOME]]="","",IF(AND(D722&lt;&gt;"",F722&lt;&gt;"",F722&lt;&gt;"Demitido"),"Ocupado","Disponível")),"")</f>
        <v/>
      </c>
      <c r="I722" s="25" t="str">
        <f>IFERROR(VLOOKUP(C722,CadArm!$B$6:$E$26,4,FALSE)-COUNTIFS($C$6:C722,tbLancamentos[[#This Row],[LOCAL]],$H$6:H722,"Ocupado"),"")</f>
        <v/>
      </c>
      <c r="J722" s="25" t="str">
        <f>IF(tbLancamentos[[#This Row],[Vagas disponíveis]]&lt;0,"Vagas esgotadas para "&amp;C722,"")</f>
        <v/>
      </c>
    </row>
    <row r="723" spans="2:10" s="25" customFormat="1" ht="15" x14ac:dyDescent="0.2">
      <c r="B723" s="40"/>
      <c r="C723" s="41"/>
      <c r="D723" s="76"/>
      <c r="E723" s="76"/>
      <c r="F723" s="62" t="str">
        <f>IFERROR(IF(E723="","",IF(VLOOKUP(E723,tbFuncionarios[],6,FALSE)&lt;&gt;"","Demitido",VLOOKUP(E723,tbFuncionarios[],2,FALSE))),"")</f>
        <v/>
      </c>
      <c r="G723" s="79" t="str">
        <f>IF(tbLancamentos[[#This Row],[NOME]]="","",IF(tbLancamentos[[#This Row],[esgotado]]&lt;&gt;"",tbLancamentos[[#This Row],[esgotado]],tbLancamentos[[#This Row],[DISPONIBILIDADE]]))</f>
        <v/>
      </c>
      <c r="H723" s="63" t="str">
        <f>IFERROR(IF(tbLancamentos[[#This Row],[NOME]]="","",IF(AND(D723&lt;&gt;"",F723&lt;&gt;"",F723&lt;&gt;"Demitido"),"Ocupado","Disponível")),"")</f>
        <v/>
      </c>
      <c r="I723" s="25" t="str">
        <f>IFERROR(VLOOKUP(C723,CadArm!$B$6:$E$26,4,FALSE)-COUNTIFS($C$6:C723,tbLancamentos[[#This Row],[LOCAL]],$H$6:H723,"Ocupado"),"")</f>
        <v/>
      </c>
      <c r="J723" s="25" t="str">
        <f>IF(tbLancamentos[[#This Row],[Vagas disponíveis]]&lt;0,"Vagas esgotadas para "&amp;C723,"")</f>
        <v/>
      </c>
    </row>
    <row r="724" spans="2:10" s="25" customFormat="1" ht="15" x14ac:dyDescent="0.2">
      <c r="B724" s="40"/>
      <c r="C724" s="41"/>
      <c r="D724" s="76"/>
      <c r="E724" s="76"/>
      <c r="F724" s="62" t="str">
        <f>IFERROR(IF(E724="","",IF(VLOOKUP(E724,tbFuncionarios[],6,FALSE)&lt;&gt;"","Demitido",VLOOKUP(E724,tbFuncionarios[],2,FALSE))),"")</f>
        <v/>
      </c>
      <c r="G724" s="79" t="str">
        <f>IF(tbLancamentos[[#This Row],[NOME]]="","",IF(tbLancamentos[[#This Row],[esgotado]]&lt;&gt;"",tbLancamentos[[#This Row],[esgotado]],tbLancamentos[[#This Row],[DISPONIBILIDADE]]))</f>
        <v/>
      </c>
      <c r="H724" s="63" t="str">
        <f>IFERROR(IF(tbLancamentos[[#This Row],[NOME]]="","",IF(AND(D724&lt;&gt;"",F724&lt;&gt;"",F724&lt;&gt;"Demitido"),"Ocupado","Disponível")),"")</f>
        <v/>
      </c>
      <c r="I724" s="25" t="str">
        <f>IFERROR(VLOOKUP(C724,CadArm!$B$6:$E$26,4,FALSE)-COUNTIFS($C$6:C724,tbLancamentos[[#This Row],[LOCAL]],$H$6:H724,"Ocupado"),"")</f>
        <v/>
      </c>
      <c r="J724" s="25" t="str">
        <f>IF(tbLancamentos[[#This Row],[Vagas disponíveis]]&lt;0,"Vagas esgotadas para "&amp;C724,"")</f>
        <v/>
      </c>
    </row>
    <row r="725" spans="2:10" s="25" customFormat="1" ht="15" x14ac:dyDescent="0.2">
      <c r="B725" s="40"/>
      <c r="C725" s="41"/>
      <c r="D725" s="76"/>
      <c r="E725" s="76"/>
      <c r="F725" s="62" t="str">
        <f>IFERROR(IF(E725="","",IF(VLOOKUP(E725,tbFuncionarios[],6,FALSE)&lt;&gt;"","Demitido",VLOOKUP(E725,tbFuncionarios[],2,FALSE))),"")</f>
        <v/>
      </c>
      <c r="G725" s="79" t="str">
        <f>IF(tbLancamentos[[#This Row],[NOME]]="","",IF(tbLancamentos[[#This Row],[esgotado]]&lt;&gt;"",tbLancamentos[[#This Row],[esgotado]],tbLancamentos[[#This Row],[DISPONIBILIDADE]]))</f>
        <v/>
      </c>
      <c r="H725" s="63" t="str">
        <f>IFERROR(IF(tbLancamentos[[#This Row],[NOME]]="","",IF(AND(D725&lt;&gt;"",F725&lt;&gt;"",F725&lt;&gt;"Demitido"),"Ocupado","Disponível")),"")</f>
        <v/>
      </c>
      <c r="I725" s="25" t="str">
        <f>IFERROR(VLOOKUP(C725,CadArm!$B$6:$E$26,4,FALSE)-COUNTIFS($C$6:C725,tbLancamentos[[#This Row],[LOCAL]],$H$6:H725,"Ocupado"),"")</f>
        <v/>
      </c>
      <c r="J725" s="25" t="str">
        <f>IF(tbLancamentos[[#This Row],[Vagas disponíveis]]&lt;0,"Vagas esgotadas para "&amp;C725,"")</f>
        <v/>
      </c>
    </row>
    <row r="726" spans="2:10" s="25" customFormat="1" ht="15" x14ac:dyDescent="0.2">
      <c r="B726" s="40"/>
      <c r="C726" s="41"/>
      <c r="D726" s="76"/>
      <c r="E726" s="76"/>
      <c r="F726" s="62" t="str">
        <f>IFERROR(IF(E726="","",IF(VLOOKUP(E726,tbFuncionarios[],6,FALSE)&lt;&gt;"","Demitido",VLOOKUP(E726,tbFuncionarios[],2,FALSE))),"")</f>
        <v/>
      </c>
      <c r="G726" s="79" t="str">
        <f>IF(tbLancamentos[[#This Row],[NOME]]="","",IF(tbLancamentos[[#This Row],[esgotado]]&lt;&gt;"",tbLancamentos[[#This Row],[esgotado]],tbLancamentos[[#This Row],[DISPONIBILIDADE]]))</f>
        <v/>
      </c>
      <c r="H726" s="63" t="str">
        <f>IFERROR(IF(tbLancamentos[[#This Row],[NOME]]="","",IF(AND(D726&lt;&gt;"",F726&lt;&gt;"",F726&lt;&gt;"Demitido"),"Ocupado","Disponível")),"")</f>
        <v/>
      </c>
      <c r="I726" s="25" t="str">
        <f>IFERROR(VLOOKUP(C726,CadArm!$B$6:$E$26,4,FALSE)-COUNTIFS($C$6:C726,tbLancamentos[[#This Row],[LOCAL]],$H$6:H726,"Ocupado"),"")</f>
        <v/>
      </c>
      <c r="J726" s="25" t="str">
        <f>IF(tbLancamentos[[#This Row],[Vagas disponíveis]]&lt;0,"Vagas esgotadas para "&amp;C726,"")</f>
        <v/>
      </c>
    </row>
    <row r="727" spans="2:10" s="25" customFormat="1" ht="15" x14ac:dyDescent="0.2">
      <c r="B727" s="40"/>
      <c r="C727" s="41"/>
      <c r="D727" s="76"/>
      <c r="E727" s="76"/>
      <c r="F727" s="62" t="str">
        <f>IFERROR(IF(E727="","",IF(VLOOKUP(E727,tbFuncionarios[],6,FALSE)&lt;&gt;"","Demitido",VLOOKUP(E727,tbFuncionarios[],2,FALSE))),"")</f>
        <v/>
      </c>
      <c r="G727" s="79" t="str">
        <f>IF(tbLancamentos[[#This Row],[NOME]]="","",IF(tbLancamentos[[#This Row],[esgotado]]&lt;&gt;"",tbLancamentos[[#This Row],[esgotado]],tbLancamentos[[#This Row],[DISPONIBILIDADE]]))</f>
        <v/>
      </c>
      <c r="H727" s="63" t="str">
        <f>IFERROR(IF(tbLancamentos[[#This Row],[NOME]]="","",IF(AND(D727&lt;&gt;"",F727&lt;&gt;"",F727&lt;&gt;"Demitido"),"Ocupado","Disponível")),"")</f>
        <v/>
      </c>
      <c r="I727" s="25" t="str">
        <f>IFERROR(VLOOKUP(C727,CadArm!$B$6:$E$26,4,FALSE)-COUNTIFS($C$6:C727,tbLancamentos[[#This Row],[LOCAL]],$H$6:H727,"Ocupado"),"")</f>
        <v/>
      </c>
      <c r="J727" s="25" t="str">
        <f>IF(tbLancamentos[[#This Row],[Vagas disponíveis]]&lt;0,"Vagas esgotadas para "&amp;C727,"")</f>
        <v/>
      </c>
    </row>
    <row r="728" spans="2:10" s="25" customFormat="1" ht="15" x14ac:dyDescent="0.2">
      <c r="B728" s="40"/>
      <c r="C728" s="41"/>
      <c r="D728" s="76"/>
      <c r="E728" s="76"/>
      <c r="F728" s="62" t="str">
        <f>IFERROR(IF(E728="","",IF(VLOOKUP(E728,tbFuncionarios[],6,FALSE)&lt;&gt;"","Demitido",VLOOKUP(E728,tbFuncionarios[],2,FALSE))),"")</f>
        <v/>
      </c>
      <c r="G728" s="79" t="str">
        <f>IF(tbLancamentos[[#This Row],[NOME]]="","",IF(tbLancamentos[[#This Row],[esgotado]]&lt;&gt;"",tbLancamentos[[#This Row],[esgotado]],tbLancamentos[[#This Row],[DISPONIBILIDADE]]))</f>
        <v/>
      </c>
      <c r="H728" s="63" t="str">
        <f>IFERROR(IF(tbLancamentos[[#This Row],[NOME]]="","",IF(AND(D728&lt;&gt;"",F728&lt;&gt;"",F728&lt;&gt;"Demitido"),"Ocupado","Disponível")),"")</f>
        <v/>
      </c>
      <c r="I728" s="25" t="str">
        <f>IFERROR(VLOOKUP(C728,CadArm!$B$6:$E$26,4,FALSE)-COUNTIFS($C$6:C728,tbLancamentos[[#This Row],[LOCAL]],$H$6:H728,"Ocupado"),"")</f>
        <v/>
      </c>
      <c r="J728" s="25" t="str">
        <f>IF(tbLancamentos[[#This Row],[Vagas disponíveis]]&lt;0,"Vagas esgotadas para "&amp;C728,"")</f>
        <v/>
      </c>
    </row>
    <row r="729" spans="2:10" s="25" customFormat="1" ht="15" x14ac:dyDescent="0.2">
      <c r="B729" s="40"/>
      <c r="C729" s="41"/>
      <c r="D729" s="76"/>
      <c r="E729" s="76"/>
      <c r="F729" s="62" t="str">
        <f>IFERROR(IF(E729="","",IF(VLOOKUP(E729,tbFuncionarios[],6,FALSE)&lt;&gt;"","Demitido",VLOOKUP(E729,tbFuncionarios[],2,FALSE))),"")</f>
        <v/>
      </c>
      <c r="G729" s="79" t="str">
        <f>IF(tbLancamentos[[#This Row],[NOME]]="","",IF(tbLancamentos[[#This Row],[esgotado]]&lt;&gt;"",tbLancamentos[[#This Row],[esgotado]],tbLancamentos[[#This Row],[DISPONIBILIDADE]]))</f>
        <v/>
      </c>
      <c r="H729" s="63" t="str">
        <f>IFERROR(IF(tbLancamentos[[#This Row],[NOME]]="","",IF(AND(D729&lt;&gt;"",F729&lt;&gt;"",F729&lt;&gt;"Demitido"),"Ocupado","Disponível")),"")</f>
        <v/>
      </c>
      <c r="I729" s="25" t="str">
        <f>IFERROR(VLOOKUP(C729,CadArm!$B$6:$E$26,4,FALSE)-COUNTIFS($C$6:C729,tbLancamentos[[#This Row],[LOCAL]],$H$6:H729,"Ocupado"),"")</f>
        <v/>
      </c>
      <c r="J729" s="25" t="str">
        <f>IF(tbLancamentos[[#This Row],[Vagas disponíveis]]&lt;0,"Vagas esgotadas para "&amp;C729,"")</f>
        <v/>
      </c>
    </row>
    <row r="730" spans="2:10" s="25" customFormat="1" ht="15" x14ac:dyDescent="0.2">
      <c r="B730" s="40"/>
      <c r="C730" s="41"/>
      <c r="D730" s="76"/>
      <c r="E730" s="76"/>
      <c r="F730" s="62" t="str">
        <f>IFERROR(IF(E730="","",IF(VLOOKUP(E730,tbFuncionarios[],6,FALSE)&lt;&gt;"","Demitido",VLOOKUP(E730,tbFuncionarios[],2,FALSE))),"")</f>
        <v/>
      </c>
      <c r="G730" s="79" t="str">
        <f>IF(tbLancamentos[[#This Row],[NOME]]="","",IF(tbLancamentos[[#This Row],[esgotado]]&lt;&gt;"",tbLancamentos[[#This Row],[esgotado]],tbLancamentos[[#This Row],[DISPONIBILIDADE]]))</f>
        <v/>
      </c>
      <c r="H730" s="63" t="str">
        <f>IFERROR(IF(tbLancamentos[[#This Row],[NOME]]="","",IF(AND(D730&lt;&gt;"",F730&lt;&gt;"",F730&lt;&gt;"Demitido"),"Ocupado","Disponível")),"")</f>
        <v/>
      </c>
      <c r="I730" s="25" t="str">
        <f>IFERROR(VLOOKUP(C730,CadArm!$B$6:$E$26,4,FALSE)-COUNTIFS($C$6:C730,tbLancamentos[[#This Row],[LOCAL]],$H$6:H730,"Ocupado"),"")</f>
        <v/>
      </c>
      <c r="J730" s="25" t="str">
        <f>IF(tbLancamentos[[#This Row],[Vagas disponíveis]]&lt;0,"Vagas esgotadas para "&amp;C730,"")</f>
        <v/>
      </c>
    </row>
    <row r="731" spans="2:10" s="25" customFormat="1" ht="15" x14ac:dyDescent="0.2">
      <c r="B731" s="40"/>
      <c r="C731" s="41"/>
      <c r="D731" s="76"/>
      <c r="E731" s="76"/>
      <c r="F731" s="62" t="str">
        <f>IFERROR(IF(E731="","",IF(VLOOKUP(E731,tbFuncionarios[],6,FALSE)&lt;&gt;"","Demitido",VLOOKUP(E731,tbFuncionarios[],2,FALSE))),"")</f>
        <v/>
      </c>
      <c r="G731" s="79" t="str">
        <f>IF(tbLancamentos[[#This Row],[NOME]]="","",IF(tbLancamentos[[#This Row],[esgotado]]&lt;&gt;"",tbLancamentos[[#This Row],[esgotado]],tbLancamentos[[#This Row],[DISPONIBILIDADE]]))</f>
        <v/>
      </c>
      <c r="H731" s="63" t="str">
        <f>IFERROR(IF(tbLancamentos[[#This Row],[NOME]]="","",IF(AND(D731&lt;&gt;"",F731&lt;&gt;"",F731&lt;&gt;"Demitido"),"Ocupado","Disponível")),"")</f>
        <v/>
      </c>
      <c r="I731" s="25" t="str">
        <f>IFERROR(VLOOKUP(C731,CadArm!$B$6:$E$26,4,FALSE)-COUNTIFS($C$6:C731,tbLancamentos[[#This Row],[LOCAL]],$H$6:H731,"Ocupado"),"")</f>
        <v/>
      </c>
      <c r="J731" s="25" t="str">
        <f>IF(tbLancamentos[[#This Row],[Vagas disponíveis]]&lt;0,"Vagas esgotadas para "&amp;C731,"")</f>
        <v/>
      </c>
    </row>
    <row r="732" spans="2:10" s="25" customFormat="1" ht="15" x14ac:dyDescent="0.2">
      <c r="B732" s="40"/>
      <c r="C732" s="41"/>
      <c r="D732" s="76"/>
      <c r="E732" s="76"/>
      <c r="F732" s="62" t="str">
        <f>IFERROR(IF(E732="","",IF(VLOOKUP(E732,tbFuncionarios[],6,FALSE)&lt;&gt;"","Demitido",VLOOKUP(E732,tbFuncionarios[],2,FALSE))),"")</f>
        <v/>
      </c>
      <c r="G732" s="79" t="str">
        <f>IF(tbLancamentos[[#This Row],[NOME]]="","",IF(tbLancamentos[[#This Row],[esgotado]]&lt;&gt;"",tbLancamentos[[#This Row],[esgotado]],tbLancamentos[[#This Row],[DISPONIBILIDADE]]))</f>
        <v/>
      </c>
      <c r="H732" s="63" t="str">
        <f>IFERROR(IF(tbLancamentos[[#This Row],[NOME]]="","",IF(AND(D732&lt;&gt;"",F732&lt;&gt;"",F732&lt;&gt;"Demitido"),"Ocupado","Disponível")),"")</f>
        <v/>
      </c>
      <c r="I732" s="25" t="str">
        <f>IFERROR(VLOOKUP(C732,CadArm!$B$6:$E$26,4,FALSE)-COUNTIFS($C$6:C732,tbLancamentos[[#This Row],[LOCAL]],$H$6:H732,"Ocupado"),"")</f>
        <v/>
      </c>
      <c r="J732" s="25" t="str">
        <f>IF(tbLancamentos[[#This Row],[Vagas disponíveis]]&lt;0,"Vagas esgotadas para "&amp;C732,"")</f>
        <v/>
      </c>
    </row>
    <row r="733" spans="2:10" s="25" customFormat="1" ht="15" x14ac:dyDescent="0.2">
      <c r="B733" s="40"/>
      <c r="C733" s="41"/>
      <c r="D733" s="76"/>
      <c r="E733" s="76"/>
      <c r="F733" s="62" t="str">
        <f>IFERROR(IF(E733="","",IF(VLOOKUP(E733,tbFuncionarios[],6,FALSE)&lt;&gt;"","Demitido",VLOOKUP(E733,tbFuncionarios[],2,FALSE))),"")</f>
        <v/>
      </c>
      <c r="G733" s="79" t="str">
        <f>IF(tbLancamentos[[#This Row],[NOME]]="","",IF(tbLancamentos[[#This Row],[esgotado]]&lt;&gt;"",tbLancamentos[[#This Row],[esgotado]],tbLancamentos[[#This Row],[DISPONIBILIDADE]]))</f>
        <v/>
      </c>
      <c r="H733" s="63" t="str">
        <f>IFERROR(IF(tbLancamentos[[#This Row],[NOME]]="","",IF(AND(D733&lt;&gt;"",F733&lt;&gt;"",F733&lt;&gt;"Demitido"),"Ocupado","Disponível")),"")</f>
        <v/>
      </c>
      <c r="I733" s="25" t="str">
        <f>IFERROR(VLOOKUP(C733,CadArm!$B$6:$E$26,4,FALSE)-COUNTIFS($C$6:C733,tbLancamentos[[#This Row],[LOCAL]],$H$6:H733,"Ocupado"),"")</f>
        <v/>
      </c>
      <c r="J733" s="25" t="str">
        <f>IF(tbLancamentos[[#This Row],[Vagas disponíveis]]&lt;0,"Vagas esgotadas para "&amp;C733,"")</f>
        <v/>
      </c>
    </row>
    <row r="734" spans="2:10" s="25" customFormat="1" ht="15" x14ac:dyDescent="0.2">
      <c r="B734" s="40"/>
      <c r="C734" s="41"/>
      <c r="D734" s="76"/>
      <c r="E734" s="76"/>
      <c r="F734" s="62" t="str">
        <f>IFERROR(IF(E734="","",IF(VLOOKUP(E734,tbFuncionarios[],6,FALSE)&lt;&gt;"","Demitido",VLOOKUP(E734,tbFuncionarios[],2,FALSE))),"")</f>
        <v/>
      </c>
      <c r="G734" s="79" t="str">
        <f>IF(tbLancamentos[[#This Row],[NOME]]="","",IF(tbLancamentos[[#This Row],[esgotado]]&lt;&gt;"",tbLancamentos[[#This Row],[esgotado]],tbLancamentos[[#This Row],[DISPONIBILIDADE]]))</f>
        <v/>
      </c>
      <c r="H734" s="63" t="str">
        <f>IFERROR(IF(tbLancamentos[[#This Row],[NOME]]="","",IF(AND(D734&lt;&gt;"",F734&lt;&gt;"",F734&lt;&gt;"Demitido"),"Ocupado","Disponível")),"")</f>
        <v/>
      </c>
      <c r="I734" s="25" t="str">
        <f>IFERROR(VLOOKUP(C734,CadArm!$B$6:$E$26,4,FALSE)-COUNTIFS($C$6:C734,tbLancamentos[[#This Row],[LOCAL]],$H$6:H734,"Ocupado"),"")</f>
        <v/>
      </c>
      <c r="J734" s="25" t="str">
        <f>IF(tbLancamentos[[#This Row],[Vagas disponíveis]]&lt;0,"Vagas esgotadas para "&amp;C734,"")</f>
        <v/>
      </c>
    </row>
    <row r="735" spans="2:10" s="25" customFormat="1" ht="15" x14ac:dyDescent="0.2">
      <c r="B735" s="40"/>
      <c r="C735" s="41"/>
      <c r="D735" s="76"/>
      <c r="E735" s="76"/>
      <c r="F735" s="62" t="str">
        <f>IFERROR(IF(E735="","",IF(VLOOKUP(E735,tbFuncionarios[],6,FALSE)&lt;&gt;"","Demitido",VLOOKUP(E735,tbFuncionarios[],2,FALSE))),"")</f>
        <v/>
      </c>
      <c r="G735" s="79" t="str">
        <f>IF(tbLancamentos[[#This Row],[NOME]]="","",IF(tbLancamentos[[#This Row],[esgotado]]&lt;&gt;"",tbLancamentos[[#This Row],[esgotado]],tbLancamentos[[#This Row],[DISPONIBILIDADE]]))</f>
        <v/>
      </c>
      <c r="H735" s="63" t="str">
        <f>IFERROR(IF(tbLancamentos[[#This Row],[NOME]]="","",IF(AND(D735&lt;&gt;"",F735&lt;&gt;"",F735&lt;&gt;"Demitido"),"Ocupado","Disponível")),"")</f>
        <v/>
      </c>
      <c r="I735" s="25" t="str">
        <f>IFERROR(VLOOKUP(C735,CadArm!$B$6:$E$26,4,FALSE)-COUNTIFS($C$6:C735,tbLancamentos[[#This Row],[LOCAL]],$H$6:H735,"Ocupado"),"")</f>
        <v/>
      </c>
      <c r="J735" s="25" t="str">
        <f>IF(tbLancamentos[[#This Row],[Vagas disponíveis]]&lt;0,"Vagas esgotadas para "&amp;C735,"")</f>
        <v/>
      </c>
    </row>
    <row r="736" spans="2:10" s="25" customFormat="1" ht="15" x14ac:dyDescent="0.2">
      <c r="B736" s="40"/>
      <c r="C736" s="41"/>
      <c r="D736" s="76"/>
      <c r="E736" s="76"/>
      <c r="F736" s="62" t="str">
        <f>IFERROR(IF(E736="","",IF(VLOOKUP(E736,tbFuncionarios[],6,FALSE)&lt;&gt;"","Demitido",VLOOKUP(E736,tbFuncionarios[],2,FALSE))),"")</f>
        <v/>
      </c>
      <c r="G736" s="79" t="str">
        <f>IF(tbLancamentos[[#This Row],[NOME]]="","",IF(tbLancamentos[[#This Row],[esgotado]]&lt;&gt;"",tbLancamentos[[#This Row],[esgotado]],tbLancamentos[[#This Row],[DISPONIBILIDADE]]))</f>
        <v/>
      </c>
      <c r="H736" s="63" t="str">
        <f>IFERROR(IF(tbLancamentos[[#This Row],[NOME]]="","",IF(AND(D736&lt;&gt;"",F736&lt;&gt;"",F736&lt;&gt;"Demitido"),"Ocupado","Disponível")),"")</f>
        <v/>
      </c>
      <c r="I736" s="25" t="str">
        <f>IFERROR(VLOOKUP(C736,CadArm!$B$6:$E$26,4,FALSE)-COUNTIFS($C$6:C736,tbLancamentos[[#This Row],[LOCAL]],$H$6:H736,"Ocupado"),"")</f>
        <v/>
      </c>
      <c r="J736" s="25" t="str">
        <f>IF(tbLancamentos[[#This Row],[Vagas disponíveis]]&lt;0,"Vagas esgotadas para "&amp;C736,"")</f>
        <v/>
      </c>
    </row>
    <row r="737" spans="2:10" s="25" customFormat="1" ht="15" x14ac:dyDescent="0.2">
      <c r="B737" s="40"/>
      <c r="C737" s="41"/>
      <c r="D737" s="76"/>
      <c r="E737" s="76"/>
      <c r="F737" s="62" t="str">
        <f>IFERROR(IF(E737="","",IF(VLOOKUP(E737,tbFuncionarios[],6,FALSE)&lt;&gt;"","Demitido",VLOOKUP(E737,tbFuncionarios[],2,FALSE))),"")</f>
        <v/>
      </c>
      <c r="G737" s="79" t="str">
        <f>IF(tbLancamentos[[#This Row],[NOME]]="","",IF(tbLancamentos[[#This Row],[esgotado]]&lt;&gt;"",tbLancamentos[[#This Row],[esgotado]],tbLancamentos[[#This Row],[DISPONIBILIDADE]]))</f>
        <v/>
      </c>
      <c r="H737" s="63" t="str">
        <f>IFERROR(IF(tbLancamentos[[#This Row],[NOME]]="","",IF(AND(D737&lt;&gt;"",F737&lt;&gt;"",F737&lt;&gt;"Demitido"),"Ocupado","Disponível")),"")</f>
        <v/>
      </c>
      <c r="I737" s="25" t="str">
        <f>IFERROR(VLOOKUP(C737,CadArm!$B$6:$E$26,4,FALSE)-COUNTIFS($C$6:C737,tbLancamentos[[#This Row],[LOCAL]],$H$6:H737,"Ocupado"),"")</f>
        <v/>
      </c>
      <c r="J737" s="25" t="str">
        <f>IF(tbLancamentos[[#This Row],[Vagas disponíveis]]&lt;0,"Vagas esgotadas para "&amp;C737,"")</f>
        <v/>
      </c>
    </row>
    <row r="738" spans="2:10" s="25" customFormat="1" ht="15" x14ac:dyDescent="0.2">
      <c r="B738" s="40"/>
      <c r="C738" s="41"/>
      <c r="D738" s="76"/>
      <c r="E738" s="76"/>
      <c r="F738" s="62" t="str">
        <f>IFERROR(IF(E738="","",IF(VLOOKUP(E738,tbFuncionarios[],6,FALSE)&lt;&gt;"","Demitido",VLOOKUP(E738,tbFuncionarios[],2,FALSE))),"")</f>
        <v/>
      </c>
      <c r="G738" s="79" t="str">
        <f>IF(tbLancamentos[[#This Row],[NOME]]="","",IF(tbLancamentos[[#This Row],[esgotado]]&lt;&gt;"",tbLancamentos[[#This Row],[esgotado]],tbLancamentos[[#This Row],[DISPONIBILIDADE]]))</f>
        <v/>
      </c>
      <c r="H738" s="63" t="str">
        <f>IFERROR(IF(tbLancamentos[[#This Row],[NOME]]="","",IF(AND(D738&lt;&gt;"",F738&lt;&gt;"",F738&lt;&gt;"Demitido"),"Ocupado","Disponível")),"")</f>
        <v/>
      </c>
      <c r="I738" s="25" t="str">
        <f>IFERROR(VLOOKUP(C738,CadArm!$B$6:$E$26,4,FALSE)-COUNTIFS($C$6:C738,tbLancamentos[[#This Row],[LOCAL]],$H$6:H738,"Ocupado"),"")</f>
        <v/>
      </c>
      <c r="J738" s="25" t="str">
        <f>IF(tbLancamentos[[#This Row],[Vagas disponíveis]]&lt;0,"Vagas esgotadas para "&amp;C738,"")</f>
        <v/>
      </c>
    </row>
    <row r="739" spans="2:10" s="25" customFormat="1" ht="15" x14ac:dyDescent="0.2">
      <c r="B739" s="40"/>
      <c r="C739" s="41"/>
      <c r="D739" s="76"/>
      <c r="E739" s="76"/>
      <c r="F739" s="62" t="str">
        <f>IFERROR(IF(E739="","",IF(VLOOKUP(E739,tbFuncionarios[],6,FALSE)&lt;&gt;"","Demitido",VLOOKUP(E739,tbFuncionarios[],2,FALSE))),"")</f>
        <v/>
      </c>
      <c r="G739" s="79" t="str">
        <f>IF(tbLancamentos[[#This Row],[NOME]]="","",IF(tbLancamentos[[#This Row],[esgotado]]&lt;&gt;"",tbLancamentos[[#This Row],[esgotado]],tbLancamentos[[#This Row],[DISPONIBILIDADE]]))</f>
        <v/>
      </c>
      <c r="H739" s="63" t="str">
        <f>IFERROR(IF(tbLancamentos[[#This Row],[NOME]]="","",IF(AND(D739&lt;&gt;"",F739&lt;&gt;"",F739&lt;&gt;"Demitido"),"Ocupado","Disponível")),"")</f>
        <v/>
      </c>
      <c r="I739" s="25" t="str">
        <f>IFERROR(VLOOKUP(C739,CadArm!$B$6:$E$26,4,FALSE)-COUNTIFS($C$6:C739,tbLancamentos[[#This Row],[LOCAL]],$H$6:H739,"Ocupado"),"")</f>
        <v/>
      </c>
      <c r="J739" s="25" t="str">
        <f>IF(tbLancamentos[[#This Row],[Vagas disponíveis]]&lt;0,"Vagas esgotadas para "&amp;C739,"")</f>
        <v/>
      </c>
    </row>
    <row r="740" spans="2:10" s="25" customFormat="1" ht="15" x14ac:dyDescent="0.2">
      <c r="B740" s="40"/>
      <c r="C740" s="41"/>
      <c r="D740" s="76"/>
      <c r="E740" s="76"/>
      <c r="F740" s="62" t="str">
        <f>IFERROR(IF(E740="","",IF(VLOOKUP(E740,tbFuncionarios[],6,FALSE)&lt;&gt;"","Demitido",VLOOKUP(E740,tbFuncionarios[],2,FALSE))),"")</f>
        <v/>
      </c>
      <c r="G740" s="79" t="str">
        <f>IF(tbLancamentos[[#This Row],[NOME]]="","",IF(tbLancamentos[[#This Row],[esgotado]]&lt;&gt;"",tbLancamentos[[#This Row],[esgotado]],tbLancamentos[[#This Row],[DISPONIBILIDADE]]))</f>
        <v/>
      </c>
      <c r="H740" s="63" t="str">
        <f>IFERROR(IF(tbLancamentos[[#This Row],[NOME]]="","",IF(AND(D740&lt;&gt;"",F740&lt;&gt;"",F740&lt;&gt;"Demitido"),"Ocupado","Disponível")),"")</f>
        <v/>
      </c>
      <c r="I740" s="25" t="str">
        <f>IFERROR(VLOOKUP(C740,CadArm!$B$6:$E$26,4,FALSE)-COUNTIFS($C$6:C740,tbLancamentos[[#This Row],[LOCAL]],$H$6:H740,"Ocupado"),"")</f>
        <v/>
      </c>
      <c r="J740" s="25" t="str">
        <f>IF(tbLancamentos[[#This Row],[Vagas disponíveis]]&lt;0,"Vagas esgotadas para "&amp;C740,"")</f>
        <v/>
      </c>
    </row>
    <row r="741" spans="2:10" s="25" customFormat="1" ht="15" x14ac:dyDescent="0.2">
      <c r="B741" s="40"/>
      <c r="C741" s="41"/>
      <c r="D741" s="76"/>
      <c r="E741" s="76"/>
      <c r="F741" s="62" t="str">
        <f>IFERROR(IF(E741="","",IF(VLOOKUP(E741,tbFuncionarios[],6,FALSE)&lt;&gt;"","Demitido",VLOOKUP(E741,tbFuncionarios[],2,FALSE))),"")</f>
        <v/>
      </c>
      <c r="G741" s="79" t="str">
        <f>IF(tbLancamentos[[#This Row],[NOME]]="","",IF(tbLancamentos[[#This Row],[esgotado]]&lt;&gt;"",tbLancamentos[[#This Row],[esgotado]],tbLancamentos[[#This Row],[DISPONIBILIDADE]]))</f>
        <v/>
      </c>
      <c r="H741" s="63" t="str">
        <f>IFERROR(IF(tbLancamentos[[#This Row],[NOME]]="","",IF(AND(D741&lt;&gt;"",F741&lt;&gt;"",F741&lt;&gt;"Demitido"),"Ocupado","Disponível")),"")</f>
        <v/>
      </c>
      <c r="I741" s="25" t="str">
        <f>IFERROR(VLOOKUP(C741,CadArm!$B$6:$E$26,4,FALSE)-COUNTIFS($C$6:C741,tbLancamentos[[#This Row],[LOCAL]],$H$6:H741,"Ocupado"),"")</f>
        <v/>
      </c>
      <c r="J741" s="25" t="str">
        <f>IF(tbLancamentos[[#This Row],[Vagas disponíveis]]&lt;0,"Vagas esgotadas para "&amp;C741,"")</f>
        <v/>
      </c>
    </row>
    <row r="742" spans="2:10" s="25" customFormat="1" ht="15" x14ac:dyDescent="0.2">
      <c r="B742" s="40"/>
      <c r="C742" s="41"/>
      <c r="D742" s="76"/>
      <c r="E742" s="76"/>
      <c r="F742" s="62" t="str">
        <f>IFERROR(IF(E742="","",IF(VLOOKUP(E742,tbFuncionarios[],6,FALSE)&lt;&gt;"","Demitido",VLOOKUP(E742,tbFuncionarios[],2,FALSE))),"")</f>
        <v/>
      </c>
      <c r="G742" s="79" t="str">
        <f>IF(tbLancamentos[[#This Row],[NOME]]="","",IF(tbLancamentos[[#This Row],[esgotado]]&lt;&gt;"",tbLancamentos[[#This Row],[esgotado]],tbLancamentos[[#This Row],[DISPONIBILIDADE]]))</f>
        <v/>
      </c>
      <c r="H742" s="63" t="str">
        <f>IFERROR(IF(tbLancamentos[[#This Row],[NOME]]="","",IF(AND(D742&lt;&gt;"",F742&lt;&gt;"",F742&lt;&gt;"Demitido"),"Ocupado","Disponível")),"")</f>
        <v/>
      </c>
      <c r="I742" s="25" t="str">
        <f>IFERROR(VLOOKUP(C742,CadArm!$B$6:$E$26,4,FALSE)-COUNTIFS($C$6:C742,tbLancamentos[[#This Row],[LOCAL]],$H$6:H742,"Ocupado"),"")</f>
        <v/>
      </c>
      <c r="J742" s="25" t="str">
        <f>IF(tbLancamentos[[#This Row],[Vagas disponíveis]]&lt;0,"Vagas esgotadas para "&amp;C742,"")</f>
        <v/>
      </c>
    </row>
    <row r="743" spans="2:10" s="25" customFormat="1" ht="15" x14ac:dyDescent="0.2">
      <c r="B743" s="40"/>
      <c r="C743" s="41"/>
      <c r="D743" s="76"/>
      <c r="E743" s="76"/>
      <c r="F743" s="62" t="str">
        <f>IFERROR(IF(E743="","",IF(VLOOKUP(E743,tbFuncionarios[],6,FALSE)&lt;&gt;"","Demitido",VLOOKUP(E743,tbFuncionarios[],2,FALSE))),"")</f>
        <v/>
      </c>
      <c r="G743" s="79" t="str">
        <f>IF(tbLancamentos[[#This Row],[NOME]]="","",IF(tbLancamentos[[#This Row],[esgotado]]&lt;&gt;"",tbLancamentos[[#This Row],[esgotado]],tbLancamentos[[#This Row],[DISPONIBILIDADE]]))</f>
        <v/>
      </c>
      <c r="H743" s="63" t="str">
        <f>IFERROR(IF(tbLancamentos[[#This Row],[NOME]]="","",IF(AND(D743&lt;&gt;"",F743&lt;&gt;"",F743&lt;&gt;"Demitido"),"Ocupado","Disponível")),"")</f>
        <v/>
      </c>
      <c r="I743" s="25" t="str">
        <f>IFERROR(VLOOKUP(C743,CadArm!$B$6:$E$26,4,FALSE)-COUNTIFS($C$6:C743,tbLancamentos[[#This Row],[LOCAL]],$H$6:H743,"Ocupado"),"")</f>
        <v/>
      </c>
      <c r="J743" s="25" t="str">
        <f>IF(tbLancamentos[[#This Row],[Vagas disponíveis]]&lt;0,"Vagas esgotadas para "&amp;C743,"")</f>
        <v/>
      </c>
    </row>
    <row r="744" spans="2:10" s="25" customFormat="1" ht="15" x14ac:dyDescent="0.2">
      <c r="B744" s="40"/>
      <c r="C744" s="41"/>
      <c r="D744" s="76"/>
      <c r="E744" s="76"/>
      <c r="F744" s="62" t="str">
        <f>IFERROR(IF(E744="","",IF(VLOOKUP(E744,tbFuncionarios[],6,FALSE)&lt;&gt;"","Demitido",VLOOKUP(E744,tbFuncionarios[],2,FALSE))),"")</f>
        <v/>
      </c>
      <c r="G744" s="79" t="str">
        <f>IF(tbLancamentos[[#This Row],[NOME]]="","",IF(tbLancamentos[[#This Row],[esgotado]]&lt;&gt;"",tbLancamentos[[#This Row],[esgotado]],tbLancamentos[[#This Row],[DISPONIBILIDADE]]))</f>
        <v/>
      </c>
      <c r="H744" s="63" t="str">
        <f>IFERROR(IF(tbLancamentos[[#This Row],[NOME]]="","",IF(AND(D744&lt;&gt;"",F744&lt;&gt;"",F744&lt;&gt;"Demitido"),"Ocupado","Disponível")),"")</f>
        <v/>
      </c>
      <c r="I744" s="25" t="str">
        <f>IFERROR(VLOOKUP(C744,CadArm!$B$6:$E$26,4,FALSE)-COUNTIFS($C$6:C744,tbLancamentos[[#This Row],[LOCAL]],$H$6:H744,"Ocupado"),"")</f>
        <v/>
      </c>
      <c r="J744" s="25" t="str">
        <f>IF(tbLancamentos[[#This Row],[Vagas disponíveis]]&lt;0,"Vagas esgotadas para "&amp;C744,"")</f>
        <v/>
      </c>
    </row>
    <row r="745" spans="2:10" s="25" customFormat="1" ht="15" x14ac:dyDescent="0.2">
      <c r="B745" s="40"/>
      <c r="C745" s="41"/>
      <c r="D745" s="76"/>
      <c r="E745" s="76"/>
      <c r="F745" s="62" t="str">
        <f>IFERROR(IF(E745="","",IF(VLOOKUP(E745,tbFuncionarios[],6,FALSE)&lt;&gt;"","Demitido",VLOOKUP(E745,tbFuncionarios[],2,FALSE))),"")</f>
        <v/>
      </c>
      <c r="G745" s="79" t="str">
        <f>IF(tbLancamentos[[#This Row],[NOME]]="","",IF(tbLancamentos[[#This Row],[esgotado]]&lt;&gt;"",tbLancamentos[[#This Row],[esgotado]],tbLancamentos[[#This Row],[DISPONIBILIDADE]]))</f>
        <v/>
      </c>
      <c r="H745" s="63" t="str">
        <f>IFERROR(IF(tbLancamentos[[#This Row],[NOME]]="","",IF(AND(D745&lt;&gt;"",F745&lt;&gt;"",F745&lt;&gt;"Demitido"),"Ocupado","Disponível")),"")</f>
        <v/>
      </c>
      <c r="I745" s="25" t="str">
        <f>IFERROR(VLOOKUP(C745,CadArm!$B$6:$E$26,4,FALSE)-COUNTIFS($C$6:C745,tbLancamentos[[#This Row],[LOCAL]],$H$6:H745,"Ocupado"),"")</f>
        <v/>
      </c>
      <c r="J745" s="25" t="str">
        <f>IF(tbLancamentos[[#This Row],[Vagas disponíveis]]&lt;0,"Vagas esgotadas para "&amp;C745,"")</f>
        <v/>
      </c>
    </row>
    <row r="746" spans="2:10" s="25" customFormat="1" ht="15" x14ac:dyDescent="0.2">
      <c r="B746" s="40"/>
      <c r="C746" s="41"/>
      <c r="D746" s="76"/>
      <c r="E746" s="76"/>
      <c r="F746" s="62" t="str">
        <f>IFERROR(IF(E746="","",IF(VLOOKUP(E746,tbFuncionarios[],6,FALSE)&lt;&gt;"","Demitido",VLOOKUP(E746,tbFuncionarios[],2,FALSE))),"")</f>
        <v/>
      </c>
      <c r="G746" s="79" t="str">
        <f>IF(tbLancamentos[[#This Row],[NOME]]="","",IF(tbLancamentos[[#This Row],[esgotado]]&lt;&gt;"",tbLancamentos[[#This Row],[esgotado]],tbLancamentos[[#This Row],[DISPONIBILIDADE]]))</f>
        <v/>
      </c>
      <c r="H746" s="63" t="str">
        <f>IFERROR(IF(tbLancamentos[[#This Row],[NOME]]="","",IF(AND(D746&lt;&gt;"",F746&lt;&gt;"",F746&lt;&gt;"Demitido"),"Ocupado","Disponível")),"")</f>
        <v/>
      </c>
      <c r="I746" s="25" t="str">
        <f>IFERROR(VLOOKUP(C746,CadArm!$B$6:$E$26,4,FALSE)-COUNTIFS($C$6:C746,tbLancamentos[[#This Row],[LOCAL]],$H$6:H746,"Ocupado"),"")</f>
        <v/>
      </c>
      <c r="J746" s="25" t="str">
        <f>IF(tbLancamentos[[#This Row],[Vagas disponíveis]]&lt;0,"Vagas esgotadas para "&amp;C746,"")</f>
        <v/>
      </c>
    </row>
    <row r="747" spans="2:10" s="25" customFormat="1" ht="15" x14ac:dyDescent="0.2">
      <c r="B747" s="40"/>
      <c r="C747" s="41"/>
      <c r="D747" s="76"/>
      <c r="E747" s="76"/>
      <c r="F747" s="62" t="str">
        <f>IFERROR(IF(E747="","",IF(VLOOKUP(E747,tbFuncionarios[],6,FALSE)&lt;&gt;"","Demitido",VLOOKUP(E747,tbFuncionarios[],2,FALSE))),"")</f>
        <v/>
      </c>
      <c r="G747" s="79" t="str">
        <f>IF(tbLancamentos[[#This Row],[NOME]]="","",IF(tbLancamentos[[#This Row],[esgotado]]&lt;&gt;"",tbLancamentos[[#This Row],[esgotado]],tbLancamentos[[#This Row],[DISPONIBILIDADE]]))</f>
        <v/>
      </c>
      <c r="H747" s="63" t="str">
        <f>IFERROR(IF(tbLancamentos[[#This Row],[NOME]]="","",IF(AND(D747&lt;&gt;"",F747&lt;&gt;"",F747&lt;&gt;"Demitido"),"Ocupado","Disponível")),"")</f>
        <v/>
      </c>
      <c r="I747" s="25" t="str">
        <f>IFERROR(VLOOKUP(C747,CadArm!$B$6:$E$26,4,FALSE)-COUNTIFS($C$6:C747,tbLancamentos[[#This Row],[LOCAL]],$H$6:H747,"Ocupado"),"")</f>
        <v/>
      </c>
      <c r="J747" s="25" t="str">
        <f>IF(tbLancamentos[[#This Row],[Vagas disponíveis]]&lt;0,"Vagas esgotadas para "&amp;C747,"")</f>
        <v/>
      </c>
    </row>
    <row r="748" spans="2:10" s="25" customFormat="1" ht="15" x14ac:dyDescent="0.2">
      <c r="B748" s="40"/>
      <c r="C748" s="41"/>
      <c r="D748" s="76"/>
      <c r="E748" s="76"/>
      <c r="F748" s="62" t="str">
        <f>IFERROR(IF(E748="","",IF(VLOOKUP(E748,tbFuncionarios[],6,FALSE)&lt;&gt;"","Demitido",VLOOKUP(E748,tbFuncionarios[],2,FALSE))),"")</f>
        <v/>
      </c>
      <c r="G748" s="79" t="str">
        <f>IF(tbLancamentos[[#This Row],[NOME]]="","",IF(tbLancamentos[[#This Row],[esgotado]]&lt;&gt;"",tbLancamentos[[#This Row],[esgotado]],tbLancamentos[[#This Row],[DISPONIBILIDADE]]))</f>
        <v/>
      </c>
      <c r="H748" s="63" t="str">
        <f>IFERROR(IF(tbLancamentos[[#This Row],[NOME]]="","",IF(AND(D748&lt;&gt;"",F748&lt;&gt;"",F748&lt;&gt;"Demitido"),"Ocupado","Disponível")),"")</f>
        <v/>
      </c>
      <c r="I748" s="25" t="str">
        <f>IFERROR(VLOOKUP(C748,CadArm!$B$6:$E$26,4,FALSE)-COUNTIFS($C$6:C748,tbLancamentos[[#This Row],[LOCAL]],$H$6:H748,"Ocupado"),"")</f>
        <v/>
      </c>
      <c r="J748" s="25" t="str">
        <f>IF(tbLancamentos[[#This Row],[Vagas disponíveis]]&lt;0,"Vagas esgotadas para "&amp;C748,"")</f>
        <v/>
      </c>
    </row>
    <row r="749" spans="2:10" s="25" customFormat="1" ht="15" x14ac:dyDescent="0.2">
      <c r="B749" s="40"/>
      <c r="C749" s="41"/>
      <c r="D749" s="76"/>
      <c r="E749" s="76"/>
      <c r="F749" s="62" t="str">
        <f>IFERROR(IF(E749="","",IF(VLOOKUP(E749,tbFuncionarios[],6,FALSE)&lt;&gt;"","Demitido",VLOOKUP(E749,tbFuncionarios[],2,FALSE))),"")</f>
        <v/>
      </c>
      <c r="G749" s="79" t="str">
        <f>IF(tbLancamentos[[#This Row],[NOME]]="","",IF(tbLancamentos[[#This Row],[esgotado]]&lt;&gt;"",tbLancamentos[[#This Row],[esgotado]],tbLancamentos[[#This Row],[DISPONIBILIDADE]]))</f>
        <v/>
      </c>
      <c r="H749" s="63" t="str">
        <f>IFERROR(IF(tbLancamentos[[#This Row],[NOME]]="","",IF(AND(D749&lt;&gt;"",F749&lt;&gt;"",F749&lt;&gt;"Demitido"),"Ocupado","Disponível")),"")</f>
        <v/>
      </c>
      <c r="I749" s="25" t="str">
        <f>IFERROR(VLOOKUP(C749,CadArm!$B$6:$E$26,4,FALSE)-COUNTIFS($C$6:C749,tbLancamentos[[#This Row],[LOCAL]],$H$6:H749,"Ocupado"),"")</f>
        <v/>
      </c>
      <c r="J749" s="25" t="str">
        <f>IF(tbLancamentos[[#This Row],[Vagas disponíveis]]&lt;0,"Vagas esgotadas para "&amp;C749,"")</f>
        <v/>
      </c>
    </row>
    <row r="750" spans="2:10" s="25" customFormat="1" ht="15" x14ac:dyDescent="0.2">
      <c r="B750" s="40"/>
      <c r="C750" s="41"/>
      <c r="D750" s="76"/>
      <c r="E750" s="76"/>
      <c r="F750" s="62" t="str">
        <f>IFERROR(IF(E750="","",IF(VLOOKUP(E750,tbFuncionarios[],6,FALSE)&lt;&gt;"","Demitido",VLOOKUP(E750,tbFuncionarios[],2,FALSE))),"")</f>
        <v/>
      </c>
      <c r="G750" s="79" t="str">
        <f>IF(tbLancamentos[[#This Row],[NOME]]="","",IF(tbLancamentos[[#This Row],[esgotado]]&lt;&gt;"",tbLancamentos[[#This Row],[esgotado]],tbLancamentos[[#This Row],[DISPONIBILIDADE]]))</f>
        <v/>
      </c>
      <c r="H750" s="63" t="str">
        <f>IFERROR(IF(tbLancamentos[[#This Row],[NOME]]="","",IF(AND(D750&lt;&gt;"",F750&lt;&gt;"",F750&lt;&gt;"Demitido"),"Ocupado","Disponível")),"")</f>
        <v/>
      </c>
      <c r="I750" s="25" t="str">
        <f>IFERROR(VLOOKUP(C750,CadArm!$B$6:$E$26,4,FALSE)-COUNTIFS($C$6:C750,tbLancamentos[[#This Row],[LOCAL]],$H$6:H750,"Ocupado"),"")</f>
        <v/>
      </c>
      <c r="J750" s="25" t="str">
        <f>IF(tbLancamentos[[#This Row],[Vagas disponíveis]]&lt;0,"Vagas esgotadas para "&amp;C750,"")</f>
        <v/>
      </c>
    </row>
    <row r="751" spans="2:10" s="25" customFormat="1" ht="15" x14ac:dyDescent="0.2">
      <c r="B751" s="40"/>
      <c r="C751" s="41"/>
      <c r="D751" s="76"/>
      <c r="E751" s="76"/>
      <c r="F751" s="62" t="str">
        <f>IFERROR(IF(E751="","",IF(VLOOKUP(E751,tbFuncionarios[],6,FALSE)&lt;&gt;"","Demitido",VLOOKUP(E751,tbFuncionarios[],2,FALSE))),"")</f>
        <v/>
      </c>
      <c r="G751" s="79" t="str">
        <f>IF(tbLancamentos[[#This Row],[NOME]]="","",IF(tbLancamentos[[#This Row],[esgotado]]&lt;&gt;"",tbLancamentos[[#This Row],[esgotado]],tbLancamentos[[#This Row],[DISPONIBILIDADE]]))</f>
        <v/>
      </c>
      <c r="H751" s="63" t="str">
        <f>IFERROR(IF(tbLancamentos[[#This Row],[NOME]]="","",IF(AND(D751&lt;&gt;"",F751&lt;&gt;"",F751&lt;&gt;"Demitido"),"Ocupado","Disponível")),"")</f>
        <v/>
      </c>
      <c r="I751" s="25" t="str">
        <f>IFERROR(VLOOKUP(C751,CadArm!$B$6:$E$26,4,FALSE)-COUNTIFS($C$6:C751,tbLancamentos[[#This Row],[LOCAL]],$H$6:H751,"Ocupado"),"")</f>
        <v/>
      </c>
      <c r="J751" s="25" t="str">
        <f>IF(tbLancamentos[[#This Row],[Vagas disponíveis]]&lt;0,"Vagas esgotadas para "&amp;C751,"")</f>
        <v/>
      </c>
    </row>
    <row r="752" spans="2:10" s="25" customFormat="1" ht="15" x14ac:dyDescent="0.2">
      <c r="B752" s="40"/>
      <c r="C752" s="41"/>
      <c r="D752" s="76"/>
      <c r="E752" s="76"/>
      <c r="F752" s="62" t="str">
        <f>IFERROR(IF(E752="","",IF(VLOOKUP(E752,tbFuncionarios[],6,FALSE)&lt;&gt;"","Demitido",VLOOKUP(E752,tbFuncionarios[],2,FALSE))),"")</f>
        <v/>
      </c>
      <c r="G752" s="79" t="str">
        <f>IF(tbLancamentos[[#This Row],[NOME]]="","",IF(tbLancamentos[[#This Row],[esgotado]]&lt;&gt;"",tbLancamentos[[#This Row],[esgotado]],tbLancamentos[[#This Row],[DISPONIBILIDADE]]))</f>
        <v/>
      </c>
      <c r="H752" s="63" t="str">
        <f>IFERROR(IF(tbLancamentos[[#This Row],[NOME]]="","",IF(AND(D752&lt;&gt;"",F752&lt;&gt;"",F752&lt;&gt;"Demitido"),"Ocupado","Disponível")),"")</f>
        <v/>
      </c>
      <c r="I752" s="25" t="str">
        <f>IFERROR(VLOOKUP(C752,CadArm!$B$6:$E$26,4,FALSE)-COUNTIFS($C$6:C752,tbLancamentos[[#This Row],[LOCAL]],$H$6:H752,"Ocupado"),"")</f>
        <v/>
      </c>
      <c r="J752" s="25" t="str">
        <f>IF(tbLancamentos[[#This Row],[Vagas disponíveis]]&lt;0,"Vagas esgotadas para "&amp;C752,"")</f>
        <v/>
      </c>
    </row>
    <row r="753" spans="2:10" s="25" customFormat="1" ht="15" x14ac:dyDescent="0.2">
      <c r="B753" s="40"/>
      <c r="C753" s="41"/>
      <c r="D753" s="76"/>
      <c r="E753" s="76"/>
      <c r="F753" s="62" t="str">
        <f>IFERROR(IF(E753="","",IF(VLOOKUP(E753,tbFuncionarios[],6,FALSE)&lt;&gt;"","Demitido",VLOOKUP(E753,tbFuncionarios[],2,FALSE))),"")</f>
        <v/>
      </c>
      <c r="G753" s="79" t="str">
        <f>IF(tbLancamentos[[#This Row],[NOME]]="","",IF(tbLancamentos[[#This Row],[esgotado]]&lt;&gt;"",tbLancamentos[[#This Row],[esgotado]],tbLancamentos[[#This Row],[DISPONIBILIDADE]]))</f>
        <v/>
      </c>
      <c r="H753" s="63" t="str">
        <f>IFERROR(IF(tbLancamentos[[#This Row],[NOME]]="","",IF(AND(D753&lt;&gt;"",F753&lt;&gt;"",F753&lt;&gt;"Demitido"),"Ocupado","Disponível")),"")</f>
        <v/>
      </c>
      <c r="I753" s="25" t="str">
        <f>IFERROR(VLOOKUP(C753,CadArm!$B$6:$E$26,4,FALSE)-COUNTIFS($C$6:C753,tbLancamentos[[#This Row],[LOCAL]],$H$6:H753,"Ocupado"),"")</f>
        <v/>
      </c>
      <c r="J753" s="25" t="str">
        <f>IF(tbLancamentos[[#This Row],[Vagas disponíveis]]&lt;0,"Vagas esgotadas para "&amp;C753,"")</f>
        <v/>
      </c>
    </row>
    <row r="754" spans="2:10" s="25" customFormat="1" ht="15" x14ac:dyDescent="0.2">
      <c r="B754" s="40"/>
      <c r="C754" s="41"/>
      <c r="D754" s="76"/>
      <c r="E754" s="76"/>
      <c r="F754" s="62" t="str">
        <f>IFERROR(IF(E754="","",IF(VLOOKUP(E754,tbFuncionarios[],6,FALSE)&lt;&gt;"","Demitido",VLOOKUP(E754,tbFuncionarios[],2,FALSE))),"")</f>
        <v/>
      </c>
      <c r="G754" s="79" t="str">
        <f>IF(tbLancamentos[[#This Row],[NOME]]="","",IF(tbLancamentos[[#This Row],[esgotado]]&lt;&gt;"",tbLancamentos[[#This Row],[esgotado]],tbLancamentos[[#This Row],[DISPONIBILIDADE]]))</f>
        <v/>
      </c>
      <c r="H754" s="63" t="str">
        <f>IFERROR(IF(tbLancamentos[[#This Row],[NOME]]="","",IF(AND(D754&lt;&gt;"",F754&lt;&gt;"",F754&lt;&gt;"Demitido"),"Ocupado","Disponível")),"")</f>
        <v/>
      </c>
      <c r="I754" s="25" t="str">
        <f>IFERROR(VLOOKUP(C754,CadArm!$B$6:$E$26,4,FALSE)-COUNTIFS($C$6:C754,tbLancamentos[[#This Row],[LOCAL]],$H$6:H754,"Ocupado"),"")</f>
        <v/>
      </c>
      <c r="J754" s="25" t="str">
        <f>IF(tbLancamentos[[#This Row],[Vagas disponíveis]]&lt;0,"Vagas esgotadas para "&amp;C754,"")</f>
        <v/>
      </c>
    </row>
    <row r="755" spans="2:10" s="25" customFormat="1" ht="15" x14ac:dyDescent="0.2">
      <c r="B755" s="40"/>
      <c r="C755" s="41"/>
      <c r="D755" s="76"/>
      <c r="E755" s="76"/>
      <c r="F755" s="62" t="str">
        <f>IFERROR(IF(E755="","",IF(VLOOKUP(E755,tbFuncionarios[],6,FALSE)&lt;&gt;"","Demitido",VLOOKUP(E755,tbFuncionarios[],2,FALSE))),"")</f>
        <v/>
      </c>
      <c r="G755" s="79" t="str">
        <f>IF(tbLancamentos[[#This Row],[NOME]]="","",IF(tbLancamentos[[#This Row],[esgotado]]&lt;&gt;"",tbLancamentos[[#This Row],[esgotado]],tbLancamentos[[#This Row],[DISPONIBILIDADE]]))</f>
        <v/>
      </c>
      <c r="H755" s="63" t="str">
        <f>IFERROR(IF(tbLancamentos[[#This Row],[NOME]]="","",IF(AND(D755&lt;&gt;"",F755&lt;&gt;"",F755&lt;&gt;"Demitido"),"Ocupado","Disponível")),"")</f>
        <v/>
      </c>
      <c r="I755" s="25" t="str">
        <f>IFERROR(VLOOKUP(C755,CadArm!$B$6:$E$26,4,FALSE)-COUNTIFS($C$6:C755,tbLancamentos[[#This Row],[LOCAL]],$H$6:H755,"Ocupado"),"")</f>
        <v/>
      </c>
      <c r="J755" s="25" t="str">
        <f>IF(tbLancamentos[[#This Row],[Vagas disponíveis]]&lt;0,"Vagas esgotadas para "&amp;C755,"")</f>
        <v/>
      </c>
    </row>
    <row r="756" spans="2:10" s="25" customFormat="1" ht="15" x14ac:dyDescent="0.2">
      <c r="B756" s="40"/>
      <c r="C756" s="41"/>
      <c r="D756" s="76"/>
      <c r="E756" s="76"/>
      <c r="F756" s="62" t="str">
        <f>IFERROR(IF(E756="","",IF(VLOOKUP(E756,tbFuncionarios[],6,FALSE)&lt;&gt;"","Demitido",VLOOKUP(E756,tbFuncionarios[],2,FALSE))),"")</f>
        <v/>
      </c>
      <c r="G756" s="79" t="str">
        <f>IF(tbLancamentos[[#This Row],[NOME]]="","",IF(tbLancamentos[[#This Row],[esgotado]]&lt;&gt;"",tbLancamentos[[#This Row],[esgotado]],tbLancamentos[[#This Row],[DISPONIBILIDADE]]))</f>
        <v/>
      </c>
      <c r="H756" s="63" t="str">
        <f>IFERROR(IF(tbLancamentos[[#This Row],[NOME]]="","",IF(AND(D756&lt;&gt;"",F756&lt;&gt;"",F756&lt;&gt;"Demitido"),"Ocupado","Disponível")),"")</f>
        <v/>
      </c>
      <c r="I756" s="25" t="str">
        <f>IFERROR(VLOOKUP(C756,CadArm!$B$6:$E$26,4,FALSE)-COUNTIFS($C$6:C756,tbLancamentos[[#This Row],[LOCAL]],$H$6:H756,"Ocupado"),"")</f>
        <v/>
      </c>
      <c r="J756" s="25" t="str">
        <f>IF(tbLancamentos[[#This Row],[Vagas disponíveis]]&lt;0,"Vagas esgotadas para "&amp;C756,"")</f>
        <v/>
      </c>
    </row>
    <row r="757" spans="2:10" s="25" customFormat="1" ht="15" x14ac:dyDescent="0.2">
      <c r="B757" s="40"/>
      <c r="C757" s="41"/>
      <c r="D757" s="76"/>
      <c r="E757" s="76"/>
      <c r="F757" s="62" t="str">
        <f>IFERROR(IF(E757="","",IF(VLOOKUP(E757,tbFuncionarios[],6,FALSE)&lt;&gt;"","Demitido",VLOOKUP(E757,tbFuncionarios[],2,FALSE))),"")</f>
        <v/>
      </c>
      <c r="G757" s="79" t="str">
        <f>IF(tbLancamentos[[#This Row],[NOME]]="","",IF(tbLancamentos[[#This Row],[esgotado]]&lt;&gt;"",tbLancamentos[[#This Row],[esgotado]],tbLancamentos[[#This Row],[DISPONIBILIDADE]]))</f>
        <v/>
      </c>
      <c r="H757" s="63" t="str">
        <f>IFERROR(IF(tbLancamentos[[#This Row],[NOME]]="","",IF(AND(D757&lt;&gt;"",F757&lt;&gt;"",F757&lt;&gt;"Demitido"),"Ocupado","Disponível")),"")</f>
        <v/>
      </c>
      <c r="I757" s="25" t="str">
        <f>IFERROR(VLOOKUP(C757,CadArm!$B$6:$E$26,4,FALSE)-COUNTIFS($C$6:C757,tbLancamentos[[#This Row],[LOCAL]],$H$6:H757,"Ocupado"),"")</f>
        <v/>
      </c>
      <c r="J757" s="25" t="str">
        <f>IF(tbLancamentos[[#This Row],[Vagas disponíveis]]&lt;0,"Vagas esgotadas para "&amp;C757,"")</f>
        <v/>
      </c>
    </row>
    <row r="758" spans="2:10" s="25" customFormat="1" ht="15" x14ac:dyDescent="0.2">
      <c r="B758" s="40"/>
      <c r="C758" s="41"/>
      <c r="D758" s="76"/>
      <c r="E758" s="76"/>
      <c r="F758" s="62" t="str">
        <f>IFERROR(IF(E758="","",IF(VLOOKUP(E758,tbFuncionarios[],6,FALSE)&lt;&gt;"","Demitido",VLOOKUP(E758,tbFuncionarios[],2,FALSE))),"")</f>
        <v/>
      </c>
      <c r="G758" s="79" t="str">
        <f>IF(tbLancamentos[[#This Row],[NOME]]="","",IF(tbLancamentos[[#This Row],[esgotado]]&lt;&gt;"",tbLancamentos[[#This Row],[esgotado]],tbLancamentos[[#This Row],[DISPONIBILIDADE]]))</f>
        <v/>
      </c>
      <c r="H758" s="63" t="str">
        <f>IFERROR(IF(tbLancamentos[[#This Row],[NOME]]="","",IF(AND(D758&lt;&gt;"",F758&lt;&gt;"",F758&lt;&gt;"Demitido"),"Ocupado","Disponível")),"")</f>
        <v/>
      </c>
      <c r="I758" s="25" t="str">
        <f>IFERROR(VLOOKUP(C758,CadArm!$B$6:$E$26,4,FALSE)-COUNTIFS($C$6:C758,tbLancamentos[[#This Row],[LOCAL]],$H$6:H758,"Ocupado"),"")</f>
        <v/>
      </c>
      <c r="J758" s="25" t="str">
        <f>IF(tbLancamentos[[#This Row],[Vagas disponíveis]]&lt;0,"Vagas esgotadas para "&amp;C758,"")</f>
        <v/>
      </c>
    </row>
    <row r="759" spans="2:10" s="25" customFormat="1" ht="15" x14ac:dyDescent="0.2">
      <c r="B759" s="40"/>
      <c r="C759" s="41"/>
      <c r="D759" s="76"/>
      <c r="E759" s="76"/>
      <c r="F759" s="62" t="str">
        <f>IFERROR(IF(E759="","",IF(VLOOKUP(E759,tbFuncionarios[],6,FALSE)&lt;&gt;"","Demitido",VLOOKUP(E759,tbFuncionarios[],2,FALSE))),"")</f>
        <v/>
      </c>
      <c r="G759" s="79" t="str">
        <f>IF(tbLancamentos[[#This Row],[NOME]]="","",IF(tbLancamentos[[#This Row],[esgotado]]&lt;&gt;"",tbLancamentos[[#This Row],[esgotado]],tbLancamentos[[#This Row],[DISPONIBILIDADE]]))</f>
        <v/>
      </c>
      <c r="H759" s="63" t="str">
        <f>IFERROR(IF(tbLancamentos[[#This Row],[NOME]]="","",IF(AND(D759&lt;&gt;"",F759&lt;&gt;"",F759&lt;&gt;"Demitido"),"Ocupado","Disponível")),"")</f>
        <v/>
      </c>
      <c r="I759" s="25" t="str">
        <f>IFERROR(VLOOKUP(C759,CadArm!$B$6:$E$26,4,FALSE)-COUNTIFS($C$6:C759,tbLancamentos[[#This Row],[LOCAL]],$H$6:H759,"Ocupado"),"")</f>
        <v/>
      </c>
      <c r="J759" s="25" t="str">
        <f>IF(tbLancamentos[[#This Row],[Vagas disponíveis]]&lt;0,"Vagas esgotadas para "&amp;C759,"")</f>
        <v/>
      </c>
    </row>
    <row r="760" spans="2:10" s="25" customFormat="1" ht="15" x14ac:dyDescent="0.2">
      <c r="B760" s="40"/>
      <c r="C760" s="41"/>
      <c r="D760" s="76"/>
      <c r="E760" s="76"/>
      <c r="F760" s="62" t="str">
        <f>IFERROR(IF(E760="","",IF(VLOOKUP(E760,tbFuncionarios[],6,FALSE)&lt;&gt;"","Demitido",VLOOKUP(E760,tbFuncionarios[],2,FALSE))),"")</f>
        <v/>
      </c>
      <c r="G760" s="79" t="str">
        <f>IF(tbLancamentos[[#This Row],[NOME]]="","",IF(tbLancamentos[[#This Row],[esgotado]]&lt;&gt;"",tbLancamentos[[#This Row],[esgotado]],tbLancamentos[[#This Row],[DISPONIBILIDADE]]))</f>
        <v/>
      </c>
      <c r="H760" s="63" t="str">
        <f>IFERROR(IF(tbLancamentos[[#This Row],[NOME]]="","",IF(AND(D760&lt;&gt;"",F760&lt;&gt;"",F760&lt;&gt;"Demitido"),"Ocupado","Disponível")),"")</f>
        <v/>
      </c>
      <c r="I760" s="25" t="str">
        <f>IFERROR(VLOOKUP(C760,CadArm!$B$6:$E$26,4,FALSE)-COUNTIFS($C$6:C760,tbLancamentos[[#This Row],[LOCAL]],$H$6:H760,"Ocupado"),"")</f>
        <v/>
      </c>
      <c r="J760" s="25" t="str">
        <f>IF(tbLancamentos[[#This Row],[Vagas disponíveis]]&lt;0,"Vagas esgotadas para "&amp;C760,"")</f>
        <v/>
      </c>
    </row>
    <row r="761" spans="2:10" s="25" customFormat="1" ht="15" x14ac:dyDescent="0.2">
      <c r="B761" s="40"/>
      <c r="C761" s="41"/>
      <c r="D761" s="76"/>
      <c r="E761" s="76"/>
      <c r="F761" s="62" t="str">
        <f>IFERROR(IF(E761="","",IF(VLOOKUP(E761,tbFuncionarios[],6,FALSE)&lt;&gt;"","Demitido",VLOOKUP(E761,tbFuncionarios[],2,FALSE))),"")</f>
        <v/>
      </c>
      <c r="G761" s="79" t="str">
        <f>IF(tbLancamentos[[#This Row],[NOME]]="","",IF(tbLancamentos[[#This Row],[esgotado]]&lt;&gt;"",tbLancamentos[[#This Row],[esgotado]],tbLancamentos[[#This Row],[DISPONIBILIDADE]]))</f>
        <v/>
      </c>
      <c r="H761" s="63" t="str">
        <f>IFERROR(IF(tbLancamentos[[#This Row],[NOME]]="","",IF(AND(D761&lt;&gt;"",F761&lt;&gt;"",F761&lt;&gt;"Demitido"),"Ocupado","Disponível")),"")</f>
        <v/>
      </c>
      <c r="I761" s="25" t="str">
        <f>IFERROR(VLOOKUP(C761,CadArm!$B$6:$E$26,4,FALSE)-COUNTIFS($C$6:C761,tbLancamentos[[#This Row],[LOCAL]],$H$6:H761,"Ocupado"),"")</f>
        <v/>
      </c>
      <c r="J761" s="25" t="str">
        <f>IF(tbLancamentos[[#This Row],[Vagas disponíveis]]&lt;0,"Vagas esgotadas para "&amp;C761,"")</f>
        <v/>
      </c>
    </row>
    <row r="762" spans="2:10" s="25" customFormat="1" ht="15" x14ac:dyDescent="0.2">
      <c r="B762" s="40"/>
      <c r="C762" s="41"/>
      <c r="D762" s="76"/>
      <c r="E762" s="76"/>
      <c r="F762" s="62" t="str">
        <f>IFERROR(IF(E762="","",IF(VLOOKUP(E762,tbFuncionarios[],6,FALSE)&lt;&gt;"","Demitido",VLOOKUP(E762,tbFuncionarios[],2,FALSE))),"")</f>
        <v/>
      </c>
      <c r="G762" s="79" t="str">
        <f>IF(tbLancamentos[[#This Row],[NOME]]="","",IF(tbLancamentos[[#This Row],[esgotado]]&lt;&gt;"",tbLancamentos[[#This Row],[esgotado]],tbLancamentos[[#This Row],[DISPONIBILIDADE]]))</f>
        <v/>
      </c>
      <c r="H762" s="63" t="str">
        <f>IFERROR(IF(tbLancamentos[[#This Row],[NOME]]="","",IF(AND(D762&lt;&gt;"",F762&lt;&gt;"",F762&lt;&gt;"Demitido"),"Ocupado","Disponível")),"")</f>
        <v/>
      </c>
      <c r="I762" s="25" t="str">
        <f>IFERROR(VLOOKUP(C762,CadArm!$B$6:$E$26,4,FALSE)-COUNTIFS($C$6:C762,tbLancamentos[[#This Row],[LOCAL]],$H$6:H762,"Ocupado"),"")</f>
        <v/>
      </c>
      <c r="J762" s="25" t="str">
        <f>IF(tbLancamentos[[#This Row],[Vagas disponíveis]]&lt;0,"Vagas esgotadas para "&amp;C762,"")</f>
        <v/>
      </c>
    </row>
    <row r="763" spans="2:10" s="25" customFormat="1" ht="15" x14ac:dyDescent="0.2">
      <c r="B763" s="40"/>
      <c r="C763" s="41"/>
      <c r="D763" s="76"/>
      <c r="E763" s="76"/>
      <c r="F763" s="62" t="str">
        <f>IFERROR(IF(E763="","",IF(VLOOKUP(E763,tbFuncionarios[],6,FALSE)&lt;&gt;"","Demitido",VLOOKUP(E763,tbFuncionarios[],2,FALSE))),"")</f>
        <v/>
      </c>
      <c r="G763" s="79" t="str">
        <f>IF(tbLancamentos[[#This Row],[NOME]]="","",IF(tbLancamentos[[#This Row],[esgotado]]&lt;&gt;"",tbLancamentos[[#This Row],[esgotado]],tbLancamentos[[#This Row],[DISPONIBILIDADE]]))</f>
        <v/>
      </c>
      <c r="H763" s="63" t="str">
        <f>IFERROR(IF(tbLancamentos[[#This Row],[NOME]]="","",IF(AND(D763&lt;&gt;"",F763&lt;&gt;"",F763&lt;&gt;"Demitido"),"Ocupado","Disponível")),"")</f>
        <v/>
      </c>
      <c r="I763" s="25" t="str">
        <f>IFERROR(VLOOKUP(C763,CadArm!$B$6:$E$26,4,FALSE)-COUNTIFS($C$6:C763,tbLancamentos[[#This Row],[LOCAL]],$H$6:H763,"Ocupado"),"")</f>
        <v/>
      </c>
      <c r="J763" s="25" t="str">
        <f>IF(tbLancamentos[[#This Row],[Vagas disponíveis]]&lt;0,"Vagas esgotadas para "&amp;C763,"")</f>
        <v/>
      </c>
    </row>
    <row r="764" spans="2:10" s="25" customFormat="1" ht="15" x14ac:dyDescent="0.2">
      <c r="B764" s="40"/>
      <c r="C764" s="41"/>
      <c r="D764" s="76"/>
      <c r="E764" s="76"/>
      <c r="F764" s="62" t="str">
        <f>IFERROR(IF(E764="","",IF(VLOOKUP(E764,tbFuncionarios[],6,FALSE)&lt;&gt;"","Demitido",VLOOKUP(E764,tbFuncionarios[],2,FALSE))),"")</f>
        <v/>
      </c>
      <c r="G764" s="79" t="str">
        <f>IF(tbLancamentos[[#This Row],[NOME]]="","",IF(tbLancamentos[[#This Row],[esgotado]]&lt;&gt;"",tbLancamentos[[#This Row],[esgotado]],tbLancamentos[[#This Row],[DISPONIBILIDADE]]))</f>
        <v/>
      </c>
      <c r="H764" s="63" t="str">
        <f>IFERROR(IF(tbLancamentos[[#This Row],[NOME]]="","",IF(AND(D764&lt;&gt;"",F764&lt;&gt;"",F764&lt;&gt;"Demitido"),"Ocupado","Disponível")),"")</f>
        <v/>
      </c>
      <c r="I764" s="25" t="str">
        <f>IFERROR(VLOOKUP(C764,CadArm!$B$6:$E$26,4,FALSE)-COUNTIFS($C$6:C764,tbLancamentos[[#This Row],[LOCAL]],$H$6:H764,"Ocupado"),"")</f>
        <v/>
      </c>
      <c r="J764" s="25" t="str">
        <f>IF(tbLancamentos[[#This Row],[Vagas disponíveis]]&lt;0,"Vagas esgotadas para "&amp;C764,"")</f>
        <v/>
      </c>
    </row>
    <row r="765" spans="2:10" s="25" customFormat="1" ht="15" x14ac:dyDescent="0.2">
      <c r="B765" s="40"/>
      <c r="C765" s="41"/>
      <c r="D765" s="76"/>
      <c r="E765" s="76"/>
      <c r="F765" s="62" t="str">
        <f>IFERROR(IF(E765="","",IF(VLOOKUP(E765,tbFuncionarios[],6,FALSE)&lt;&gt;"","Demitido",VLOOKUP(E765,tbFuncionarios[],2,FALSE))),"")</f>
        <v/>
      </c>
      <c r="G765" s="79" t="str">
        <f>IF(tbLancamentos[[#This Row],[NOME]]="","",IF(tbLancamentos[[#This Row],[esgotado]]&lt;&gt;"",tbLancamentos[[#This Row],[esgotado]],tbLancamentos[[#This Row],[DISPONIBILIDADE]]))</f>
        <v/>
      </c>
      <c r="H765" s="63" t="str">
        <f>IFERROR(IF(tbLancamentos[[#This Row],[NOME]]="","",IF(AND(D765&lt;&gt;"",F765&lt;&gt;"",F765&lt;&gt;"Demitido"),"Ocupado","Disponível")),"")</f>
        <v/>
      </c>
      <c r="I765" s="25" t="str">
        <f>IFERROR(VLOOKUP(C765,CadArm!$B$6:$E$26,4,FALSE)-COUNTIFS($C$6:C765,tbLancamentos[[#This Row],[LOCAL]],$H$6:H765,"Ocupado"),"")</f>
        <v/>
      </c>
      <c r="J765" s="25" t="str">
        <f>IF(tbLancamentos[[#This Row],[Vagas disponíveis]]&lt;0,"Vagas esgotadas para "&amp;C765,"")</f>
        <v/>
      </c>
    </row>
    <row r="766" spans="2:10" s="25" customFormat="1" ht="15" x14ac:dyDescent="0.2">
      <c r="B766" s="40"/>
      <c r="C766" s="41"/>
      <c r="D766" s="76"/>
      <c r="E766" s="76"/>
      <c r="F766" s="62" t="str">
        <f>IFERROR(IF(E766="","",IF(VLOOKUP(E766,tbFuncionarios[],6,FALSE)&lt;&gt;"","Demitido",VLOOKUP(E766,tbFuncionarios[],2,FALSE))),"")</f>
        <v/>
      </c>
      <c r="G766" s="79" t="str">
        <f>IF(tbLancamentos[[#This Row],[NOME]]="","",IF(tbLancamentos[[#This Row],[esgotado]]&lt;&gt;"",tbLancamentos[[#This Row],[esgotado]],tbLancamentos[[#This Row],[DISPONIBILIDADE]]))</f>
        <v/>
      </c>
      <c r="H766" s="63" t="str">
        <f>IFERROR(IF(tbLancamentos[[#This Row],[NOME]]="","",IF(AND(D766&lt;&gt;"",F766&lt;&gt;"",F766&lt;&gt;"Demitido"),"Ocupado","Disponível")),"")</f>
        <v/>
      </c>
      <c r="I766" s="25" t="str">
        <f>IFERROR(VLOOKUP(C766,CadArm!$B$6:$E$26,4,FALSE)-COUNTIFS($C$6:C766,tbLancamentos[[#This Row],[LOCAL]],$H$6:H766,"Ocupado"),"")</f>
        <v/>
      </c>
      <c r="J766" s="25" t="str">
        <f>IF(tbLancamentos[[#This Row],[Vagas disponíveis]]&lt;0,"Vagas esgotadas para "&amp;C766,"")</f>
        <v/>
      </c>
    </row>
    <row r="767" spans="2:10" s="25" customFormat="1" ht="15" x14ac:dyDescent="0.2">
      <c r="B767" s="40"/>
      <c r="C767" s="41"/>
      <c r="D767" s="76"/>
      <c r="E767" s="76"/>
      <c r="F767" s="62" t="str">
        <f>IFERROR(IF(E767="","",IF(VLOOKUP(E767,tbFuncionarios[],6,FALSE)&lt;&gt;"","Demitido",VLOOKUP(E767,tbFuncionarios[],2,FALSE))),"")</f>
        <v/>
      </c>
      <c r="G767" s="79" t="str">
        <f>IF(tbLancamentos[[#This Row],[NOME]]="","",IF(tbLancamentos[[#This Row],[esgotado]]&lt;&gt;"",tbLancamentos[[#This Row],[esgotado]],tbLancamentos[[#This Row],[DISPONIBILIDADE]]))</f>
        <v/>
      </c>
      <c r="H767" s="63" t="str">
        <f>IFERROR(IF(tbLancamentos[[#This Row],[NOME]]="","",IF(AND(D767&lt;&gt;"",F767&lt;&gt;"",F767&lt;&gt;"Demitido"),"Ocupado","Disponível")),"")</f>
        <v/>
      </c>
      <c r="I767" s="25" t="str">
        <f>IFERROR(VLOOKUP(C767,CadArm!$B$6:$E$26,4,FALSE)-COUNTIFS($C$6:C767,tbLancamentos[[#This Row],[LOCAL]],$H$6:H767,"Ocupado"),"")</f>
        <v/>
      </c>
      <c r="J767" s="25" t="str">
        <f>IF(tbLancamentos[[#This Row],[Vagas disponíveis]]&lt;0,"Vagas esgotadas para "&amp;C767,"")</f>
        <v/>
      </c>
    </row>
    <row r="768" spans="2:10" s="25" customFormat="1" ht="15" x14ac:dyDescent="0.2">
      <c r="B768" s="40"/>
      <c r="C768" s="41"/>
      <c r="D768" s="76"/>
      <c r="E768" s="76"/>
      <c r="F768" s="62" t="str">
        <f>IFERROR(IF(E768="","",IF(VLOOKUP(E768,tbFuncionarios[],6,FALSE)&lt;&gt;"","Demitido",VLOOKUP(E768,tbFuncionarios[],2,FALSE))),"")</f>
        <v/>
      </c>
      <c r="G768" s="79" t="str">
        <f>IF(tbLancamentos[[#This Row],[NOME]]="","",IF(tbLancamentos[[#This Row],[esgotado]]&lt;&gt;"",tbLancamentos[[#This Row],[esgotado]],tbLancamentos[[#This Row],[DISPONIBILIDADE]]))</f>
        <v/>
      </c>
      <c r="H768" s="63" t="str">
        <f>IFERROR(IF(tbLancamentos[[#This Row],[NOME]]="","",IF(AND(D768&lt;&gt;"",F768&lt;&gt;"",F768&lt;&gt;"Demitido"),"Ocupado","Disponível")),"")</f>
        <v/>
      </c>
      <c r="I768" s="25" t="str">
        <f>IFERROR(VLOOKUP(C768,CadArm!$B$6:$E$26,4,FALSE)-COUNTIFS($C$6:C768,tbLancamentos[[#This Row],[LOCAL]],$H$6:H768,"Ocupado"),"")</f>
        <v/>
      </c>
      <c r="J768" s="25" t="str">
        <f>IF(tbLancamentos[[#This Row],[Vagas disponíveis]]&lt;0,"Vagas esgotadas para "&amp;C768,"")</f>
        <v/>
      </c>
    </row>
    <row r="769" spans="2:10" s="25" customFormat="1" ht="15" x14ac:dyDescent="0.2">
      <c r="B769" s="40"/>
      <c r="C769" s="41"/>
      <c r="D769" s="76"/>
      <c r="E769" s="76"/>
      <c r="F769" s="62" t="str">
        <f>IFERROR(IF(E769="","",IF(VLOOKUP(E769,tbFuncionarios[],6,FALSE)&lt;&gt;"","Demitido",VLOOKUP(E769,tbFuncionarios[],2,FALSE))),"")</f>
        <v/>
      </c>
      <c r="G769" s="79" t="str">
        <f>IF(tbLancamentos[[#This Row],[NOME]]="","",IF(tbLancamentos[[#This Row],[esgotado]]&lt;&gt;"",tbLancamentos[[#This Row],[esgotado]],tbLancamentos[[#This Row],[DISPONIBILIDADE]]))</f>
        <v/>
      </c>
      <c r="H769" s="63" t="str">
        <f>IFERROR(IF(tbLancamentos[[#This Row],[NOME]]="","",IF(AND(D769&lt;&gt;"",F769&lt;&gt;"",F769&lt;&gt;"Demitido"),"Ocupado","Disponível")),"")</f>
        <v/>
      </c>
      <c r="I769" s="25" t="str">
        <f>IFERROR(VLOOKUP(C769,CadArm!$B$6:$E$26,4,FALSE)-COUNTIFS($C$6:C769,tbLancamentos[[#This Row],[LOCAL]],$H$6:H769,"Ocupado"),"")</f>
        <v/>
      </c>
      <c r="J769" s="25" t="str">
        <f>IF(tbLancamentos[[#This Row],[Vagas disponíveis]]&lt;0,"Vagas esgotadas para "&amp;C769,"")</f>
        <v/>
      </c>
    </row>
    <row r="770" spans="2:10" s="25" customFormat="1" ht="15" x14ac:dyDescent="0.2">
      <c r="B770" s="40"/>
      <c r="C770" s="41"/>
      <c r="D770" s="76"/>
      <c r="E770" s="76"/>
      <c r="F770" s="62" t="str">
        <f>IFERROR(IF(E770="","",IF(VLOOKUP(E770,tbFuncionarios[],6,FALSE)&lt;&gt;"","Demitido",VLOOKUP(E770,tbFuncionarios[],2,FALSE))),"")</f>
        <v/>
      </c>
      <c r="G770" s="79" t="str">
        <f>IF(tbLancamentos[[#This Row],[NOME]]="","",IF(tbLancamentos[[#This Row],[esgotado]]&lt;&gt;"",tbLancamentos[[#This Row],[esgotado]],tbLancamentos[[#This Row],[DISPONIBILIDADE]]))</f>
        <v/>
      </c>
      <c r="H770" s="63" t="str">
        <f>IFERROR(IF(tbLancamentos[[#This Row],[NOME]]="","",IF(AND(D770&lt;&gt;"",F770&lt;&gt;"",F770&lt;&gt;"Demitido"),"Ocupado","Disponível")),"")</f>
        <v/>
      </c>
      <c r="I770" s="25" t="str">
        <f>IFERROR(VLOOKUP(C770,CadArm!$B$6:$E$26,4,FALSE)-COUNTIFS($C$6:C770,tbLancamentos[[#This Row],[LOCAL]],$H$6:H770,"Ocupado"),"")</f>
        <v/>
      </c>
      <c r="J770" s="25" t="str">
        <f>IF(tbLancamentos[[#This Row],[Vagas disponíveis]]&lt;0,"Vagas esgotadas para "&amp;C770,"")</f>
        <v/>
      </c>
    </row>
    <row r="771" spans="2:10" s="25" customFormat="1" ht="15" x14ac:dyDescent="0.2">
      <c r="B771" s="40"/>
      <c r="C771" s="41"/>
      <c r="D771" s="76"/>
      <c r="E771" s="76"/>
      <c r="F771" s="62" t="str">
        <f>IFERROR(IF(E771="","",IF(VLOOKUP(E771,tbFuncionarios[],6,FALSE)&lt;&gt;"","Demitido",VLOOKUP(E771,tbFuncionarios[],2,FALSE))),"")</f>
        <v/>
      </c>
      <c r="G771" s="79" t="str">
        <f>IF(tbLancamentos[[#This Row],[NOME]]="","",IF(tbLancamentos[[#This Row],[esgotado]]&lt;&gt;"",tbLancamentos[[#This Row],[esgotado]],tbLancamentos[[#This Row],[DISPONIBILIDADE]]))</f>
        <v/>
      </c>
      <c r="H771" s="63" t="str">
        <f>IFERROR(IF(tbLancamentos[[#This Row],[NOME]]="","",IF(AND(D771&lt;&gt;"",F771&lt;&gt;"",F771&lt;&gt;"Demitido"),"Ocupado","Disponível")),"")</f>
        <v/>
      </c>
      <c r="I771" s="25" t="str">
        <f>IFERROR(VLOOKUP(C771,CadArm!$B$6:$E$26,4,FALSE)-COUNTIFS($C$6:C771,tbLancamentos[[#This Row],[LOCAL]],$H$6:H771,"Ocupado"),"")</f>
        <v/>
      </c>
      <c r="J771" s="25" t="str">
        <f>IF(tbLancamentos[[#This Row],[Vagas disponíveis]]&lt;0,"Vagas esgotadas para "&amp;C771,"")</f>
        <v/>
      </c>
    </row>
    <row r="772" spans="2:10" s="25" customFormat="1" ht="15" x14ac:dyDescent="0.2">
      <c r="B772" s="40"/>
      <c r="C772" s="41"/>
      <c r="D772" s="76"/>
      <c r="E772" s="76"/>
      <c r="F772" s="62" t="str">
        <f>IFERROR(IF(E772="","",IF(VLOOKUP(E772,tbFuncionarios[],6,FALSE)&lt;&gt;"","Demitido",VLOOKUP(E772,tbFuncionarios[],2,FALSE))),"")</f>
        <v/>
      </c>
      <c r="G772" s="79" t="str">
        <f>IF(tbLancamentos[[#This Row],[NOME]]="","",IF(tbLancamentos[[#This Row],[esgotado]]&lt;&gt;"",tbLancamentos[[#This Row],[esgotado]],tbLancamentos[[#This Row],[DISPONIBILIDADE]]))</f>
        <v/>
      </c>
      <c r="H772" s="63" t="str">
        <f>IFERROR(IF(tbLancamentos[[#This Row],[NOME]]="","",IF(AND(D772&lt;&gt;"",F772&lt;&gt;"",F772&lt;&gt;"Demitido"),"Ocupado","Disponível")),"")</f>
        <v/>
      </c>
      <c r="I772" s="25" t="str">
        <f>IFERROR(VLOOKUP(C772,CadArm!$B$6:$E$26,4,FALSE)-COUNTIFS($C$6:C772,tbLancamentos[[#This Row],[LOCAL]],$H$6:H772,"Ocupado"),"")</f>
        <v/>
      </c>
      <c r="J772" s="25" t="str">
        <f>IF(tbLancamentos[[#This Row],[Vagas disponíveis]]&lt;0,"Vagas esgotadas para "&amp;C772,"")</f>
        <v/>
      </c>
    </row>
    <row r="773" spans="2:10" s="25" customFormat="1" ht="15" x14ac:dyDescent="0.2">
      <c r="B773" s="40"/>
      <c r="C773" s="41"/>
      <c r="D773" s="76"/>
      <c r="E773" s="76"/>
      <c r="F773" s="62" t="str">
        <f>IFERROR(IF(E773="","",IF(VLOOKUP(E773,tbFuncionarios[],6,FALSE)&lt;&gt;"","Demitido",VLOOKUP(E773,tbFuncionarios[],2,FALSE))),"")</f>
        <v/>
      </c>
      <c r="G773" s="79" t="str">
        <f>IF(tbLancamentos[[#This Row],[NOME]]="","",IF(tbLancamentos[[#This Row],[esgotado]]&lt;&gt;"",tbLancamentos[[#This Row],[esgotado]],tbLancamentos[[#This Row],[DISPONIBILIDADE]]))</f>
        <v/>
      </c>
      <c r="H773" s="63" t="str">
        <f>IFERROR(IF(tbLancamentos[[#This Row],[NOME]]="","",IF(AND(D773&lt;&gt;"",F773&lt;&gt;"",F773&lt;&gt;"Demitido"),"Ocupado","Disponível")),"")</f>
        <v/>
      </c>
      <c r="I773" s="25" t="str">
        <f>IFERROR(VLOOKUP(C773,CadArm!$B$6:$E$26,4,FALSE)-COUNTIFS($C$6:C773,tbLancamentos[[#This Row],[LOCAL]],$H$6:H773,"Ocupado"),"")</f>
        <v/>
      </c>
      <c r="J773" s="25" t="str">
        <f>IF(tbLancamentos[[#This Row],[Vagas disponíveis]]&lt;0,"Vagas esgotadas para "&amp;C773,"")</f>
        <v/>
      </c>
    </row>
    <row r="774" spans="2:10" s="25" customFormat="1" ht="15" x14ac:dyDescent="0.2">
      <c r="B774" s="40"/>
      <c r="C774" s="41"/>
      <c r="D774" s="76"/>
      <c r="E774" s="76"/>
      <c r="F774" s="62" t="str">
        <f>IFERROR(IF(E774="","",IF(VLOOKUP(E774,tbFuncionarios[],6,FALSE)&lt;&gt;"","Demitido",VLOOKUP(E774,tbFuncionarios[],2,FALSE))),"")</f>
        <v/>
      </c>
      <c r="G774" s="79" t="str">
        <f>IF(tbLancamentos[[#This Row],[NOME]]="","",IF(tbLancamentos[[#This Row],[esgotado]]&lt;&gt;"",tbLancamentos[[#This Row],[esgotado]],tbLancamentos[[#This Row],[DISPONIBILIDADE]]))</f>
        <v/>
      </c>
      <c r="H774" s="63" t="str">
        <f>IFERROR(IF(tbLancamentos[[#This Row],[NOME]]="","",IF(AND(D774&lt;&gt;"",F774&lt;&gt;"",F774&lt;&gt;"Demitido"),"Ocupado","Disponível")),"")</f>
        <v/>
      </c>
      <c r="I774" s="25" t="str">
        <f>IFERROR(VLOOKUP(C774,CadArm!$B$6:$E$26,4,FALSE)-COUNTIFS($C$6:C774,tbLancamentos[[#This Row],[LOCAL]],$H$6:H774,"Ocupado"),"")</f>
        <v/>
      </c>
      <c r="J774" s="25" t="str">
        <f>IF(tbLancamentos[[#This Row],[Vagas disponíveis]]&lt;0,"Vagas esgotadas para "&amp;C774,"")</f>
        <v/>
      </c>
    </row>
    <row r="775" spans="2:10" s="25" customFormat="1" ht="15" x14ac:dyDescent="0.2">
      <c r="B775" s="40"/>
      <c r="C775" s="41"/>
      <c r="D775" s="76"/>
      <c r="E775" s="76"/>
      <c r="F775" s="62" t="str">
        <f>IFERROR(IF(E775="","",IF(VLOOKUP(E775,tbFuncionarios[],6,FALSE)&lt;&gt;"","Demitido",VLOOKUP(E775,tbFuncionarios[],2,FALSE))),"")</f>
        <v/>
      </c>
      <c r="G775" s="79" t="str">
        <f>IF(tbLancamentos[[#This Row],[NOME]]="","",IF(tbLancamentos[[#This Row],[esgotado]]&lt;&gt;"",tbLancamentos[[#This Row],[esgotado]],tbLancamentos[[#This Row],[DISPONIBILIDADE]]))</f>
        <v/>
      </c>
      <c r="H775" s="63" t="str">
        <f>IFERROR(IF(tbLancamentos[[#This Row],[NOME]]="","",IF(AND(D775&lt;&gt;"",F775&lt;&gt;"",F775&lt;&gt;"Demitido"),"Ocupado","Disponível")),"")</f>
        <v/>
      </c>
      <c r="I775" s="25" t="str">
        <f>IFERROR(VLOOKUP(C775,CadArm!$B$6:$E$26,4,FALSE)-COUNTIFS($C$6:C775,tbLancamentos[[#This Row],[LOCAL]],$H$6:H775,"Ocupado"),"")</f>
        <v/>
      </c>
      <c r="J775" s="25" t="str">
        <f>IF(tbLancamentos[[#This Row],[Vagas disponíveis]]&lt;0,"Vagas esgotadas para "&amp;C775,"")</f>
        <v/>
      </c>
    </row>
    <row r="776" spans="2:10" s="25" customFormat="1" ht="15" x14ac:dyDescent="0.2">
      <c r="B776" s="40"/>
      <c r="C776" s="41"/>
      <c r="D776" s="76"/>
      <c r="E776" s="76"/>
      <c r="F776" s="62" t="str">
        <f>IFERROR(IF(E776="","",IF(VLOOKUP(E776,tbFuncionarios[],6,FALSE)&lt;&gt;"","Demitido",VLOOKUP(E776,tbFuncionarios[],2,FALSE))),"")</f>
        <v/>
      </c>
      <c r="G776" s="79" t="str">
        <f>IF(tbLancamentos[[#This Row],[NOME]]="","",IF(tbLancamentos[[#This Row],[esgotado]]&lt;&gt;"",tbLancamentos[[#This Row],[esgotado]],tbLancamentos[[#This Row],[DISPONIBILIDADE]]))</f>
        <v/>
      </c>
      <c r="H776" s="63" t="str">
        <f>IFERROR(IF(tbLancamentos[[#This Row],[NOME]]="","",IF(AND(D776&lt;&gt;"",F776&lt;&gt;"",F776&lt;&gt;"Demitido"),"Ocupado","Disponível")),"")</f>
        <v/>
      </c>
      <c r="I776" s="25" t="str">
        <f>IFERROR(VLOOKUP(C776,CadArm!$B$6:$E$26,4,FALSE)-COUNTIFS($C$6:C776,tbLancamentos[[#This Row],[LOCAL]],$H$6:H776,"Ocupado"),"")</f>
        <v/>
      </c>
      <c r="J776" s="25" t="str">
        <f>IF(tbLancamentos[[#This Row],[Vagas disponíveis]]&lt;0,"Vagas esgotadas para "&amp;C776,"")</f>
        <v/>
      </c>
    </row>
    <row r="777" spans="2:10" s="25" customFormat="1" ht="15" x14ac:dyDescent="0.2">
      <c r="B777" s="40"/>
      <c r="C777" s="41"/>
      <c r="D777" s="76"/>
      <c r="E777" s="76"/>
      <c r="F777" s="62" t="str">
        <f>IFERROR(IF(E777="","",IF(VLOOKUP(E777,tbFuncionarios[],6,FALSE)&lt;&gt;"","Demitido",VLOOKUP(E777,tbFuncionarios[],2,FALSE))),"")</f>
        <v/>
      </c>
      <c r="G777" s="79" t="str">
        <f>IF(tbLancamentos[[#This Row],[NOME]]="","",IF(tbLancamentos[[#This Row],[esgotado]]&lt;&gt;"",tbLancamentos[[#This Row],[esgotado]],tbLancamentos[[#This Row],[DISPONIBILIDADE]]))</f>
        <v/>
      </c>
      <c r="H777" s="63" t="str">
        <f>IFERROR(IF(tbLancamentos[[#This Row],[NOME]]="","",IF(AND(D777&lt;&gt;"",F777&lt;&gt;"",F777&lt;&gt;"Demitido"),"Ocupado","Disponível")),"")</f>
        <v/>
      </c>
      <c r="I777" s="25" t="str">
        <f>IFERROR(VLOOKUP(C777,CadArm!$B$6:$E$26,4,FALSE)-COUNTIFS($C$6:C777,tbLancamentos[[#This Row],[LOCAL]],$H$6:H777,"Ocupado"),"")</f>
        <v/>
      </c>
      <c r="J777" s="25" t="str">
        <f>IF(tbLancamentos[[#This Row],[Vagas disponíveis]]&lt;0,"Vagas esgotadas para "&amp;C777,"")</f>
        <v/>
      </c>
    </row>
    <row r="778" spans="2:10" s="25" customFormat="1" ht="15" x14ac:dyDescent="0.2">
      <c r="B778" s="40"/>
      <c r="C778" s="41"/>
      <c r="D778" s="76"/>
      <c r="E778" s="76"/>
      <c r="F778" s="62" t="str">
        <f>IFERROR(IF(E778="","",IF(VLOOKUP(E778,tbFuncionarios[],6,FALSE)&lt;&gt;"","Demitido",VLOOKUP(E778,tbFuncionarios[],2,FALSE))),"")</f>
        <v/>
      </c>
      <c r="G778" s="79" t="str">
        <f>IF(tbLancamentos[[#This Row],[NOME]]="","",IF(tbLancamentos[[#This Row],[esgotado]]&lt;&gt;"",tbLancamentos[[#This Row],[esgotado]],tbLancamentos[[#This Row],[DISPONIBILIDADE]]))</f>
        <v/>
      </c>
      <c r="H778" s="63" t="str">
        <f>IFERROR(IF(tbLancamentos[[#This Row],[NOME]]="","",IF(AND(D778&lt;&gt;"",F778&lt;&gt;"",F778&lt;&gt;"Demitido"),"Ocupado","Disponível")),"")</f>
        <v/>
      </c>
      <c r="I778" s="25" t="str">
        <f>IFERROR(VLOOKUP(C778,CadArm!$B$6:$E$26,4,FALSE)-COUNTIFS($C$6:C778,tbLancamentos[[#This Row],[LOCAL]],$H$6:H778,"Ocupado"),"")</f>
        <v/>
      </c>
      <c r="J778" s="25" t="str">
        <f>IF(tbLancamentos[[#This Row],[Vagas disponíveis]]&lt;0,"Vagas esgotadas para "&amp;C778,"")</f>
        <v/>
      </c>
    </row>
    <row r="779" spans="2:10" s="25" customFormat="1" ht="15" x14ac:dyDescent="0.2">
      <c r="B779" s="40"/>
      <c r="C779" s="41"/>
      <c r="D779" s="76"/>
      <c r="E779" s="76"/>
      <c r="F779" s="62" t="str">
        <f>IFERROR(IF(E779="","",IF(VLOOKUP(E779,tbFuncionarios[],6,FALSE)&lt;&gt;"","Demitido",VLOOKUP(E779,tbFuncionarios[],2,FALSE))),"")</f>
        <v/>
      </c>
      <c r="G779" s="79" t="str">
        <f>IF(tbLancamentos[[#This Row],[NOME]]="","",IF(tbLancamentos[[#This Row],[esgotado]]&lt;&gt;"",tbLancamentos[[#This Row],[esgotado]],tbLancamentos[[#This Row],[DISPONIBILIDADE]]))</f>
        <v/>
      </c>
      <c r="H779" s="63" t="str">
        <f>IFERROR(IF(tbLancamentos[[#This Row],[NOME]]="","",IF(AND(D779&lt;&gt;"",F779&lt;&gt;"",F779&lt;&gt;"Demitido"),"Ocupado","Disponível")),"")</f>
        <v/>
      </c>
      <c r="I779" s="25" t="str">
        <f>IFERROR(VLOOKUP(C779,CadArm!$B$6:$E$26,4,FALSE)-COUNTIFS($C$6:C779,tbLancamentos[[#This Row],[LOCAL]],$H$6:H779,"Ocupado"),"")</f>
        <v/>
      </c>
      <c r="J779" s="25" t="str">
        <f>IF(tbLancamentos[[#This Row],[Vagas disponíveis]]&lt;0,"Vagas esgotadas para "&amp;C779,"")</f>
        <v/>
      </c>
    </row>
    <row r="780" spans="2:10" s="25" customFormat="1" ht="15" x14ac:dyDescent="0.2">
      <c r="B780" s="40"/>
      <c r="C780" s="41"/>
      <c r="D780" s="76"/>
      <c r="E780" s="76"/>
      <c r="F780" s="62" t="str">
        <f>IFERROR(IF(E780="","",IF(VLOOKUP(E780,tbFuncionarios[],6,FALSE)&lt;&gt;"","Demitido",VLOOKUP(E780,tbFuncionarios[],2,FALSE))),"")</f>
        <v/>
      </c>
      <c r="G780" s="79" t="str">
        <f>IF(tbLancamentos[[#This Row],[NOME]]="","",IF(tbLancamentos[[#This Row],[esgotado]]&lt;&gt;"",tbLancamentos[[#This Row],[esgotado]],tbLancamentos[[#This Row],[DISPONIBILIDADE]]))</f>
        <v/>
      </c>
      <c r="H780" s="63" t="str">
        <f>IFERROR(IF(tbLancamentos[[#This Row],[NOME]]="","",IF(AND(D780&lt;&gt;"",F780&lt;&gt;"",F780&lt;&gt;"Demitido"),"Ocupado","Disponível")),"")</f>
        <v/>
      </c>
      <c r="I780" s="25" t="str">
        <f>IFERROR(VLOOKUP(C780,CadArm!$B$6:$E$26,4,FALSE)-COUNTIFS($C$6:C780,tbLancamentos[[#This Row],[LOCAL]],$H$6:H780,"Ocupado"),"")</f>
        <v/>
      </c>
      <c r="J780" s="25" t="str">
        <f>IF(tbLancamentos[[#This Row],[Vagas disponíveis]]&lt;0,"Vagas esgotadas para "&amp;C780,"")</f>
        <v/>
      </c>
    </row>
    <row r="781" spans="2:10" s="25" customFormat="1" ht="15" x14ac:dyDescent="0.2">
      <c r="B781" s="40"/>
      <c r="C781" s="41"/>
      <c r="D781" s="76"/>
      <c r="E781" s="76"/>
      <c r="F781" s="62" t="str">
        <f>IFERROR(IF(E781="","",IF(VLOOKUP(E781,tbFuncionarios[],6,FALSE)&lt;&gt;"","Demitido",VLOOKUP(E781,tbFuncionarios[],2,FALSE))),"")</f>
        <v/>
      </c>
      <c r="G781" s="79" t="str">
        <f>IF(tbLancamentos[[#This Row],[NOME]]="","",IF(tbLancamentos[[#This Row],[esgotado]]&lt;&gt;"",tbLancamentos[[#This Row],[esgotado]],tbLancamentos[[#This Row],[DISPONIBILIDADE]]))</f>
        <v/>
      </c>
      <c r="H781" s="63" t="str">
        <f>IFERROR(IF(tbLancamentos[[#This Row],[NOME]]="","",IF(AND(D781&lt;&gt;"",F781&lt;&gt;"",F781&lt;&gt;"Demitido"),"Ocupado","Disponível")),"")</f>
        <v/>
      </c>
      <c r="I781" s="25" t="str">
        <f>IFERROR(VLOOKUP(C781,CadArm!$B$6:$E$26,4,FALSE)-COUNTIFS($C$6:C781,tbLancamentos[[#This Row],[LOCAL]],$H$6:H781,"Ocupado"),"")</f>
        <v/>
      </c>
      <c r="J781" s="25" t="str">
        <f>IF(tbLancamentos[[#This Row],[Vagas disponíveis]]&lt;0,"Vagas esgotadas para "&amp;C781,"")</f>
        <v/>
      </c>
    </row>
    <row r="782" spans="2:10" s="25" customFormat="1" ht="15" x14ac:dyDescent="0.2">
      <c r="B782" s="40"/>
      <c r="C782" s="41"/>
      <c r="D782" s="76"/>
      <c r="E782" s="76"/>
      <c r="F782" s="62" t="str">
        <f>IFERROR(IF(E782="","",IF(VLOOKUP(E782,tbFuncionarios[],6,FALSE)&lt;&gt;"","Demitido",VLOOKUP(E782,tbFuncionarios[],2,FALSE))),"")</f>
        <v/>
      </c>
      <c r="G782" s="79" t="str">
        <f>IF(tbLancamentos[[#This Row],[NOME]]="","",IF(tbLancamentos[[#This Row],[esgotado]]&lt;&gt;"",tbLancamentos[[#This Row],[esgotado]],tbLancamentos[[#This Row],[DISPONIBILIDADE]]))</f>
        <v/>
      </c>
      <c r="H782" s="63" t="str">
        <f>IFERROR(IF(tbLancamentos[[#This Row],[NOME]]="","",IF(AND(D782&lt;&gt;"",F782&lt;&gt;"",F782&lt;&gt;"Demitido"),"Ocupado","Disponível")),"")</f>
        <v/>
      </c>
      <c r="I782" s="25" t="str">
        <f>IFERROR(VLOOKUP(C782,CadArm!$B$6:$E$26,4,FALSE)-COUNTIFS($C$6:C782,tbLancamentos[[#This Row],[LOCAL]],$H$6:H782,"Ocupado"),"")</f>
        <v/>
      </c>
      <c r="J782" s="25" t="str">
        <f>IF(tbLancamentos[[#This Row],[Vagas disponíveis]]&lt;0,"Vagas esgotadas para "&amp;C782,"")</f>
        <v/>
      </c>
    </row>
    <row r="783" spans="2:10" s="25" customFormat="1" ht="15" x14ac:dyDescent="0.2">
      <c r="B783" s="40"/>
      <c r="C783" s="41"/>
      <c r="D783" s="76"/>
      <c r="E783" s="76"/>
      <c r="F783" s="62" t="str">
        <f>IFERROR(IF(E783="","",IF(VLOOKUP(E783,tbFuncionarios[],6,FALSE)&lt;&gt;"","Demitido",VLOOKUP(E783,tbFuncionarios[],2,FALSE))),"")</f>
        <v/>
      </c>
      <c r="G783" s="79" t="str">
        <f>IF(tbLancamentos[[#This Row],[NOME]]="","",IF(tbLancamentos[[#This Row],[esgotado]]&lt;&gt;"",tbLancamentos[[#This Row],[esgotado]],tbLancamentos[[#This Row],[DISPONIBILIDADE]]))</f>
        <v/>
      </c>
      <c r="H783" s="63" t="str">
        <f>IFERROR(IF(tbLancamentos[[#This Row],[NOME]]="","",IF(AND(D783&lt;&gt;"",F783&lt;&gt;"",F783&lt;&gt;"Demitido"),"Ocupado","Disponível")),"")</f>
        <v/>
      </c>
      <c r="I783" s="25" t="str">
        <f>IFERROR(VLOOKUP(C783,CadArm!$B$6:$E$26,4,FALSE)-COUNTIFS($C$6:C783,tbLancamentos[[#This Row],[LOCAL]],$H$6:H783,"Ocupado"),"")</f>
        <v/>
      </c>
      <c r="J783" s="25" t="str">
        <f>IF(tbLancamentos[[#This Row],[Vagas disponíveis]]&lt;0,"Vagas esgotadas para "&amp;C783,"")</f>
        <v/>
      </c>
    </row>
    <row r="784" spans="2:10" s="25" customFormat="1" ht="15" x14ac:dyDescent="0.2">
      <c r="B784" s="40"/>
      <c r="C784" s="41"/>
      <c r="D784" s="76"/>
      <c r="E784" s="76"/>
      <c r="F784" s="62" t="str">
        <f>IFERROR(IF(E784="","",IF(VLOOKUP(E784,tbFuncionarios[],6,FALSE)&lt;&gt;"","Demitido",VLOOKUP(E784,tbFuncionarios[],2,FALSE))),"")</f>
        <v/>
      </c>
      <c r="G784" s="79" t="str">
        <f>IF(tbLancamentos[[#This Row],[NOME]]="","",IF(tbLancamentos[[#This Row],[esgotado]]&lt;&gt;"",tbLancamentos[[#This Row],[esgotado]],tbLancamentos[[#This Row],[DISPONIBILIDADE]]))</f>
        <v/>
      </c>
      <c r="H784" s="63" t="str">
        <f>IFERROR(IF(tbLancamentos[[#This Row],[NOME]]="","",IF(AND(D784&lt;&gt;"",F784&lt;&gt;"",F784&lt;&gt;"Demitido"),"Ocupado","Disponível")),"")</f>
        <v/>
      </c>
      <c r="I784" s="25" t="str">
        <f>IFERROR(VLOOKUP(C784,CadArm!$B$6:$E$26,4,FALSE)-COUNTIFS($C$6:C784,tbLancamentos[[#This Row],[LOCAL]],$H$6:H784,"Ocupado"),"")</f>
        <v/>
      </c>
      <c r="J784" s="25" t="str">
        <f>IF(tbLancamentos[[#This Row],[Vagas disponíveis]]&lt;0,"Vagas esgotadas para "&amp;C784,"")</f>
        <v/>
      </c>
    </row>
    <row r="785" spans="2:10" s="25" customFormat="1" ht="15" x14ac:dyDescent="0.2">
      <c r="B785" s="40"/>
      <c r="C785" s="41"/>
      <c r="D785" s="76"/>
      <c r="E785" s="76"/>
      <c r="F785" s="62" t="str">
        <f>IFERROR(IF(E785="","",IF(VLOOKUP(E785,tbFuncionarios[],6,FALSE)&lt;&gt;"","Demitido",VLOOKUP(E785,tbFuncionarios[],2,FALSE))),"")</f>
        <v/>
      </c>
      <c r="G785" s="79" t="str">
        <f>IF(tbLancamentos[[#This Row],[NOME]]="","",IF(tbLancamentos[[#This Row],[esgotado]]&lt;&gt;"",tbLancamentos[[#This Row],[esgotado]],tbLancamentos[[#This Row],[DISPONIBILIDADE]]))</f>
        <v/>
      </c>
      <c r="H785" s="63" t="str">
        <f>IFERROR(IF(tbLancamentos[[#This Row],[NOME]]="","",IF(AND(D785&lt;&gt;"",F785&lt;&gt;"",F785&lt;&gt;"Demitido"),"Ocupado","Disponível")),"")</f>
        <v/>
      </c>
      <c r="I785" s="25" t="str">
        <f>IFERROR(VLOOKUP(C785,CadArm!$B$6:$E$26,4,FALSE)-COUNTIFS($C$6:C785,tbLancamentos[[#This Row],[LOCAL]],$H$6:H785,"Ocupado"),"")</f>
        <v/>
      </c>
      <c r="J785" s="25" t="str">
        <f>IF(tbLancamentos[[#This Row],[Vagas disponíveis]]&lt;0,"Vagas esgotadas para "&amp;C785,"")</f>
        <v/>
      </c>
    </row>
    <row r="786" spans="2:10" s="25" customFormat="1" ht="15" x14ac:dyDescent="0.2">
      <c r="B786" s="40"/>
      <c r="C786" s="41"/>
      <c r="D786" s="76"/>
      <c r="E786" s="76"/>
      <c r="F786" s="62" t="str">
        <f>IFERROR(IF(E786="","",IF(VLOOKUP(E786,tbFuncionarios[],6,FALSE)&lt;&gt;"","Demitido",VLOOKUP(E786,tbFuncionarios[],2,FALSE))),"")</f>
        <v/>
      </c>
      <c r="G786" s="79" t="str">
        <f>IF(tbLancamentos[[#This Row],[NOME]]="","",IF(tbLancamentos[[#This Row],[esgotado]]&lt;&gt;"",tbLancamentos[[#This Row],[esgotado]],tbLancamentos[[#This Row],[DISPONIBILIDADE]]))</f>
        <v/>
      </c>
      <c r="H786" s="63" t="str">
        <f>IFERROR(IF(tbLancamentos[[#This Row],[NOME]]="","",IF(AND(D786&lt;&gt;"",F786&lt;&gt;"",F786&lt;&gt;"Demitido"),"Ocupado","Disponível")),"")</f>
        <v/>
      </c>
      <c r="I786" s="25" t="str">
        <f>IFERROR(VLOOKUP(C786,CadArm!$B$6:$E$26,4,FALSE)-COUNTIFS($C$6:C786,tbLancamentos[[#This Row],[LOCAL]],$H$6:H786,"Ocupado"),"")</f>
        <v/>
      </c>
      <c r="J786" s="25" t="str">
        <f>IF(tbLancamentos[[#This Row],[Vagas disponíveis]]&lt;0,"Vagas esgotadas para "&amp;C786,"")</f>
        <v/>
      </c>
    </row>
    <row r="787" spans="2:10" s="25" customFormat="1" ht="15" x14ac:dyDescent="0.2">
      <c r="B787" s="40"/>
      <c r="C787" s="41"/>
      <c r="D787" s="76"/>
      <c r="E787" s="76"/>
      <c r="F787" s="62" t="str">
        <f>IFERROR(IF(E787="","",IF(VLOOKUP(E787,tbFuncionarios[],6,FALSE)&lt;&gt;"","Demitido",VLOOKUP(E787,tbFuncionarios[],2,FALSE))),"")</f>
        <v/>
      </c>
      <c r="G787" s="79" t="str">
        <f>IF(tbLancamentos[[#This Row],[NOME]]="","",IF(tbLancamentos[[#This Row],[esgotado]]&lt;&gt;"",tbLancamentos[[#This Row],[esgotado]],tbLancamentos[[#This Row],[DISPONIBILIDADE]]))</f>
        <v/>
      </c>
      <c r="H787" s="63" t="str">
        <f>IFERROR(IF(tbLancamentos[[#This Row],[NOME]]="","",IF(AND(D787&lt;&gt;"",F787&lt;&gt;"",F787&lt;&gt;"Demitido"),"Ocupado","Disponível")),"")</f>
        <v/>
      </c>
      <c r="I787" s="25" t="str">
        <f>IFERROR(VLOOKUP(C787,CadArm!$B$6:$E$26,4,FALSE)-COUNTIFS($C$6:C787,tbLancamentos[[#This Row],[LOCAL]],$H$6:H787,"Ocupado"),"")</f>
        <v/>
      </c>
      <c r="J787" s="25" t="str">
        <f>IF(tbLancamentos[[#This Row],[Vagas disponíveis]]&lt;0,"Vagas esgotadas para "&amp;C787,"")</f>
        <v/>
      </c>
    </row>
    <row r="788" spans="2:10" s="25" customFormat="1" ht="15" x14ac:dyDescent="0.2">
      <c r="B788" s="40"/>
      <c r="C788" s="41"/>
      <c r="D788" s="76"/>
      <c r="E788" s="76"/>
      <c r="F788" s="62" t="str">
        <f>IFERROR(IF(E788="","",IF(VLOOKUP(E788,tbFuncionarios[],6,FALSE)&lt;&gt;"","Demitido",VLOOKUP(E788,tbFuncionarios[],2,FALSE))),"")</f>
        <v/>
      </c>
      <c r="G788" s="79" t="str">
        <f>IF(tbLancamentos[[#This Row],[NOME]]="","",IF(tbLancamentos[[#This Row],[esgotado]]&lt;&gt;"",tbLancamentos[[#This Row],[esgotado]],tbLancamentos[[#This Row],[DISPONIBILIDADE]]))</f>
        <v/>
      </c>
      <c r="H788" s="63" t="str">
        <f>IFERROR(IF(tbLancamentos[[#This Row],[NOME]]="","",IF(AND(D788&lt;&gt;"",F788&lt;&gt;"",F788&lt;&gt;"Demitido"),"Ocupado","Disponível")),"")</f>
        <v/>
      </c>
      <c r="I788" s="25" t="str">
        <f>IFERROR(VLOOKUP(C788,CadArm!$B$6:$E$26,4,FALSE)-COUNTIFS($C$6:C788,tbLancamentos[[#This Row],[LOCAL]],$H$6:H788,"Ocupado"),"")</f>
        <v/>
      </c>
      <c r="J788" s="25" t="str">
        <f>IF(tbLancamentos[[#This Row],[Vagas disponíveis]]&lt;0,"Vagas esgotadas para "&amp;C788,"")</f>
        <v/>
      </c>
    </row>
    <row r="789" spans="2:10" s="25" customFormat="1" ht="15" x14ac:dyDescent="0.2">
      <c r="B789" s="40"/>
      <c r="C789" s="41"/>
      <c r="D789" s="76"/>
      <c r="E789" s="76"/>
      <c r="F789" s="62" t="str">
        <f>IFERROR(IF(E789="","",IF(VLOOKUP(E789,tbFuncionarios[],6,FALSE)&lt;&gt;"","Demitido",VLOOKUP(E789,tbFuncionarios[],2,FALSE))),"")</f>
        <v/>
      </c>
      <c r="G789" s="79" t="str">
        <f>IF(tbLancamentos[[#This Row],[NOME]]="","",IF(tbLancamentos[[#This Row],[esgotado]]&lt;&gt;"",tbLancamentos[[#This Row],[esgotado]],tbLancamentos[[#This Row],[DISPONIBILIDADE]]))</f>
        <v/>
      </c>
      <c r="H789" s="63" t="str">
        <f>IFERROR(IF(tbLancamentos[[#This Row],[NOME]]="","",IF(AND(D789&lt;&gt;"",F789&lt;&gt;"",F789&lt;&gt;"Demitido"),"Ocupado","Disponível")),"")</f>
        <v/>
      </c>
      <c r="I789" s="25" t="str">
        <f>IFERROR(VLOOKUP(C789,CadArm!$B$6:$E$26,4,FALSE)-COUNTIFS($C$6:C789,tbLancamentos[[#This Row],[LOCAL]],$H$6:H789,"Ocupado"),"")</f>
        <v/>
      </c>
      <c r="J789" s="25" t="str">
        <f>IF(tbLancamentos[[#This Row],[Vagas disponíveis]]&lt;0,"Vagas esgotadas para "&amp;C789,"")</f>
        <v/>
      </c>
    </row>
    <row r="790" spans="2:10" s="25" customFormat="1" ht="15" x14ac:dyDescent="0.2">
      <c r="B790" s="40"/>
      <c r="C790" s="41"/>
      <c r="D790" s="76"/>
      <c r="E790" s="76"/>
      <c r="F790" s="62" t="str">
        <f>IFERROR(IF(E790="","",IF(VLOOKUP(E790,tbFuncionarios[],6,FALSE)&lt;&gt;"","Demitido",VLOOKUP(E790,tbFuncionarios[],2,FALSE))),"")</f>
        <v/>
      </c>
      <c r="G790" s="79" t="str">
        <f>IF(tbLancamentos[[#This Row],[NOME]]="","",IF(tbLancamentos[[#This Row],[esgotado]]&lt;&gt;"",tbLancamentos[[#This Row],[esgotado]],tbLancamentos[[#This Row],[DISPONIBILIDADE]]))</f>
        <v/>
      </c>
      <c r="H790" s="63" t="str">
        <f>IFERROR(IF(tbLancamentos[[#This Row],[NOME]]="","",IF(AND(D790&lt;&gt;"",F790&lt;&gt;"",F790&lt;&gt;"Demitido"),"Ocupado","Disponível")),"")</f>
        <v/>
      </c>
      <c r="I790" s="25" t="str">
        <f>IFERROR(VLOOKUP(C790,CadArm!$B$6:$E$26,4,FALSE)-COUNTIFS($C$6:C790,tbLancamentos[[#This Row],[LOCAL]],$H$6:H790,"Ocupado"),"")</f>
        <v/>
      </c>
      <c r="J790" s="25" t="str">
        <f>IF(tbLancamentos[[#This Row],[Vagas disponíveis]]&lt;0,"Vagas esgotadas para "&amp;C790,"")</f>
        <v/>
      </c>
    </row>
    <row r="791" spans="2:10" s="25" customFormat="1" ht="15" x14ac:dyDescent="0.2">
      <c r="B791" s="40"/>
      <c r="C791" s="41"/>
      <c r="D791" s="76"/>
      <c r="E791" s="76"/>
      <c r="F791" s="62" t="str">
        <f>IFERROR(IF(E791="","",IF(VLOOKUP(E791,tbFuncionarios[],6,FALSE)&lt;&gt;"","Demitido",VLOOKUP(E791,tbFuncionarios[],2,FALSE))),"")</f>
        <v/>
      </c>
      <c r="G791" s="79" t="str">
        <f>IF(tbLancamentos[[#This Row],[NOME]]="","",IF(tbLancamentos[[#This Row],[esgotado]]&lt;&gt;"",tbLancamentos[[#This Row],[esgotado]],tbLancamentos[[#This Row],[DISPONIBILIDADE]]))</f>
        <v/>
      </c>
      <c r="H791" s="63" t="str">
        <f>IFERROR(IF(tbLancamentos[[#This Row],[NOME]]="","",IF(AND(D791&lt;&gt;"",F791&lt;&gt;"",F791&lt;&gt;"Demitido"),"Ocupado","Disponível")),"")</f>
        <v/>
      </c>
      <c r="I791" s="25" t="str">
        <f>IFERROR(VLOOKUP(C791,CadArm!$B$6:$E$26,4,FALSE)-COUNTIFS($C$6:C791,tbLancamentos[[#This Row],[LOCAL]],$H$6:H791,"Ocupado"),"")</f>
        <v/>
      </c>
      <c r="J791" s="25" t="str">
        <f>IF(tbLancamentos[[#This Row],[Vagas disponíveis]]&lt;0,"Vagas esgotadas para "&amp;C791,"")</f>
        <v/>
      </c>
    </row>
    <row r="792" spans="2:10" s="25" customFormat="1" ht="15" x14ac:dyDescent="0.2">
      <c r="B792" s="40"/>
      <c r="C792" s="41"/>
      <c r="D792" s="76"/>
      <c r="E792" s="76"/>
      <c r="F792" s="62" t="str">
        <f>IFERROR(IF(E792="","",IF(VLOOKUP(E792,tbFuncionarios[],6,FALSE)&lt;&gt;"","Demitido",VLOOKUP(E792,tbFuncionarios[],2,FALSE))),"")</f>
        <v/>
      </c>
      <c r="G792" s="79" t="str">
        <f>IF(tbLancamentos[[#This Row],[NOME]]="","",IF(tbLancamentos[[#This Row],[esgotado]]&lt;&gt;"",tbLancamentos[[#This Row],[esgotado]],tbLancamentos[[#This Row],[DISPONIBILIDADE]]))</f>
        <v/>
      </c>
      <c r="H792" s="63" t="str">
        <f>IFERROR(IF(tbLancamentos[[#This Row],[NOME]]="","",IF(AND(D792&lt;&gt;"",F792&lt;&gt;"",F792&lt;&gt;"Demitido"),"Ocupado","Disponível")),"")</f>
        <v/>
      </c>
      <c r="I792" s="25" t="str">
        <f>IFERROR(VLOOKUP(C792,CadArm!$B$6:$E$26,4,FALSE)-COUNTIFS($C$6:C792,tbLancamentos[[#This Row],[LOCAL]],$H$6:H792,"Ocupado"),"")</f>
        <v/>
      </c>
      <c r="J792" s="25" t="str">
        <f>IF(tbLancamentos[[#This Row],[Vagas disponíveis]]&lt;0,"Vagas esgotadas para "&amp;C792,"")</f>
        <v/>
      </c>
    </row>
    <row r="793" spans="2:10" s="25" customFormat="1" ht="15" x14ac:dyDescent="0.2">
      <c r="B793" s="40"/>
      <c r="C793" s="41"/>
      <c r="D793" s="76"/>
      <c r="E793" s="76"/>
      <c r="F793" s="62" t="str">
        <f>IFERROR(IF(E793="","",IF(VLOOKUP(E793,tbFuncionarios[],6,FALSE)&lt;&gt;"","Demitido",VLOOKUP(E793,tbFuncionarios[],2,FALSE))),"")</f>
        <v/>
      </c>
      <c r="G793" s="79" t="str">
        <f>IF(tbLancamentos[[#This Row],[NOME]]="","",IF(tbLancamentos[[#This Row],[esgotado]]&lt;&gt;"",tbLancamentos[[#This Row],[esgotado]],tbLancamentos[[#This Row],[DISPONIBILIDADE]]))</f>
        <v/>
      </c>
      <c r="H793" s="63" t="str">
        <f>IFERROR(IF(tbLancamentos[[#This Row],[NOME]]="","",IF(AND(D793&lt;&gt;"",F793&lt;&gt;"",F793&lt;&gt;"Demitido"),"Ocupado","Disponível")),"")</f>
        <v/>
      </c>
      <c r="I793" s="25" t="str">
        <f>IFERROR(VLOOKUP(C793,CadArm!$B$6:$E$26,4,FALSE)-COUNTIFS($C$6:C793,tbLancamentos[[#This Row],[LOCAL]],$H$6:H793,"Ocupado"),"")</f>
        <v/>
      </c>
      <c r="J793" s="25" t="str">
        <f>IF(tbLancamentos[[#This Row],[Vagas disponíveis]]&lt;0,"Vagas esgotadas para "&amp;C793,"")</f>
        <v/>
      </c>
    </row>
    <row r="794" spans="2:10" s="25" customFormat="1" ht="15" x14ac:dyDescent="0.2">
      <c r="B794" s="40"/>
      <c r="C794" s="41"/>
      <c r="D794" s="76"/>
      <c r="E794" s="76"/>
      <c r="F794" s="62" t="str">
        <f>IFERROR(IF(E794="","",IF(VLOOKUP(E794,tbFuncionarios[],6,FALSE)&lt;&gt;"","Demitido",VLOOKUP(E794,tbFuncionarios[],2,FALSE))),"")</f>
        <v/>
      </c>
      <c r="G794" s="79" t="str">
        <f>IF(tbLancamentos[[#This Row],[NOME]]="","",IF(tbLancamentos[[#This Row],[esgotado]]&lt;&gt;"",tbLancamentos[[#This Row],[esgotado]],tbLancamentos[[#This Row],[DISPONIBILIDADE]]))</f>
        <v/>
      </c>
      <c r="H794" s="63" t="str">
        <f>IFERROR(IF(tbLancamentos[[#This Row],[NOME]]="","",IF(AND(D794&lt;&gt;"",F794&lt;&gt;"",F794&lt;&gt;"Demitido"),"Ocupado","Disponível")),"")</f>
        <v/>
      </c>
      <c r="I794" s="25" t="str">
        <f>IFERROR(VLOOKUP(C794,CadArm!$B$6:$E$26,4,FALSE)-COUNTIFS($C$6:C794,tbLancamentos[[#This Row],[LOCAL]],$H$6:H794,"Ocupado"),"")</f>
        <v/>
      </c>
      <c r="J794" s="25" t="str">
        <f>IF(tbLancamentos[[#This Row],[Vagas disponíveis]]&lt;0,"Vagas esgotadas para "&amp;C794,"")</f>
        <v/>
      </c>
    </row>
    <row r="795" spans="2:10" s="25" customFormat="1" ht="15" x14ac:dyDescent="0.2">
      <c r="B795" s="40"/>
      <c r="C795" s="41"/>
      <c r="D795" s="76"/>
      <c r="E795" s="76"/>
      <c r="F795" s="62" t="str">
        <f>IFERROR(IF(E795="","",IF(VLOOKUP(E795,tbFuncionarios[],6,FALSE)&lt;&gt;"","Demitido",VLOOKUP(E795,tbFuncionarios[],2,FALSE))),"")</f>
        <v/>
      </c>
      <c r="G795" s="79" t="str">
        <f>IF(tbLancamentos[[#This Row],[NOME]]="","",IF(tbLancamentos[[#This Row],[esgotado]]&lt;&gt;"",tbLancamentos[[#This Row],[esgotado]],tbLancamentos[[#This Row],[DISPONIBILIDADE]]))</f>
        <v/>
      </c>
      <c r="H795" s="63" t="str">
        <f>IFERROR(IF(tbLancamentos[[#This Row],[NOME]]="","",IF(AND(D795&lt;&gt;"",F795&lt;&gt;"",F795&lt;&gt;"Demitido"),"Ocupado","Disponível")),"")</f>
        <v/>
      </c>
      <c r="I795" s="25" t="str">
        <f>IFERROR(VLOOKUP(C795,CadArm!$B$6:$E$26,4,FALSE)-COUNTIFS($C$6:C795,tbLancamentos[[#This Row],[LOCAL]],$H$6:H795,"Ocupado"),"")</f>
        <v/>
      </c>
      <c r="J795" s="25" t="str">
        <f>IF(tbLancamentos[[#This Row],[Vagas disponíveis]]&lt;0,"Vagas esgotadas para "&amp;C795,"")</f>
        <v/>
      </c>
    </row>
    <row r="796" spans="2:10" s="25" customFormat="1" ht="15" x14ac:dyDescent="0.2">
      <c r="B796" s="40"/>
      <c r="C796" s="41"/>
      <c r="D796" s="76"/>
      <c r="E796" s="76"/>
      <c r="F796" s="62" t="str">
        <f>IFERROR(IF(E796="","",IF(VLOOKUP(E796,tbFuncionarios[],6,FALSE)&lt;&gt;"","Demitido",VLOOKUP(E796,tbFuncionarios[],2,FALSE))),"")</f>
        <v/>
      </c>
      <c r="G796" s="79" t="str">
        <f>IF(tbLancamentos[[#This Row],[NOME]]="","",IF(tbLancamentos[[#This Row],[esgotado]]&lt;&gt;"",tbLancamentos[[#This Row],[esgotado]],tbLancamentos[[#This Row],[DISPONIBILIDADE]]))</f>
        <v/>
      </c>
      <c r="H796" s="63" t="str">
        <f>IFERROR(IF(tbLancamentos[[#This Row],[NOME]]="","",IF(AND(D796&lt;&gt;"",F796&lt;&gt;"",F796&lt;&gt;"Demitido"),"Ocupado","Disponível")),"")</f>
        <v/>
      </c>
      <c r="I796" s="25" t="str">
        <f>IFERROR(VLOOKUP(C796,CadArm!$B$6:$E$26,4,FALSE)-COUNTIFS($C$6:C796,tbLancamentos[[#This Row],[LOCAL]],$H$6:H796,"Ocupado"),"")</f>
        <v/>
      </c>
      <c r="J796" s="25" t="str">
        <f>IF(tbLancamentos[[#This Row],[Vagas disponíveis]]&lt;0,"Vagas esgotadas para "&amp;C796,"")</f>
        <v/>
      </c>
    </row>
    <row r="797" spans="2:10" s="25" customFormat="1" ht="15" x14ac:dyDescent="0.2">
      <c r="B797" s="40"/>
      <c r="C797" s="41"/>
      <c r="D797" s="76"/>
      <c r="E797" s="76"/>
      <c r="F797" s="62" t="str">
        <f>IFERROR(IF(E797="","",IF(VLOOKUP(E797,tbFuncionarios[],6,FALSE)&lt;&gt;"","Demitido",VLOOKUP(E797,tbFuncionarios[],2,FALSE))),"")</f>
        <v/>
      </c>
      <c r="G797" s="79" t="str">
        <f>IF(tbLancamentos[[#This Row],[NOME]]="","",IF(tbLancamentos[[#This Row],[esgotado]]&lt;&gt;"",tbLancamentos[[#This Row],[esgotado]],tbLancamentos[[#This Row],[DISPONIBILIDADE]]))</f>
        <v/>
      </c>
      <c r="H797" s="63" t="str">
        <f>IFERROR(IF(tbLancamentos[[#This Row],[NOME]]="","",IF(AND(D797&lt;&gt;"",F797&lt;&gt;"",F797&lt;&gt;"Demitido"),"Ocupado","Disponível")),"")</f>
        <v/>
      </c>
      <c r="I797" s="25" t="str">
        <f>IFERROR(VLOOKUP(C797,CadArm!$B$6:$E$26,4,FALSE)-COUNTIFS($C$6:C797,tbLancamentos[[#This Row],[LOCAL]],$H$6:H797,"Ocupado"),"")</f>
        <v/>
      </c>
      <c r="J797" s="25" t="str">
        <f>IF(tbLancamentos[[#This Row],[Vagas disponíveis]]&lt;0,"Vagas esgotadas para "&amp;C797,"")</f>
        <v/>
      </c>
    </row>
    <row r="798" spans="2:10" s="25" customFormat="1" ht="15" x14ac:dyDescent="0.2">
      <c r="B798" s="40"/>
      <c r="C798" s="41"/>
      <c r="D798" s="76"/>
      <c r="E798" s="76"/>
      <c r="F798" s="62" t="str">
        <f>IFERROR(IF(E798="","",IF(VLOOKUP(E798,tbFuncionarios[],6,FALSE)&lt;&gt;"","Demitido",VLOOKUP(E798,tbFuncionarios[],2,FALSE))),"")</f>
        <v/>
      </c>
      <c r="G798" s="79" t="str">
        <f>IF(tbLancamentos[[#This Row],[NOME]]="","",IF(tbLancamentos[[#This Row],[esgotado]]&lt;&gt;"",tbLancamentos[[#This Row],[esgotado]],tbLancamentos[[#This Row],[DISPONIBILIDADE]]))</f>
        <v/>
      </c>
      <c r="H798" s="63" t="str">
        <f>IFERROR(IF(tbLancamentos[[#This Row],[NOME]]="","",IF(AND(D798&lt;&gt;"",F798&lt;&gt;"",F798&lt;&gt;"Demitido"),"Ocupado","Disponível")),"")</f>
        <v/>
      </c>
      <c r="I798" s="25" t="str">
        <f>IFERROR(VLOOKUP(C798,CadArm!$B$6:$E$26,4,FALSE)-COUNTIFS($C$6:C798,tbLancamentos[[#This Row],[LOCAL]],$H$6:H798,"Ocupado"),"")</f>
        <v/>
      </c>
      <c r="J798" s="25" t="str">
        <f>IF(tbLancamentos[[#This Row],[Vagas disponíveis]]&lt;0,"Vagas esgotadas para "&amp;C798,"")</f>
        <v/>
      </c>
    </row>
    <row r="799" spans="2:10" s="25" customFormat="1" ht="15" x14ac:dyDescent="0.2">
      <c r="B799" s="40"/>
      <c r="C799" s="41"/>
      <c r="D799" s="76"/>
      <c r="E799" s="76"/>
      <c r="F799" s="62" t="str">
        <f>IFERROR(IF(E799="","",IF(VLOOKUP(E799,tbFuncionarios[],6,FALSE)&lt;&gt;"","Demitido",VLOOKUP(E799,tbFuncionarios[],2,FALSE))),"")</f>
        <v/>
      </c>
      <c r="G799" s="79" t="str">
        <f>IF(tbLancamentos[[#This Row],[NOME]]="","",IF(tbLancamentos[[#This Row],[esgotado]]&lt;&gt;"",tbLancamentos[[#This Row],[esgotado]],tbLancamentos[[#This Row],[DISPONIBILIDADE]]))</f>
        <v/>
      </c>
      <c r="H799" s="63" t="str">
        <f>IFERROR(IF(tbLancamentos[[#This Row],[NOME]]="","",IF(AND(D799&lt;&gt;"",F799&lt;&gt;"",F799&lt;&gt;"Demitido"),"Ocupado","Disponível")),"")</f>
        <v/>
      </c>
      <c r="I799" s="25" t="str">
        <f>IFERROR(VLOOKUP(C799,CadArm!$B$6:$E$26,4,FALSE)-COUNTIFS($C$6:C799,tbLancamentos[[#This Row],[LOCAL]],$H$6:H799,"Ocupado"),"")</f>
        <v/>
      </c>
      <c r="J799" s="25" t="str">
        <f>IF(tbLancamentos[[#This Row],[Vagas disponíveis]]&lt;0,"Vagas esgotadas para "&amp;C799,"")</f>
        <v/>
      </c>
    </row>
    <row r="800" spans="2:10" s="25" customFormat="1" ht="15" x14ac:dyDescent="0.2">
      <c r="B800" s="40"/>
      <c r="C800" s="41"/>
      <c r="D800" s="76"/>
      <c r="E800" s="76"/>
      <c r="F800" s="62" t="str">
        <f>IFERROR(IF(E800="","",IF(VLOOKUP(E800,tbFuncionarios[],6,FALSE)&lt;&gt;"","Demitido",VLOOKUP(E800,tbFuncionarios[],2,FALSE))),"")</f>
        <v/>
      </c>
      <c r="G800" s="79" t="str">
        <f>IF(tbLancamentos[[#This Row],[NOME]]="","",IF(tbLancamentos[[#This Row],[esgotado]]&lt;&gt;"",tbLancamentos[[#This Row],[esgotado]],tbLancamentos[[#This Row],[DISPONIBILIDADE]]))</f>
        <v/>
      </c>
      <c r="H800" s="63" t="str">
        <f>IFERROR(IF(tbLancamentos[[#This Row],[NOME]]="","",IF(AND(D800&lt;&gt;"",F800&lt;&gt;"",F800&lt;&gt;"Demitido"),"Ocupado","Disponível")),"")</f>
        <v/>
      </c>
      <c r="I800" s="25" t="str">
        <f>IFERROR(VLOOKUP(C800,CadArm!$B$6:$E$26,4,FALSE)-COUNTIFS($C$6:C800,tbLancamentos[[#This Row],[LOCAL]],$H$6:H800,"Ocupado"),"")</f>
        <v/>
      </c>
      <c r="J800" s="25" t="str">
        <f>IF(tbLancamentos[[#This Row],[Vagas disponíveis]]&lt;0,"Vagas esgotadas para "&amp;C800,"")</f>
        <v/>
      </c>
    </row>
    <row r="801" spans="2:10" s="25" customFormat="1" ht="15" x14ac:dyDescent="0.2">
      <c r="B801" s="40"/>
      <c r="C801" s="41"/>
      <c r="D801" s="76"/>
      <c r="E801" s="76"/>
      <c r="F801" s="62" t="str">
        <f>IFERROR(IF(E801="","",IF(VLOOKUP(E801,tbFuncionarios[],6,FALSE)&lt;&gt;"","Demitido",VLOOKUP(E801,tbFuncionarios[],2,FALSE))),"")</f>
        <v/>
      </c>
      <c r="G801" s="79" t="str">
        <f>IF(tbLancamentos[[#This Row],[NOME]]="","",IF(tbLancamentos[[#This Row],[esgotado]]&lt;&gt;"",tbLancamentos[[#This Row],[esgotado]],tbLancamentos[[#This Row],[DISPONIBILIDADE]]))</f>
        <v/>
      </c>
      <c r="H801" s="63" t="str">
        <f>IFERROR(IF(tbLancamentos[[#This Row],[NOME]]="","",IF(AND(D801&lt;&gt;"",F801&lt;&gt;"",F801&lt;&gt;"Demitido"),"Ocupado","Disponível")),"")</f>
        <v/>
      </c>
      <c r="I801" s="25" t="str">
        <f>IFERROR(VLOOKUP(C801,CadArm!$B$6:$E$26,4,FALSE)-COUNTIFS($C$6:C801,tbLancamentos[[#This Row],[LOCAL]],$H$6:H801,"Ocupado"),"")</f>
        <v/>
      </c>
      <c r="J801" s="25" t="str">
        <f>IF(tbLancamentos[[#This Row],[Vagas disponíveis]]&lt;0,"Vagas esgotadas para "&amp;C801,"")</f>
        <v/>
      </c>
    </row>
    <row r="802" spans="2:10" s="25" customFormat="1" ht="15" x14ac:dyDescent="0.2">
      <c r="B802" s="40"/>
      <c r="C802" s="41"/>
      <c r="D802" s="76"/>
      <c r="E802" s="76"/>
      <c r="F802" s="62" t="str">
        <f>IFERROR(IF(E802="","",IF(VLOOKUP(E802,tbFuncionarios[],6,FALSE)&lt;&gt;"","Demitido",VLOOKUP(E802,tbFuncionarios[],2,FALSE))),"")</f>
        <v/>
      </c>
      <c r="G802" s="79" t="str">
        <f>IF(tbLancamentos[[#This Row],[NOME]]="","",IF(tbLancamentos[[#This Row],[esgotado]]&lt;&gt;"",tbLancamentos[[#This Row],[esgotado]],tbLancamentos[[#This Row],[DISPONIBILIDADE]]))</f>
        <v/>
      </c>
      <c r="H802" s="63" t="str">
        <f>IFERROR(IF(tbLancamentos[[#This Row],[NOME]]="","",IF(AND(D802&lt;&gt;"",F802&lt;&gt;"",F802&lt;&gt;"Demitido"),"Ocupado","Disponível")),"")</f>
        <v/>
      </c>
      <c r="I802" s="25" t="str">
        <f>IFERROR(VLOOKUP(C802,CadArm!$B$6:$E$26,4,FALSE)-COUNTIFS($C$6:C802,tbLancamentos[[#This Row],[LOCAL]],$H$6:H802,"Ocupado"),"")</f>
        <v/>
      </c>
      <c r="J802" s="25" t="str">
        <f>IF(tbLancamentos[[#This Row],[Vagas disponíveis]]&lt;0,"Vagas esgotadas para "&amp;C802,"")</f>
        <v/>
      </c>
    </row>
    <row r="803" spans="2:10" s="25" customFormat="1" ht="15" x14ac:dyDescent="0.2">
      <c r="B803" s="40"/>
      <c r="C803" s="41"/>
      <c r="D803" s="76"/>
      <c r="E803" s="76"/>
      <c r="F803" s="62" t="str">
        <f>IFERROR(IF(E803="","",IF(VLOOKUP(E803,tbFuncionarios[],6,FALSE)&lt;&gt;"","Demitido",VLOOKUP(E803,tbFuncionarios[],2,FALSE))),"")</f>
        <v/>
      </c>
      <c r="G803" s="79" t="str">
        <f>IF(tbLancamentos[[#This Row],[NOME]]="","",IF(tbLancamentos[[#This Row],[esgotado]]&lt;&gt;"",tbLancamentos[[#This Row],[esgotado]],tbLancamentos[[#This Row],[DISPONIBILIDADE]]))</f>
        <v/>
      </c>
      <c r="H803" s="63" t="str">
        <f>IFERROR(IF(tbLancamentos[[#This Row],[NOME]]="","",IF(AND(D803&lt;&gt;"",F803&lt;&gt;"",F803&lt;&gt;"Demitido"),"Ocupado","Disponível")),"")</f>
        <v/>
      </c>
      <c r="I803" s="25" t="str">
        <f>IFERROR(VLOOKUP(C803,CadArm!$B$6:$E$26,4,FALSE)-COUNTIFS($C$6:C803,tbLancamentos[[#This Row],[LOCAL]],$H$6:H803,"Ocupado"),"")</f>
        <v/>
      </c>
      <c r="J803" s="25" t="str">
        <f>IF(tbLancamentos[[#This Row],[Vagas disponíveis]]&lt;0,"Vagas esgotadas para "&amp;C803,"")</f>
        <v/>
      </c>
    </row>
    <row r="804" spans="2:10" s="25" customFormat="1" ht="15" x14ac:dyDescent="0.2">
      <c r="B804" s="40"/>
      <c r="C804" s="41"/>
      <c r="D804" s="76"/>
      <c r="E804" s="76"/>
      <c r="F804" s="62" t="str">
        <f>IFERROR(IF(E804="","",IF(VLOOKUP(E804,tbFuncionarios[],6,FALSE)&lt;&gt;"","Demitido",VLOOKUP(E804,tbFuncionarios[],2,FALSE))),"")</f>
        <v/>
      </c>
      <c r="G804" s="79" t="str">
        <f>IF(tbLancamentos[[#This Row],[NOME]]="","",IF(tbLancamentos[[#This Row],[esgotado]]&lt;&gt;"",tbLancamentos[[#This Row],[esgotado]],tbLancamentos[[#This Row],[DISPONIBILIDADE]]))</f>
        <v/>
      </c>
      <c r="H804" s="63" t="str">
        <f>IFERROR(IF(tbLancamentos[[#This Row],[NOME]]="","",IF(AND(D804&lt;&gt;"",F804&lt;&gt;"",F804&lt;&gt;"Demitido"),"Ocupado","Disponível")),"")</f>
        <v/>
      </c>
      <c r="I804" s="25" t="str">
        <f>IFERROR(VLOOKUP(C804,CadArm!$B$6:$E$26,4,FALSE)-COUNTIFS($C$6:C804,tbLancamentos[[#This Row],[LOCAL]],$H$6:H804,"Ocupado"),"")</f>
        <v/>
      </c>
      <c r="J804" s="25" t="str">
        <f>IF(tbLancamentos[[#This Row],[Vagas disponíveis]]&lt;0,"Vagas esgotadas para "&amp;C804,"")</f>
        <v/>
      </c>
    </row>
    <row r="805" spans="2:10" s="25" customFormat="1" ht="15" x14ac:dyDescent="0.2">
      <c r="B805" s="40"/>
      <c r="C805" s="41"/>
      <c r="D805" s="76"/>
      <c r="E805" s="76"/>
      <c r="F805" s="62" t="str">
        <f>IFERROR(IF(E805="","",IF(VLOOKUP(E805,tbFuncionarios[],6,FALSE)&lt;&gt;"","Demitido",VLOOKUP(E805,tbFuncionarios[],2,FALSE))),"")</f>
        <v/>
      </c>
      <c r="G805" s="79" t="str">
        <f>IF(tbLancamentos[[#This Row],[NOME]]="","",IF(tbLancamentos[[#This Row],[esgotado]]&lt;&gt;"",tbLancamentos[[#This Row],[esgotado]],tbLancamentos[[#This Row],[DISPONIBILIDADE]]))</f>
        <v/>
      </c>
      <c r="H805" s="63" t="str">
        <f>IFERROR(IF(tbLancamentos[[#This Row],[NOME]]="","",IF(AND(D805&lt;&gt;"",F805&lt;&gt;"",F805&lt;&gt;"Demitido"),"Ocupado","Disponível")),"")</f>
        <v/>
      </c>
      <c r="I805" s="25" t="str">
        <f>IFERROR(VLOOKUP(C805,CadArm!$B$6:$E$26,4,FALSE)-COUNTIFS($C$6:C805,tbLancamentos[[#This Row],[LOCAL]],$H$6:H805,"Ocupado"),"")</f>
        <v/>
      </c>
      <c r="J805" s="25" t="str">
        <f>IF(tbLancamentos[[#This Row],[Vagas disponíveis]]&lt;0,"Vagas esgotadas para "&amp;C805,"")</f>
        <v/>
      </c>
    </row>
    <row r="806" spans="2:10" s="25" customFormat="1" ht="15" x14ac:dyDescent="0.2">
      <c r="B806" s="40"/>
      <c r="C806" s="41"/>
      <c r="D806" s="76"/>
      <c r="E806" s="76"/>
      <c r="F806" s="62" t="str">
        <f>IFERROR(IF(E806="","",IF(VLOOKUP(E806,tbFuncionarios[],6,FALSE)&lt;&gt;"","Demitido",VLOOKUP(E806,tbFuncionarios[],2,FALSE))),"")</f>
        <v/>
      </c>
      <c r="G806" s="79" t="str">
        <f>IF(tbLancamentos[[#This Row],[NOME]]="","",IF(tbLancamentos[[#This Row],[esgotado]]&lt;&gt;"",tbLancamentos[[#This Row],[esgotado]],tbLancamentos[[#This Row],[DISPONIBILIDADE]]))</f>
        <v/>
      </c>
      <c r="H806" s="63" t="str">
        <f>IFERROR(IF(tbLancamentos[[#This Row],[NOME]]="","",IF(AND(D806&lt;&gt;"",F806&lt;&gt;"",F806&lt;&gt;"Demitido"),"Ocupado","Disponível")),"")</f>
        <v/>
      </c>
      <c r="I806" s="25" t="str">
        <f>IFERROR(VLOOKUP(C806,CadArm!$B$6:$E$26,4,FALSE)-COUNTIFS($C$6:C806,tbLancamentos[[#This Row],[LOCAL]],$H$6:H806,"Ocupado"),"")</f>
        <v/>
      </c>
      <c r="J806" s="25" t="str">
        <f>IF(tbLancamentos[[#This Row],[Vagas disponíveis]]&lt;0,"Vagas esgotadas para "&amp;C806,"")</f>
        <v/>
      </c>
    </row>
    <row r="807" spans="2:10" s="25" customFormat="1" ht="15" x14ac:dyDescent="0.2">
      <c r="B807" s="40"/>
      <c r="C807" s="41"/>
      <c r="D807" s="76"/>
      <c r="E807" s="76"/>
      <c r="F807" s="62" t="str">
        <f>IFERROR(IF(E807="","",IF(VLOOKUP(E807,tbFuncionarios[],6,FALSE)&lt;&gt;"","Demitido",VLOOKUP(E807,tbFuncionarios[],2,FALSE))),"")</f>
        <v/>
      </c>
      <c r="G807" s="79" t="str">
        <f>IF(tbLancamentos[[#This Row],[NOME]]="","",IF(tbLancamentos[[#This Row],[esgotado]]&lt;&gt;"",tbLancamentos[[#This Row],[esgotado]],tbLancamentos[[#This Row],[DISPONIBILIDADE]]))</f>
        <v/>
      </c>
      <c r="H807" s="63" t="str">
        <f>IFERROR(IF(tbLancamentos[[#This Row],[NOME]]="","",IF(AND(D807&lt;&gt;"",F807&lt;&gt;"",F807&lt;&gt;"Demitido"),"Ocupado","Disponível")),"")</f>
        <v/>
      </c>
      <c r="I807" s="25" t="str">
        <f>IFERROR(VLOOKUP(C807,CadArm!$B$6:$E$26,4,FALSE)-COUNTIFS($C$6:C807,tbLancamentos[[#This Row],[LOCAL]],$H$6:H807,"Ocupado"),"")</f>
        <v/>
      </c>
      <c r="J807" s="25" t="str">
        <f>IF(tbLancamentos[[#This Row],[Vagas disponíveis]]&lt;0,"Vagas esgotadas para "&amp;C807,"")</f>
        <v/>
      </c>
    </row>
    <row r="808" spans="2:10" s="25" customFormat="1" ht="15" x14ac:dyDescent="0.2">
      <c r="B808" s="40"/>
      <c r="C808" s="41"/>
      <c r="D808" s="76"/>
      <c r="E808" s="76"/>
      <c r="F808" s="62" t="str">
        <f>IFERROR(IF(E808="","",IF(VLOOKUP(E808,tbFuncionarios[],6,FALSE)&lt;&gt;"","Demitido",VLOOKUP(E808,tbFuncionarios[],2,FALSE))),"")</f>
        <v/>
      </c>
      <c r="G808" s="79" t="str">
        <f>IF(tbLancamentos[[#This Row],[NOME]]="","",IF(tbLancamentos[[#This Row],[esgotado]]&lt;&gt;"",tbLancamentos[[#This Row],[esgotado]],tbLancamentos[[#This Row],[DISPONIBILIDADE]]))</f>
        <v/>
      </c>
      <c r="H808" s="63" t="str">
        <f>IFERROR(IF(tbLancamentos[[#This Row],[NOME]]="","",IF(AND(D808&lt;&gt;"",F808&lt;&gt;"",F808&lt;&gt;"Demitido"),"Ocupado","Disponível")),"")</f>
        <v/>
      </c>
      <c r="I808" s="25" t="str">
        <f>IFERROR(VLOOKUP(C808,CadArm!$B$6:$E$26,4,FALSE)-COUNTIFS($C$6:C808,tbLancamentos[[#This Row],[LOCAL]],$H$6:H808,"Ocupado"),"")</f>
        <v/>
      </c>
      <c r="J808" s="25" t="str">
        <f>IF(tbLancamentos[[#This Row],[Vagas disponíveis]]&lt;0,"Vagas esgotadas para "&amp;C808,"")</f>
        <v/>
      </c>
    </row>
    <row r="809" spans="2:10" s="25" customFormat="1" ht="15" x14ac:dyDescent="0.2">
      <c r="B809" s="40"/>
      <c r="C809" s="41"/>
      <c r="D809" s="76"/>
      <c r="E809" s="76"/>
      <c r="F809" s="62" t="str">
        <f>IFERROR(IF(E809="","",IF(VLOOKUP(E809,tbFuncionarios[],6,FALSE)&lt;&gt;"","Demitido",VLOOKUP(E809,tbFuncionarios[],2,FALSE))),"")</f>
        <v/>
      </c>
      <c r="G809" s="79" t="str">
        <f>IF(tbLancamentos[[#This Row],[NOME]]="","",IF(tbLancamentos[[#This Row],[esgotado]]&lt;&gt;"",tbLancamentos[[#This Row],[esgotado]],tbLancamentos[[#This Row],[DISPONIBILIDADE]]))</f>
        <v/>
      </c>
      <c r="H809" s="63" t="str">
        <f>IFERROR(IF(tbLancamentos[[#This Row],[NOME]]="","",IF(AND(D809&lt;&gt;"",F809&lt;&gt;"",F809&lt;&gt;"Demitido"),"Ocupado","Disponível")),"")</f>
        <v/>
      </c>
      <c r="I809" s="25" t="str">
        <f>IFERROR(VLOOKUP(C809,CadArm!$B$6:$E$26,4,FALSE)-COUNTIFS($C$6:C809,tbLancamentos[[#This Row],[LOCAL]],$H$6:H809,"Ocupado"),"")</f>
        <v/>
      </c>
      <c r="J809" s="25" t="str">
        <f>IF(tbLancamentos[[#This Row],[Vagas disponíveis]]&lt;0,"Vagas esgotadas para "&amp;C809,"")</f>
        <v/>
      </c>
    </row>
    <row r="810" spans="2:10" s="25" customFormat="1" ht="15" x14ac:dyDescent="0.2">
      <c r="B810" s="40"/>
      <c r="C810" s="41"/>
      <c r="D810" s="76"/>
      <c r="E810" s="76"/>
      <c r="F810" s="62" t="str">
        <f>IFERROR(IF(E810="","",IF(VLOOKUP(E810,tbFuncionarios[],6,FALSE)&lt;&gt;"","Demitido",VLOOKUP(E810,tbFuncionarios[],2,FALSE))),"")</f>
        <v/>
      </c>
      <c r="G810" s="79" t="str">
        <f>IF(tbLancamentos[[#This Row],[NOME]]="","",IF(tbLancamentos[[#This Row],[esgotado]]&lt;&gt;"",tbLancamentos[[#This Row],[esgotado]],tbLancamentos[[#This Row],[DISPONIBILIDADE]]))</f>
        <v/>
      </c>
      <c r="H810" s="63" t="str">
        <f>IFERROR(IF(tbLancamentos[[#This Row],[NOME]]="","",IF(AND(D810&lt;&gt;"",F810&lt;&gt;"",F810&lt;&gt;"Demitido"),"Ocupado","Disponível")),"")</f>
        <v/>
      </c>
      <c r="I810" s="25" t="str">
        <f>IFERROR(VLOOKUP(C810,CadArm!$B$6:$E$26,4,FALSE)-COUNTIFS($C$6:C810,tbLancamentos[[#This Row],[LOCAL]],$H$6:H810,"Ocupado"),"")</f>
        <v/>
      </c>
      <c r="J810" s="25" t="str">
        <f>IF(tbLancamentos[[#This Row],[Vagas disponíveis]]&lt;0,"Vagas esgotadas para "&amp;C810,"")</f>
        <v/>
      </c>
    </row>
    <row r="811" spans="2:10" s="25" customFormat="1" ht="15" x14ac:dyDescent="0.2">
      <c r="B811" s="40"/>
      <c r="C811" s="41"/>
      <c r="D811" s="76"/>
      <c r="E811" s="76"/>
      <c r="F811" s="62" t="str">
        <f>IFERROR(IF(E811="","",IF(VLOOKUP(E811,tbFuncionarios[],6,FALSE)&lt;&gt;"","Demitido",VLOOKUP(E811,tbFuncionarios[],2,FALSE))),"")</f>
        <v/>
      </c>
      <c r="G811" s="79" t="str">
        <f>IF(tbLancamentos[[#This Row],[NOME]]="","",IF(tbLancamentos[[#This Row],[esgotado]]&lt;&gt;"",tbLancamentos[[#This Row],[esgotado]],tbLancamentos[[#This Row],[DISPONIBILIDADE]]))</f>
        <v/>
      </c>
      <c r="H811" s="63" t="str">
        <f>IFERROR(IF(tbLancamentos[[#This Row],[NOME]]="","",IF(AND(D811&lt;&gt;"",F811&lt;&gt;"",F811&lt;&gt;"Demitido"),"Ocupado","Disponível")),"")</f>
        <v/>
      </c>
      <c r="I811" s="25" t="str">
        <f>IFERROR(VLOOKUP(C811,CadArm!$B$6:$E$26,4,FALSE)-COUNTIFS($C$6:C811,tbLancamentos[[#This Row],[LOCAL]],$H$6:H811,"Ocupado"),"")</f>
        <v/>
      </c>
      <c r="J811" s="25" t="str">
        <f>IF(tbLancamentos[[#This Row],[Vagas disponíveis]]&lt;0,"Vagas esgotadas para "&amp;C811,"")</f>
        <v/>
      </c>
    </row>
    <row r="812" spans="2:10" s="25" customFormat="1" ht="15" x14ac:dyDescent="0.2">
      <c r="B812" s="40"/>
      <c r="C812" s="41"/>
      <c r="D812" s="76"/>
      <c r="E812" s="76"/>
      <c r="F812" s="62" t="str">
        <f>IFERROR(IF(E812="","",IF(VLOOKUP(E812,tbFuncionarios[],6,FALSE)&lt;&gt;"","Demitido",VLOOKUP(E812,tbFuncionarios[],2,FALSE))),"")</f>
        <v/>
      </c>
      <c r="G812" s="79" t="str">
        <f>IF(tbLancamentos[[#This Row],[NOME]]="","",IF(tbLancamentos[[#This Row],[esgotado]]&lt;&gt;"",tbLancamentos[[#This Row],[esgotado]],tbLancamentos[[#This Row],[DISPONIBILIDADE]]))</f>
        <v/>
      </c>
      <c r="H812" s="63" t="str">
        <f>IFERROR(IF(tbLancamentos[[#This Row],[NOME]]="","",IF(AND(D812&lt;&gt;"",F812&lt;&gt;"",F812&lt;&gt;"Demitido"),"Ocupado","Disponível")),"")</f>
        <v/>
      </c>
      <c r="I812" s="25" t="str">
        <f>IFERROR(VLOOKUP(C812,CadArm!$B$6:$E$26,4,FALSE)-COUNTIFS($C$6:C812,tbLancamentos[[#This Row],[LOCAL]],$H$6:H812,"Ocupado"),"")</f>
        <v/>
      </c>
      <c r="J812" s="25" t="str">
        <f>IF(tbLancamentos[[#This Row],[Vagas disponíveis]]&lt;0,"Vagas esgotadas para "&amp;C812,"")</f>
        <v/>
      </c>
    </row>
    <row r="813" spans="2:10" s="25" customFormat="1" ht="15" x14ac:dyDescent="0.2">
      <c r="B813" s="40"/>
      <c r="C813" s="41"/>
      <c r="D813" s="76"/>
      <c r="E813" s="76"/>
      <c r="F813" s="62" t="str">
        <f>IFERROR(IF(E813="","",IF(VLOOKUP(E813,tbFuncionarios[],6,FALSE)&lt;&gt;"","Demitido",VLOOKUP(E813,tbFuncionarios[],2,FALSE))),"")</f>
        <v/>
      </c>
      <c r="G813" s="79" t="str">
        <f>IF(tbLancamentos[[#This Row],[NOME]]="","",IF(tbLancamentos[[#This Row],[esgotado]]&lt;&gt;"",tbLancamentos[[#This Row],[esgotado]],tbLancamentos[[#This Row],[DISPONIBILIDADE]]))</f>
        <v/>
      </c>
      <c r="H813" s="63" t="str">
        <f>IFERROR(IF(tbLancamentos[[#This Row],[NOME]]="","",IF(AND(D813&lt;&gt;"",F813&lt;&gt;"",F813&lt;&gt;"Demitido"),"Ocupado","Disponível")),"")</f>
        <v/>
      </c>
      <c r="I813" s="25" t="str">
        <f>IFERROR(VLOOKUP(C813,CadArm!$B$6:$E$26,4,FALSE)-COUNTIFS($C$6:C813,tbLancamentos[[#This Row],[LOCAL]],$H$6:H813,"Ocupado"),"")</f>
        <v/>
      </c>
      <c r="J813" s="25" t="str">
        <f>IF(tbLancamentos[[#This Row],[Vagas disponíveis]]&lt;0,"Vagas esgotadas para "&amp;C813,"")</f>
        <v/>
      </c>
    </row>
    <row r="814" spans="2:10" s="25" customFormat="1" ht="15" x14ac:dyDescent="0.2">
      <c r="B814" s="40"/>
      <c r="C814" s="41"/>
      <c r="D814" s="76"/>
      <c r="E814" s="76"/>
      <c r="F814" s="62" t="str">
        <f>IFERROR(IF(E814="","",IF(VLOOKUP(E814,tbFuncionarios[],6,FALSE)&lt;&gt;"","Demitido",VLOOKUP(E814,tbFuncionarios[],2,FALSE))),"")</f>
        <v/>
      </c>
      <c r="G814" s="79" t="str">
        <f>IF(tbLancamentos[[#This Row],[NOME]]="","",IF(tbLancamentos[[#This Row],[esgotado]]&lt;&gt;"",tbLancamentos[[#This Row],[esgotado]],tbLancamentos[[#This Row],[DISPONIBILIDADE]]))</f>
        <v/>
      </c>
      <c r="H814" s="63" t="str">
        <f>IFERROR(IF(tbLancamentos[[#This Row],[NOME]]="","",IF(AND(D814&lt;&gt;"",F814&lt;&gt;"",F814&lt;&gt;"Demitido"),"Ocupado","Disponível")),"")</f>
        <v/>
      </c>
      <c r="I814" s="25" t="str">
        <f>IFERROR(VLOOKUP(C814,CadArm!$B$6:$E$26,4,FALSE)-COUNTIFS($C$6:C814,tbLancamentos[[#This Row],[LOCAL]],$H$6:H814,"Ocupado"),"")</f>
        <v/>
      </c>
      <c r="J814" s="25" t="str">
        <f>IF(tbLancamentos[[#This Row],[Vagas disponíveis]]&lt;0,"Vagas esgotadas para "&amp;C814,"")</f>
        <v/>
      </c>
    </row>
    <row r="815" spans="2:10" s="25" customFormat="1" ht="15" x14ac:dyDescent="0.2">
      <c r="B815" s="40"/>
      <c r="C815" s="41"/>
      <c r="D815" s="76"/>
      <c r="E815" s="76"/>
      <c r="F815" s="62" t="str">
        <f>IFERROR(IF(E815="","",IF(VLOOKUP(E815,tbFuncionarios[],6,FALSE)&lt;&gt;"","Demitido",VLOOKUP(E815,tbFuncionarios[],2,FALSE))),"")</f>
        <v/>
      </c>
      <c r="G815" s="79" t="str">
        <f>IF(tbLancamentos[[#This Row],[NOME]]="","",IF(tbLancamentos[[#This Row],[esgotado]]&lt;&gt;"",tbLancamentos[[#This Row],[esgotado]],tbLancamentos[[#This Row],[DISPONIBILIDADE]]))</f>
        <v/>
      </c>
      <c r="H815" s="63" t="str">
        <f>IFERROR(IF(tbLancamentos[[#This Row],[NOME]]="","",IF(AND(D815&lt;&gt;"",F815&lt;&gt;"",F815&lt;&gt;"Demitido"),"Ocupado","Disponível")),"")</f>
        <v/>
      </c>
      <c r="I815" s="25" t="str">
        <f>IFERROR(VLOOKUP(C815,CadArm!$B$6:$E$26,4,FALSE)-COUNTIFS($C$6:C815,tbLancamentos[[#This Row],[LOCAL]],$H$6:H815,"Ocupado"),"")</f>
        <v/>
      </c>
      <c r="J815" s="25" t="str">
        <f>IF(tbLancamentos[[#This Row],[Vagas disponíveis]]&lt;0,"Vagas esgotadas para "&amp;C815,"")</f>
        <v/>
      </c>
    </row>
    <row r="816" spans="2:10" s="25" customFormat="1" ht="15" x14ac:dyDescent="0.2">
      <c r="B816" s="40"/>
      <c r="C816" s="41"/>
      <c r="D816" s="76"/>
      <c r="E816" s="76"/>
      <c r="F816" s="62" t="str">
        <f>IFERROR(IF(E816="","",IF(VLOOKUP(E816,tbFuncionarios[],6,FALSE)&lt;&gt;"","Demitido",VLOOKUP(E816,tbFuncionarios[],2,FALSE))),"")</f>
        <v/>
      </c>
      <c r="G816" s="79" t="str">
        <f>IF(tbLancamentos[[#This Row],[NOME]]="","",IF(tbLancamentos[[#This Row],[esgotado]]&lt;&gt;"",tbLancamentos[[#This Row],[esgotado]],tbLancamentos[[#This Row],[DISPONIBILIDADE]]))</f>
        <v/>
      </c>
      <c r="H816" s="63" t="str">
        <f>IFERROR(IF(tbLancamentos[[#This Row],[NOME]]="","",IF(AND(D816&lt;&gt;"",F816&lt;&gt;"",F816&lt;&gt;"Demitido"),"Ocupado","Disponível")),"")</f>
        <v/>
      </c>
      <c r="I816" s="25" t="str">
        <f>IFERROR(VLOOKUP(C816,CadArm!$B$6:$E$26,4,FALSE)-COUNTIFS($C$6:C816,tbLancamentos[[#This Row],[LOCAL]],$H$6:H816,"Ocupado"),"")</f>
        <v/>
      </c>
      <c r="J816" s="25" t="str">
        <f>IF(tbLancamentos[[#This Row],[Vagas disponíveis]]&lt;0,"Vagas esgotadas para "&amp;C816,"")</f>
        <v/>
      </c>
    </row>
    <row r="817" spans="2:10" s="25" customFormat="1" ht="15" x14ac:dyDescent="0.2">
      <c r="B817" s="40"/>
      <c r="C817" s="41"/>
      <c r="D817" s="76"/>
      <c r="E817" s="76"/>
      <c r="F817" s="62" t="str">
        <f>IFERROR(IF(E817="","",IF(VLOOKUP(E817,tbFuncionarios[],6,FALSE)&lt;&gt;"","Demitido",VLOOKUP(E817,tbFuncionarios[],2,FALSE))),"")</f>
        <v/>
      </c>
      <c r="G817" s="79" t="str">
        <f>IF(tbLancamentos[[#This Row],[NOME]]="","",IF(tbLancamentos[[#This Row],[esgotado]]&lt;&gt;"",tbLancamentos[[#This Row],[esgotado]],tbLancamentos[[#This Row],[DISPONIBILIDADE]]))</f>
        <v/>
      </c>
      <c r="H817" s="63" t="str">
        <f>IFERROR(IF(tbLancamentos[[#This Row],[NOME]]="","",IF(AND(D817&lt;&gt;"",F817&lt;&gt;"",F817&lt;&gt;"Demitido"),"Ocupado","Disponível")),"")</f>
        <v/>
      </c>
      <c r="I817" s="25" t="str">
        <f>IFERROR(VLOOKUP(C817,CadArm!$B$6:$E$26,4,FALSE)-COUNTIFS($C$6:C817,tbLancamentos[[#This Row],[LOCAL]],$H$6:H817,"Ocupado"),"")</f>
        <v/>
      </c>
      <c r="J817" s="25" t="str">
        <f>IF(tbLancamentos[[#This Row],[Vagas disponíveis]]&lt;0,"Vagas esgotadas para "&amp;C817,"")</f>
        <v/>
      </c>
    </row>
    <row r="818" spans="2:10" s="25" customFormat="1" ht="15" x14ac:dyDescent="0.2">
      <c r="B818" s="40"/>
      <c r="C818" s="41"/>
      <c r="D818" s="76"/>
      <c r="E818" s="76"/>
      <c r="F818" s="62" t="str">
        <f>IFERROR(IF(E818="","",IF(VLOOKUP(E818,tbFuncionarios[],6,FALSE)&lt;&gt;"","Demitido",VLOOKUP(E818,tbFuncionarios[],2,FALSE))),"")</f>
        <v/>
      </c>
      <c r="G818" s="79" t="str">
        <f>IF(tbLancamentos[[#This Row],[NOME]]="","",IF(tbLancamentos[[#This Row],[esgotado]]&lt;&gt;"",tbLancamentos[[#This Row],[esgotado]],tbLancamentos[[#This Row],[DISPONIBILIDADE]]))</f>
        <v/>
      </c>
      <c r="H818" s="63" t="str">
        <f>IFERROR(IF(tbLancamentos[[#This Row],[NOME]]="","",IF(AND(D818&lt;&gt;"",F818&lt;&gt;"",F818&lt;&gt;"Demitido"),"Ocupado","Disponível")),"")</f>
        <v/>
      </c>
      <c r="I818" s="25" t="str">
        <f>IFERROR(VLOOKUP(C818,CadArm!$B$6:$E$26,4,FALSE)-COUNTIFS($C$6:C818,tbLancamentos[[#This Row],[LOCAL]],$H$6:H818,"Ocupado"),"")</f>
        <v/>
      </c>
      <c r="J818" s="25" t="str">
        <f>IF(tbLancamentos[[#This Row],[Vagas disponíveis]]&lt;0,"Vagas esgotadas para "&amp;C818,"")</f>
        <v/>
      </c>
    </row>
    <row r="819" spans="2:10" s="25" customFormat="1" ht="15" x14ac:dyDescent="0.2">
      <c r="B819" s="40"/>
      <c r="C819" s="41"/>
      <c r="D819" s="76"/>
      <c r="E819" s="76"/>
      <c r="F819" s="62" t="str">
        <f>IFERROR(IF(E819="","",IF(VLOOKUP(E819,tbFuncionarios[],6,FALSE)&lt;&gt;"","Demitido",VLOOKUP(E819,tbFuncionarios[],2,FALSE))),"")</f>
        <v/>
      </c>
      <c r="G819" s="79" t="str">
        <f>IF(tbLancamentos[[#This Row],[NOME]]="","",IF(tbLancamentos[[#This Row],[esgotado]]&lt;&gt;"",tbLancamentos[[#This Row],[esgotado]],tbLancamentos[[#This Row],[DISPONIBILIDADE]]))</f>
        <v/>
      </c>
      <c r="H819" s="63" t="str">
        <f>IFERROR(IF(tbLancamentos[[#This Row],[NOME]]="","",IF(AND(D819&lt;&gt;"",F819&lt;&gt;"",F819&lt;&gt;"Demitido"),"Ocupado","Disponível")),"")</f>
        <v/>
      </c>
      <c r="I819" s="25" t="str">
        <f>IFERROR(VLOOKUP(C819,CadArm!$B$6:$E$26,4,FALSE)-COUNTIFS($C$6:C819,tbLancamentos[[#This Row],[LOCAL]],$H$6:H819,"Ocupado"),"")</f>
        <v/>
      </c>
      <c r="J819" s="25" t="str">
        <f>IF(tbLancamentos[[#This Row],[Vagas disponíveis]]&lt;0,"Vagas esgotadas para "&amp;C819,"")</f>
        <v/>
      </c>
    </row>
    <row r="820" spans="2:10" s="25" customFormat="1" ht="15" x14ac:dyDescent="0.2">
      <c r="B820" s="40"/>
      <c r="C820" s="41"/>
      <c r="D820" s="76"/>
      <c r="E820" s="76"/>
      <c r="F820" s="62" t="str">
        <f>IFERROR(IF(E820="","",IF(VLOOKUP(E820,tbFuncionarios[],6,FALSE)&lt;&gt;"","Demitido",VLOOKUP(E820,tbFuncionarios[],2,FALSE))),"")</f>
        <v/>
      </c>
      <c r="G820" s="79" t="str">
        <f>IF(tbLancamentos[[#This Row],[NOME]]="","",IF(tbLancamentos[[#This Row],[esgotado]]&lt;&gt;"",tbLancamentos[[#This Row],[esgotado]],tbLancamentos[[#This Row],[DISPONIBILIDADE]]))</f>
        <v/>
      </c>
      <c r="H820" s="63" t="str">
        <f>IFERROR(IF(tbLancamentos[[#This Row],[NOME]]="","",IF(AND(D820&lt;&gt;"",F820&lt;&gt;"",F820&lt;&gt;"Demitido"),"Ocupado","Disponível")),"")</f>
        <v/>
      </c>
      <c r="I820" s="25" t="str">
        <f>IFERROR(VLOOKUP(C820,CadArm!$B$6:$E$26,4,FALSE)-COUNTIFS($C$6:C820,tbLancamentos[[#This Row],[LOCAL]],$H$6:H820,"Ocupado"),"")</f>
        <v/>
      </c>
      <c r="J820" s="25" t="str">
        <f>IF(tbLancamentos[[#This Row],[Vagas disponíveis]]&lt;0,"Vagas esgotadas para "&amp;C820,"")</f>
        <v/>
      </c>
    </row>
    <row r="821" spans="2:10" s="25" customFormat="1" ht="15" x14ac:dyDescent="0.2">
      <c r="B821" s="40"/>
      <c r="C821" s="41"/>
      <c r="D821" s="76"/>
      <c r="E821" s="76"/>
      <c r="F821" s="62" t="str">
        <f>IFERROR(IF(E821="","",IF(VLOOKUP(E821,tbFuncionarios[],6,FALSE)&lt;&gt;"","Demitido",VLOOKUP(E821,tbFuncionarios[],2,FALSE))),"")</f>
        <v/>
      </c>
      <c r="G821" s="79" t="str">
        <f>IF(tbLancamentos[[#This Row],[NOME]]="","",IF(tbLancamentos[[#This Row],[esgotado]]&lt;&gt;"",tbLancamentos[[#This Row],[esgotado]],tbLancamentos[[#This Row],[DISPONIBILIDADE]]))</f>
        <v/>
      </c>
      <c r="H821" s="63" t="str">
        <f>IFERROR(IF(tbLancamentos[[#This Row],[NOME]]="","",IF(AND(D821&lt;&gt;"",F821&lt;&gt;"",F821&lt;&gt;"Demitido"),"Ocupado","Disponível")),"")</f>
        <v/>
      </c>
      <c r="I821" s="25" t="str">
        <f>IFERROR(VLOOKUP(C821,CadArm!$B$6:$E$26,4,FALSE)-COUNTIFS($C$6:C821,tbLancamentos[[#This Row],[LOCAL]],$H$6:H821,"Ocupado"),"")</f>
        <v/>
      </c>
      <c r="J821" s="25" t="str">
        <f>IF(tbLancamentos[[#This Row],[Vagas disponíveis]]&lt;0,"Vagas esgotadas para "&amp;C821,"")</f>
        <v/>
      </c>
    </row>
    <row r="822" spans="2:10" s="25" customFormat="1" ht="15" x14ac:dyDescent="0.2">
      <c r="B822" s="40"/>
      <c r="C822" s="41"/>
      <c r="D822" s="76"/>
      <c r="E822" s="76"/>
      <c r="F822" s="62" t="str">
        <f>IFERROR(IF(E822="","",IF(VLOOKUP(E822,tbFuncionarios[],6,FALSE)&lt;&gt;"","Demitido",VLOOKUP(E822,tbFuncionarios[],2,FALSE))),"")</f>
        <v/>
      </c>
      <c r="G822" s="79" t="str">
        <f>IF(tbLancamentos[[#This Row],[NOME]]="","",IF(tbLancamentos[[#This Row],[esgotado]]&lt;&gt;"",tbLancamentos[[#This Row],[esgotado]],tbLancamentos[[#This Row],[DISPONIBILIDADE]]))</f>
        <v/>
      </c>
      <c r="H822" s="63" t="str">
        <f>IFERROR(IF(tbLancamentos[[#This Row],[NOME]]="","",IF(AND(D822&lt;&gt;"",F822&lt;&gt;"",F822&lt;&gt;"Demitido"),"Ocupado","Disponível")),"")</f>
        <v/>
      </c>
      <c r="I822" s="25" t="str">
        <f>IFERROR(VLOOKUP(C822,CadArm!$B$6:$E$26,4,FALSE)-COUNTIFS($C$6:C822,tbLancamentos[[#This Row],[LOCAL]],$H$6:H822,"Ocupado"),"")</f>
        <v/>
      </c>
      <c r="J822" s="25" t="str">
        <f>IF(tbLancamentos[[#This Row],[Vagas disponíveis]]&lt;0,"Vagas esgotadas para "&amp;C822,"")</f>
        <v/>
      </c>
    </row>
    <row r="823" spans="2:10" s="25" customFormat="1" ht="15" x14ac:dyDescent="0.2">
      <c r="B823" s="40"/>
      <c r="C823" s="41"/>
      <c r="D823" s="76"/>
      <c r="E823" s="76"/>
      <c r="F823" s="62" t="str">
        <f>IFERROR(IF(E823="","",IF(VLOOKUP(E823,tbFuncionarios[],6,FALSE)&lt;&gt;"","Demitido",VLOOKUP(E823,tbFuncionarios[],2,FALSE))),"")</f>
        <v/>
      </c>
      <c r="G823" s="79" t="str">
        <f>IF(tbLancamentos[[#This Row],[NOME]]="","",IF(tbLancamentos[[#This Row],[esgotado]]&lt;&gt;"",tbLancamentos[[#This Row],[esgotado]],tbLancamentos[[#This Row],[DISPONIBILIDADE]]))</f>
        <v/>
      </c>
      <c r="H823" s="63" t="str">
        <f>IFERROR(IF(tbLancamentos[[#This Row],[NOME]]="","",IF(AND(D823&lt;&gt;"",F823&lt;&gt;"",F823&lt;&gt;"Demitido"),"Ocupado","Disponível")),"")</f>
        <v/>
      </c>
      <c r="I823" s="25" t="str">
        <f>IFERROR(VLOOKUP(C823,CadArm!$B$6:$E$26,4,FALSE)-COUNTIFS($C$6:C823,tbLancamentos[[#This Row],[LOCAL]],$H$6:H823,"Ocupado"),"")</f>
        <v/>
      </c>
      <c r="J823" s="25" t="str">
        <f>IF(tbLancamentos[[#This Row],[Vagas disponíveis]]&lt;0,"Vagas esgotadas para "&amp;C823,"")</f>
        <v/>
      </c>
    </row>
    <row r="824" spans="2:10" s="25" customFormat="1" ht="15" x14ac:dyDescent="0.2">
      <c r="B824" s="40"/>
      <c r="C824" s="41"/>
      <c r="D824" s="76"/>
      <c r="E824" s="76"/>
      <c r="F824" s="62" t="str">
        <f>IFERROR(IF(E824="","",IF(VLOOKUP(E824,tbFuncionarios[],6,FALSE)&lt;&gt;"","Demitido",VLOOKUP(E824,tbFuncionarios[],2,FALSE))),"")</f>
        <v/>
      </c>
      <c r="G824" s="79" t="str">
        <f>IF(tbLancamentos[[#This Row],[NOME]]="","",IF(tbLancamentos[[#This Row],[esgotado]]&lt;&gt;"",tbLancamentos[[#This Row],[esgotado]],tbLancamentos[[#This Row],[DISPONIBILIDADE]]))</f>
        <v/>
      </c>
      <c r="H824" s="63" t="str">
        <f>IFERROR(IF(tbLancamentos[[#This Row],[NOME]]="","",IF(AND(D824&lt;&gt;"",F824&lt;&gt;"",F824&lt;&gt;"Demitido"),"Ocupado","Disponível")),"")</f>
        <v/>
      </c>
      <c r="I824" s="25" t="str">
        <f>IFERROR(VLOOKUP(C824,CadArm!$B$6:$E$26,4,FALSE)-COUNTIFS($C$6:C824,tbLancamentos[[#This Row],[LOCAL]],$H$6:H824,"Ocupado"),"")</f>
        <v/>
      </c>
      <c r="J824" s="25" t="str">
        <f>IF(tbLancamentos[[#This Row],[Vagas disponíveis]]&lt;0,"Vagas esgotadas para "&amp;C824,"")</f>
        <v/>
      </c>
    </row>
    <row r="825" spans="2:10" s="25" customFormat="1" ht="15" x14ac:dyDescent="0.2">
      <c r="B825" s="40"/>
      <c r="C825" s="41"/>
      <c r="D825" s="76"/>
      <c r="E825" s="76"/>
      <c r="F825" s="62" t="str">
        <f>IFERROR(IF(E825="","",IF(VLOOKUP(E825,tbFuncionarios[],6,FALSE)&lt;&gt;"","Demitido",VLOOKUP(E825,tbFuncionarios[],2,FALSE))),"")</f>
        <v/>
      </c>
      <c r="G825" s="79" t="str">
        <f>IF(tbLancamentos[[#This Row],[NOME]]="","",IF(tbLancamentos[[#This Row],[esgotado]]&lt;&gt;"",tbLancamentos[[#This Row],[esgotado]],tbLancamentos[[#This Row],[DISPONIBILIDADE]]))</f>
        <v/>
      </c>
      <c r="H825" s="63" t="str">
        <f>IFERROR(IF(tbLancamentos[[#This Row],[NOME]]="","",IF(AND(D825&lt;&gt;"",F825&lt;&gt;"",F825&lt;&gt;"Demitido"),"Ocupado","Disponível")),"")</f>
        <v/>
      </c>
      <c r="I825" s="25" t="str">
        <f>IFERROR(VLOOKUP(C825,CadArm!$B$6:$E$26,4,FALSE)-COUNTIFS($C$6:C825,tbLancamentos[[#This Row],[LOCAL]],$H$6:H825,"Ocupado"),"")</f>
        <v/>
      </c>
      <c r="J825" s="25" t="str">
        <f>IF(tbLancamentos[[#This Row],[Vagas disponíveis]]&lt;0,"Vagas esgotadas para "&amp;C825,"")</f>
        <v/>
      </c>
    </row>
    <row r="826" spans="2:10" s="25" customFormat="1" ht="15" x14ac:dyDescent="0.2">
      <c r="B826" s="40"/>
      <c r="C826" s="41"/>
      <c r="D826" s="76"/>
      <c r="E826" s="76"/>
      <c r="F826" s="62" t="str">
        <f>IFERROR(IF(E826="","",IF(VLOOKUP(E826,tbFuncionarios[],6,FALSE)&lt;&gt;"","Demitido",VLOOKUP(E826,tbFuncionarios[],2,FALSE))),"")</f>
        <v/>
      </c>
      <c r="G826" s="79" t="str">
        <f>IF(tbLancamentos[[#This Row],[NOME]]="","",IF(tbLancamentos[[#This Row],[esgotado]]&lt;&gt;"",tbLancamentos[[#This Row],[esgotado]],tbLancamentos[[#This Row],[DISPONIBILIDADE]]))</f>
        <v/>
      </c>
      <c r="H826" s="63" t="str">
        <f>IFERROR(IF(tbLancamentos[[#This Row],[NOME]]="","",IF(AND(D826&lt;&gt;"",F826&lt;&gt;"",F826&lt;&gt;"Demitido"),"Ocupado","Disponível")),"")</f>
        <v/>
      </c>
      <c r="I826" s="25" t="str">
        <f>IFERROR(VLOOKUP(C826,CadArm!$B$6:$E$26,4,FALSE)-COUNTIFS($C$6:C826,tbLancamentos[[#This Row],[LOCAL]],$H$6:H826,"Ocupado"),"")</f>
        <v/>
      </c>
      <c r="J826" s="25" t="str">
        <f>IF(tbLancamentos[[#This Row],[Vagas disponíveis]]&lt;0,"Vagas esgotadas para "&amp;C826,"")</f>
        <v/>
      </c>
    </row>
    <row r="827" spans="2:10" s="25" customFormat="1" ht="15" x14ac:dyDescent="0.2">
      <c r="B827" s="40"/>
      <c r="C827" s="41"/>
      <c r="D827" s="76"/>
      <c r="E827" s="76"/>
      <c r="F827" s="62" t="str">
        <f>IFERROR(IF(E827="","",IF(VLOOKUP(E827,tbFuncionarios[],6,FALSE)&lt;&gt;"","Demitido",VLOOKUP(E827,tbFuncionarios[],2,FALSE))),"")</f>
        <v/>
      </c>
      <c r="G827" s="79" t="str">
        <f>IF(tbLancamentos[[#This Row],[NOME]]="","",IF(tbLancamentos[[#This Row],[esgotado]]&lt;&gt;"",tbLancamentos[[#This Row],[esgotado]],tbLancamentos[[#This Row],[DISPONIBILIDADE]]))</f>
        <v/>
      </c>
      <c r="H827" s="63" t="str">
        <f>IFERROR(IF(tbLancamentos[[#This Row],[NOME]]="","",IF(AND(D827&lt;&gt;"",F827&lt;&gt;"",F827&lt;&gt;"Demitido"),"Ocupado","Disponível")),"")</f>
        <v/>
      </c>
      <c r="I827" s="25" t="str">
        <f>IFERROR(VLOOKUP(C827,CadArm!$B$6:$E$26,4,FALSE)-COUNTIFS($C$6:C827,tbLancamentos[[#This Row],[LOCAL]],$H$6:H827,"Ocupado"),"")</f>
        <v/>
      </c>
      <c r="J827" s="25" t="str">
        <f>IF(tbLancamentos[[#This Row],[Vagas disponíveis]]&lt;0,"Vagas esgotadas para "&amp;C827,"")</f>
        <v/>
      </c>
    </row>
    <row r="828" spans="2:10" s="25" customFormat="1" ht="15" x14ac:dyDescent="0.2">
      <c r="B828" s="40"/>
      <c r="C828" s="41"/>
      <c r="D828" s="76"/>
      <c r="E828" s="76"/>
      <c r="F828" s="62" t="str">
        <f>IFERROR(IF(E828="","",IF(VLOOKUP(E828,tbFuncionarios[],6,FALSE)&lt;&gt;"","Demitido",VLOOKUP(E828,tbFuncionarios[],2,FALSE))),"")</f>
        <v/>
      </c>
      <c r="G828" s="79" t="str">
        <f>IF(tbLancamentos[[#This Row],[NOME]]="","",IF(tbLancamentos[[#This Row],[esgotado]]&lt;&gt;"",tbLancamentos[[#This Row],[esgotado]],tbLancamentos[[#This Row],[DISPONIBILIDADE]]))</f>
        <v/>
      </c>
      <c r="H828" s="63" t="str">
        <f>IFERROR(IF(tbLancamentos[[#This Row],[NOME]]="","",IF(AND(D828&lt;&gt;"",F828&lt;&gt;"",F828&lt;&gt;"Demitido"),"Ocupado","Disponível")),"")</f>
        <v/>
      </c>
      <c r="I828" s="25" t="str">
        <f>IFERROR(VLOOKUP(C828,CadArm!$B$6:$E$26,4,FALSE)-COUNTIFS($C$6:C828,tbLancamentos[[#This Row],[LOCAL]],$H$6:H828,"Ocupado"),"")</f>
        <v/>
      </c>
      <c r="J828" s="25" t="str">
        <f>IF(tbLancamentos[[#This Row],[Vagas disponíveis]]&lt;0,"Vagas esgotadas para "&amp;C828,"")</f>
        <v/>
      </c>
    </row>
    <row r="829" spans="2:10" s="25" customFormat="1" ht="15" x14ac:dyDescent="0.2">
      <c r="B829" s="40"/>
      <c r="C829" s="41"/>
      <c r="D829" s="76"/>
      <c r="E829" s="76"/>
      <c r="F829" s="62" t="str">
        <f>IFERROR(IF(E829="","",IF(VLOOKUP(E829,tbFuncionarios[],6,FALSE)&lt;&gt;"","Demitido",VLOOKUP(E829,tbFuncionarios[],2,FALSE))),"")</f>
        <v/>
      </c>
      <c r="G829" s="79" t="str">
        <f>IF(tbLancamentos[[#This Row],[NOME]]="","",IF(tbLancamentos[[#This Row],[esgotado]]&lt;&gt;"",tbLancamentos[[#This Row],[esgotado]],tbLancamentos[[#This Row],[DISPONIBILIDADE]]))</f>
        <v/>
      </c>
      <c r="H829" s="63" t="str">
        <f>IFERROR(IF(tbLancamentos[[#This Row],[NOME]]="","",IF(AND(D829&lt;&gt;"",F829&lt;&gt;"",F829&lt;&gt;"Demitido"),"Ocupado","Disponível")),"")</f>
        <v/>
      </c>
      <c r="I829" s="25" t="str">
        <f>IFERROR(VLOOKUP(C829,CadArm!$B$6:$E$26,4,FALSE)-COUNTIFS($C$6:C829,tbLancamentos[[#This Row],[LOCAL]],$H$6:H829,"Ocupado"),"")</f>
        <v/>
      </c>
      <c r="J829" s="25" t="str">
        <f>IF(tbLancamentos[[#This Row],[Vagas disponíveis]]&lt;0,"Vagas esgotadas para "&amp;C829,"")</f>
        <v/>
      </c>
    </row>
    <row r="830" spans="2:10" s="25" customFormat="1" ht="15" x14ac:dyDescent="0.2">
      <c r="B830" s="40"/>
      <c r="C830" s="41"/>
      <c r="D830" s="76"/>
      <c r="E830" s="76"/>
      <c r="F830" s="62" t="str">
        <f>IFERROR(IF(E830="","",IF(VLOOKUP(E830,tbFuncionarios[],6,FALSE)&lt;&gt;"","Demitido",VLOOKUP(E830,tbFuncionarios[],2,FALSE))),"")</f>
        <v/>
      </c>
      <c r="G830" s="79" t="str">
        <f>IF(tbLancamentos[[#This Row],[NOME]]="","",IF(tbLancamentos[[#This Row],[esgotado]]&lt;&gt;"",tbLancamentos[[#This Row],[esgotado]],tbLancamentos[[#This Row],[DISPONIBILIDADE]]))</f>
        <v/>
      </c>
      <c r="H830" s="63" t="str">
        <f>IFERROR(IF(tbLancamentos[[#This Row],[NOME]]="","",IF(AND(D830&lt;&gt;"",F830&lt;&gt;"",F830&lt;&gt;"Demitido"),"Ocupado","Disponível")),"")</f>
        <v/>
      </c>
      <c r="I830" s="25" t="str">
        <f>IFERROR(VLOOKUP(C830,CadArm!$B$6:$E$26,4,FALSE)-COUNTIFS($C$6:C830,tbLancamentos[[#This Row],[LOCAL]],$H$6:H830,"Ocupado"),"")</f>
        <v/>
      </c>
      <c r="J830" s="25" t="str">
        <f>IF(tbLancamentos[[#This Row],[Vagas disponíveis]]&lt;0,"Vagas esgotadas para "&amp;C830,"")</f>
        <v/>
      </c>
    </row>
    <row r="831" spans="2:10" s="25" customFormat="1" ht="15" x14ac:dyDescent="0.2">
      <c r="B831" s="40"/>
      <c r="C831" s="41"/>
      <c r="D831" s="76"/>
      <c r="E831" s="76"/>
      <c r="F831" s="62" t="str">
        <f>IFERROR(IF(E831="","",IF(VLOOKUP(E831,tbFuncionarios[],6,FALSE)&lt;&gt;"","Demitido",VLOOKUP(E831,tbFuncionarios[],2,FALSE))),"")</f>
        <v/>
      </c>
      <c r="G831" s="79" t="str">
        <f>IF(tbLancamentos[[#This Row],[NOME]]="","",IF(tbLancamentos[[#This Row],[esgotado]]&lt;&gt;"",tbLancamentos[[#This Row],[esgotado]],tbLancamentos[[#This Row],[DISPONIBILIDADE]]))</f>
        <v/>
      </c>
      <c r="H831" s="63" t="str">
        <f>IFERROR(IF(tbLancamentos[[#This Row],[NOME]]="","",IF(AND(D831&lt;&gt;"",F831&lt;&gt;"",F831&lt;&gt;"Demitido"),"Ocupado","Disponível")),"")</f>
        <v/>
      </c>
      <c r="I831" s="25" t="str">
        <f>IFERROR(VLOOKUP(C831,CadArm!$B$6:$E$26,4,FALSE)-COUNTIFS($C$6:C831,tbLancamentos[[#This Row],[LOCAL]],$H$6:H831,"Ocupado"),"")</f>
        <v/>
      </c>
      <c r="J831" s="25" t="str">
        <f>IF(tbLancamentos[[#This Row],[Vagas disponíveis]]&lt;0,"Vagas esgotadas para "&amp;C831,"")</f>
        <v/>
      </c>
    </row>
    <row r="832" spans="2:10" s="25" customFormat="1" ht="15" x14ac:dyDescent="0.2">
      <c r="B832" s="40"/>
      <c r="C832" s="41"/>
      <c r="D832" s="76"/>
      <c r="E832" s="76"/>
      <c r="F832" s="62" t="str">
        <f>IFERROR(IF(E832="","",IF(VLOOKUP(E832,tbFuncionarios[],6,FALSE)&lt;&gt;"","Demitido",VLOOKUP(E832,tbFuncionarios[],2,FALSE))),"")</f>
        <v/>
      </c>
      <c r="G832" s="79" t="str">
        <f>IF(tbLancamentos[[#This Row],[NOME]]="","",IF(tbLancamentos[[#This Row],[esgotado]]&lt;&gt;"",tbLancamentos[[#This Row],[esgotado]],tbLancamentos[[#This Row],[DISPONIBILIDADE]]))</f>
        <v/>
      </c>
      <c r="H832" s="63" t="str">
        <f>IFERROR(IF(tbLancamentos[[#This Row],[NOME]]="","",IF(AND(D832&lt;&gt;"",F832&lt;&gt;"",F832&lt;&gt;"Demitido"),"Ocupado","Disponível")),"")</f>
        <v/>
      </c>
      <c r="I832" s="25" t="str">
        <f>IFERROR(VLOOKUP(C832,CadArm!$B$6:$E$26,4,FALSE)-COUNTIFS($C$6:C832,tbLancamentos[[#This Row],[LOCAL]],$H$6:H832,"Ocupado"),"")</f>
        <v/>
      </c>
      <c r="J832" s="25" t="str">
        <f>IF(tbLancamentos[[#This Row],[Vagas disponíveis]]&lt;0,"Vagas esgotadas para "&amp;C832,"")</f>
        <v/>
      </c>
    </row>
    <row r="833" spans="2:10" s="25" customFormat="1" ht="15" x14ac:dyDescent="0.2">
      <c r="B833" s="40"/>
      <c r="C833" s="41"/>
      <c r="D833" s="76"/>
      <c r="E833" s="76"/>
      <c r="F833" s="62" t="str">
        <f>IFERROR(IF(E833="","",IF(VLOOKUP(E833,tbFuncionarios[],6,FALSE)&lt;&gt;"","Demitido",VLOOKUP(E833,tbFuncionarios[],2,FALSE))),"")</f>
        <v/>
      </c>
      <c r="G833" s="79" t="str">
        <f>IF(tbLancamentos[[#This Row],[NOME]]="","",IF(tbLancamentos[[#This Row],[esgotado]]&lt;&gt;"",tbLancamentos[[#This Row],[esgotado]],tbLancamentos[[#This Row],[DISPONIBILIDADE]]))</f>
        <v/>
      </c>
      <c r="H833" s="63" t="str">
        <f>IFERROR(IF(tbLancamentos[[#This Row],[NOME]]="","",IF(AND(D833&lt;&gt;"",F833&lt;&gt;"",F833&lt;&gt;"Demitido"),"Ocupado","Disponível")),"")</f>
        <v/>
      </c>
      <c r="I833" s="25" t="str">
        <f>IFERROR(VLOOKUP(C833,CadArm!$B$6:$E$26,4,FALSE)-COUNTIFS($C$6:C833,tbLancamentos[[#This Row],[LOCAL]],$H$6:H833,"Ocupado"),"")</f>
        <v/>
      </c>
      <c r="J833" s="25" t="str">
        <f>IF(tbLancamentos[[#This Row],[Vagas disponíveis]]&lt;0,"Vagas esgotadas para "&amp;C833,"")</f>
        <v/>
      </c>
    </row>
    <row r="834" spans="2:10" s="25" customFormat="1" ht="15" x14ac:dyDescent="0.2">
      <c r="B834" s="40"/>
      <c r="C834" s="41"/>
      <c r="D834" s="76"/>
      <c r="E834" s="76"/>
      <c r="F834" s="62" t="str">
        <f>IFERROR(IF(E834="","",IF(VLOOKUP(E834,tbFuncionarios[],6,FALSE)&lt;&gt;"","Demitido",VLOOKUP(E834,tbFuncionarios[],2,FALSE))),"")</f>
        <v/>
      </c>
      <c r="G834" s="79" t="str">
        <f>IF(tbLancamentos[[#This Row],[NOME]]="","",IF(tbLancamentos[[#This Row],[esgotado]]&lt;&gt;"",tbLancamentos[[#This Row],[esgotado]],tbLancamentos[[#This Row],[DISPONIBILIDADE]]))</f>
        <v/>
      </c>
      <c r="H834" s="63" t="str">
        <f>IFERROR(IF(tbLancamentos[[#This Row],[NOME]]="","",IF(AND(D834&lt;&gt;"",F834&lt;&gt;"",F834&lt;&gt;"Demitido"),"Ocupado","Disponível")),"")</f>
        <v/>
      </c>
      <c r="I834" s="25" t="str">
        <f>IFERROR(VLOOKUP(C834,CadArm!$B$6:$E$26,4,FALSE)-COUNTIFS($C$6:C834,tbLancamentos[[#This Row],[LOCAL]],$H$6:H834,"Ocupado"),"")</f>
        <v/>
      </c>
      <c r="J834" s="25" t="str">
        <f>IF(tbLancamentos[[#This Row],[Vagas disponíveis]]&lt;0,"Vagas esgotadas para "&amp;C834,"")</f>
        <v/>
      </c>
    </row>
    <row r="835" spans="2:10" s="25" customFormat="1" ht="15" x14ac:dyDescent="0.2">
      <c r="B835" s="40"/>
      <c r="C835" s="41"/>
      <c r="D835" s="76"/>
      <c r="E835" s="76"/>
      <c r="F835" s="62" t="str">
        <f>IFERROR(IF(E835="","",IF(VLOOKUP(E835,tbFuncionarios[],6,FALSE)&lt;&gt;"","Demitido",VLOOKUP(E835,tbFuncionarios[],2,FALSE))),"")</f>
        <v/>
      </c>
      <c r="G835" s="79" t="str">
        <f>IF(tbLancamentos[[#This Row],[NOME]]="","",IF(tbLancamentos[[#This Row],[esgotado]]&lt;&gt;"",tbLancamentos[[#This Row],[esgotado]],tbLancamentos[[#This Row],[DISPONIBILIDADE]]))</f>
        <v/>
      </c>
      <c r="H835" s="63" t="str">
        <f>IFERROR(IF(tbLancamentos[[#This Row],[NOME]]="","",IF(AND(D835&lt;&gt;"",F835&lt;&gt;"",F835&lt;&gt;"Demitido"),"Ocupado","Disponível")),"")</f>
        <v/>
      </c>
      <c r="I835" s="25" t="str">
        <f>IFERROR(VLOOKUP(C835,CadArm!$B$6:$E$26,4,FALSE)-COUNTIFS($C$6:C835,tbLancamentos[[#This Row],[LOCAL]],$H$6:H835,"Ocupado"),"")</f>
        <v/>
      </c>
      <c r="J835" s="25" t="str">
        <f>IF(tbLancamentos[[#This Row],[Vagas disponíveis]]&lt;0,"Vagas esgotadas para "&amp;C835,"")</f>
        <v/>
      </c>
    </row>
    <row r="836" spans="2:10" s="25" customFormat="1" ht="15" x14ac:dyDescent="0.2">
      <c r="B836" s="40"/>
      <c r="C836" s="41"/>
      <c r="D836" s="76"/>
      <c r="E836" s="76"/>
      <c r="F836" s="62" t="str">
        <f>IFERROR(IF(E836="","",IF(VLOOKUP(E836,tbFuncionarios[],6,FALSE)&lt;&gt;"","Demitido",VLOOKUP(E836,tbFuncionarios[],2,FALSE))),"")</f>
        <v/>
      </c>
      <c r="G836" s="79" t="str">
        <f>IF(tbLancamentos[[#This Row],[NOME]]="","",IF(tbLancamentos[[#This Row],[esgotado]]&lt;&gt;"",tbLancamentos[[#This Row],[esgotado]],tbLancamentos[[#This Row],[DISPONIBILIDADE]]))</f>
        <v/>
      </c>
      <c r="H836" s="63" t="str">
        <f>IFERROR(IF(tbLancamentos[[#This Row],[NOME]]="","",IF(AND(D836&lt;&gt;"",F836&lt;&gt;"",F836&lt;&gt;"Demitido"),"Ocupado","Disponível")),"")</f>
        <v/>
      </c>
      <c r="I836" s="25" t="str">
        <f>IFERROR(VLOOKUP(C836,CadArm!$B$6:$E$26,4,FALSE)-COUNTIFS($C$6:C836,tbLancamentos[[#This Row],[LOCAL]],$H$6:H836,"Ocupado"),"")</f>
        <v/>
      </c>
      <c r="J836" s="25" t="str">
        <f>IF(tbLancamentos[[#This Row],[Vagas disponíveis]]&lt;0,"Vagas esgotadas para "&amp;C836,"")</f>
        <v/>
      </c>
    </row>
    <row r="837" spans="2:10" s="25" customFormat="1" ht="15" x14ac:dyDescent="0.2">
      <c r="B837" s="40"/>
      <c r="C837" s="41"/>
      <c r="D837" s="76"/>
      <c r="E837" s="76"/>
      <c r="F837" s="62" t="str">
        <f>IFERROR(IF(E837="","",IF(VLOOKUP(E837,tbFuncionarios[],6,FALSE)&lt;&gt;"","Demitido",VLOOKUP(E837,tbFuncionarios[],2,FALSE))),"")</f>
        <v/>
      </c>
      <c r="G837" s="79" t="str">
        <f>IF(tbLancamentos[[#This Row],[NOME]]="","",IF(tbLancamentos[[#This Row],[esgotado]]&lt;&gt;"",tbLancamentos[[#This Row],[esgotado]],tbLancamentos[[#This Row],[DISPONIBILIDADE]]))</f>
        <v/>
      </c>
      <c r="H837" s="63" t="str">
        <f>IFERROR(IF(tbLancamentos[[#This Row],[NOME]]="","",IF(AND(D837&lt;&gt;"",F837&lt;&gt;"",F837&lt;&gt;"Demitido"),"Ocupado","Disponível")),"")</f>
        <v/>
      </c>
      <c r="I837" s="25" t="str">
        <f>IFERROR(VLOOKUP(C837,CadArm!$B$6:$E$26,4,FALSE)-COUNTIFS($C$6:C837,tbLancamentos[[#This Row],[LOCAL]],$H$6:H837,"Ocupado"),"")</f>
        <v/>
      </c>
      <c r="J837" s="25" t="str">
        <f>IF(tbLancamentos[[#This Row],[Vagas disponíveis]]&lt;0,"Vagas esgotadas para "&amp;C837,"")</f>
        <v/>
      </c>
    </row>
    <row r="838" spans="2:10" s="25" customFormat="1" ht="15" x14ac:dyDescent="0.2">
      <c r="B838" s="40"/>
      <c r="C838" s="41"/>
      <c r="D838" s="76"/>
      <c r="E838" s="76"/>
      <c r="F838" s="62" t="str">
        <f>IFERROR(IF(E838="","",IF(VLOOKUP(E838,tbFuncionarios[],6,FALSE)&lt;&gt;"","Demitido",VLOOKUP(E838,tbFuncionarios[],2,FALSE))),"")</f>
        <v/>
      </c>
      <c r="G838" s="79" t="str">
        <f>IF(tbLancamentos[[#This Row],[NOME]]="","",IF(tbLancamentos[[#This Row],[esgotado]]&lt;&gt;"",tbLancamentos[[#This Row],[esgotado]],tbLancamentos[[#This Row],[DISPONIBILIDADE]]))</f>
        <v/>
      </c>
      <c r="H838" s="63" t="str">
        <f>IFERROR(IF(tbLancamentos[[#This Row],[NOME]]="","",IF(AND(D838&lt;&gt;"",F838&lt;&gt;"",F838&lt;&gt;"Demitido"),"Ocupado","Disponível")),"")</f>
        <v/>
      </c>
      <c r="I838" s="25" t="str">
        <f>IFERROR(VLOOKUP(C838,CadArm!$B$6:$E$26,4,FALSE)-COUNTIFS($C$6:C838,tbLancamentos[[#This Row],[LOCAL]],$H$6:H838,"Ocupado"),"")</f>
        <v/>
      </c>
      <c r="J838" s="25" t="str">
        <f>IF(tbLancamentos[[#This Row],[Vagas disponíveis]]&lt;0,"Vagas esgotadas para "&amp;C838,"")</f>
        <v/>
      </c>
    </row>
    <row r="839" spans="2:10" s="25" customFormat="1" ht="15" x14ac:dyDescent="0.2">
      <c r="B839" s="40"/>
      <c r="C839" s="41"/>
      <c r="D839" s="76"/>
      <c r="E839" s="76"/>
      <c r="F839" s="62" t="str">
        <f>IFERROR(IF(E839="","",IF(VLOOKUP(E839,tbFuncionarios[],6,FALSE)&lt;&gt;"","Demitido",VLOOKUP(E839,tbFuncionarios[],2,FALSE))),"")</f>
        <v/>
      </c>
      <c r="G839" s="79" t="str">
        <f>IF(tbLancamentos[[#This Row],[NOME]]="","",IF(tbLancamentos[[#This Row],[esgotado]]&lt;&gt;"",tbLancamentos[[#This Row],[esgotado]],tbLancamentos[[#This Row],[DISPONIBILIDADE]]))</f>
        <v/>
      </c>
      <c r="H839" s="63" t="str">
        <f>IFERROR(IF(tbLancamentos[[#This Row],[NOME]]="","",IF(AND(D839&lt;&gt;"",F839&lt;&gt;"",F839&lt;&gt;"Demitido"),"Ocupado","Disponível")),"")</f>
        <v/>
      </c>
      <c r="I839" s="25" t="str">
        <f>IFERROR(VLOOKUP(C839,CadArm!$B$6:$E$26,4,FALSE)-COUNTIFS($C$6:C839,tbLancamentos[[#This Row],[LOCAL]],$H$6:H839,"Ocupado"),"")</f>
        <v/>
      </c>
      <c r="J839" s="25" t="str">
        <f>IF(tbLancamentos[[#This Row],[Vagas disponíveis]]&lt;0,"Vagas esgotadas para "&amp;C839,"")</f>
        <v/>
      </c>
    </row>
    <row r="840" spans="2:10" s="25" customFormat="1" ht="15" x14ac:dyDescent="0.2">
      <c r="B840" s="40"/>
      <c r="C840" s="41"/>
      <c r="D840" s="76"/>
      <c r="E840" s="76"/>
      <c r="F840" s="62" t="str">
        <f>IFERROR(IF(E840="","",IF(VLOOKUP(E840,tbFuncionarios[],6,FALSE)&lt;&gt;"","Demitido",VLOOKUP(E840,tbFuncionarios[],2,FALSE))),"")</f>
        <v/>
      </c>
      <c r="G840" s="79" t="str">
        <f>IF(tbLancamentos[[#This Row],[NOME]]="","",IF(tbLancamentos[[#This Row],[esgotado]]&lt;&gt;"",tbLancamentos[[#This Row],[esgotado]],tbLancamentos[[#This Row],[DISPONIBILIDADE]]))</f>
        <v/>
      </c>
      <c r="H840" s="63" t="str">
        <f>IFERROR(IF(tbLancamentos[[#This Row],[NOME]]="","",IF(AND(D840&lt;&gt;"",F840&lt;&gt;"",F840&lt;&gt;"Demitido"),"Ocupado","Disponível")),"")</f>
        <v/>
      </c>
      <c r="I840" s="25" t="str">
        <f>IFERROR(VLOOKUP(C840,CadArm!$B$6:$E$26,4,FALSE)-COUNTIFS($C$6:C840,tbLancamentos[[#This Row],[LOCAL]],$H$6:H840,"Ocupado"),"")</f>
        <v/>
      </c>
      <c r="J840" s="25" t="str">
        <f>IF(tbLancamentos[[#This Row],[Vagas disponíveis]]&lt;0,"Vagas esgotadas para "&amp;C840,"")</f>
        <v/>
      </c>
    </row>
    <row r="841" spans="2:10" s="25" customFormat="1" ht="15" x14ac:dyDescent="0.2">
      <c r="B841" s="40"/>
      <c r="C841" s="41"/>
      <c r="D841" s="76"/>
      <c r="E841" s="76"/>
      <c r="F841" s="62" t="str">
        <f>IFERROR(IF(E841="","",IF(VLOOKUP(E841,tbFuncionarios[],6,FALSE)&lt;&gt;"","Demitido",VLOOKUP(E841,tbFuncionarios[],2,FALSE))),"")</f>
        <v/>
      </c>
      <c r="G841" s="79" t="str">
        <f>IF(tbLancamentos[[#This Row],[NOME]]="","",IF(tbLancamentos[[#This Row],[esgotado]]&lt;&gt;"",tbLancamentos[[#This Row],[esgotado]],tbLancamentos[[#This Row],[DISPONIBILIDADE]]))</f>
        <v/>
      </c>
      <c r="H841" s="63" t="str">
        <f>IFERROR(IF(tbLancamentos[[#This Row],[NOME]]="","",IF(AND(D841&lt;&gt;"",F841&lt;&gt;"",F841&lt;&gt;"Demitido"),"Ocupado","Disponível")),"")</f>
        <v/>
      </c>
      <c r="I841" s="25" t="str">
        <f>IFERROR(VLOOKUP(C841,CadArm!$B$6:$E$26,4,FALSE)-COUNTIFS($C$6:C841,tbLancamentos[[#This Row],[LOCAL]],$H$6:H841,"Ocupado"),"")</f>
        <v/>
      </c>
      <c r="J841" s="25" t="str">
        <f>IF(tbLancamentos[[#This Row],[Vagas disponíveis]]&lt;0,"Vagas esgotadas para "&amp;C841,"")</f>
        <v/>
      </c>
    </row>
    <row r="842" spans="2:10" s="25" customFormat="1" ht="15" x14ac:dyDescent="0.2">
      <c r="B842" s="40"/>
      <c r="C842" s="41"/>
      <c r="D842" s="76"/>
      <c r="E842" s="76"/>
      <c r="F842" s="62" t="str">
        <f>IFERROR(IF(E842="","",IF(VLOOKUP(E842,tbFuncionarios[],6,FALSE)&lt;&gt;"","Demitido",VLOOKUP(E842,tbFuncionarios[],2,FALSE))),"")</f>
        <v/>
      </c>
      <c r="G842" s="79" t="str">
        <f>IF(tbLancamentos[[#This Row],[NOME]]="","",IF(tbLancamentos[[#This Row],[esgotado]]&lt;&gt;"",tbLancamentos[[#This Row],[esgotado]],tbLancamentos[[#This Row],[DISPONIBILIDADE]]))</f>
        <v/>
      </c>
      <c r="H842" s="63" t="str">
        <f>IFERROR(IF(tbLancamentos[[#This Row],[NOME]]="","",IF(AND(D842&lt;&gt;"",F842&lt;&gt;"",F842&lt;&gt;"Demitido"),"Ocupado","Disponível")),"")</f>
        <v/>
      </c>
      <c r="I842" s="25" t="str">
        <f>IFERROR(VLOOKUP(C842,CadArm!$B$6:$E$26,4,FALSE)-COUNTIFS($C$6:C842,tbLancamentos[[#This Row],[LOCAL]],$H$6:H842,"Ocupado"),"")</f>
        <v/>
      </c>
      <c r="J842" s="25" t="str">
        <f>IF(tbLancamentos[[#This Row],[Vagas disponíveis]]&lt;0,"Vagas esgotadas para "&amp;C842,"")</f>
        <v/>
      </c>
    </row>
    <row r="843" spans="2:10" s="25" customFormat="1" ht="15" x14ac:dyDescent="0.2">
      <c r="B843" s="40"/>
      <c r="C843" s="41"/>
      <c r="D843" s="76"/>
      <c r="E843" s="76"/>
      <c r="F843" s="62" t="str">
        <f>IFERROR(IF(E843="","",IF(VLOOKUP(E843,tbFuncionarios[],6,FALSE)&lt;&gt;"","Demitido",VLOOKUP(E843,tbFuncionarios[],2,FALSE))),"")</f>
        <v/>
      </c>
      <c r="G843" s="79" t="str">
        <f>IF(tbLancamentos[[#This Row],[NOME]]="","",IF(tbLancamentos[[#This Row],[esgotado]]&lt;&gt;"",tbLancamentos[[#This Row],[esgotado]],tbLancamentos[[#This Row],[DISPONIBILIDADE]]))</f>
        <v/>
      </c>
      <c r="H843" s="63" t="str">
        <f>IFERROR(IF(tbLancamentos[[#This Row],[NOME]]="","",IF(AND(D843&lt;&gt;"",F843&lt;&gt;"",F843&lt;&gt;"Demitido"),"Ocupado","Disponível")),"")</f>
        <v/>
      </c>
      <c r="I843" s="25" t="str">
        <f>IFERROR(VLOOKUP(C843,CadArm!$B$6:$E$26,4,FALSE)-COUNTIFS($C$6:C843,tbLancamentos[[#This Row],[LOCAL]],$H$6:H843,"Ocupado"),"")</f>
        <v/>
      </c>
      <c r="J843" s="25" t="str">
        <f>IF(tbLancamentos[[#This Row],[Vagas disponíveis]]&lt;0,"Vagas esgotadas para "&amp;C843,"")</f>
        <v/>
      </c>
    </row>
    <row r="844" spans="2:10" s="25" customFormat="1" ht="15" x14ac:dyDescent="0.2">
      <c r="B844" s="40"/>
      <c r="C844" s="41"/>
      <c r="D844" s="76"/>
      <c r="E844" s="76"/>
      <c r="F844" s="62" t="str">
        <f>IFERROR(IF(E844="","",IF(VLOOKUP(E844,tbFuncionarios[],6,FALSE)&lt;&gt;"","Demitido",VLOOKUP(E844,tbFuncionarios[],2,FALSE))),"")</f>
        <v/>
      </c>
      <c r="G844" s="79" t="str">
        <f>IF(tbLancamentos[[#This Row],[NOME]]="","",IF(tbLancamentos[[#This Row],[esgotado]]&lt;&gt;"",tbLancamentos[[#This Row],[esgotado]],tbLancamentos[[#This Row],[DISPONIBILIDADE]]))</f>
        <v/>
      </c>
      <c r="H844" s="63" t="str">
        <f>IFERROR(IF(tbLancamentos[[#This Row],[NOME]]="","",IF(AND(D844&lt;&gt;"",F844&lt;&gt;"",F844&lt;&gt;"Demitido"),"Ocupado","Disponível")),"")</f>
        <v/>
      </c>
      <c r="I844" s="25" t="str">
        <f>IFERROR(VLOOKUP(C844,CadArm!$B$6:$E$26,4,FALSE)-COUNTIFS($C$6:C844,tbLancamentos[[#This Row],[LOCAL]],$H$6:H844,"Ocupado"),"")</f>
        <v/>
      </c>
      <c r="J844" s="25" t="str">
        <f>IF(tbLancamentos[[#This Row],[Vagas disponíveis]]&lt;0,"Vagas esgotadas para "&amp;C844,"")</f>
        <v/>
      </c>
    </row>
    <row r="845" spans="2:10" s="25" customFormat="1" ht="15" x14ac:dyDescent="0.2">
      <c r="B845" s="40"/>
      <c r="C845" s="41"/>
      <c r="D845" s="76"/>
      <c r="E845" s="76"/>
      <c r="F845" s="62" t="str">
        <f>IFERROR(IF(E845="","",IF(VLOOKUP(E845,tbFuncionarios[],6,FALSE)&lt;&gt;"","Demitido",VLOOKUP(E845,tbFuncionarios[],2,FALSE))),"")</f>
        <v/>
      </c>
      <c r="G845" s="79" t="str">
        <f>IF(tbLancamentos[[#This Row],[NOME]]="","",IF(tbLancamentos[[#This Row],[esgotado]]&lt;&gt;"",tbLancamentos[[#This Row],[esgotado]],tbLancamentos[[#This Row],[DISPONIBILIDADE]]))</f>
        <v/>
      </c>
      <c r="H845" s="63" t="str">
        <f>IFERROR(IF(tbLancamentos[[#This Row],[NOME]]="","",IF(AND(D845&lt;&gt;"",F845&lt;&gt;"",F845&lt;&gt;"Demitido"),"Ocupado","Disponível")),"")</f>
        <v/>
      </c>
      <c r="I845" s="25" t="str">
        <f>IFERROR(VLOOKUP(C845,CadArm!$B$6:$E$26,4,FALSE)-COUNTIFS($C$6:C845,tbLancamentos[[#This Row],[LOCAL]],$H$6:H845,"Ocupado"),"")</f>
        <v/>
      </c>
      <c r="J845" s="25" t="str">
        <f>IF(tbLancamentos[[#This Row],[Vagas disponíveis]]&lt;0,"Vagas esgotadas para "&amp;C845,"")</f>
        <v/>
      </c>
    </row>
    <row r="846" spans="2:10" s="25" customFormat="1" ht="15" x14ac:dyDescent="0.2">
      <c r="B846" s="40"/>
      <c r="C846" s="41"/>
      <c r="D846" s="76"/>
      <c r="E846" s="76"/>
      <c r="F846" s="62" t="str">
        <f>IFERROR(IF(E846="","",IF(VLOOKUP(E846,tbFuncionarios[],6,FALSE)&lt;&gt;"","Demitido",VLOOKUP(E846,tbFuncionarios[],2,FALSE))),"")</f>
        <v/>
      </c>
      <c r="G846" s="79" t="str">
        <f>IF(tbLancamentos[[#This Row],[NOME]]="","",IF(tbLancamentos[[#This Row],[esgotado]]&lt;&gt;"",tbLancamentos[[#This Row],[esgotado]],tbLancamentos[[#This Row],[DISPONIBILIDADE]]))</f>
        <v/>
      </c>
      <c r="H846" s="63" t="str">
        <f>IFERROR(IF(tbLancamentos[[#This Row],[NOME]]="","",IF(AND(D846&lt;&gt;"",F846&lt;&gt;"",F846&lt;&gt;"Demitido"),"Ocupado","Disponível")),"")</f>
        <v/>
      </c>
      <c r="I846" s="25" t="str">
        <f>IFERROR(VLOOKUP(C846,CadArm!$B$6:$E$26,4,FALSE)-COUNTIFS($C$6:C846,tbLancamentos[[#This Row],[LOCAL]],$H$6:H846,"Ocupado"),"")</f>
        <v/>
      </c>
      <c r="J846" s="25" t="str">
        <f>IF(tbLancamentos[[#This Row],[Vagas disponíveis]]&lt;0,"Vagas esgotadas para "&amp;C846,"")</f>
        <v/>
      </c>
    </row>
    <row r="847" spans="2:10" s="25" customFormat="1" ht="15" x14ac:dyDescent="0.2">
      <c r="B847" s="40"/>
      <c r="C847" s="41"/>
      <c r="D847" s="76"/>
      <c r="E847" s="76"/>
      <c r="F847" s="62" t="str">
        <f>IFERROR(IF(E847="","",IF(VLOOKUP(E847,tbFuncionarios[],6,FALSE)&lt;&gt;"","Demitido",VLOOKUP(E847,tbFuncionarios[],2,FALSE))),"")</f>
        <v/>
      </c>
      <c r="G847" s="79" t="str">
        <f>IF(tbLancamentos[[#This Row],[NOME]]="","",IF(tbLancamentos[[#This Row],[esgotado]]&lt;&gt;"",tbLancamentos[[#This Row],[esgotado]],tbLancamentos[[#This Row],[DISPONIBILIDADE]]))</f>
        <v/>
      </c>
      <c r="H847" s="63" t="str">
        <f>IFERROR(IF(tbLancamentos[[#This Row],[NOME]]="","",IF(AND(D847&lt;&gt;"",F847&lt;&gt;"",F847&lt;&gt;"Demitido"),"Ocupado","Disponível")),"")</f>
        <v/>
      </c>
      <c r="I847" s="25" t="str">
        <f>IFERROR(VLOOKUP(C847,CadArm!$B$6:$E$26,4,FALSE)-COUNTIFS($C$6:C847,tbLancamentos[[#This Row],[LOCAL]],$H$6:H847,"Ocupado"),"")</f>
        <v/>
      </c>
      <c r="J847" s="25" t="str">
        <f>IF(tbLancamentos[[#This Row],[Vagas disponíveis]]&lt;0,"Vagas esgotadas para "&amp;C847,"")</f>
        <v/>
      </c>
    </row>
    <row r="848" spans="2:10" s="25" customFormat="1" ht="15" x14ac:dyDescent="0.2">
      <c r="B848" s="40"/>
      <c r="C848" s="41"/>
      <c r="D848" s="76"/>
      <c r="E848" s="76"/>
      <c r="F848" s="62" t="str">
        <f>IFERROR(IF(E848="","",IF(VLOOKUP(E848,tbFuncionarios[],6,FALSE)&lt;&gt;"","Demitido",VLOOKUP(E848,tbFuncionarios[],2,FALSE))),"")</f>
        <v/>
      </c>
      <c r="G848" s="79" t="str">
        <f>IF(tbLancamentos[[#This Row],[NOME]]="","",IF(tbLancamentos[[#This Row],[esgotado]]&lt;&gt;"",tbLancamentos[[#This Row],[esgotado]],tbLancamentos[[#This Row],[DISPONIBILIDADE]]))</f>
        <v/>
      </c>
      <c r="H848" s="63" t="str">
        <f>IFERROR(IF(tbLancamentos[[#This Row],[NOME]]="","",IF(AND(D848&lt;&gt;"",F848&lt;&gt;"",F848&lt;&gt;"Demitido"),"Ocupado","Disponível")),"")</f>
        <v/>
      </c>
      <c r="I848" s="25" t="str">
        <f>IFERROR(VLOOKUP(C848,CadArm!$B$6:$E$26,4,FALSE)-COUNTIFS($C$6:C848,tbLancamentos[[#This Row],[LOCAL]],$H$6:H848,"Ocupado"),"")</f>
        <v/>
      </c>
      <c r="J848" s="25" t="str">
        <f>IF(tbLancamentos[[#This Row],[Vagas disponíveis]]&lt;0,"Vagas esgotadas para "&amp;C848,"")</f>
        <v/>
      </c>
    </row>
    <row r="849" spans="2:10" s="25" customFormat="1" ht="15" x14ac:dyDescent="0.2">
      <c r="B849" s="40"/>
      <c r="C849" s="41"/>
      <c r="D849" s="76"/>
      <c r="E849" s="76"/>
      <c r="F849" s="62" t="str">
        <f>IFERROR(IF(E849="","",IF(VLOOKUP(E849,tbFuncionarios[],6,FALSE)&lt;&gt;"","Demitido",VLOOKUP(E849,tbFuncionarios[],2,FALSE))),"")</f>
        <v/>
      </c>
      <c r="G849" s="79" t="str">
        <f>IF(tbLancamentos[[#This Row],[NOME]]="","",IF(tbLancamentos[[#This Row],[esgotado]]&lt;&gt;"",tbLancamentos[[#This Row],[esgotado]],tbLancamentos[[#This Row],[DISPONIBILIDADE]]))</f>
        <v/>
      </c>
      <c r="H849" s="63" t="str">
        <f>IFERROR(IF(tbLancamentos[[#This Row],[NOME]]="","",IF(AND(D849&lt;&gt;"",F849&lt;&gt;"",F849&lt;&gt;"Demitido"),"Ocupado","Disponível")),"")</f>
        <v/>
      </c>
      <c r="I849" s="25" t="str">
        <f>IFERROR(VLOOKUP(C849,CadArm!$B$6:$E$26,4,FALSE)-COUNTIFS($C$6:C849,tbLancamentos[[#This Row],[LOCAL]],$H$6:H849,"Ocupado"),"")</f>
        <v/>
      </c>
      <c r="J849" s="25" t="str">
        <f>IF(tbLancamentos[[#This Row],[Vagas disponíveis]]&lt;0,"Vagas esgotadas para "&amp;C849,"")</f>
        <v/>
      </c>
    </row>
    <row r="850" spans="2:10" s="25" customFormat="1" ht="15" x14ac:dyDescent="0.2">
      <c r="B850" s="40"/>
      <c r="C850" s="41"/>
      <c r="D850" s="76"/>
      <c r="E850" s="76"/>
      <c r="F850" s="62" t="str">
        <f>IFERROR(IF(E850="","",IF(VLOOKUP(E850,tbFuncionarios[],6,FALSE)&lt;&gt;"","Demitido",VLOOKUP(E850,tbFuncionarios[],2,FALSE))),"")</f>
        <v/>
      </c>
      <c r="G850" s="79" t="str">
        <f>IF(tbLancamentos[[#This Row],[NOME]]="","",IF(tbLancamentos[[#This Row],[esgotado]]&lt;&gt;"",tbLancamentos[[#This Row],[esgotado]],tbLancamentos[[#This Row],[DISPONIBILIDADE]]))</f>
        <v/>
      </c>
      <c r="H850" s="63" t="str">
        <f>IFERROR(IF(tbLancamentos[[#This Row],[NOME]]="","",IF(AND(D850&lt;&gt;"",F850&lt;&gt;"",F850&lt;&gt;"Demitido"),"Ocupado","Disponível")),"")</f>
        <v/>
      </c>
      <c r="I850" s="25" t="str">
        <f>IFERROR(VLOOKUP(C850,CadArm!$B$6:$E$26,4,FALSE)-COUNTIFS($C$6:C850,tbLancamentos[[#This Row],[LOCAL]],$H$6:H850,"Ocupado"),"")</f>
        <v/>
      </c>
      <c r="J850" s="25" t="str">
        <f>IF(tbLancamentos[[#This Row],[Vagas disponíveis]]&lt;0,"Vagas esgotadas para "&amp;C850,"")</f>
        <v/>
      </c>
    </row>
    <row r="851" spans="2:10" s="25" customFormat="1" ht="15" x14ac:dyDescent="0.2">
      <c r="B851" s="40"/>
      <c r="C851" s="41"/>
      <c r="D851" s="76"/>
      <c r="E851" s="76"/>
      <c r="F851" s="62" t="str">
        <f>IFERROR(IF(E851="","",IF(VLOOKUP(E851,tbFuncionarios[],6,FALSE)&lt;&gt;"","Demitido",VLOOKUP(E851,tbFuncionarios[],2,FALSE))),"")</f>
        <v/>
      </c>
      <c r="G851" s="79" t="str">
        <f>IF(tbLancamentos[[#This Row],[NOME]]="","",IF(tbLancamentos[[#This Row],[esgotado]]&lt;&gt;"",tbLancamentos[[#This Row],[esgotado]],tbLancamentos[[#This Row],[DISPONIBILIDADE]]))</f>
        <v/>
      </c>
      <c r="H851" s="63" t="str">
        <f>IFERROR(IF(tbLancamentos[[#This Row],[NOME]]="","",IF(AND(D851&lt;&gt;"",F851&lt;&gt;"",F851&lt;&gt;"Demitido"),"Ocupado","Disponível")),"")</f>
        <v/>
      </c>
      <c r="I851" s="25" t="str">
        <f>IFERROR(VLOOKUP(C851,CadArm!$B$6:$E$26,4,FALSE)-COUNTIFS($C$6:C851,tbLancamentos[[#This Row],[LOCAL]],$H$6:H851,"Ocupado"),"")</f>
        <v/>
      </c>
      <c r="J851" s="25" t="str">
        <f>IF(tbLancamentos[[#This Row],[Vagas disponíveis]]&lt;0,"Vagas esgotadas para "&amp;C851,"")</f>
        <v/>
      </c>
    </row>
    <row r="852" spans="2:10" s="25" customFormat="1" ht="15" x14ac:dyDescent="0.2">
      <c r="B852" s="40"/>
      <c r="C852" s="41"/>
      <c r="D852" s="76"/>
      <c r="E852" s="76"/>
      <c r="F852" s="62" t="str">
        <f>IFERROR(IF(E852="","",IF(VLOOKUP(E852,tbFuncionarios[],6,FALSE)&lt;&gt;"","Demitido",VLOOKUP(E852,tbFuncionarios[],2,FALSE))),"")</f>
        <v/>
      </c>
      <c r="G852" s="79" t="str">
        <f>IF(tbLancamentos[[#This Row],[NOME]]="","",IF(tbLancamentos[[#This Row],[esgotado]]&lt;&gt;"",tbLancamentos[[#This Row],[esgotado]],tbLancamentos[[#This Row],[DISPONIBILIDADE]]))</f>
        <v/>
      </c>
      <c r="H852" s="63" t="str">
        <f>IFERROR(IF(tbLancamentos[[#This Row],[NOME]]="","",IF(AND(D852&lt;&gt;"",F852&lt;&gt;"",F852&lt;&gt;"Demitido"),"Ocupado","Disponível")),"")</f>
        <v/>
      </c>
      <c r="I852" s="25" t="str">
        <f>IFERROR(VLOOKUP(C852,CadArm!$B$6:$E$26,4,FALSE)-COUNTIFS($C$6:C852,tbLancamentos[[#This Row],[LOCAL]],$H$6:H852,"Ocupado"),"")</f>
        <v/>
      </c>
      <c r="J852" s="25" t="str">
        <f>IF(tbLancamentos[[#This Row],[Vagas disponíveis]]&lt;0,"Vagas esgotadas para "&amp;C852,"")</f>
        <v/>
      </c>
    </row>
    <row r="853" spans="2:10" s="25" customFormat="1" ht="15" x14ac:dyDescent="0.2">
      <c r="B853" s="40"/>
      <c r="C853" s="41"/>
      <c r="D853" s="76"/>
      <c r="E853" s="76"/>
      <c r="F853" s="62" t="str">
        <f>IFERROR(IF(E853="","",IF(VLOOKUP(E853,tbFuncionarios[],6,FALSE)&lt;&gt;"","Demitido",VLOOKUP(E853,tbFuncionarios[],2,FALSE))),"")</f>
        <v/>
      </c>
      <c r="G853" s="79" t="str">
        <f>IF(tbLancamentos[[#This Row],[NOME]]="","",IF(tbLancamentos[[#This Row],[esgotado]]&lt;&gt;"",tbLancamentos[[#This Row],[esgotado]],tbLancamentos[[#This Row],[DISPONIBILIDADE]]))</f>
        <v/>
      </c>
      <c r="H853" s="63" t="str">
        <f>IFERROR(IF(tbLancamentos[[#This Row],[NOME]]="","",IF(AND(D853&lt;&gt;"",F853&lt;&gt;"",F853&lt;&gt;"Demitido"),"Ocupado","Disponível")),"")</f>
        <v/>
      </c>
      <c r="I853" s="25" t="str">
        <f>IFERROR(VLOOKUP(C853,CadArm!$B$6:$E$26,4,FALSE)-COUNTIFS($C$6:C853,tbLancamentos[[#This Row],[LOCAL]],$H$6:H853,"Ocupado"),"")</f>
        <v/>
      </c>
      <c r="J853" s="25" t="str">
        <f>IF(tbLancamentos[[#This Row],[Vagas disponíveis]]&lt;0,"Vagas esgotadas para "&amp;C853,"")</f>
        <v/>
      </c>
    </row>
    <row r="854" spans="2:10" s="25" customFormat="1" ht="15" x14ac:dyDescent="0.2">
      <c r="B854" s="40"/>
      <c r="C854" s="41"/>
      <c r="D854" s="76"/>
      <c r="E854" s="76"/>
      <c r="F854" s="62" t="str">
        <f>IFERROR(IF(E854="","",IF(VLOOKUP(E854,tbFuncionarios[],6,FALSE)&lt;&gt;"","Demitido",VLOOKUP(E854,tbFuncionarios[],2,FALSE))),"")</f>
        <v/>
      </c>
      <c r="G854" s="79" t="str">
        <f>IF(tbLancamentos[[#This Row],[NOME]]="","",IF(tbLancamentos[[#This Row],[esgotado]]&lt;&gt;"",tbLancamentos[[#This Row],[esgotado]],tbLancamentos[[#This Row],[DISPONIBILIDADE]]))</f>
        <v/>
      </c>
      <c r="H854" s="63" t="str">
        <f>IFERROR(IF(tbLancamentos[[#This Row],[NOME]]="","",IF(AND(D854&lt;&gt;"",F854&lt;&gt;"",F854&lt;&gt;"Demitido"),"Ocupado","Disponível")),"")</f>
        <v/>
      </c>
      <c r="I854" s="25" t="str">
        <f>IFERROR(VLOOKUP(C854,CadArm!$B$6:$E$26,4,FALSE)-COUNTIFS($C$6:C854,tbLancamentos[[#This Row],[LOCAL]],$H$6:H854,"Ocupado"),"")</f>
        <v/>
      </c>
      <c r="J854" s="25" t="str">
        <f>IF(tbLancamentos[[#This Row],[Vagas disponíveis]]&lt;0,"Vagas esgotadas para "&amp;C854,"")</f>
        <v/>
      </c>
    </row>
    <row r="855" spans="2:10" s="25" customFormat="1" ht="15" x14ac:dyDescent="0.2">
      <c r="B855" s="40"/>
      <c r="C855" s="41"/>
      <c r="D855" s="76"/>
      <c r="E855" s="76"/>
      <c r="F855" s="62" t="str">
        <f>IFERROR(IF(E855="","",IF(VLOOKUP(E855,tbFuncionarios[],6,FALSE)&lt;&gt;"","Demitido",VLOOKUP(E855,tbFuncionarios[],2,FALSE))),"")</f>
        <v/>
      </c>
      <c r="G855" s="79" t="str">
        <f>IF(tbLancamentos[[#This Row],[NOME]]="","",IF(tbLancamentos[[#This Row],[esgotado]]&lt;&gt;"",tbLancamentos[[#This Row],[esgotado]],tbLancamentos[[#This Row],[DISPONIBILIDADE]]))</f>
        <v/>
      </c>
      <c r="H855" s="63" t="str">
        <f>IFERROR(IF(tbLancamentos[[#This Row],[NOME]]="","",IF(AND(D855&lt;&gt;"",F855&lt;&gt;"",F855&lt;&gt;"Demitido"),"Ocupado","Disponível")),"")</f>
        <v/>
      </c>
      <c r="I855" s="25" t="str">
        <f>IFERROR(VLOOKUP(C855,CadArm!$B$6:$E$26,4,FALSE)-COUNTIFS($C$6:C855,tbLancamentos[[#This Row],[LOCAL]],$H$6:H855,"Ocupado"),"")</f>
        <v/>
      </c>
      <c r="J855" s="25" t="str">
        <f>IF(tbLancamentos[[#This Row],[Vagas disponíveis]]&lt;0,"Vagas esgotadas para "&amp;C855,"")</f>
        <v/>
      </c>
    </row>
    <row r="856" spans="2:10" s="25" customFormat="1" ht="15" x14ac:dyDescent="0.2">
      <c r="B856" s="40"/>
      <c r="C856" s="41"/>
      <c r="D856" s="76"/>
      <c r="E856" s="76"/>
      <c r="F856" s="62" t="str">
        <f>IFERROR(IF(E856="","",IF(VLOOKUP(E856,tbFuncionarios[],6,FALSE)&lt;&gt;"","Demitido",VLOOKUP(E856,tbFuncionarios[],2,FALSE))),"")</f>
        <v/>
      </c>
      <c r="G856" s="79" t="str">
        <f>IF(tbLancamentos[[#This Row],[NOME]]="","",IF(tbLancamentos[[#This Row],[esgotado]]&lt;&gt;"",tbLancamentos[[#This Row],[esgotado]],tbLancamentos[[#This Row],[DISPONIBILIDADE]]))</f>
        <v/>
      </c>
      <c r="H856" s="63" t="str">
        <f>IFERROR(IF(tbLancamentos[[#This Row],[NOME]]="","",IF(AND(D856&lt;&gt;"",F856&lt;&gt;"",F856&lt;&gt;"Demitido"),"Ocupado","Disponível")),"")</f>
        <v/>
      </c>
      <c r="I856" s="25" t="str">
        <f>IFERROR(VLOOKUP(C856,CadArm!$B$6:$E$26,4,FALSE)-COUNTIFS($C$6:C856,tbLancamentos[[#This Row],[LOCAL]],$H$6:H856,"Ocupado"),"")</f>
        <v/>
      </c>
      <c r="J856" s="25" t="str">
        <f>IF(tbLancamentos[[#This Row],[Vagas disponíveis]]&lt;0,"Vagas esgotadas para "&amp;C856,"")</f>
        <v/>
      </c>
    </row>
    <row r="857" spans="2:10" s="25" customFormat="1" ht="15" x14ac:dyDescent="0.2">
      <c r="B857" s="40"/>
      <c r="C857" s="41"/>
      <c r="D857" s="76"/>
      <c r="E857" s="76"/>
      <c r="F857" s="62" t="str">
        <f>IFERROR(IF(E857="","",IF(VLOOKUP(E857,tbFuncionarios[],6,FALSE)&lt;&gt;"","Demitido",VLOOKUP(E857,tbFuncionarios[],2,FALSE))),"")</f>
        <v/>
      </c>
      <c r="G857" s="79" t="str">
        <f>IF(tbLancamentos[[#This Row],[NOME]]="","",IF(tbLancamentos[[#This Row],[esgotado]]&lt;&gt;"",tbLancamentos[[#This Row],[esgotado]],tbLancamentos[[#This Row],[DISPONIBILIDADE]]))</f>
        <v/>
      </c>
      <c r="H857" s="63" t="str">
        <f>IFERROR(IF(tbLancamentos[[#This Row],[NOME]]="","",IF(AND(D857&lt;&gt;"",F857&lt;&gt;"",F857&lt;&gt;"Demitido"),"Ocupado","Disponível")),"")</f>
        <v/>
      </c>
      <c r="I857" s="25" t="str">
        <f>IFERROR(VLOOKUP(C857,CadArm!$B$6:$E$26,4,FALSE)-COUNTIFS($C$6:C857,tbLancamentos[[#This Row],[LOCAL]],$H$6:H857,"Ocupado"),"")</f>
        <v/>
      </c>
      <c r="J857" s="25" t="str">
        <f>IF(tbLancamentos[[#This Row],[Vagas disponíveis]]&lt;0,"Vagas esgotadas para "&amp;C857,"")</f>
        <v/>
      </c>
    </row>
    <row r="858" spans="2:10" s="25" customFormat="1" ht="15" x14ac:dyDescent="0.2">
      <c r="B858" s="40"/>
      <c r="C858" s="41"/>
      <c r="D858" s="76"/>
      <c r="E858" s="76"/>
      <c r="F858" s="62" t="str">
        <f>IFERROR(IF(E858="","",IF(VLOOKUP(E858,tbFuncionarios[],6,FALSE)&lt;&gt;"","Demitido",VLOOKUP(E858,tbFuncionarios[],2,FALSE))),"")</f>
        <v/>
      </c>
      <c r="G858" s="79" t="str">
        <f>IF(tbLancamentos[[#This Row],[NOME]]="","",IF(tbLancamentos[[#This Row],[esgotado]]&lt;&gt;"",tbLancamentos[[#This Row],[esgotado]],tbLancamentos[[#This Row],[DISPONIBILIDADE]]))</f>
        <v/>
      </c>
      <c r="H858" s="63" t="str">
        <f>IFERROR(IF(tbLancamentos[[#This Row],[NOME]]="","",IF(AND(D858&lt;&gt;"",F858&lt;&gt;"",F858&lt;&gt;"Demitido"),"Ocupado","Disponível")),"")</f>
        <v/>
      </c>
      <c r="I858" s="25" t="str">
        <f>IFERROR(VLOOKUP(C858,CadArm!$B$6:$E$26,4,FALSE)-COUNTIFS($C$6:C858,tbLancamentos[[#This Row],[LOCAL]],$H$6:H858,"Ocupado"),"")</f>
        <v/>
      </c>
      <c r="J858" s="25" t="str">
        <f>IF(tbLancamentos[[#This Row],[Vagas disponíveis]]&lt;0,"Vagas esgotadas para "&amp;C858,"")</f>
        <v/>
      </c>
    </row>
    <row r="859" spans="2:10" s="25" customFormat="1" ht="15" x14ac:dyDescent="0.2">
      <c r="B859" s="40"/>
      <c r="C859" s="41"/>
      <c r="D859" s="76"/>
      <c r="E859" s="76"/>
      <c r="F859" s="62" t="str">
        <f>IFERROR(IF(E859="","",IF(VLOOKUP(E859,tbFuncionarios[],6,FALSE)&lt;&gt;"","Demitido",VLOOKUP(E859,tbFuncionarios[],2,FALSE))),"")</f>
        <v/>
      </c>
      <c r="G859" s="79" t="str">
        <f>IF(tbLancamentos[[#This Row],[NOME]]="","",IF(tbLancamentos[[#This Row],[esgotado]]&lt;&gt;"",tbLancamentos[[#This Row],[esgotado]],tbLancamentos[[#This Row],[DISPONIBILIDADE]]))</f>
        <v/>
      </c>
      <c r="H859" s="63" t="str">
        <f>IFERROR(IF(tbLancamentos[[#This Row],[NOME]]="","",IF(AND(D859&lt;&gt;"",F859&lt;&gt;"",F859&lt;&gt;"Demitido"),"Ocupado","Disponível")),"")</f>
        <v/>
      </c>
      <c r="I859" s="25" t="str">
        <f>IFERROR(VLOOKUP(C859,CadArm!$B$6:$E$26,4,FALSE)-COUNTIFS($C$6:C859,tbLancamentos[[#This Row],[LOCAL]],$H$6:H859,"Ocupado"),"")</f>
        <v/>
      </c>
      <c r="J859" s="25" t="str">
        <f>IF(tbLancamentos[[#This Row],[Vagas disponíveis]]&lt;0,"Vagas esgotadas para "&amp;C859,"")</f>
        <v/>
      </c>
    </row>
    <row r="860" spans="2:10" s="25" customFormat="1" ht="15" x14ac:dyDescent="0.2">
      <c r="B860" s="40"/>
      <c r="C860" s="41"/>
      <c r="D860" s="76"/>
      <c r="E860" s="76"/>
      <c r="F860" s="62" t="str">
        <f>IFERROR(IF(E860="","",IF(VLOOKUP(E860,tbFuncionarios[],6,FALSE)&lt;&gt;"","Demitido",VLOOKUP(E860,tbFuncionarios[],2,FALSE))),"")</f>
        <v/>
      </c>
      <c r="G860" s="79" t="str">
        <f>IF(tbLancamentos[[#This Row],[NOME]]="","",IF(tbLancamentos[[#This Row],[esgotado]]&lt;&gt;"",tbLancamentos[[#This Row],[esgotado]],tbLancamentos[[#This Row],[DISPONIBILIDADE]]))</f>
        <v/>
      </c>
      <c r="H860" s="63" t="str">
        <f>IFERROR(IF(tbLancamentos[[#This Row],[NOME]]="","",IF(AND(D860&lt;&gt;"",F860&lt;&gt;"",F860&lt;&gt;"Demitido"),"Ocupado","Disponível")),"")</f>
        <v/>
      </c>
      <c r="I860" s="25" t="str">
        <f>IFERROR(VLOOKUP(C860,CadArm!$B$6:$E$26,4,FALSE)-COUNTIFS($C$6:C860,tbLancamentos[[#This Row],[LOCAL]],$H$6:H860,"Ocupado"),"")</f>
        <v/>
      </c>
      <c r="J860" s="25" t="str">
        <f>IF(tbLancamentos[[#This Row],[Vagas disponíveis]]&lt;0,"Vagas esgotadas para "&amp;C860,"")</f>
        <v/>
      </c>
    </row>
    <row r="861" spans="2:10" s="25" customFormat="1" ht="15" x14ac:dyDescent="0.2">
      <c r="B861" s="40"/>
      <c r="C861" s="41"/>
      <c r="D861" s="76"/>
      <c r="E861" s="76"/>
      <c r="F861" s="62" t="str">
        <f>IFERROR(IF(E861="","",IF(VLOOKUP(E861,tbFuncionarios[],6,FALSE)&lt;&gt;"","Demitido",VLOOKUP(E861,tbFuncionarios[],2,FALSE))),"")</f>
        <v/>
      </c>
      <c r="G861" s="79" t="str">
        <f>IF(tbLancamentos[[#This Row],[NOME]]="","",IF(tbLancamentos[[#This Row],[esgotado]]&lt;&gt;"",tbLancamentos[[#This Row],[esgotado]],tbLancamentos[[#This Row],[DISPONIBILIDADE]]))</f>
        <v/>
      </c>
      <c r="H861" s="63" t="str">
        <f>IFERROR(IF(tbLancamentos[[#This Row],[NOME]]="","",IF(AND(D861&lt;&gt;"",F861&lt;&gt;"",F861&lt;&gt;"Demitido"),"Ocupado","Disponível")),"")</f>
        <v/>
      </c>
      <c r="I861" s="25" t="str">
        <f>IFERROR(VLOOKUP(C861,CadArm!$B$6:$E$26,4,FALSE)-COUNTIFS($C$6:C861,tbLancamentos[[#This Row],[LOCAL]],$H$6:H861,"Ocupado"),"")</f>
        <v/>
      </c>
      <c r="J861" s="25" t="str">
        <f>IF(tbLancamentos[[#This Row],[Vagas disponíveis]]&lt;0,"Vagas esgotadas para "&amp;C861,"")</f>
        <v/>
      </c>
    </row>
    <row r="862" spans="2:10" s="25" customFormat="1" ht="15" x14ac:dyDescent="0.2">
      <c r="B862" s="40"/>
      <c r="C862" s="41"/>
      <c r="D862" s="76"/>
      <c r="E862" s="76"/>
      <c r="F862" s="62" t="str">
        <f>IFERROR(IF(E862="","",IF(VLOOKUP(E862,tbFuncionarios[],6,FALSE)&lt;&gt;"","Demitido",VLOOKUP(E862,tbFuncionarios[],2,FALSE))),"")</f>
        <v/>
      </c>
      <c r="G862" s="79" t="str">
        <f>IF(tbLancamentos[[#This Row],[NOME]]="","",IF(tbLancamentos[[#This Row],[esgotado]]&lt;&gt;"",tbLancamentos[[#This Row],[esgotado]],tbLancamentos[[#This Row],[DISPONIBILIDADE]]))</f>
        <v/>
      </c>
      <c r="H862" s="63" t="str">
        <f>IFERROR(IF(tbLancamentos[[#This Row],[NOME]]="","",IF(AND(D862&lt;&gt;"",F862&lt;&gt;"",F862&lt;&gt;"Demitido"),"Ocupado","Disponível")),"")</f>
        <v/>
      </c>
      <c r="I862" s="25" t="str">
        <f>IFERROR(VLOOKUP(C862,CadArm!$B$6:$E$26,4,FALSE)-COUNTIFS($C$6:C862,tbLancamentos[[#This Row],[LOCAL]],$H$6:H862,"Ocupado"),"")</f>
        <v/>
      </c>
      <c r="J862" s="25" t="str">
        <f>IF(tbLancamentos[[#This Row],[Vagas disponíveis]]&lt;0,"Vagas esgotadas para "&amp;C862,"")</f>
        <v/>
      </c>
    </row>
    <row r="863" spans="2:10" s="25" customFormat="1" ht="15" x14ac:dyDescent="0.2">
      <c r="B863" s="40"/>
      <c r="C863" s="41"/>
      <c r="D863" s="76"/>
      <c r="E863" s="76"/>
      <c r="F863" s="62" t="str">
        <f>IFERROR(IF(E863="","",IF(VLOOKUP(E863,tbFuncionarios[],6,FALSE)&lt;&gt;"","Demitido",VLOOKUP(E863,tbFuncionarios[],2,FALSE))),"")</f>
        <v/>
      </c>
      <c r="G863" s="79" t="str">
        <f>IF(tbLancamentos[[#This Row],[NOME]]="","",IF(tbLancamentos[[#This Row],[esgotado]]&lt;&gt;"",tbLancamentos[[#This Row],[esgotado]],tbLancamentos[[#This Row],[DISPONIBILIDADE]]))</f>
        <v/>
      </c>
      <c r="H863" s="63" t="str">
        <f>IFERROR(IF(tbLancamentos[[#This Row],[NOME]]="","",IF(AND(D863&lt;&gt;"",F863&lt;&gt;"",F863&lt;&gt;"Demitido"),"Ocupado","Disponível")),"")</f>
        <v/>
      </c>
      <c r="I863" s="25" t="str">
        <f>IFERROR(VLOOKUP(C863,CadArm!$B$6:$E$26,4,FALSE)-COUNTIFS($C$6:C863,tbLancamentos[[#This Row],[LOCAL]],$H$6:H863,"Ocupado"),"")</f>
        <v/>
      </c>
      <c r="J863" s="25" t="str">
        <f>IF(tbLancamentos[[#This Row],[Vagas disponíveis]]&lt;0,"Vagas esgotadas para "&amp;C863,"")</f>
        <v/>
      </c>
    </row>
    <row r="864" spans="2:10" s="25" customFormat="1" ht="15" x14ac:dyDescent="0.2">
      <c r="B864" s="40"/>
      <c r="C864" s="41"/>
      <c r="D864" s="76"/>
      <c r="E864" s="76"/>
      <c r="F864" s="62" t="str">
        <f>IFERROR(IF(E864="","",IF(VLOOKUP(E864,tbFuncionarios[],6,FALSE)&lt;&gt;"","Demitido",VLOOKUP(E864,tbFuncionarios[],2,FALSE))),"")</f>
        <v/>
      </c>
      <c r="G864" s="79" t="str">
        <f>IF(tbLancamentos[[#This Row],[NOME]]="","",IF(tbLancamentos[[#This Row],[esgotado]]&lt;&gt;"",tbLancamentos[[#This Row],[esgotado]],tbLancamentos[[#This Row],[DISPONIBILIDADE]]))</f>
        <v/>
      </c>
      <c r="H864" s="63" t="str">
        <f>IFERROR(IF(tbLancamentos[[#This Row],[NOME]]="","",IF(AND(D864&lt;&gt;"",F864&lt;&gt;"",F864&lt;&gt;"Demitido"),"Ocupado","Disponível")),"")</f>
        <v/>
      </c>
      <c r="I864" s="25" t="str">
        <f>IFERROR(VLOOKUP(C864,CadArm!$B$6:$E$26,4,FALSE)-COUNTIFS($C$6:C864,tbLancamentos[[#This Row],[LOCAL]],$H$6:H864,"Ocupado"),"")</f>
        <v/>
      </c>
      <c r="J864" s="25" t="str">
        <f>IF(tbLancamentos[[#This Row],[Vagas disponíveis]]&lt;0,"Vagas esgotadas para "&amp;C864,"")</f>
        <v/>
      </c>
    </row>
    <row r="865" spans="2:10" s="25" customFormat="1" ht="15" x14ac:dyDescent="0.2">
      <c r="B865" s="40"/>
      <c r="C865" s="41"/>
      <c r="D865" s="76"/>
      <c r="E865" s="76"/>
      <c r="F865" s="62" t="str">
        <f>IFERROR(IF(E865="","",IF(VLOOKUP(E865,tbFuncionarios[],6,FALSE)&lt;&gt;"","Demitido",VLOOKUP(E865,tbFuncionarios[],2,FALSE))),"")</f>
        <v/>
      </c>
      <c r="G865" s="79" t="str">
        <f>IF(tbLancamentos[[#This Row],[NOME]]="","",IF(tbLancamentos[[#This Row],[esgotado]]&lt;&gt;"",tbLancamentos[[#This Row],[esgotado]],tbLancamentos[[#This Row],[DISPONIBILIDADE]]))</f>
        <v/>
      </c>
      <c r="H865" s="63" t="str">
        <f>IFERROR(IF(tbLancamentos[[#This Row],[NOME]]="","",IF(AND(D865&lt;&gt;"",F865&lt;&gt;"",F865&lt;&gt;"Demitido"),"Ocupado","Disponível")),"")</f>
        <v/>
      </c>
      <c r="I865" s="25" t="str">
        <f>IFERROR(VLOOKUP(C865,CadArm!$B$6:$E$26,4,FALSE)-COUNTIFS($C$6:C865,tbLancamentos[[#This Row],[LOCAL]],$H$6:H865,"Ocupado"),"")</f>
        <v/>
      </c>
      <c r="J865" s="25" t="str">
        <f>IF(tbLancamentos[[#This Row],[Vagas disponíveis]]&lt;0,"Vagas esgotadas para "&amp;C865,"")</f>
        <v/>
      </c>
    </row>
    <row r="866" spans="2:10" s="25" customFormat="1" ht="15" x14ac:dyDescent="0.2">
      <c r="B866" s="40"/>
      <c r="C866" s="41"/>
      <c r="D866" s="76"/>
      <c r="E866" s="76"/>
      <c r="F866" s="62" t="str">
        <f>IFERROR(IF(E866="","",IF(VLOOKUP(E866,tbFuncionarios[],6,FALSE)&lt;&gt;"","Demitido",VLOOKUP(E866,tbFuncionarios[],2,FALSE))),"")</f>
        <v/>
      </c>
      <c r="G866" s="79" t="str">
        <f>IF(tbLancamentos[[#This Row],[NOME]]="","",IF(tbLancamentos[[#This Row],[esgotado]]&lt;&gt;"",tbLancamentos[[#This Row],[esgotado]],tbLancamentos[[#This Row],[DISPONIBILIDADE]]))</f>
        <v/>
      </c>
      <c r="H866" s="63" t="str">
        <f>IFERROR(IF(tbLancamentos[[#This Row],[NOME]]="","",IF(AND(D866&lt;&gt;"",F866&lt;&gt;"",F866&lt;&gt;"Demitido"),"Ocupado","Disponível")),"")</f>
        <v/>
      </c>
      <c r="I866" s="25" t="str">
        <f>IFERROR(VLOOKUP(C866,CadArm!$B$6:$E$26,4,FALSE)-COUNTIFS($C$6:C866,tbLancamentos[[#This Row],[LOCAL]],$H$6:H866,"Ocupado"),"")</f>
        <v/>
      </c>
      <c r="J866" s="25" t="str">
        <f>IF(tbLancamentos[[#This Row],[Vagas disponíveis]]&lt;0,"Vagas esgotadas para "&amp;C866,"")</f>
        <v/>
      </c>
    </row>
    <row r="867" spans="2:10" s="25" customFormat="1" ht="15" x14ac:dyDescent="0.2">
      <c r="B867" s="40"/>
      <c r="C867" s="41"/>
      <c r="D867" s="76"/>
      <c r="E867" s="76"/>
      <c r="F867" s="62" t="str">
        <f>IFERROR(IF(E867="","",IF(VLOOKUP(E867,tbFuncionarios[],6,FALSE)&lt;&gt;"","Demitido",VLOOKUP(E867,tbFuncionarios[],2,FALSE))),"")</f>
        <v/>
      </c>
      <c r="G867" s="79" t="str">
        <f>IF(tbLancamentos[[#This Row],[NOME]]="","",IF(tbLancamentos[[#This Row],[esgotado]]&lt;&gt;"",tbLancamentos[[#This Row],[esgotado]],tbLancamentos[[#This Row],[DISPONIBILIDADE]]))</f>
        <v/>
      </c>
      <c r="H867" s="63" t="str">
        <f>IFERROR(IF(tbLancamentos[[#This Row],[NOME]]="","",IF(AND(D867&lt;&gt;"",F867&lt;&gt;"",F867&lt;&gt;"Demitido"),"Ocupado","Disponível")),"")</f>
        <v/>
      </c>
      <c r="I867" s="25" t="str">
        <f>IFERROR(VLOOKUP(C867,CadArm!$B$6:$E$26,4,FALSE)-COUNTIFS($C$6:C867,tbLancamentos[[#This Row],[LOCAL]],$H$6:H867,"Ocupado"),"")</f>
        <v/>
      </c>
      <c r="J867" s="25" t="str">
        <f>IF(tbLancamentos[[#This Row],[Vagas disponíveis]]&lt;0,"Vagas esgotadas para "&amp;C867,"")</f>
        <v/>
      </c>
    </row>
    <row r="868" spans="2:10" s="25" customFormat="1" ht="15" x14ac:dyDescent="0.2">
      <c r="B868" s="40"/>
      <c r="C868" s="41"/>
      <c r="D868" s="76"/>
      <c r="E868" s="76"/>
      <c r="F868" s="62" t="str">
        <f>IFERROR(IF(E868="","",IF(VLOOKUP(E868,tbFuncionarios[],6,FALSE)&lt;&gt;"","Demitido",VLOOKUP(E868,tbFuncionarios[],2,FALSE))),"")</f>
        <v/>
      </c>
      <c r="G868" s="79" t="str">
        <f>IF(tbLancamentos[[#This Row],[NOME]]="","",IF(tbLancamentos[[#This Row],[esgotado]]&lt;&gt;"",tbLancamentos[[#This Row],[esgotado]],tbLancamentos[[#This Row],[DISPONIBILIDADE]]))</f>
        <v/>
      </c>
      <c r="H868" s="63" t="str">
        <f>IFERROR(IF(tbLancamentos[[#This Row],[NOME]]="","",IF(AND(D868&lt;&gt;"",F868&lt;&gt;"",F868&lt;&gt;"Demitido"),"Ocupado","Disponível")),"")</f>
        <v/>
      </c>
      <c r="I868" s="25" t="str">
        <f>IFERROR(VLOOKUP(C868,CadArm!$B$6:$E$26,4,FALSE)-COUNTIFS($C$6:C868,tbLancamentos[[#This Row],[LOCAL]],$H$6:H868,"Ocupado"),"")</f>
        <v/>
      </c>
      <c r="J868" s="25" t="str">
        <f>IF(tbLancamentos[[#This Row],[Vagas disponíveis]]&lt;0,"Vagas esgotadas para "&amp;C868,"")</f>
        <v/>
      </c>
    </row>
    <row r="869" spans="2:10" s="25" customFormat="1" ht="15" x14ac:dyDescent="0.2">
      <c r="B869" s="40"/>
      <c r="C869" s="41"/>
      <c r="D869" s="76"/>
      <c r="E869" s="76"/>
      <c r="F869" s="62" t="str">
        <f>IFERROR(IF(E869="","",IF(VLOOKUP(E869,tbFuncionarios[],6,FALSE)&lt;&gt;"","Demitido",VLOOKUP(E869,tbFuncionarios[],2,FALSE))),"")</f>
        <v/>
      </c>
      <c r="G869" s="79" t="str">
        <f>IF(tbLancamentos[[#This Row],[NOME]]="","",IF(tbLancamentos[[#This Row],[esgotado]]&lt;&gt;"",tbLancamentos[[#This Row],[esgotado]],tbLancamentos[[#This Row],[DISPONIBILIDADE]]))</f>
        <v/>
      </c>
      <c r="H869" s="63" t="str">
        <f>IFERROR(IF(tbLancamentos[[#This Row],[NOME]]="","",IF(AND(D869&lt;&gt;"",F869&lt;&gt;"",F869&lt;&gt;"Demitido"),"Ocupado","Disponível")),"")</f>
        <v/>
      </c>
      <c r="I869" s="25" t="str">
        <f>IFERROR(VLOOKUP(C869,CadArm!$B$6:$E$26,4,FALSE)-COUNTIFS($C$6:C869,tbLancamentos[[#This Row],[LOCAL]],$H$6:H869,"Ocupado"),"")</f>
        <v/>
      </c>
      <c r="J869" s="25" t="str">
        <f>IF(tbLancamentos[[#This Row],[Vagas disponíveis]]&lt;0,"Vagas esgotadas para "&amp;C869,"")</f>
        <v/>
      </c>
    </row>
    <row r="870" spans="2:10" s="25" customFormat="1" ht="15" x14ac:dyDescent="0.2">
      <c r="B870" s="40"/>
      <c r="C870" s="41"/>
      <c r="D870" s="76"/>
      <c r="E870" s="76"/>
      <c r="F870" s="62" t="str">
        <f>IFERROR(IF(E870="","",IF(VLOOKUP(E870,tbFuncionarios[],6,FALSE)&lt;&gt;"","Demitido",VLOOKUP(E870,tbFuncionarios[],2,FALSE))),"")</f>
        <v/>
      </c>
      <c r="G870" s="79" t="str">
        <f>IF(tbLancamentos[[#This Row],[NOME]]="","",IF(tbLancamentos[[#This Row],[esgotado]]&lt;&gt;"",tbLancamentos[[#This Row],[esgotado]],tbLancamentos[[#This Row],[DISPONIBILIDADE]]))</f>
        <v/>
      </c>
      <c r="H870" s="63" t="str">
        <f>IFERROR(IF(tbLancamentos[[#This Row],[NOME]]="","",IF(AND(D870&lt;&gt;"",F870&lt;&gt;"",F870&lt;&gt;"Demitido"),"Ocupado","Disponível")),"")</f>
        <v/>
      </c>
      <c r="I870" s="25" t="str">
        <f>IFERROR(VLOOKUP(C870,CadArm!$B$6:$E$26,4,FALSE)-COUNTIFS($C$6:C870,tbLancamentos[[#This Row],[LOCAL]],$H$6:H870,"Ocupado"),"")</f>
        <v/>
      </c>
      <c r="J870" s="25" t="str">
        <f>IF(tbLancamentos[[#This Row],[Vagas disponíveis]]&lt;0,"Vagas esgotadas para "&amp;C870,"")</f>
        <v/>
      </c>
    </row>
    <row r="871" spans="2:10" s="25" customFormat="1" ht="15" x14ac:dyDescent="0.2">
      <c r="B871" s="40"/>
      <c r="C871" s="41"/>
      <c r="D871" s="76"/>
      <c r="E871" s="76"/>
      <c r="F871" s="62" t="str">
        <f>IFERROR(IF(E871="","",IF(VLOOKUP(E871,tbFuncionarios[],6,FALSE)&lt;&gt;"","Demitido",VLOOKUP(E871,tbFuncionarios[],2,FALSE))),"")</f>
        <v/>
      </c>
      <c r="G871" s="79" t="str">
        <f>IF(tbLancamentos[[#This Row],[NOME]]="","",IF(tbLancamentos[[#This Row],[esgotado]]&lt;&gt;"",tbLancamentos[[#This Row],[esgotado]],tbLancamentos[[#This Row],[DISPONIBILIDADE]]))</f>
        <v/>
      </c>
      <c r="H871" s="63" t="str">
        <f>IFERROR(IF(tbLancamentos[[#This Row],[NOME]]="","",IF(AND(D871&lt;&gt;"",F871&lt;&gt;"",F871&lt;&gt;"Demitido"),"Ocupado","Disponível")),"")</f>
        <v/>
      </c>
      <c r="I871" s="25" t="str">
        <f>IFERROR(VLOOKUP(C871,CadArm!$B$6:$E$26,4,FALSE)-COUNTIFS($C$6:C871,tbLancamentos[[#This Row],[LOCAL]],$H$6:H871,"Ocupado"),"")</f>
        <v/>
      </c>
      <c r="J871" s="25" t="str">
        <f>IF(tbLancamentos[[#This Row],[Vagas disponíveis]]&lt;0,"Vagas esgotadas para "&amp;C871,"")</f>
        <v/>
      </c>
    </row>
    <row r="872" spans="2:10" s="25" customFormat="1" ht="15" x14ac:dyDescent="0.2">
      <c r="B872" s="40"/>
      <c r="C872" s="41"/>
      <c r="D872" s="76"/>
      <c r="E872" s="76"/>
      <c r="F872" s="62" t="str">
        <f>IFERROR(IF(E872="","",IF(VLOOKUP(E872,tbFuncionarios[],6,FALSE)&lt;&gt;"","Demitido",VLOOKUP(E872,tbFuncionarios[],2,FALSE))),"")</f>
        <v/>
      </c>
      <c r="G872" s="79" t="str">
        <f>IF(tbLancamentos[[#This Row],[NOME]]="","",IF(tbLancamentos[[#This Row],[esgotado]]&lt;&gt;"",tbLancamentos[[#This Row],[esgotado]],tbLancamentos[[#This Row],[DISPONIBILIDADE]]))</f>
        <v/>
      </c>
      <c r="H872" s="63" t="str">
        <f>IFERROR(IF(tbLancamentos[[#This Row],[NOME]]="","",IF(AND(D872&lt;&gt;"",F872&lt;&gt;"",F872&lt;&gt;"Demitido"),"Ocupado","Disponível")),"")</f>
        <v/>
      </c>
      <c r="I872" s="25" t="str">
        <f>IFERROR(VLOOKUP(C872,CadArm!$B$6:$E$26,4,FALSE)-COUNTIFS($C$6:C872,tbLancamentos[[#This Row],[LOCAL]],$H$6:H872,"Ocupado"),"")</f>
        <v/>
      </c>
      <c r="J872" s="25" t="str">
        <f>IF(tbLancamentos[[#This Row],[Vagas disponíveis]]&lt;0,"Vagas esgotadas para "&amp;C872,"")</f>
        <v/>
      </c>
    </row>
    <row r="873" spans="2:10" s="25" customFormat="1" ht="15" x14ac:dyDescent="0.2">
      <c r="B873" s="40"/>
      <c r="C873" s="41"/>
      <c r="D873" s="76"/>
      <c r="E873" s="76"/>
      <c r="F873" s="62" t="str">
        <f>IFERROR(IF(E873="","",IF(VLOOKUP(E873,tbFuncionarios[],6,FALSE)&lt;&gt;"","Demitido",VLOOKUP(E873,tbFuncionarios[],2,FALSE))),"")</f>
        <v/>
      </c>
      <c r="G873" s="79" t="str">
        <f>IF(tbLancamentos[[#This Row],[NOME]]="","",IF(tbLancamentos[[#This Row],[esgotado]]&lt;&gt;"",tbLancamentos[[#This Row],[esgotado]],tbLancamentos[[#This Row],[DISPONIBILIDADE]]))</f>
        <v/>
      </c>
      <c r="H873" s="63" t="str">
        <f>IFERROR(IF(tbLancamentos[[#This Row],[NOME]]="","",IF(AND(D873&lt;&gt;"",F873&lt;&gt;"",F873&lt;&gt;"Demitido"),"Ocupado","Disponível")),"")</f>
        <v/>
      </c>
      <c r="I873" s="25" t="str">
        <f>IFERROR(VLOOKUP(C873,CadArm!$B$6:$E$26,4,FALSE)-COUNTIFS($C$6:C873,tbLancamentos[[#This Row],[LOCAL]],$H$6:H873,"Ocupado"),"")</f>
        <v/>
      </c>
      <c r="J873" s="25" t="str">
        <f>IF(tbLancamentos[[#This Row],[Vagas disponíveis]]&lt;0,"Vagas esgotadas para "&amp;C873,"")</f>
        <v/>
      </c>
    </row>
    <row r="874" spans="2:10" s="25" customFormat="1" ht="15" x14ac:dyDescent="0.2">
      <c r="B874" s="40"/>
      <c r="C874" s="41"/>
      <c r="D874" s="76"/>
      <c r="E874" s="76"/>
      <c r="F874" s="62" t="str">
        <f>IFERROR(IF(E874="","",IF(VLOOKUP(E874,tbFuncionarios[],6,FALSE)&lt;&gt;"","Demitido",VLOOKUP(E874,tbFuncionarios[],2,FALSE))),"")</f>
        <v/>
      </c>
      <c r="G874" s="79" t="str">
        <f>IF(tbLancamentos[[#This Row],[NOME]]="","",IF(tbLancamentos[[#This Row],[esgotado]]&lt;&gt;"",tbLancamentos[[#This Row],[esgotado]],tbLancamentos[[#This Row],[DISPONIBILIDADE]]))</f>
        <v/>
      </c>
      <c r="H874" s="63" t="str">
        <f>IFERROR(IF(tbLancamentos[[#This Row],[NOME]]="","",IF(AND(D874&lt;&gt;"",F874&lt;&gt;"",F874&lt;&gt;"Demitido"),"Ocupado","Disponível")),"")</f>
        <v/>
      </c>
      <c r="I874" s="25" t="str">
        <f>IFERROR(VLOOKUP(C874,CadArm!$B$6:$E$26,4,FALSE)-COUNTIFS($C$6:C874,tbLancamentos[[#This Row],[LOCAL]],$H$6:H874,"Ocupado"),"")</f>
        <v/>
      </c>
      <c r="J874" s="25" t="str">
        <f>IF(tbLancamentos[[#This Row],[Vagas disponíveis]]&lt;0,"Vagas esgotadas para "&amp;C874,"")</f>
        <v/>
      </c>
    </row>
    <row r="875" spans="2:10" s="25" customFormat="1" ht="15" x14ac:dyDescent="0.2">
      <c r="B875" s="40"/>
      <c r="C875" s="41"/>
      <c r="D875" s="76"/>
      <c r="E875" s="76"/>
      <c r="F875" s="62" t="str">
        <f>IFERROR(IF(E875="","",IF(VLOOKUP(E875,tbFuncionarios[],6,FALSE)&lt;&gt;"","Demitido",VLOOKUP(E875,tbFuncionarios[],2,FALSE))),"")</f>
        <v/>
      </c>
      <c r="G875" s="79" t="str">
        <f>IF(tbLancamentos[[#This Row],[NOME]]="","",IF(tbLancamentos[[#This Row],[esgotado]]&lt;&gt;"",tbLancamentos[[#This Row],[esgotado]],tbLancamentos[[#This Row],[DISPONIBILIDADE]]))</f>
        <v/>
      </c>
      <c r="H875" s="63" t="str">
        <f>IFERROR(IF(tbLancamentos[[#This Row],[NOME]]="","",IF(AND(D875&lt;&gt;"",F875&lt;&gt;"",F875&lt;&gt;"Demitido"),"Ocupado","Disponível")),"")</f>
        <v/>
      </c>
      <c r="I875" s="25" t="str">
        <f>IFERROR(VLOOKUP(C875,CadArm!$B$6:$E$26,4,FALSE)-COUNTIFS($C$6:C875,tbLancamentos[[#This Row],[LOCAL]],$H$6:H875,"Ocupado"),"")</f>
        <v/>
      </c>
      <c r="J875" s="25" t="str">
        <f>IF(tbLancamentos[[#This Row],[Vagas disponíveis]]&lt;0,"Vagas esgotadas para "&amp;C875,"")</f>
        <v/>
      </c>
    </row>
    <row r="876" spans="2:10" s="25" customFormat="1" ht="15" x14ac:dyDescent="0.2">
      <c r="B876" s="40"/>
      <c r="C876" s="41"/>
      <c r="D876" s="76"/>
      <c r="E876" s="76"/>
      <c r="F876" s="62" t="str">
        <f>IFERROR(IF(E876="","",IF(VLOOKUP(E876,tbFuncionarios[],6,FALSE)&lt;&gt;"","Demitido",VLOOKUP(E876,tbFuncionarios[],2,FALSE))),"")</f>
        <v/>
      </c>
      <c r="G876" s="79" t="str">
        <f>IF(tbLancamentos[[#This Row],[NOME]]="","",IF(tbLancamentos[[#This Row],[esgotado]]&lt;&gt;"",tbLancamentos[[#This Row],[esgotado]],tbLancamentos[[#This Row],[DISPONIBILIDADE]]))</f>
        <v/>
      </c>
      <c r="H876" s="63" t="str">
        <f>IFERROR(IF(tbLancamentos[[#This Row],[NOME]]="","",IF(AND(D876&lt;&gt;"",F876&lt;&gt;"",F876&lt;&gt;"Demitido"),"Ocupado","Disponível")),"")</f>
        <v/>
      </c>
      <c r="I876" s="25" t="str">
        <f>IFERROR(VLOOKUP(C876,CadArm!$B$6:$E$26,4,FALSE)-COUNTIFS($C$6:C876,tbLancamentos[[#This Row],[LOCAL]],$H$6:H876,"Ocupado"),"")</f>
        <v/>
      </c>
      <c r="J876" s="25" t="str">
        <f>IF(tbLancamentos[[#This Row],[Vagas disponíveis]]&lt;0,"Vagas esgotadas para "&amp;C876,"")</f>
        <v/>
      </c>
    </row>
    <row r="877" spans="2:10" s="25" customFormat="1" ht="15" x14ac:dyDescent="0.2">
      <c r="B877" s="40"/>
      <c r="C877" s="41"/>
      <c r="D877" s="76"/>
      <c r="E877" s="76"/>
      <c r="F877" s="62" t="str">
        <f>IFERROR(IF(E877="","",IF(VLOOKUP(E877,tbFuncionarios[],6,FALSE)&lt;&gt;"","Demitido",VLOOKUP(E877,tbFuncionarios[],2,FALSE))),"")</f>
        <v/>
      </c>
      <c r="G877" s="79" t="str">
        <f>IF(tbLancamentos[[#This Row],[NOME]]="","",IF(tbLancamentos[[#This Row],[esgotado]]&lt;&gt;"",tbLancamentos[[#This Row],[esgotado]],tbLancamentos[[#This Row],[DISPONIBILIDADE]]))</f>
        <v/>
      </c>
      <c r="H877" s="63" t="str">
        <f>IFERROR(IF(tbLancamentos[[#This Row],[NOME]]="","",IF(AND(D877&lt;&gt;"",F877&lt;&gt;"",F877&lt;&gt;"Demitido"),"Ocupado","Disponível")),"")</f>
        <v/>
      </c>
      <c r="I877" s="25" t="str">
        <f>IFERROR(VLOOKUP(C877,CadArm!$B$6:$E$26,4,FALSE)-COUNTIFS($C$6:C877,tbLancamentos[[#This Row],[LOCAL]],$H$6:H877,"Ocupado"),"")</f>
        <v/>
      </c>
      <c r="J877" s="25" t="str">
        <f>IF(tbLancamentos[[#This Row],[Vagas disponíveis]]&lt;0,"Vagas esgotadas para "&amp;C877,"")</f>
        <v/>
      </c>
    </row>
    <row r="878" spans="2:10" s="25" customFormat="1" ht="15" x14ac:dyDescent="0.2">
      <c r="B878" s="40"/>
      <c r="C878" s="41"/>
      <c r="D878" s="76"/>
      <c r="E878" s="76"/>
      <c r="F878" s="62" t="str">
        <f>IFERROR(IF(E878="","",IF(VLOOKUP(E878,tbFuncionarios[],6,FALSE)&lt;&gt;"","Demitido",VLOOKUP(E878,tbFuncionarios[],2,FALSE))),"")</f>
        <v/>
      </c>
      <c r="G878" s="79" t="str">
        <f>IF(tbLancamentos[[#This Row],[NOME]]="","",IF(tbLancamentos[[#This Row],[esgotado]]&lt;&gt;"",tbLancamentos[[#This Row],[esgotado]],tbLancamentos[[#This Row],[DISPONIBILIDADE]]))</f>
        <v/>
      </c>
      <c r="H878" s="63" t="str">
        <f>IFERROR(IF(tbLancamentos[[#This Row],[NOME]]="","",IF(AND(D878&lt;&gt;"",F878&lt;&gt;"",F878&lt;&gt;"Demitido"),"Ocupado","Disponível")),"")</f>
        <v/>
      </c>
      <c r="I878" s="25" t="str">
        <f>IFERROR(VLOOKUP(C878,CadArm!$B$6:$E$26,4,FALSE)-COUNTIFS($C$6:C878,tbLancamentos[[#This Row],[LOCAL]],$H$6:H878,"Ocupado"),"")</f>
        <v/>
      </c>
      <c r="J878" s="25" t="str">
        <f>IF(tbLancamentos[[#This Row],[Vagas disponíveis]]&lt;0,"Vagas esgotadas para "&amp;C878,"")</f>
        <v/>
      </c>
    </row>
    <row r="879" spans="2:10" s="25" customFormat="1" ht="15" x14ac:dyDescent="0.2">
      <c r="B879" s="40"/>
      <c r="C879" s="41"/>
      <c r="D879" s="76"/>
      <c r="E879" s="76"/>
      <c r="F879" s="62" t="str">
        <f>IFERROR(IF(E879="","",IF(VLOOKUP(E879,tbFuncionarios[],6,FALSE)&lt;&gt;"","Demitido",VLOOKUP(E879,tbFuncionarios[],2,FALSE))),"")</f>
        <v/>
      </c>
      <c r="G879" s="79" t="str">
        <f>IF(tbLancamentos[[#This Row],[NOME]]="","",IF(tbLancamentos[[#This Row],[esgotado]]&lt;&gt;"",tbLancamentos[[#This Row],[esgotado]],tbLancamentos[[#This Row],[DISPONIBILIDADE]]))</f>
        <v/>
      </c>
      <c r="H879" s="63" t="str">
        <f>IFERROR(IF(tbLancamentos[[#This Row],[NOME]]="","",IF(AND(D879&lt;&gt;"",F879&lt;&gt;"",F879&lt;&gt;"Demitido"),"Ocupado","Disponível")),"")</f>
        <v/>
      </c>
      <c r="I879" s="25" t="str">
        <f>IFERROR(VLOOKUP(C879,CadArm!$B$6:$E$26,4,FALSE)-COUNTIFS($C$6:C879,tbLancamentos[[#This Row],[LOCAL]],$H$6:H879,"Ocupado"),"")</f>
        <v/>
      </c>
      <c r="J879" s="25" t="str">
        <f>IF(tbLancamentos[[#This Row],[Vagas disponíveis]]&lt;0,"Vagas esgotadas para "&amp;C879,"")</f>
        <v/>
      </c>
    </row>
    <row r="880" spans="2:10" s="25" customFormat="1" ht="15" x14ac:dyDescent="0.2">
      <c r="B880" s="40"/>
      <c r="C880" s="41"/>
      <c r="D880" s="76"/>
      <c r="E880" s="76"/>
      <c r="F880" s="62" t="str">
        <f>IFERROR(IF(E880="","",IF(VLOOKUP(E880,tbFuncionarios[],6,FALSE)&lt;&gt;"","Demitido",VLOOKUP(E880,tbFuncionarios[],2,FALSE))),"")</f>
        <v/>
      </c>
      <c r="G880" s="79" t="str">
        <f>IF(tbLancamentos[[#This Row],[NOME]]="","",IF(tbLancamentos[[#This Row],[esgotado]]&lt;&gt;"",tbLancamentos[[#This Row],[esgotado]],tbLancamentos[[#This Row],[DISPONIBILIDADE]]))</f>
        <v/>
      </c>
      <c r="H880" s="63" t="str">
        <f>IFERROR(IF(tbLancamentos[[#This Row],[NOME]]="","",IF(AND(D880&lt;&gt;"",F880&lt;&gt;"",F880&lt;&gt;"Demitido"),"Ocupado","Disponível")),"")</f>
        <v/>
      </c>
      <c r="I880" s="25" t="str">
        <f>IFERROR(VLOOKUP(C880,CadArm!$B$6:$E$26,4,FALSE)-COUNTIFS($C$6:C880,tbLancamentos[[#This Row],[LOCAL]],$H$6:H880,"Ocupado"),"")</f>
        <v/>
      </c>
      <c r="J880" s="25" t="str">
        <f>IF(tbLancamentos[[#This Row],[Vagas disponíveis]]&lt;0,"Vagas esgotadas para "&amp;C880,"")</f>
        <v/>
      </c>
    </row>
    <row r="881" spans="2:10" s="25" customFormat="1" ht="15" x14ac:dyDescent="0.2">
      <c r="B881" s="40"/>
      <c r="C881" s="41"/>
      <c r="D881" s="76"/>
      <c r="E881" s="76"/>
      <c r="F881" s="62" t="str">
        <f>IFERROR(IF(E881="","",IF(VLOOKUP(E881,tbFuncionarios[],6,FALSE)&lt;&gt;"","Demitido",VLOOKUP(E881,tbFuncionarios[],2,FALSE))),"")</f>
        <v/>
      </c>
      <c r="G881" s="79" t="str">
        <f>IF(tbLancamentos[[#This Row],[NOME]]="","",IF(tbLancamentos[[#This Row],[esgotado]]&lt;&gt;"",tbLancamentos[[#This Row],[esgotado]],tbLancamentos[[#This Row],[DISPONIBILIDADE]]))</f>
        <v/>
      </c>
      <c r="H881" s="63" t="str">
        <f>IFERROR(IF(tbLancamentos[[#This Row],[NOME]]="","",IF(AND(D881&lt;&gt;"",F881&lt;&gt;"",F881&lt;&gt;"Demitido"),"Ocupado","Disponível")),"")</f>
        <v/>
      </c>
      <c r="I881" s="25" t="str">
        <f>IFERROR(VLOOKUP(C881,CadArm!$B$6:$E$26,4,FALSE)-COUNTIFS($C$6:C881,tbLancamentos[[#This Row],[LOCAL]],$H$6:H881,"Ocupado"),"")</f>
        <v/>
      </c>
      <c r="J881" s="25" t="str">
        <f>IF(tbLancamentos[[#This Row],[Vagas disponíveis]]&lt;0,"Vagas esgotadas para "&amp;C881,"")</f>
        <v/>
      </c>
    </row>
    <row r="882" spans="2:10" s="25" customFormat="1" ht="15" x14ac:dyDescent="0.2">
      <c r="B882" s="40"/>
      <c r="C882" s="41"/>
      <c r="D882" s="76"/>
      <c r="E882" s="76"/>
      <c r="F882" s="62" t="str">
        <f>IFERROR(IF(E882="","",IF(VLOOKUP(E882,tbFuncionarios[],6,FALSE)&lt;&gt;"","Demitido",VLOOKUP(E882,tbFuncionarios[],2,FALSE))),"")</f>
        <v/>
      </c>
      <c r="G882" s="79" t="str">
        <f>IF(tbLancamentos[[#This Row],[NOME]]="","",IF(tbLancamentos[[#This Row],[esgotado]]&lt;&gt;"",tbLancamentos[[#This Row],[esgotado]],tbLancamentos[[#This Row],[DISPONIBILIDADE]]))</f>
        <v/>
      </c>
      <c r="H882" s="63" t="str">
        <f>IFERROR(IF(tbLancamentos[[#This Row],[NOME]]="","",IF(AND(D882&lt;&gt;"",F882&lt;&gt;"",F882&lt;&gt;"Demitido"),"Ocupado","Disponível")),"")</f>
        <v/>
      </c>
      <c r="I882" s="25" t="str">
        <f>IFERROR(VLOOKUP(C882,CadArm!$B$6:$E$26,4,FALSE)-COUNTIFS($C$6:C882,tbLancamentos[[#This Row],[LOCAL]],$H$6:H882,"Ocupado"),"")</f>
        <v/>
      </c>
      <c r="J882" s="25" t="str">
        <f>IF(tbLancamentos[[#This Row],[Vagas disponíveis]]&lt;0,"Vagas esgotadas para "&amp;C882,"")</f>
        <v/>
      </c>
    </row>
    <row r="883" spans="2:10" s="25" customFormat="1" ht="15" x14ac:dyDescent="0.2">
      <c r="B883" s="40"/>
      <c r="C883" s="41"/>
      <c r="D883" s="76"/>
      <c r="E883" s="76"/>
      <c r="F883" s="62" t="str">
        <f>IFERROR(IF(E883="","",IF(VLOOKUP(E883,tbFuncionarios[],6,FALSE)&lt;&gt;"","Demitido",VLOOKUP(E883,tbFuncionarios[],2,FALSE))),"")</f>
        <v/>
      </c>
      <c r="G883" s="79" t="str">
        <f>IF(tbLancamentos[[#This Row],[NOME]]="","",IF(tbLancamentos[[#This Row],[esgotado]]&lt;&gt;"",tbLancamentos[[#This Row],[esgotado]],tbLancamentos[[#This Row],[DISPONIBILIDADE]]))</f>
        <v/>
      </c>
      <c r="H883" s="63" t="str">
        <f>IFERROR(IF(tbLancamentos[[#This Row],[NOME]]="","",IF(AND(D883&lt;&gt;"",F883&lt;&gt;"",F883&lt;&gt;"Demitido"),"Ocupado","Disponível")),"")</f>
        <v/>
      </c>
      <c r="I883" s="25" t="str">
        <f>IFERROR(VLOOKUP(C883,CadArm!$B$6:$E$26,4,FALSE)-COUNTIFS($C$6:C883,tbLancamentos[[#This Row],[LOCAL]],$H$6:H883,"Ocupado"),"")</f>
        <v/>
      </c>
      <c r="J883" s="25" t="str">
        <f>IF(tbLancamentos[[#This Row],[Vagas disponíveis]]&lt;0,"Vagas esgotadas para "&amp;C883,"")</f>
        <v/>
      </c>
    </row>
    <row r="884" spans="2:10" s="25" customFormat="1" ht="15" x14ac:dyDescent="0.2">
      <c r="B884" s="40"/>
      <c r="C884" s="41"/>
      <c r="D884" s="76"/>
      <c r="E884" s="76"/>
      <c r="F884" s="62" t="str">
        <f>IFERROR(IF(E884="","",IF(VLOOKUP(E884,tbFuncionarios[],6,FALSE)&lt;&gt;"","Demitido",VLOOKUP(E884,tbFuncionarios[],2,FALSE))),"")</f>
        <v/>
      </c>
      <c r="G884" s="79" t="str">
        <f>IF(tbLancamentos[[#This Row],[NOME]]="","",IF(tbLancamentos[[#This Row],[esgotado]]&lt;&gt;"",tbLancamentos[[#This Row],[esgotado]],tbLancamentos[[#This Row],[DISPONIBILIDADE]]))</f>
        <v/>
      </c>
      <c r="H884" s="63" t="str">
        <f>IFERROR(IF(tbLancamentos[[#This Row],[NOME]]="","",IF(AND(D884&lt;&gt;"",F884&lt;&gt;"",F884&lt;&gt;"Demitido"),"Ocupado","Disponível")),"")</f>
        <v/>
      </c>
      <c r="I884" s="25" t="str">
        <f>IFERROR(VLOOKUP(C884,CadArm!$B$6:$E$26,4,FALSE)-COUNTIFS($C$6:C884,tbLancamentos[[#This Row],[LOCAL]],$H$6:H884,"Ocupado"),"")</f>
        <v/>
      </c>
      <c r="J884" s="25" t="str">
        <f>IF(tbLancamentos[[#This Row],[Vagas disponíveis]]&lt;0,"Vagas esgotadas para "&amp;C884,"")</f>
        <v/>
      </c>
    </row>
    <row r="885" spans="2:10" s="25" customFormat="1" ht="15" x14ac:dyDescent="0.2">
      <c r="B885" s="40"/>
      <c r="C885" s="41"/>
      <c r="D885" s="76"/>
      <c r="E885" s="76"/>
      <c r="F885" s="62" t="str">
        <f>IFERROR(IF(E885="","",IF(VLOOKUP(E885,tbFuncionarios[],6,FALSE)&lt;&gt;"","Demitido",VLOOKUP(E885,tbFuncionarios[],2,FALSE))),"")</f>
        <v/>
      </c>
      <c r="G885" s="79" t="str">
        <f>IF(tbLancamentos[[#This Row],[NOME]]="","",IF(tbLancamentos[[#This Row],[esgotado]]&lt;&gt;"",tbLancamentos[[#This Row],[esgotado]],tbLancamentos[[#This Row],[DISPONIBILIDADE]]))</f>
        <v/>
      </c>
      <c r="H885" s="63" t="str">
        <f>IFERROR(IF(tbLancamentos[[#This Row],[NOME]]="","",IF(AND(D885&lt;&gt;"",F885&lt;&gt;"",F885&lt;&gt;"Demitido"),"Ocupado","Disponível")),"")</f>
        <v/>
      </c>
      <c r="I885" s="25" t="str">
        <f>IFERROR(VLOOKUP(C885,CadArm!$B$6:$E$26,4,FALSE)-COUNTIFS($C$6:C885,tbLancamentos[[#This Row],[LOCAL]],$H$6:H885,"Ocupado"),"")</f>
        <v/>
      </c>
      <c r="J885" s="25" t="str">
        <f>IF(tbLancamentos[[#This Row],[Vagas disponíveis]]&lt;0,"Vagas esgotadas para "&amp;C885,"")</f>
        <v/>
      </c>
    </row>
    <row r="886" spans="2:10" s="25" customFormat="1" ht="15" x14ac:dyDescent="0.2">
      <c r="B886" s="40"/>
      <c r="C886" s="41"/>
      <c r="D886" s="76"/>
      <c r="E886" s="76"/>
      <c r="F886" s="62" t="str">
        <f>IFERROR(IF(E886="","",IF(VLOOKUP(E886,tbFuncionarios[],6,FALSE)&lt;&gt;"","Demitido",VLOOKUP(E886,tbFuncionarios[],2,FALSE))),"")</f>
        <v/>
      </c>
      <c r="G886" s="79" t="str">
        <f>IF(tbLancamentos[[#This Row],[NOME]]="","",IF(tbLancamentos[[#This Row],[esgotado]]&lt;&gt;"",tbLancamentos[[#This Row],[esgotado]],tbLancamentos[[#This Row],[DISPONIBILIDADE]]))</f>
        <v/>
      </c>
      <c r="H886" s="63" t="str">
        <f>IFERROR(IF(tbLancamentos[[#This Row],[NOME]]="","",IF(AND(D886&lt;&gt;"",F886&lt;&gt;"",F886&lt;&gt;"Demitido"),"Ocupado","Disponível")),"")</f>
        <v/>
      </c>
      <c r="I886" s="25" t="str">
        <f>IFERROR(VLOOKUP(C886,CadArm!$B$6:$E$26,4,FALSE)-COUNTIFS($C$6:C886,tbLancamentos[[#This Row],[LOCAL]],$H$6:H886,"Ocupado"),"")</f>
        <v/>
      </c>
      <c r="J886" s="25" t="str">
        <f>IF(tbLancamentos[[#This Row],[Vagas disponíveis]]&lt;0,"Vagas esgotadas para "&amp;C886,"")</f>
        <v/>
      </c>
    </row>
    <row r="887" spans="2:10" s="25" customFormat="1" ht="15" x14ac:dyDescent="0.2">
      <c r="B887" s="40"/>
      <c r="C887" s="41"/>
      <c r="D887" s="76"/>
      <c r="E887" s="76"/>
      <c r="F887" s="62" t="str">
        <f>IFERROR(IF(E887="","",IF(VLOOKUP(E887,tbFuncionarios[],6,FALSE)&lt;&gt;"","Demitido",VLOOKUP(E887,tbFuncionarios[],2,FALSE))),"")</f>
        <v/>
      </c>
      <c r="G887" s="79" t="str">
        <f>IF(tbLancamentos[[#This Row],[NOME]]="","",IF(tbLancamentos[[#This Row],[esgotado]]&lt;&gt;"",tbLancamentos[[#This Row],[esgotado]],tbLancamentos[[#This Row],[DISPONIBILIDADE]]))</f>
        <v/>
      </c>
      <c r="H887" s="63" t="str">
        <f>IFERROR(IF(tbLancamentos[[#This Row],[NOME]]="","",IF(AND(D887&lt;&gt;"",F887&lt;&gt;"",F887&lt;&gt;"Demitido"),"Ocupado","Disponível")),"")</f>
        <v/>
      </c>
      <c r="I887" s="25" t="str">
        <f>IFERROR(VLOOKUP(C887,CadArm!$B$6:$E$26,4,FALSE)-COUNTIFS($C$6:C887,tbLancamentos[[#This Row],[LOCAL]],$H$6:H887,"Ocupado"),"")</f>
        <v/>
      </c>
      <c r="J887" s="25" t="str">
        <f>IF(tbLancamentos[[#This Row],[Vagas disponíveis]]&lt;0,"Vagas esgotadas para "&amp;C887,"")</f>
        <v/>
      </c>
    </row>
    <row r="888" spans="2:10" s="25" customFormat="1" ht="15" x14ac:dyDescent="0.2">
      <c r="B888" s="40"/>
      <c r="C888" s="41"/>
      <c r="D888" s="76"/>
      <c r="E888" s="76"/>
      <c r="F888" s="62" t="str">
        <f>IFERROR(IF(E888="","",IF(VLOOKUP(E888,tbFuncionarios[],6,FALSE)&lt;&gt;"","Demitido",VLOOKUP(E888,tbFuncionarios[],2,FALSE))),"")</f>
        <v/>
      </c>
      <c r="G888" s="79" t="str">
        <f>IF(tbLancamentos[[#This Row],[NOME]]="","",IF(tbLancamentos[[#This Row],[esgotado]]&lt;&gt;"",tbLancamentos[[#This Row],[esgotado]],tbLancamentos[[#This Row],[DISPONIBILIDADE]]))</f>
        <v/>
      </c>
      <c r="H888" s="63" t="str">
        <f>IFERROR(IF(tbLancamentos[[#This Row],[NOME]]="","",IF(AND(D888&lt;&gt;"",F888&lt;&gt;"",F888&lt;&gt;"Demitido"),"Ocupado","Disponível")),"")</f>
        <v/>
      </c>
      <c r="I888" s="25" t="str">
        <f>IFERROR(VLOOKUP(C888,CadArm!$B$6:$E$26,4,FALSE)-COUNTIFS($C$6:C888,tbLancamentos[[#This Row],[LOCAL]],$H$6:H888,"Ocupado"),"")</f>
        <v/>
      </c>
      <c r="J888" s="25" t="str">
        <f>IF(tbLancamentos[[#This Row],[Vagas disponíveis]]&lt;0,"Vagas esgotadas para "&amp;C888,"")</f>
        <v/>
      </c>
    </row>
    <row r="889" spans="2:10" s="25" customFormat="1" ht="15" x14ac:dyDescent="0.2">
      <c r="B889" s="40"/>
      <c r="C889" s="41"/>
      <c r="D889" s="76"/>
      <c r="E889" s="76"/>
      <c r="F889" s="62" t="str">
        <f>IFERROR(IF(E889="","",IF(VLOOKUP(E889,tbFuncionarios[],6,FALSE)&lt;&gt;"","Demitido",VLOOKUP(E889,tbFuncionarios[],2,FALSE))),"")</f>
        <v/>
      </c>
      <c r="G889" s="79" t="str">
        <f>IF(tbLancamentos[[#This Row],[NOME]]="","",IF(tbLancamentos[[#This Row],[esgotado]]&lt;&gt;"",tbLancamentos[[#This Row],[esgotado]],tbLancamentos[[#This Row],[DISPONIBILIDADE]]))</f>
        <v/>
      </c>
      <c r="H889" s="63" t="str">
        <f>IFERROR(IF(tbLancamentos[[#This Row],[NOME]]="","",IF(AND(D889&lt;&gt;"",F889&lt;&gt;"",F889&lt;&gt;"Demitido"),"Ocupado","Disponível")),"")</f>
        <v/>
      </c>
      <c r="I889" s="25" t="str">
        <f>IFERROR(VLOOKUP(C889,CadArm!$B$6:$E$26,4,FALSE)-COUNTIFS($C$6:C889,tbLancamentos[[#This Row],[LOCAL]],$H$6:H889,"Ocupado"),"")</f>
        <v/>
      </c>
      <c r="J889" s="25" t="str">
        <f>IF(tbLancamentos[[#This Row],[Vagas disponíveis]]&lt;0,"Vagas esgotadas para "&amp;C889,"")</f>
        <v/>
      </c>
    </row>
    <row r="890" spans="2:10" s="25" customFormat="1" ht="15" x14ac:dyDescent="0.2">
      <c r="B890" s="40"/>
      <c r="C890" s="41"/>
      <c r="D890" s="76"/>
      <c r="E890" s="76"/>
      <c r="F890" s="62" t="str">
        <f>IFERROR(IF(E890="","",IF(VLOOKUP(E890,tbFuncionarios[],6,FALSE)&lt;&gt;"","Demitido",VLOOKUP(E890,tbFuncionarios[],2,FALSE))),"")</f>
        <v/>
      </c>
      <c r="G890" s="79" t="str">
        <f>IF(tbLancamentos[[#This Row],[NOME]]="","",IF(tbLancamentos[[#This Row],[esgotado]]&lt;&gt;"",tbLancamentos[[#This Row],[esgotado]],tbLancamentos[[#This Row],[DISPONIBILIDADE]]))</f>
        <v/>
      </c>
      <c r="H890" s="63" t="str">
        <f>IFERROR(IF(tbLancamentos[[#This Row],[NOME]]="","",IF(AND(D890&lt;&gt;"",F890&lt;&gt;"",F890&lt;&gt;"Demitido"),"Ocupado","Disponível")),"")</f>
        <v/>
      </c>
      <c r="I890" s="25" t="str">
        <f>IFERROR(VLOOKUP(C890,CadArm!$B$6:$E$26,4,FALSE)-COUNTIFS($C$6:C890,tbLancamentos[[#This Row],[LOCAL]],$H$6:H890,"Ocupado"),"")</f>
        <v/>
      </c>
      <c r="J890" s="25" t="str">
        <f>IF(tbLancamentos[[#This Row],[Vagas disponíveis]]&lt;0,"Vagas esgotadas para "&amp;C890,"")</f>
        <v/>
      </c>
    </row>
    <row r="891" spans="2:10" s="25" customFormat="1" ht="15" x14ac:dyDescent="0.2">
      <c r="B891" s="40"/>
      <c r="C891" s="41"/>
      <c r="D891" s="76"/>
      <c r="E891" s="76"/>
      <c r="F891" s="62" t="str">
        <f>IFERROR(IF(E891="","",IF(VLOOKUP(E891,tbFuncionarios[],6,FALSE)&lt;&gt;"","Demitido",VLOOKUP(E891,tbFuncionarios[],2,FALSE))),"")</f>
        <v/>
      </c>
      <c r="G891" s="79" t="str">
        <f>IF(tbLancamentos[[#This Row],[NOME]]="","",IF(tbLancamentos[[#This Row],[esgotado]]&lt;&gt;"",tbLancamentos[[#This Row],[esgotado]],tbLancamentos[[#This Row],[DISPONIBILIDADE]]))</f>
        <v/>
      </c>
      <c r="H891" s="63" t="str">
        <f>IFERROR(IF(tbLancamentos[[#This Row],[NOME]]="","",IF(AND(D891&lt;&gt;"",F891&lt;&gt;"",F891&lt;&gt;"Demitido"),"Ocupado","Disponível")),"")</f>
        <v/>
      </c>
      <c r="I891" s="25" t="str">
        <f>IFERROR(VLOOKUP(C891,CadArm!$B$6:$E$26,4,FALSE)-COUNTIFS($C$6:C891,tbLancamentos[[#This Row],[LOCAL]],$H$6:H891,"Ocupado"),"")</f>
        <v/>
      </c>
      <c r="J891" s="25" t="str">
        <f>IF(tbLancamentos[[#This Row],[Vagas disponíveis]]&lt;0,"Vagas esgotadas para "&amp;C891,"")</f>
        <v/>
      </c>
    </row>
    <row r="892" spans="2:10" s="25" customFormat="1" ht="15" x14ac:dyDescent="0.2">
      <c r="B892" s="40"/>
      <c r="C892" s="41"/>
      <c r="D892" s="76"/>
      <c r="E892" s="76"/>
      <c r="F892" s="62" t="str">
        <f>IFERROR(IF(E892="","",IF(VLOOKUP(E892,tbFuncionarios[],6,FALSE)&lt;&gt;"","Demitido",VLOOKUP(E892,tbFuncionarios[],2,FALSE))),"")</f>
        <v/>
      </c>
      <c r="G892" s="79" t="str">
        <f>IF(tbLancamentos[[#This Row],[NOME]]="","",IF(tbLancamentos[[#This Row],[esgotado]]&lt;&gt;"",tbLancamentos[[#This Row],[esgotado]],tbLancamentos[[#This Row],[DISPONIBILIDADE]]))</f>
        <v/>
      </c>
      <c r="H892" s="63" t="str">
        <f>IFERROR(IF(tbLancamentos[[#This Row],[NOME]]="","",IF(AND(D892&lt;&gt;"",F892&lt;&gt;"",F892&lt;&gt;"Demitido"),"Ocupado","Disponível")),"")</f>
        <v/>
      </c>
      <c r="I892" s="25" t="str">
        <f>IFERROR(VLOOKUP(C892,CadArm!$B$6:$E$26,4,FALSE)-COUNTIFS($C$6:C892,tbLancamentos[[#This Row],[LOCAL]],$H$6:H892,"Ocupado"),"")</f>
        <v/>
      </c>
      <c r="J892" s="25" t="str">
        <f>IF(tbLancamentos[[#This Row],[Vagas disponíveis]]&lt;0,"Vagas esgotadas para "&amp;C892,"")</f>
        <v/>
      </c>
    </row>
    <row r="893" spans="2:10" s="25" customFormat="1" ht="15" x14ac:dyDescent="0.2">
      <c r="B893" s="40"/>
      <c r="C893" s="41"/>
      <c r="D893" s="76"/>
      <c r="E893" s="76"/>
      <c r="F893" s="62" t="str">
        <f>IFERROR(IF(E893="","",IF(VLOOKUP(E893,tbFuncionarios[],6,FALSE)&lt;&gt;"","Demitido",VLOOKUP(E893,tbFuncionarios[],2,FALSE))),"")</f>
        <v/>
      </c>
      <c r="G893" s="79" t="str">
        <f>IF(tbLancamentos[[#This Row],[NOME]]="","",IF(tbLancamentos[[#This Row],[esgotado]]&lt;&gt;"",tbLancamentos[[#This Row],[esgotado]],tbLancamentos[[#This Row],[DISPONIBILIDADE]]))</f>
        <v/>
      </c>
      <c r="H893" s="63" t="str">
        <f>IFERROR(IF(tbLancamentos[[#This Row],[NOME]]="","",IF(AND(D893&lt;&gt;"",F893&lt;&gt;"",F893&lt;&gt;"Demitido"),"Ocupado","Disponível")),"")</f>
        <v/>
      </c>
      <c r="I893" s="25" t="str">
        <f>IFERROR(VLOOKUP(C893,CadArm!$B$6:$E$26,4,FALSE)-COUNTIFS($C$6:C893,tbLancamentos[[#This Row],[LOCAL]],$H$6:H893,"Ocupado"),"")</f>
        <v/>
      </c>
      <c r="J893" s="25" t="str">
        <f>IF(tbLancamentos[[#This Row],[Vagas disponíveis]]&lt;0,"Vagas esgotadas para "&amp;C893,"")</f>
        <v/>
      </c>
    </row>
    <row r="894" spans="2:10" s="25" customFormat="1" ht="15" x14ac:dyDescent="0.2">
      <c r="B894" s="40"/>
      <c r="C894" s="41"/>
      <c r="D894" s="76"/>
      <c r="E894" s="76"/>
      <c r="F894" s="62" t="str">
        <f>IFERROR(IF(E894="","",IF(VLOOKUP(E894,tbFuncionarios[],6,FALSE)&lt;&gt;"","Demitido",VLOOKUP(E894,tbFuncionarios[],2,FALSE))),"")</f>
        <v/>
      </c>
      <c r="G894" s="79" t="str">
        <f>IF(tbLancamentos[[#This Row],[NOME]]="","",IF(tbLancamentos[[#This Row],[esgotado]]&lt;&gt;"",tbLancamentos[[#This Row],[esgotado]],tbLancamentos[[#This Row],[DISPONIBILIDADE]]))</f>
        <v/>
      </c>
      <c r="H894" s="63" t="str">
        <f>IFERROR(IF(tbLancamentos[[#This Row],[NOME]]="","",IF(AND(D894&lt;&gt;"",F894&lt;&gt;"",F894&lt;&gt;"Demitido"),"Ocupado","Disponível")),"")</f>
        <v/>
      </c>
      <c r="I894" s="25" t="str">
        <f>IFERROR(VLOOKUP(C894,CadArm!$B$6:$E$26,4,FALSE)-COUNTIFS($C$6:C894,tbLancamentos[[#This Row],[LOCAL]],$H$6:H894,"Ocupado"),"")</f>
        <v/>
      </c>
      <c r="J894" s="25" t="str">
        <f>IF(tbLancamentos[[#This Row],[Vagas disponíveis]]&lt;0,"Vagas esgotadas para "&amp;C894,"")</f>
        <v/>
      </c>
    </row>
    <row r="895" spans="2:10" s="25" customFormat="1" ht="15" x14ac:dyDescent="0.2">
      <c r="B895" s="40"/>
      <c r="C895" s="41"/>
      <c r="D895" s="76"/>
      <c r="E895" s="76"/>
      <c r="F895" s="62" t="str">
        <f>IFERROR(IF(E895="","",IF(VLOOKUP(E895,tbFuncionarios[],6,FALSE)&lt;&gt;"","Demitido",VLOOKUP(E895,tbFuncionarios[],2,FALSE))),"")</f>
        <v/>
      </c>
      <c r="G895" s="79" t="str">
        <f>IF(tbLancamentos[[#This Row],[NOME]]="","",IF(tbLancamentos[[#This Row],[esgotado]]&lt;&gt;"",tbLancamentos[[#This Row],[esgotado]],tbLancamentos[[#This Row],[DISPONIBILIDADE]]))</f>
        <v/>
      </c>
      <c r="H895" s="63" t="str">
        <f>IFERROR(IF(tbLancamentos[[#This Row],[NOME]]="","",IF(AND(D895&lt;&gt;"",F895&lt;&gt;"",F895&lt;&gt;"Demitido"),"Ocupado","Disponível")),"")</f>
        <v/>
      </c>
      <c r="I895" s="25" t="str">
        <f>IFERROR(VLOOKUP(C895,CadArm!$B$6:$E$26,4,FALSE)-COUNTIFS($C$6:C895,tbLancamentos[[#This Row],[LOCAL]],$H$6:H895,"Ocupado"),"")</f>
        <v/>
      </c>
      <c r="J895" s="25" t="str">
        <f>IF(tbLancamentos[[#This Row],[Vagas disponíveis]]&lt;0,"Vagas esgotadas para "&amp;C895,"")</f>
        <v/>
      </c>
    </row>
    <row r="896" spans="2:10" s="25" customFormat="1" ht="15" x14ac:dyDescent="0.2">
      <c r="B896" s="40"/>
      <c r="C896" s="41"/>
      <c r="D896" s="76"/>
      <c r="E896" s="76"/>
      <c r="F896" s="62" t="str">
        <f>IFERROR(IF(E896="","",IF(VLOOKUP(E896,tbFuncionarios[],6,FALSE)&lt;&gt;"","Demitido",VLOOKUP(E896,tbFuncionarios[],2,FALSE))),"")</f>
        <v/>
      </c>
      <c r="G896" s="79" t="str">
        <f>IF(tbLancamentos[[#This Row],[NOME]]="","",IF(tbLancamentos[[#This Row],[esgotado]]&lt;&gt;"",tbLancamentos[[#This Row],[esgotado]],tbLancamentos[[#This Row],[DISPONIBILIDADE]]))</f>
        <v/>
      </c>
      <c r="H896" s="63" t="str">
        <f>IFERROR(IF(tbLancamentos[[#This Row],[NOME]]="","",IF(AND(D896&lt;&gt;"",F896&lt;&gt;"",F896&lt;&gt;"Demitido"),"Ocupado","Disponível")),"")</f>
        <v/>
      </c>
      <c r="I896" s="25" t="str">
        <f>IFERROR(VLOOKUP(C896,CadArm!$B$6:$E$26,4,FALSE)-COUNTIFS($C$6:C896,tbLancamentos[[#This Row],[LOCAL]],$H$6:H896,"Ocupado"),"")</f>
        <v/>
      </c>
      <c r="J896" s="25" t="str">
        <f>IF(tbLancamentos[[#This Row],[Vagas disponíveis]]&lt;0,"Vagas esgotadas para "&amp;C896,"")</f>
        <v/>
      </c>
    </row>
    <row r="897" spans="2:10" s="25" customFormat="1" ht="15" x14ac:dyDescent="0.2">
      <c r="B897" s="40"/>
      <c r="C897" s="41"/>
      <c r="D897" s="76"/>
      <c r="E897" s="76"/>
      <c r="F897" s="62" t="str">
        <f>IFERROR(IF(E897="","",IF(VLOOKUP(E897,tbFuncionarios[],6,FALSE)&lt;&gt;"","Demitido",VLOOKUP(E897,tbFuncionarios[],2,FALSE))),"")</f>
        <v/>
      </c>
      <c r="G897" s="79" t="str">
        <f>IF(tbLancamentos[[#This Row],[NOME]]="","",IF(tbLancamentos[[#This Row],[esgotado]]&lt;&gt;"",tbLancamentos[[#This Row],[esgotado]],tbLancamentos[[#This Row],[DISPONIBILIDADE]]))</f>
        <v/>
      </c>
      <c r="H897" s="63" t="str">
        <f>IFERROR(IF(tbLancamentos[[#This Row],[NOME]]="","",IF(AND(D897&lt;&gt;"",F897&lt;&gt;"",F897&lt;&gt;"Demitido"),"Ocupado","Disponível")),"")</f>
        <v/>
      </c>
      <c r="I897" s="25" t="str">
        <f>IFERROR(VLOOKUP(C897,CadArm!$B$6:$E$26,4,FALSE)-COUNTIFS($C$6:C897,tbLancamentos[[#This Row],[LOCAL]],$H$6:H897,"Ocupado"),"")</f>
        <v/>
      </c>
      <c r="J897" s="25" t="str">
        <f>IF(tbLancamentos[[#This Row],[Vagas disponíveis]]&lt;0,"Vagas esgotadas para "&amp;C897,"")</f>
        <v/>
      </c>
    </row>
    <row r="898" spans="2:10" s="25" customFormat="1" ht="15" x14ac:dyDescent="0.2">
      <c r="B898" s="40"/>
      <c r="C898" s="41"/>
      <c r="D898" s="76"/>
      <c r="E898" s="76"/>
      <c r="F898" s="62" t="str">
        <f>IFERROR(IF(E898="","",IF(VLOOKUP(E898,tbFuncionarios[],6,FALSE)&lt;&gt;"","Demitido",VLOOKUP(E898,tbFuncionarios[],2,FALSE))),"")</f>
        <v/>
      </c>
      <c r="G898" s="79" t="str">
        <f>IF(tbLancamentos[[#This Row],[NOME]]="","",IF(tbLancamentos[[#This Row],[esgotado]]&lt;&gt;"",tbLancamentos[[#This Row],[esgotado]],tbLancamentos[[#This Row],[DISPONIBILIDADE]]))</f>
        <v/>
      </c>
      <c r="H898" s="63" t="str">
        <f>IFERROR(IF(tbLancamentos[[#This Row],[NOME]]="","",IF(AND(D898&lt;&gt;"",F898&lt;&gt;"",F898&lt;&gt;"Demitido"),"Ocupado","Disponível")),"")</f>
        <v/>
      </c>
      <c r="I898" s="25" t="str">
        <f>IFERROR(VLOOKUP(C898,CadArm!$B$6:$E$26,4,FALSE)-COUNTIFS($C$6:C898,tbLancamentos[[#This Row],[LOCAL]],$H$6:H898,"Ocupado"),"")</f>
        <v/>
      </c>
      <c r="J898" s="25" t="str">
        <f>IF(tbLancamentos[[#This Row],[Vagas disponíveis]]&lt;0,"Vagas esgotadas para "&amp;C898,"")</f>
        <v/>
      </c>
    </row>
    <row r="899" spans="2:10" s="25" customFormat="1" ht="15" x14ac:dyDescent="0.2">
      <c r="B899" s="40"/>
      <c r="C899" s="41"/>
      <c r="D899" s="76"/>
      <c r="E899" s="76"/>
      <c r="F899" s="62" t="str">
        <f>IFERROR(IF(E899="","",IF(VLOOKUP(E899,tbFuncionarios[],6,FALSE)&lt;&gt;"","Demitido",VLOOKUP(E899,tbFuncionarios[],2,FALSE))),"")</f>
        <v/>
      </c>
      <c r="G899" s="79" t="str">
        <f>IF(tbLancamentos[[#This Row],[NOME]]="","",IF(tbLancamentos[[#This Row],[esgotado]]&lt;&gt;"",tbLancamentos[[#This Row],[esgotado]],tbLancamentos[[#This Row],[DISPONIBILIDADE]]))</f>
        <v/>
      </c>
      <c r="H899" s="63" t="str">
        <f>IFERROR(IF(tbLancamentos[[#This Row],[NOME]]="","",IF(AND(D899&lt;&gt;"",F899&lt;&gt;"",F899&lt;&gt;"Demitido"),"Ocupado","Disponível")),"")</f>
        <v/>
      </c>
      <c r="I899" s="25" t="str">
        <f>IFERROR(VLOOKUP(C899,CadArm!$B$6:$E$26,4,FALSE)-COUNTIFS($C$6:C899,tbLancamentos[[#This Row],[LOCAL]],$H$6:H899,"Ocupado"),"")</f>
        <v/>
      </c>
      <c r="J899" s="25" t="str">
        <f>IF(tbLancamentos[[#This Row],[Vagas disponíveis]]&lt;0,"Vagas esgotadas para "&amp;C899,"")</f>
        <v/>
      </c>
    </row>
    <row r="900" spans="2:10" s="25" customFormat="1" ht="15" x14ac:dyDescent="0.2">
      <c r="B900" s="40"/>
      <c r="C900" s="41"/>
      <c r="D900" s="76"/>
      <c r="E900" s="76"/>
      <c r="F900" s="62" t="str">
        <f>IFERROR(IF(E900="","",IF(VLOOKUP(E900,tbFuncionarios[],6,FALSE)&lt;&gt;"","Demitido",VLOOKUP(E900,tbFuncionarios[],2,FALSE))),"")</f>
        <v/>
      </c>
      <c r="G900" s="79" t="str">
        <f>IF(tbLancamentos[[#This Row],[NOME]]="","",IF(tbLancamentos[[#This Row],[esgotado]]&lt;&gt;"",tbLancamentos[[#This Row],[esgotado]],tbLancamentos[[#This Row],[DISPONIBILIDADE]]))</f>
        <v/>
      </c>
      <c r="H900" s="63" t="str">
        <f>IFERROR(IF(tbLancamentos[[#This Row],[NOME]]="","",IF(AND(D900&lt;&gt;"",F900&lt;&gt;"",F900&lt;&gt;"Demitido"),"Ocupado","Disponível")),"")</f>
        <v/>
      </c>
      <c r="I900" s="25" t="str">
        <f>IFERROR(VLOOKUP(C900,CadArm!$B$6:$E$26,4,FALSE)-COUNTIFS($C$6:C900,tbLancamentos[[#This Row],[LOCAL]],$H$6:H900,"Ocupado"),"")</f>
        <v/>
      </c>
      <c r="J900" s="25" t="str">
        <f>IF(tbLancamentos[[#This Row],[Vagas disponíveis]]&lt;0,"Vagas esgotadas para "&amp;C900,"")</f>
        <v/>
      </c>
    </row>
    <row r="901" spans="2:10" s="25" customFormat="1" ht="15" x14ac:dyDescent="0.2">
      <c r="B901" s="40"/>
      <c r="C901" s="41"/>
      <c r="D901" s="76"/>
      <c r="E901" s="76"/>
      <c r="F901" s="62" t="str">
        <f>IFERROR(IF(E901="","",IF(VLOOKUP(E901,tbFuncionarios[],6,FALSE)&lt;&gt;"","Demitido",VLOOKUP(E901,tbFuncionarios[],2,FALSE))),"")</f>
        <v/>
      </c>
      <c r="G901" s="79" t="str">
        <f>IF(tbLancamentos[[#This Row],[NOME]]="","",IF(tbLancamentos[[#This Row],[esgotado]]&lt;&gt;"",tbLancamentos[[#This Row],[esgotado]],tbLancamentos[[#This Row],[DISPONIBILIDADE]]))</f>
        <v/>
      </c>
      <c r="H901" s="63" t="str">
        <f>IFERROR(IF(tbLancamentos[[#This Row],[NOME]]="","",IF(AND(D901&lt;&gt;"",F901&lt;&gt;"",F901&lt;&gt;"Demitido"),"Ocupado","Disponível")),"")</f>
        <v/>
      </c>
      <c r="I901" s="25" t="str">
        <f>IFERROR(VLOOKUP(C901,CadArm!$B$6:$E$26,4,FALSE)-COUNTIFS($C$6:C901,tbLancamentos[[#This Row],[LOCAL]],$H$6:H901,"Ocupado"),"")</f>
        <v/>
      </c>
      <c r="J901" s="25" t="str">
        <f>IF(tbLancamentos[[#This Row],[Vagas disponíveis]]&lt;0,"Vagas esgotadas para "&amp;C901,"")</f>
        <v/>
      </c>
    </row>
    <row r="902" spans="2:10" s="25" customFormat="1" ht="15" x14ac:dyDescent="0.2">
      <c r="B902" s="40"/>
      <c r="C902" s="41"/>
      <c r="D902" s="76"/>
      <c r="E902" s="76"/>
      <c r="F902" s="62" t="str">
        <f>IFERROR(IF(E902="","",IF(VLOOKUP(E902,tbFuncionarios[],6,FALSE)&lt;&gt;"","Demitido",VLOOKUP(E902,tbFuncionarios[],2,FALSE))),"")</f>
        <v/>
      </c>
      <c r="G902" s="79" t="str">
        <f>IF(tbLancamentos[[#This Row],[NOME]]="","",IF(tbLancamentos[[#This Row],[esgotado]]&lt;&gt;"",tbLancamentos[[#This Row],[esgotado]],tbLancamentos[[#This Row],[DISPONIBILIDADE]]))</f>
        <v/>
      </c>
      <c r="H902" s="63" t="str">
        <f>IFERROR(IF(tbLancamentos[[#This Row],[NOME]]="","",IF(AND(D902&lt;&gt;"",F902&lt;&gt;"",F902&lt;&gt;"Demitido"),"Ocupado","Disponível")),"")</f>
        <v/>
      </c>
      <c r="I902" s="25" t="str">
        <f>IFERROR(VLOOKUP(C902,CadArm!$B$6:$E$26,4,FALSE)-COUNTIFS($C$6:C902,tbLancamentos[[#This Row],[LOCAL]],$H$6:H902,"Ocupado"),"")</f>
        <v/>
      </c>
      <c r="J902" s="25" t="str">
        <f>IF(tbLancamentos[[#This Row],[Vagas disponíveis]]&lt;0,"Vagas esgotadas para "&amp;C902,"")</f>
        <v/>
      </c>
    </row>
    <row r="903" spans="2:10" s="25" customFormat="1" ht="15" x14ac:dyDescent="0.2">
      <c r="B903" s="40"/>
      <c r="C903" s="41"/>
      <c r="D903" s="76"/>
      <c r="E903" s="76"/>
      <c r="F903" s="62" t="str">
        <f>IFERROR(IF(E903="","",IF(VLOOKUP(E903,tbFuncionarios[],6,FALSE)&lt;&gt;"","Demitido",VLOOKUP(E903,tbFuncionarios[],2,FALSE))),"")</f>
        <v/>
      </c>
      <c r="G903" s="79" t="str">
        <f>IF(tbLancamentos[[#This Row],[NOME]]="","",IF(tbLancamentos[[#This Row],[esgotado]]&lt;&gt;"",tbLancamentos[[#This Row],[esgotado]],tbLancamentos[[#This Row],[DISPONIBILIDADE]]))</f>
        <v/>
      </c>
      <c r="H903" s="63" t="str">
        <f>IFERROR(IF(tbLancamentos[[#This Row],[NOME]]="","",IF(AND(D903&lt;&gt;"",F903&lt;&gt;"",F903&lt;&gt;"Demitido"),"Ocupado","Disponível")),"")</f>
        <v/>
      </c>
      <c r="I903" s="25" t="str">
        <f>IFERROR(VLOOKUP(C903,CadArm!$B$6:$E$26,4,FALSE)-COUNTIFS($C$6:C903,tbLancamentos[[#This Row],[LOCAL]],$H$6:H903,"Ocupado"),"")</f>
        <v/>
      </c>
      <c r="J903" s="25" t="str">
        <f>IF(tbLancamentos[[#This Row],[Vagas disponíveis]]&lt;0,"Vagas esgotadas para "&amp;C903,"")</f>
        <v/>
      </c>
    </row>
    <row r="904" spans="2:10" s="25" customFormat="1" ht="15" x14ac:dyDescent="0.2">
      <c r="B904" s="40"/>
      <c r="C904" s="41"/>
      <c r="D904" s="76"/>
      <c r="E904" s="76"/>
      <c r="F904" s="62" t="str">
        <f>IFERROR(IF(E904="","",IF(VLOOKUP(E904,tbFuncionarios[],6,FALSE)&lt;&gt;"","Demitido",VLOOKUP(E904,tbFuncionarios[],2,FALSE))),"")</f>
        <v/>
      </c>
      <c r="G904" s="79" t="str">
        <f>IF(tbLancamentos[[#This Row],[NOME]]="","",IF(tbLancamentos[[#This Row],[esgotado]]&lt;&gt;"",tbLancamentos[[#This Row],[esgotado]],tbLancamentos[[#This Row],[DISPONIBILIDADE]]))</f>
        <v/>
      </c>
      <c r="H904" s="63" t="str">
        <f>IFERROR(IF(tbLancamentos[[#This Row],[NOME]]="","",IF(AND(D904&lt;&gt;"",F904&lt;&gt;"",F904&lt;&gt;"Demitido"),"Ocupado","Disponível")),"")</f>
        <v/>
      </c>
      <c r="I904" s="25" t="str">
        <f>IFERROR(VLOOKUP(C904,CadArm!$B$6:$E$26,4,FALSE)-COUNTIFS($C$6:C904,tbLancamentos[[#This Row],[LOCAL]],$H$6:H904,"Ocupado"),"")</f>
        <v/>
      </c>
      <c r="J904" s="25" t="str">
        <f>IF(tbLancamentos[[#This Row],[Vagas disponíveis]]&lt;0,"Vagas esgotadas para "&amp;C904,"")</f>
        <v/>
      </c>
    </row>
    <row r="905" spans="2:10" s="25" customFormat="1" ht="15" x14ac:dyDescent="0.2">
      <c r="B905" s="40"/>
      <c r="C905" s="41"/>
      <c r="D905" s="76"/>
      <c r="E905" s="76"/>
      <c r="F905" s="62" t="str">
        <f>IFERROR(IF(E905="","",IF(VLOOKUP(E905,tbFuncionarios[],6,FALSE)&lt;&gt;"","Demitido",VLOOKUP(E905,tbFuncionarios[],2,FALSE))),"")</f>
        <v/>
      </c>
      <c r="G905" s="79" t="str">
        <f>IF(tbLancamentos[[#This Row],[NOME]]="","",IF(tbLancamentos[[#This Row],[esgotado]]&lt;&gt;"",tbLancamentos[[#This Row],[esgotado]],tbLancamentos[[#This Row],[DISPONIBILIDADE]]))</f>
        <v/>
      </c>
      <c r="H905" s="63" t="str">
        <f>IFERROR(IF(tbLancamentos[[#This Row],[NOME]]="","",IF(AND(D905&lt;&gt;"",F905&lt;&gt;"",F905&lt;&gt;"Demitido"),"Ocupado","Disponível")),"")</f>
        <v/>
      </c>
      <c r="I905" s="25" t="str">
        <f>IFERROR(VLOOKUP(C905,CadArm!$B$6:$E$26,4,FALSE)-COUNTIFS($C$6:C905,tbLancamentos[[#This Row],[LOCAL]],$H$6:H905,"Ocupado"),"")</f>
        <v/>
      </c>
      <c r="J905" s="25" t="str">
        <f>IF(tbLancamentos[[#This Row],[Vagas disponíveis]]&lt;0,"Vagas esgotadas para "&amp;C905,"")</f>
        <v/>
      </c>
    </row>
    <row r="906" spans="2:10" s="25" customFormat="1" ht="15" x14ac:dyDescent="0.2">
      <c r="B906" s="40"/>
      <c r="C906" s="41"/>
      <c r="D906" s="76"/>
      <c r="E906" s="76"/>
      <c r="F906" s="62" t="str">
        <f>IFERROR(IF(E906="","",IF(VLOOKUP(E906,tbFuncionarios[],6,FALSE)&lt;&gt;"","Demitido",VLOOKUP(E906,tbFuncionarios[],2,FALSE))),"")</f>
        <v/>
      </c>
      <c r="G906" s="79" t="str">
        <f>IF(tbLancamentos[[#This Row],[NOME]]="","",IF(tbLancamentos[[#This Row],[esgotado]]&lt;&gt;"",tbLancamentos[[#This Row],[esgotado]],tbLancamentos[[#This Row],[DISPONIBILIDADE]]))</f>
        <v/>
      </c>
      <c r="H906" s="63" t="str">
        <f>IFERROR(IF(tbLancamentos[[#This Row],[NOME]]="","",IF(AND(D906&lt;&gt;"",F906&lt;&gt;"",F906&lt;&gt;"Demitido"),"Ocupado","Disponível")),"")</f>
        <v/>
      </c>
      <c r="I906" s="25" t="str">
        <f>IFERROR(VLOOKUP(C906,CadArm!$B$6:$E$26,4,FALSE)-COUNTIFS($C$6:C906,tbLancamentos[[#This Row],[LOCAL]],$H$6:H906,"Ocupado"),"")</f>
        <v/>
      </c>
      <c r="J906" s="25" t="str">
        <f>IF(tbLancamentos[[#This Row],[Vagas disponíveis]]&lt;0,"Vagas esgotadas para "&amp;C906,"")</f>
        <v/>
      </c>
    </row>
    <row r="907" spans="2:10" s="25" customFormat="1" ht="15" x14ac:dyDescent="0.2">
      <c r="B907" s="40"/>
      <c r="C907" s="41"/>
      <c r="D907" s="76"/>
      <c r="E907" s="76"/>
      <c r="F907" s="62" t="str">
        <f>IFERROR(IF(E907="","",IF(VLOOKUP(E907,tbFuncionarios[],6,FALSE)&lt;&gt;"","Demitido",VLOOKUP(E907,tbFuncionarios[],2,FALSE))),"")</f>
        <v/>
      </c>
      <c r="G907" s="79" t="str">
        <f>IF(tbLancamentos[[#This Row],[NOME]]="","",IF(tbLancamentos[[#This Row],[esgotado]]&lt;&gt;"",tbLancamentos[[#This Row],[esgotado]],tbLancamentos[[#This Row],[DISPONIBILIDADE]]))</f>
        <v/>
      </c>
      <c r="H907" s="63" t="str">
        <f>IFERROR(IF(tbLancamentos[[#This Row],[NOME]]="","",IF(AND(D907&lt;&gt;"",F907&lt;&gt;"",F907&lt;&gt;"Demitido"),"Ocupado","Disponível")),"")</f>
        <v/>
      </c>
      <c r="I907" s="25" t="str">
        <f>IFERROR(VLOOKUP(C907,CadArm!$B$6:$E$26,4,FALSE)-COUNTIFS($C$6:C907,tbLancamentos[[#This Row],[LOCAL]],$H$6:H907,"Ocupado"),"")</f>
        <v/>
      </c>
      <c r="J907" s="25" t="str">
        <f>IF(tbLancamentos[[#This Row],[Vagas disponíveis]]&lt;0,"Vagas esgotadas para "&amp;C907,"")</f>
        <v/>
      </c>
    </row>
    <row r="908" spans="2:10" s="25" customFormat="1" ht="15" x14ac:dyDescent="0.2">
      <c r="B908" s="40"/>
      <c r="C908" s="41"/>
      <c r="D908" s="76"/>
      <c r="E908" s="76"/>
      <c r="F908" s="62" t="str">
        <f>IFERROR(IF(E908="","",IF(VLOOKUP(E908,tbFuncionarios[],6,FALSE)&lt;&gt;"","Demitido",VLOOKUP(E908,tbFuncionarios[],2,FALSE))),"")</f>
        <v/>
      </c>
      <c r="G908" s="79" t="str">
        <f>IF(tbLancamentos[[#This Row],[NOME]]="","",IF(tbLancamentos[[#This Row],[esgotado]]&lt;&gt;"",tbLancamentos[[#This Row],[esgotado]],tbLancamentos[[#This Row],[DISPONIBILIDADE]]))</f>
        <v/>
      </c>
      <c r="H908" s="63" t="str">
        <f>IFERROR(IF(tbLancamentos[[#This Row],[NOME]]="","",IF(AND(D908&lt;&gt;"",F908&lt;&gt;"",F908&lt;&gt;"Demitido"),"Ocupado","Disponível")),"")</f>
        <v/>
      </c>
      <c r="I908" s="25" t="str">
        <f>IFERROR(VLOOKUP(C908,CadArm!$B$6:$E$26,4,FALSE)-COUNTIFS($C$6:C908,tbLancamentos[[#This Row],[LOCAL]],$H$6:H908,"Ocupado"),"")</f>
        <v/>
      </c>
      <c r="J908" s="25" t="str">
        <f>IF(tbLancamentos[[#This Row],[Vagas disponíveis]]&lt;0,"Vagas esgotadas para "&amp;C908,"")</f>
        <v/>
      </c>
    </row>
    <row r="909" spans="2:10" s="25" customFormat="1" ht="15" x14ac:dyDescent="0.2">
      <c r="B909" s="40"/>
      <c r="C909" s="41"/>
      <c r="D909" s="76"/>
      <c r="E909" s="76"/>
      <c r="F909" s="62" t="str">
        <f>IFERROR(IF(E909="","",IF(VLOOKUP(E909,tbFuncionarios[],6,FALSE)&lt;&gt;"","Demitido",VLOOKUP(E909,tbFuncionarios[],2,FALSE))),"")</f>
        <v/>
      </c>
      <c r="G909" s="79" t="str">
        <f>IF(tbLancamentos[[#This Row],[NOME]]="","",IF(tbLancamentos[[#This Row],[esgotado]]&lt;&gt;"",tbLancamentos[[#This Row],[esgotado]],tbLancamentos[[#This Row],[DISPONIBILIDADE]]))</f>
        <v/>
      </c>
      <c r="H909" s="63" t="str">
        <f>IFERROR(IF(tbLancamentos[[#This Row],[NOME]]="","",IF(AND(D909&lt;&gt;"",F909&lt;&gt;"",F909&lt;&gt;"Demitido"),"Ocupado","Disponível")),"")</f>
        <v/>
      </c>
      <c r="I909" s="25" t="str">
        <f>IFERROR(VLOOKUP(C909,CadArm!$B$6:$E$26,4,FALSE)-COUNTIFS($C$6:C909,tbLancamentos[[#This Row],[LOCAL]],$H$6:H909,"Ocupado"),"")</f>
        <v/>
      </c>
      <c r="J909" s="25" t="str">
        <f>IF(tbLancamentos[[#This Row],[Vagas disponíveis]]&lt;0,"Vagas esgotadas para "&amp;C909,"")</f>
        <v/>
      </c>
    </row>
    <row r="910" spans="2:10" s="25" customFormat="1" ht="15" x14ac:dyDescent="0.2">
      <c r="B910" s="40"/>
      <c r="C910" s="41"/>
      <c r="D910" s="76"/>
      <c r="E910" s="76"/>
      <c r="F910" s="62" t="str">
        <f>IFERROR(IF(E910="","",IF(VLOOKUP(E910,tbFuncionarios[],6,FALSE)&lt;&gt;"","Demitido",VLOOKUP(E910,tbFuncionarios[],2,FALSE))),"")</f>
        <v/>
      </c>
      <c r="G910" s="79" t="str">
        <f>IF(tbLancamentos[[#This Row],[NOME]]="","",IF(tbLancamentos[[#This Row],[esgotado]]&lt;&gt;"",tbLancamentos[[#This Row],[esgotado]],tbLancamentos[[#This Row],[DISPONIBILIDADE]]))</f>
        <v/>
      </c>
      <c r="H910" s="63" t="str">
        <f>IFERROR(IF(tbLancamentos[[#This Row],[NOME]]="","",IF(AND(D910&lt;&gt;"",F910&lt;&gt;"",F910&lt;&gt;"Demitido"),"Ocupado","Disponível")),"")</f>
        <v/>
      </c>
      <c r="I910" s="25" t="str">
        <f>IFERROR(VLOOKUP(C910,CadArm!$B$6:$E$26,4,FALSE)-COUNTIFS($C$6:C910,tbLancamentos[[#This Row],[LOCAL]],$H$6:H910,"Ocupado"),"")</f>
        <v/>
      </c>
      <c r="J910" s="25" t="str">
        <f>IF(tbLancamentos[[#This Row],[Vagas disponíveis]]&lt;0,"Vagas esgotadas para "&amp;C910,"")</f>
        <v/>
      </c>
    </row>
    <row r="911" spans="2:10" s="25" customFormat="1" ht="15" x14ac:dyDescent="0.2">
      <c r="B911" s="40"/>
      <c r="C911" s="41"/>
      <c r="D911" s="76"/>
      <c r="E911" s="76"/>
      <c r="F911" s="62" t="str">
        <f>IFERROR(IF(E911="","",IF(VLOOKUP(E911,tbFuncionarios[],6,FALSE)&lt;&gt;"","Demitido",VLOOKUP(E911,tbFuncionarios[],2,FALSE))),"")</f>
        <v/>
      </c>
      <c r="G911" s="79" t="str">
        <f>IF(tbLancamentos[[#This Row],[NOME]]="","",IF(tbLancamentos[[#This Row],[esgotado]]&lt;&gt;"",tbLancamentos[[#This Row],[esgotado]],tbLancamentos[[#This Row],[DISPONIBILIDADE]]))</f>
        <v/>
      </c>
      <c r="H911" s="63" t="str">
        <f>IFERROR(IF(tbLancamentos[[#This Row],[NOME]]="","",IF(AND(D911&lt;&gt;"",F911&lt;&gt;"",F911&lt;&gt;"Demitido"),"Ocupado","Disponível")),"")</f>
        <v/>
      </c>
      <c r="I911" s="25" t="str">
        <f>IFERROR(VLOOKUP(C911,CadArm!$B$6:$E$26,4,FALSE)-COUNTIFS($C$6:C911,tbLancamentos[[#This Row],[LOCAL]],$H$6:H911,"Ocupado"),"")</f>
        <v/>
      </c>
      <c r="J911" s="25" t="str">
        <f>IF(tbLancamentos[[#This Row],[Vagas disponíveis]]&lt;0,"Vagas esgotadas para "&amp;C911,"")</f>
        <v/>
      </c>
    </row>
    <row r="912" spans="2:10" s="25" customFormat="1" ht="15" x14ac:dyDescent="0.2">
      <c r="B912" s="40"/>
      <c r="C912" s="41"/>
      <c r="D912" s="76"/>
      <c r="E912" s="76"/>
      <c r="F912" s="62" t="str">
        <f>IFERROR(IF(E912="","",IF(VLOOKUP(E912,tbFuncionarios[],6,FALSE)&lt;&gt;"","Demitido",VLOOKUP(E912,tbFuncionarios[],2,FALSE))),"")</f>
        <v/>
      </c>
      <c r="G912" s="79" t="str">
        <f>IF(tbLancamentos[[#This Row],[NOME]]="","",IF(tbLancamentos[[#This Row],[esgotado]]&lt;&gt;"",tbLancamentos[[#This Row],[esgotado]],tbLancamentos[[#This Row],[DISPONIBILIDADE]]))</f>
        <v/>
      </c>
      <c r="H912" s="63" t="str">
        <f>IFERROR(IF(tbLancamentos[[#This Row],[NOME]]="","",IF(AND(D912&lt;&gt;"",F912&lt;&gt;"",F912&lt;&gt;"Demitido"),"Ocupado","Disponível")),"")</f>
        <v/>
      </c>
      <c r="I912" s="25" t="str">
        <f>IFERROR(VLOOKUP(C912,CadArm!$B$6:$E$26,4,FALSE)-COUNTIFS($C$6:C912,tbLancamentos[[#This Row],[LOCAL]],$H$6:H912,"Ocupado"),"")</f>
        <v/>
      </c>
      <c r="J912" s="25" t="str">
        <f>IF(tbLancamentos[[#This Row],[Vagas disponíveis]]&lt;0,"Vagas esgotadas para "&amp;C912,"")</f>
        <v/>
      </c>
    </row>
    <row r="913" spans="2:10" s="25" customFormat="1" ht="15" x14ac:dyDescent="0.2">
      <c r="B913" s="40"/>
      <c r="C913" s="41"/>
      <c r="D913" s="76"/>
      <c r="E913" s="76"/>
      <c r="F913" s="62" t="str">
        <f>IFERROR(IF(E913="","",IF(VLOOKUP(E913,tbFuncionarios[],6,FALSE)&lt;&gt;"","Demitido",VLOOKUP(E913,tbFuncionarios[],2,FALSE))),"")</f>
        <v/>
      </c>
      <c r="G913" s="79" t="str">
        <f>IF(tbLancamentos[[#This Row],[NOME]]="","",IF(tbLancamentos[[#This Row],[esgotado]]&lt;&gt;"",tbLancamentos[[#This Row],[esgotado]],tbLancamentos[[#This Row],[DISPONIBILIDADE]]))</f>
        <v/>
      </c>
      <c r="H913" s="63" t="str">
        <f>IFERROR(IF(tbLancamentos[[#This Row],[NOME]]="","",IF(AND(D913&lt;&gt;"",F913&lt;&gt;"",F913&lt;&gt;"Demitido"),"Ocupado","Disponível")),"")</f>
        <v/>
      </c>
      <c r="I913" s="25" t="str">
        <f>IFERROR(VLOOKUP(C913,CadArm!$B$6:$E$26,4,FALSE)-COUNTIFS($C$6:C913,tbLancamentos[[#This Row],[LOCAL]],$H$6:H913,"Ocupado"),"")</f>
        <v/>
      </c>
      <c r="J913" s="25" t="str">
        <f>IF(tbLancamentos[[#This Row],[Vagas disponíveis]]&lt;0,"Vagas esgotadas para "&amp;C913,"")</f>
        <v/>
      </c>
    </row>
    <row r="914" spans="2:10" s="25" customFormat="1" ht="15" x14ac:dyDescent="0.2">
      <c r="B914" s="40"/>
      <c r="C914" s="41"/>
      <c r="D914" s="76"/>
      <c r="E914" s="76"/>
      <c r="F914" s="62" t="str">
        <f>IFERROR(IF(E914="","",IF(VLOOKUP(E914,tbFuncionarios[],6,FALSE)&lt;&gt;"","Demitido",VLOOKUP(E914,tbFuncionarios[],2,FALSE))),"")</f>
        <v/>
      </c>
      <c r="G914" s="79" t="str">
        <f>IF(tbLancamentos[[#This Row],[NOME]]="","",IF(tbLancamentos[[#This Row],[esgotado]]&lt;&gt;"",tbLancamentos[[#This Row],[esgotado]],tbLancamentos[[#This Row],[DISPONIBILIDADE]]))</f>
        <v/>
      </c>
      <c r="H914" s="63" t="str">
        <f>IFERROR(IF(tbLancamentos[[#This Row],[NOME]]="","",IF(AND(D914&lt;&gt;"",F914&lt;&gt;"",F914&lt;&gt;"Demitido"),"Ocupado","Disponível")),"")</f>
        <v/>
      </c>
      <c r="I914" s="25" t="str">
        <f>IFERROR(VLOOKUP(C914,CadArm!$B$6:$E$26,4,FALSE)-COUNTIFS($C$6:C914,tbLancamentos[[#This Row],[LOCAL]],$H$6:H914,"Ocupado"),"")</f>
        <v/>
      </c>
      <c r="J914" s="25" t="str">
        <f>IF(tbLancamentos[[#This Row],[Vagas disponíveis]]&lt;0,"Vagas esgotadas para "&amp;C914,"")</f>
        <v/>
      </c>
    </row>
    <row r="915" spans="2:10" s="25" customFormat="1" ht="15" x14ac:dyDescent="0.2">
      <c r="B915" s="40"/>
      <c r="C915" s="41"/>
      <c r="D915" s="76"/>
      <c r="E915" s="76"/>
      <c r="F915" s="62" t="str">
        <f>IFERROR(IF(E915="","",IF(VLOOKUP(E915,tbFuncionarios[],6,FALSE)&lt;&gt;"","Demitido",VLOOKUP(E915,tbFuncionarios[],2,FALSE))),"")</f>
        <v/>
      </c>
      <c r="G915" s="79" t="str">
        <f>IF(tbLancamentos[[#This Row],[NOME]]="","",IF(tbLancamentos[[#This Row],[esgotado]]&lt;&gt;"",tbLancamentos[[#This Row],[esgotado]],tbLancamentos[[#This Row],[DISPONIBILIDADE]]))</f>
        <v/>
      </c>
      <c r="H915" s="63" t="str">
        <f>IFERROR(IF(tbLancamentos[[#This Row],[NOME]]="","",IF(AND(D915&lt;&gt;"",F915&lt;&gt;"",F915&lt;&gt;"Demitido"),"Ocupado","Disponível")),"")</f>
        <v/>
      </c>
      <c r="I915" s="25" t="str">
        <f>IFERROR(VLOOKUP(C915,CadArm!$B$6:$E$26,4,FALSE)-COUNTIFS($C$6:C915,tbLancamentos[[#This Row],[LOCAL]],$H$6:H915,"Ocupado"),"")</f>
        <v/>
      </c>
      <c r="J915" s="25" t="str">
        <f>IF(tbLancamentos[[#This Row],[Vagas disponíveis]]&lt;0,"Vagas esgotadas para "&amp;C915,"")</f>
        <v/>
      </c>
    </row>
    <row r="916" spans="2:10" s="25" customFormat="1" ht="15" x14ac:dyDescent="0.2">
      <c r="B916" s="40"/>
      <c r="C916" s="41"/>
      <c r="D916" s="76"/>
      <c r="E916" s="76"/>
      <c r="F916" s="62" t="str">
        <f>IFERROR(IF(E916="","",IF(VLOOKUP(E916,tbFuncionarios[],6,FALSE)&lt;&gt;"","Demitido",VLOOKUP(E916,tbFuncionarios[],2,FALSE))),"")</f>
        <v/>
      </c>
      <c r="G916" s="79" t="str">
        <f>IF(tbLancamentos[[#This Row],[NOME]]="","",IF(tbLancamentos[[#This Row],[esgotado]]&lt;&gt;"",tbLancamentos[[#This Row],[esgotado]],tbLancamentos[[#This Row],[DISPONIBILIDADE]]))</f>
        <v/>
      </c>
      <c r="H916" s="63" t="str">
        <f>IFERROR(IF(tbLancamentos[[#This Row],[NOME]]="","",IF(AND(D916&lt;&gt;"",F916&lt;&gt;"",F916&lt;&gt;"Demitido"),"Ocupado","Disponível")),"")</f>
        <v/>
      </c>
      <c r="I916" s="25" t="str">
        <f>IFERROR(VLOOKUP(C916,CadArm!$B$6:$E$26,4,FALSE)-COUNTIFS($C$6:C916,tbLancamentos[[#This Row],[LOCAL]],$H$6:H916,"Ocupado"),"")</f>
        <v/>
      </c>
      <c r="J916" s="25" t="str">
        <f>IF(tbLancamentos[[#This Row],[Vagas disponíveis]]&lt;0,"Vagas esgotadas para "&amp;C916,"")</f>
        <v/>
      </c>
    </row>
    <row r="917" spans="2:10" s="25" customFormat="1" ht="15" x14ac:dyDescent="0.2">
      <c r="B917" s="40"/>
      <c r="C917" s="41"/>
      <c r="D917" s="76"/>
      <c r="E917" s="76"/>
      <c r="F917" s="62" t="str">
        <f>IFERROR(IF(E917="","",IF(VLOOKUP(E917,tbFuncionarios[],6,FALSE)&lt;&gt;"","Demitido",VLOOKUP(E917,tbFuncionarios[],2,FALSE))),"")</f>
        <v/>
      </c>
      <c r="G917" s="79" t="str">
        <f>IF(tbLancamentos[[#This Row],[NOME]]="","",IF(tbLancamentos[[#This Row],[esgotado]]&lt;&gt;"",tbLancamentos[[#This Row],[esgotado]],tbLancamentos[[#This Row],[DISPONIBILIDADE]]))</f>
        <v/>
      </c>
      <c r="H917" s="63" t="str">
        <f>IFERROR(IF(tbLancamentos[[#This Row],[NOME]]="","",IF(AND(D917&lt;&gt;"",F917&lt;&gt;"",F917&lt;&gt;"Demitido"),"Ocupado","Disponível")),"")</f>
        <v/>
      </c>
      <c r="I917" s="25" t="str">
        <f>IFERROR(VLOOKUP(C917,CadArm!$B$6:$E$26,4,FALSE)-COUNTIFS($C$6:C917,tbLancamentos[[#This Row],[LOCAL]],$H$6:H917,"Ocupado"),"")</f>
        <v/>
      </c>
      <c r="J917" s="25" t="str">
        <f>IF(tbLancamentos[[#This Row],[Vagas disponíveis]]&lt;0,"Vagas esgotadas para "&amp;C917,"")</f>
        <v/>
      </c>
    </row>
    <row r="918" spans="2:10" s="25" customFormat="1" ht="15" x14ac:dyDescent="0.2">
      <c r="B918" s="40"/>
      <c r="C918" s="41"/>
      <c r="D918" s="76"/>
      <c r="E918" s="76"/>
      <c r="F918" s="62" t="str">
        <f>IFERROR(IF(E918="","",IF(VLOOKUP(E918,tbFuncionarios[],6,FALSE)&lt;&gt;"","Demitido",VLOOKUP(E918,tbFuncionarios[],2,FALSE))),"")</f>
        <v/>
      </c>
      <c r="G918" s="79" t="str">
        <f>IF(tbLancamentos[[#This Row],[NOME]]="","",IF(tbLancamentos[[#This Row],[esgotado]]&lt;&gt;"",tbLancamentos[[#This Row],[esgotado]],tbLancamentos[[#This Row],[DISPONIBILIDADE]]))</f>
        <v/>
      </c>
      <c r="H918" s="63" t="str">
        <f>IFERROR(IF(tbLancamentos[[#This Row],[NOME]]="","",IF(AND(D918&lt;&gt;"",F918&lt;&gt;"",F918&lt;&gt;"Demitido"),"Ocupado","Disponível")),"")</f>
        <v/>
      </c>
      <c r="I918" s="25" t="str">
        <f>IFERROR(VLOOKUP(C918,CadArm!$B$6:$E$26,4,FALSE)-COUNTIFS($C$6:C918,tbLancamentos[[#This Row],[LOCAL]],$H$6:H918,"Ocupado"),"")</f>
        <v/>
      </c>
      <c r="J918" s="25" t="str">
        <f>IF(tbLancamentos[[#This Row],[Vagas disponíveis]]&lt;0,"Vagas esgotadas para "&amp;C918,"")</f>
        <v/>
      </c>
    </row>
    <row r="919" spans="2:10" s="25" customFormat="1" ht="15" x14ac:dyDescent="0.2">
      <c r="B919" s="40"/>
      <c r="C919" s="41"/>
      <c r="D919" s="76"/>
      <c r="E919" s="76"/>
      <c r="F919" s="62" t="str">
        <f>IFERROR(IF(E919="","",IF(VLOOKUP(E919,tbFuncionarios[],6,FALSE)&lt;&gt;"","Demitido",VLOOKUP(E919,tbFuncionarios[],2,FALSE))),"")</f>
        <v/>
      </c>
      <c r="G919" s="79" t="str">
        <f>IF(tbLancamentos[[#This Row],[NOME]]="","",IF(tbLancamentos[[#This Row],[esgotado]]&lt;&gt;"",tbLancamentos[[#This Row],[esgotado]],tbLancamentos[[#This Row],[DISPONIBILIDADE]]))</f>
        <v/>
      </c>
      <c r="H919" s="63" t="str">
        <f>IFERROR(IF(tbLancamentos[[#This Row],[NOME]]="","",IF(AND(D919&lt;&gt;"",F919&lt;&gt;"",F919&lt;&gt;"Demitido"),"Ocupado","Disponível")),"")</f>
        <v/>
      </c>
      <c r="I919" s="25" t="str">
        <f>IFERROR(VLOOKUP(C919,CadArm!$B$6:$E$26,4,FALSE)-COUNTIFS($C$6:C919,tbLancamentos[[#This Row],[LOCAL]],$H$6:H919,"Ocupado"),"")</f>
        <v/>
      </c>
      <c r="J919" s="25" t="str">
        <f>IF(tbLancamentos[[#This Row],[Vagas disponíveis]]&lt;0,"Vagas esgotadas para "&amp;C919,"")</f>
        <v/>
      </c>
    </row>
    <row r="920" spans="2:10" s="25" customFormat="1" ht="15" x14ac:dyDescent="0.2">
      <c r="B920" s="40"/>
      <c r="C920" s="41"/>
      <c r="D920" s="76"/>
      <c r="E920" s="76"/>
      <c r="F920" s="62" t="str">
        <f>IFERROR(IF(E920="","",IF(VLOOKUP(E920,tbFuncionarios[],6,FALSE)&lt;&gt;"","Demitido",VLOOKUP(E920,tbFuncionarios[],2,FALSE))),"")</f>
        <v/>
      </c>
      <c r="G920" s="79" t="str">
        <f>IF(tbLancamentos[[#This Row],[NOME]]="","",IF(tbLancamentos[[#This Row],[esgotado]]&lt;&gt;"",tbLancamentos[[#This Row],[esgotado]],tbLancamentos[[#This Row],[DISPONIBILIDADE]]))</f>
        <v/>
      </c>
      <c r="H920" s="63" t="str">
        <f>IFERROR(IF(tbLancamentos[[#This Row],[NOME]]="","",IF(AND(D920&lt;&gt;"",F920&lt;&gt;"",F920&lt;&gt;"Demitido"),"Ocupado","Disponível")),"")</f>
        <v/>
      </c>
      <c r="I920" s="25" t="str">
        <f>IFERROR(VLOOKUP(C920,CadArm!$B$6:$E$26,4,FALSE)-COUNTIFS($C$6:C920,tbLancamentos[[#This Row],[LOCAL]],$H$6:H920,"Ocupado"),"")</f>
        <v/>
      </c>
      <c r="J920" s="25" t="str">
        <f>IF(tbLancamentos[[#This Row],[Vagas disponíveis]]&lt;0,"Vagas esgotadas para "&amp;C920,"")</f>
        <v/>
      </c>
    </row>
    <row r="921" spans="2:10" s="25" customFormat="1" ht="15" x14ac:dyDescent="0.2">
      <c r="B921" s="40"/>
      <c r="C921" s="41"/>
      <c r="D921" s="76"/>
      <c r="E921" s="76"/>
      <c r="F921" s="62" t="str">
        <f>IFERROR(IF(E921="","",IF(VLOOKUP(E921,tbFuncionarios[],6,FALSE)&lt;&gt;"","Demitido",VLOOKUP(E921,tbFuncionarios[],2,FALSE))),"")</f>
        <v/>
      </c>
      <c r="G921" s="79" t="str">
        <f>IF(tbLancamentos[[#This Row],[NOME]]="","",IF(tbLancamentos[[#This Row],[esgotado]]&lt;&gt;"",tbLancamentos[[#This Row],[esgotado]],tbLancamentos[[#This Row],[DISPONIBILIDADE]]))</f>
        <v/>
      </c>
      <c r="H921" s="63" t="str">
        <f>IFERROR(IF(tbLancamentos[[#This Row],[NOME]]="","",IF(AND(D921&lt;&gt;"",F921&lt;&gt;"",F921&lt;&gt;"Demitido"),"Ocupado","Disponível")),"")</f>
        <v/>
      </c>
      <c r="I921" s="25" t="str">
        <f>IFERROR(VLOOKUP(C921,CadArm!$B$6:$E$26,4,FALSE)-COUNTIFS($C$6:C921,tbLancamentos[[#This Row],[LOCAL]],$H$6:H921,"Ocupado"),"")</f>
        <v/>
      </c>
      <c r="J921" s="25" t="str">
        <f>IF(tbLancamentos[[#This Row],[Vagas disponíveis]]&lt;0,"Vagas esgotadas para "&amp;C921,"")</f>
        <v/>
      </c>
    </row>
    <row r="922" spans="2:10" s="25" customFormat="1" ht="15" x14ac:dyDescent="0.2">
      <c r="B922" s="40"/>
      <c r="C922" s="41"/>
      <c r="D922" s="76"/>
      <c r="E922" s="76"/>
      <c r="F922" s="62" t="str">
        <f>IFERROR(IF(E922="","",IF(VLOOKUP(E922,tbFuncionarios[],6,FALSE)&lt;&gt;"","Demitido",VLOOKUP(E922,tbFuncionarios[],2,FALSE))),"")</f>
        <v/>
      </c>
      <c r="G922" s="79" t="str">
        <f>IF(tbLancamentos[[#This Row],[NOME]]="","",IF(tbLancamentos[[#This Row],[esgotado]]&lt;&gt;"",tbLancamentos[[#This Row],[esgotado]],tbLancamentos[[#This Row],[DISPONIBILIDADE]]))</f>
        <v/>
      </c>
      <c r="H922" s="63" t="str">
        <f>IFERROR(IF(tbLancamentos[[#This Row],[NOME]]="","",IF(AND(D922&lt;&gt;"",F922&lt;&gt;"",F922&lt;&gt;"Demitido"),"Ocupado","Disponível")),"")</f>
        <v/>
      </c>
      <c r="I922" s="25" t="str">
        <f>IFERROR(VLOOKUP(C922,CadArm!$B$6:$E$26,4,FALSE)-COUNTIFS($C$6:C922,tbLancamentos[[#This Row],[LOCAL]],$H$6:H922,"Ocupado"),"")</f>
        <v/>
      </c>
      <c r="J922" s="25" t="str">
        <f>IF(tbLancamentos[[#This Row],[Vagas disponíveis]]&lt;0,"Vagas esgotadas para "&amp;C922,"")</f>
        <v/>
      </c>
    </row>
    <row r="923" spans="2:10" s="25" customFormat="1" ht="15" x14ac:dyDescent="0.2">
      <c r="B923" s="40"/>
      <c r="C923" s="41"/>
      <c r="D923" s="76"/>
      <c r="E923" s="76"/>
      <c r="F923" s="62" t="str">
        <f>IFERROR(IF(E923="","",IF(VLOOKUP(E923,tbFuncionarios[],6,FALSE)&lt;&gt;"","Demitido",VLOOKUP(E923,tbFuncionarios[],2,FALSE))),"")</f>
        <v/>
      </c>
      <c r="G923" s="79" t="str">
        <f>IF(tbLancamentos[[#This Row],[NOME]]="","",IF(tbLancamentos[[#This Row],[esgotado]]&lt;&gt;"",tbLancamentos[[#This Row],[esgotado]],tbLancamentos[[#This Row],[DISPONIBILIDADE]]))</f>
        <v/>
      </c>
      <c r="H923" s="63" t="str">
        <f>IFERROR(IF(tbLancamentos[[#This Row],[NOME]]="","",IF(AND(D923&lt;&gt;"",F923&lt;&gt;"",F923&lt;&gt;"Demitido"),"Ocupado","Disponível")),"")</f>
        <v/>
      </c>
      <c r="I923" s="25" t="str">
        <f>IFERROR(VLOOKUP(C923,CadArm!$B$6:$E$26,4,FALSE)-COUNTIFS($C$6:C923,tbLancamentos[[#This Row],[LOCAL]],$H$6:H923,"Ocupado"),"")</f>
        <v/>
      </c>
      <c r="J923" s="25" t="str">
        <f>IF(tbLancamentos[[#This Row],[Vagas disponíveis]]&lt;0,"Vagas esgotadas para "&amp;C923,"")</f>
        <v/>
      </c>
    </row>
    <row r="924" spans="2:10" s="25" customFormat="1" ht="15" x14ac:dyDescent="0.2">
      <c r="B924" s="40"/>
      <c r="C924" s="41"/>
      <c r="D924" s="76"/>
      <c r="E924" s="76"/>
      <c r="F924" s="62" t="str">
        <f>IFERROR(IF(E924="","",IF(VLOOKUP(E924,tbFuncionarios[],6,FALSE)&lt;&gt;"","Demitido",VLOOKUP(E924,tbFuncionarios[],2,FALSE))),"")</f>
        <v/>
      </c>
      <c r="G924" s="79" t="str">
        <f>IF(tbLancamentos[[#This Row],[NOME]]="","",IF(tbLancamentos[[#This Row],[esgotado]]&lt;&gt;"",tbLancamentos[[#This Row],[esgotado]],tbLancamentos[[#This Row],[DISPONIBILIDADE]]))</f>
        <v/>
      </c>
      <c r="H924" s="63" t="str">
        <f>IFERROR(IF(tbLancamentos[[#This Row],[NOME]]="","",IF(AND(D924&lt;&gt;"",F924&lt;&gt;"",F924&lt;&gt;"Demitido"),"Ocupado","Disponível")),"")</f>
        <v/>
      </c>
      <c r="I924" s="25" t="str">
        <f>IFERROR(VLOOKUP(C924,CadArm!$B$6:$E$26,4,FALSE)-COUNTIFS($C$6:C924,tbLancamentos[[#This Row],[LOCAL]],$H$6:H924,"Ocupado"),"")</f>
        <v/>
      </c>
      <c r="J924" s="25" t="str">
        <f>IF(tbLancamentos[[#This Row],[Vagas disponíveis]]&lt;0,"Vagas esgotadas para "&amp;C924,"")</f>
        <v/>
      </c>
    </row>
    <row r="925" spans="2:10" s="25" customFormat="1" ht="15" x14ac:dyDescent="0.2">
      <c r="B925" s="40"/>
      <c r="C925" s="41"/>
      <c r="D925" s="76"/>
      <c r="E925" s="76"/>
      <c r="F925" s="62" t="str">
        <f>IFERROR(IF(E925="","",IF(VLOOKUP(E925,tbFuncionarios[],6,FALSE)&lt;&gt;"","Demitido",VLOOKUP(E925,tbFuncionarios[],2,FALSE))),"")</f>
        <v/>
      </c>
      <c r="G925" s="79" t="str">
        <f>IF(tbLancamentos[[#This Row],[NOME]]="","",IF(tbLancamentos[[#This Row],[esgotado]]&lt;&gt;"",tbLancamentos[[#This Row],[esgotado]],tbLancamentos[[#This Row],[DISPONIBILIDADE]]))</f>
        <v/>
      </c>
      <c r="H925" s="63" t="str">
        <f>IFERROR(IF(tbLancamentos[[#This Row],[NOME]]="","",IF(AND(D925&lt;&gt;"",F925&lt;&gt;"",F925&lt;&gt;"Demitido"),"Ocupado","Disponível")),"")</f>
        <v/>
      </c>
      <c r="I925" s="25" t="str">
        <f>IFERROR(VLOOKUP(C925,CadArm!$B$6:$E$26,4,FALSE)-COUNTIFS($C$6:C925,tbLancamentos[[#This Row],[LOCAL]],$H$6:H925,"Ocupado"),"")</f>
        <v/>
      </c>
      <c r="J925" s="25" t="str">
        <f>IF(tbLancamentos[[#This Row],[Vagas disponíveis]]&lt;0,"Vagas esgotadas para "&amp;C925,"")</f>
        <v/>
      </c>
    </row>
    <row r="926" spans="2:10" s="25" customFormat="1" ht="15" x14ac:dyDescent="0.2">
      <c r="B926" s="40"/>
      <c r="C926" s="41"/>
      <c r="D926" s="76"/>
      <c r="E926" s="76"/>
      <c r="F926" s="62" t="str">
        <f>IFERROR(IF(E926="","",IF(VLOOKUP(E926,tbFuncionarios[],6,FALSE)&lt;&gt;"","Demitido",VLOOKUP(E926,tbFuncionarios[],2,FALSE))),"")</f>
        <v/>
      </c>
      <c r="G926" s="79" t="str">
        <f>IF(tbLancamentos[[#This Row],[NOME]]="","",IF(tbLancamentos[[#This Row],[esgotado]]&lt;&gt;"",tbLancamentos[[#This Row],[esgotado]],tbLancamentos[[#This Row],[DISPONIBILIDADE]]))</f>
        <v/>
      </c>
      <c r="H926" s="63" t="str">
        <f>IFERROR(IF(tbLancamentos[[#This Row],[NOME]]="","",IF(AND(D926&lt;&gt;"",F926&lt;&gt;"",F926&lt;&gt;"Demitido"),"Ocupado","Disponível")),"")</f>
        <v/>
      </c>
      <c r="I926" s="25" t="str">
        <f>IFERROR(VLOOKUP(C926,CadArm!$B$6:$E$26,4,FALSE)-COUNTIFS($C$6:C926,tbLancamentos[[#This Row],[LOCAL]],$H$6:H926,"Ocupado"),"")</f>
        <v/>
      </c>
      <c r="J926" s="25" t="str">
        <f>IF(tbLancamentos[[#This Row],[Vagas disponíveis]]&lt;0,"Vagas esgotadas para "&amp;C926,"")</f>
        <v/>
      </c>
    </row>
    <row r="927" spans="2:10" s="25" customFormat="1" ht="15" x14ac:dyDescent="0.2">
      <c r="B927" s="40"/>
      <c r="C927" s="41"/>
      <c r="D927" s="76"/>
      <c r="E927" s="76"/>
      <c r="F927" s="62" t="str">
        <f>IFERROR(IF(E927="","",IF(VLOOKUP(E927,tbFuncionarios[],6,FALSE)&lt;&gt;"","Demitido",VLOOKUP(E927,tbFuncionarios[],2,FALSE))),"")</f>
        <v/>
      </c>
      <c r="G927" s="79" t="str">
        <f>IF(tbLancamentos[[#This Row],[NOME]]="","",IF(tbLancamentos[[#This Row],[esgotado]]&lt;&gt;"",tbLancamentos[[#This Row],[esgotado]],tbLancamentos[[#This Row],[DISPONIBILIDADE]]))</f>
        <v/>
      </c>
      <c r="H927" s="63" t="str">
        <f>IFERROR(IF(tbLancamentos[[#This Row],[NOME]]="","",IF(AND(D927&lt;&gt;"",F927&lt;&gt;"",F927&lt;&gt;"Demitido"),"Ocupado","Disponível")),"")</f>
        <v/>
      </c>
      <c r="I927" s="25" t="str">
        <f>IFERROR(VLOOKUP(C927,CadArm!$B$6:$E$26,4,FALSE)-COUNTIFS($C$6:C927,tbLancamentos[[#This Row],[LOCAL]],$H$6:H927,"Ocupado"),"")</f>
        <v/>
      </c>
      <c r="J927" s="25" t="str">
        <f>IF(tbLancamentos[[#This Row],[Vagas disponíveis]]&lt;0,"Vagas esgotadas para "&amp;C927,"")</f>
        <v/>
      </c>
    </row>
    <row r="928" spans="2:10" s="25" customFormat="1" ht="15" x14ac:dyDescent="0.2">
      <c r="B928" s="40"/>
      <c r="C928" s="41"/>
      <c r="D928" s="76"/>
      <c r="E928" s="76"/>
      <c r="F928" s="62" t="str">
        <f>IFERROR(IF(E928="","",IF(VLOOKUP(E928,tbFuncionarios[],6,FALSE)&lt;&gt;"","Demitido",VLOOKUP(E928,tbFuncionarios[],2,FALSE))),"")</f>
        <v/>
      </c>
      <c r="G928" s="79" t="str">
        <f>IF(tbLancamentos[[#This Row],[NOME]]="","",IF(tbLancamentos[[#This Row],[esgotado]]&lt;&gt;"",tbLancamentos[[#This Row],[esgotado]],tbLancamentos[[#This Row],[DISPONIBILIDADE]]))</f>
        <v/>
      </c>
      <c r="H928" s="63" t="str">
        <f>IFERROR(IF(tbLancamentos[[#This Row],[NOME]]="","",IF(AND(D928&lt;&gt;"",F928&lt;&gt;"",F928&lt;&gt;"Demitido"),"Ocupado","Disponível")),"")</f>
        <v/>
      </c>
      <c r="I928" s="25" t="str">
        <f>IFERROR(VLOOKUP(C928,CadArm!$B$6:$E$26,4,FALSE)-COUNTIFS($C$6:C928,tbLancamentos[[#This Row],[LOCAL]],$H$6:H928,"Ocupado"),"")</f>
        <v/>
      </c>
      <c r="J928" s="25" t="str">
        <f>IF(tbLancamentos[[#This Row],[Vagas disponíveis]]&lt;0,"Vagas esgotadas para "&amp;C928,"")</f>
        <v/>
      </c>
    </row>
    <row r="929" spans="2:10" s="25" customFormat="1" ht="15" x14ac:dyDescent="0.2">
      <c r="B929" s="40"/>
      <c r="C929" s="41"/>
      <c r="D929" s="76"/>
      <c r="E929" s="76"/>
      <c r="F929" s="62" t="str">
        <f>IFERROR(IF(E929="","",IF(VLOOKUP(E929,tbFuncionarios[],6,FALSE)&lt;&gt;"","Demitido",VLOOKUP(E929,tbFuncionarios[],2,FALSE))),"")</f>
        <v/>
      </c>
      <c r="G929" s="79" t="str">
        <f>IF(tbLancamentos[[#This Row],[NOME]]="","",IF(tbLancamentos[[#This Row],[esgotado]]&lt;&gt;"",tbLancamentos[[#This Row],[esgotado]],tbLancamentos[[#This Row],[DISPONIBILIDADE]]))</f>
        <v/>
      </c>
      <c r="H929" s="63" t="str">
        <f>IFERROR(IF(tbLancamentos[[#This Row],[NOME]]="","",IF(AND(D929&lt;&gt;"",F929&lt;&gt;"",F929&lt;&gt;"Demitido"),"Ocupado","Disponível")),"")</f>
        <v/>
      </c>
      <c r="I929" s="25" t="str">
        <f>IFERROR(VLOOKUP(C929,CadArm!$B$6:$E$26,4,FALSE)-COUNTIFS($C$6:C929,tbLancamentos[[#This Row],[LOCAL]],$H$6:H929,"Ocupado"),"")</f>
        <v/>
      </c>
      <c r="J929" s="25" t="str">
        <f>IF(tbLancamentos[[#This Row],[Vagas disponíveis]]&lt;0,"Vagas esgotadas para "&amp;C929,"")</f>
        <v/>
      </c>
    </row>
    <row r="930" spans="2:10" s="25" customFormat="1" ht="15" x14ac:dyDescent="0.2">
      <c r="B930" s="40"/>
      <c r="C930" s="41"/>
      <c r="D930" s="76"/>
      <c r="E930" s="76"/>
      <c r="F930" s="62" t="str">
        <f>IFERROR(IF(E930="","",IF(VLOOKUP(E930,tbFuncionarios[],6,FALSE)&lt;&gt;"","Demitido",VLOOKUP(E930,tbFuncionarios[],2,FALSE))),"")</f>
        <v/>
      </c>
      <c r="G930" s="79" t="str">
        <f>IF(tbLancamentos[[#This Row],[NOME]]="","",IF(tbLancamentos[[#This Row],[esgotado]]&lt;&gt;"",tbLancamentos[[#This Row],[esgotado]],tbLancamentos[[#This Row],[DISPONIBILIDADE]]))</f>
        <v/>
      </c>
      <c r="H930" s="63" t="str">
        <f>IFERROR(IF(tbLancamentos[[#This Row],[NOME]]="","",IF(AND(D930&lt;&gt;"",F930&lt;&gt;"",F930&lt;&gt;"Demitido"),"Ocupado","Disponível")),"")</f>
        <v/>
      </c>
      <c r="I930" s="25" t="str">
        <f>IFERROR(VLOOKUP(C930,CadArm!$B$6:$E$26,4,FALSE)-COUNTIFS($C$6:C930,tbLancamentos[[#This Row],[LOCAL]],$H$6:H930,"Ocupado"),"")</f>
        <v/>
      </c>
      <c r="J930" s="25" t="str">
        <f>IF(tbLancamentos[[#This Row],[Vagas disponíveis]]&lt;0,"Vagas esgotadas para "&amp;C930,"")</f>
        <v/>
      </c>
    </row>
    <row r="931" spans="2:10" s="25" customFormat="1" ht="15" x14ac:dyDescent="0.2">
      <c r="B931" s="40"/>
      <c r="C931" s="41"/>
      <c r="D931" s="76"/>
      <c r="E931" s="76"/>
      <c r="F931" s="62" t="str">
        <f>IFERROR(IF(E931="","",IF(VLOOKUP(E931,tbFuncionarios[],6,FALSE)&lt;&gt;"","Demitido",VLOOKUP(E931,tbFuncionarios[],2,FALSE))),"")</f>
        <v/>
      </c>
      <c r="G931" s="79" t="str">
        <f>IF(tbLancamentos[[#This Row],[NOME]]="","",IF(tbLancamentos[[#This Row],[esgotado]]&lt;&gt;"",tbLancamentos[[#This Row],[esgotado]],tbLancamentos[[#This Row],[DISPONIBILIDADE]]))</f>
        <v/>
      </c>
      <c r="H931" s="63" t="str">
        <f>IFERROR(IF(tbLancamentos[[#This Row],[NOME]]="","",IF(AND(D931&lt;&gt;"",F931&lt;&gt;"",F931&lt;&gt;"Demitido"),"Ocupado","Disponível")),"")</f>
        <v/>
      </c>
      <c r="I931" s="25" t="str">
        <f>IFERROR(VLOOKUP(C931,CadArm!$B$6:$E$26,4,FALSE)-COUNTIFS($C$6:C931,tbLancamentos[[#This Row],[LOCAL]],$H$6:H931,"Ocupado"),"")</f>
        <v/>
      </c>
      <c r="J931" s="25" t="str">
        <f>IF(tbLancamentos[[#This Row],[Vagas disponíveis]]&lt;0,"Vagas esgotadas para "&amp;C931,"")</f>
        <v/>
      </c>
    </row>
    <row r="932" spans="2:10" s="25" customFormat="1" ht="15" x14ac:dyDescent="0.2">
      <c r="B932" s="40"/>
      <c r="C932" s="41"/>
      <c r="D932" s="76"/>
      <c r="E932" s="76"/>
      <c r="F932" s="62" t="str">
        <f>IFERROR(IF(E932="","",IF(VLOOKUP(E932,tbFuncionarios[],6,FALSE)&lt;&gt;"","Demitido",VLOOKUP(E932,tbFuncionarios[],2,FALSE))),"")</f>
        <v/>
      </c>
      <c r="G932" s="79" t="str">
        <f>IF(tbLancamentos[[#This Row],[NOME]]="","",IF(tbLancamentos[[#This Row],[esgotado]]&lt;&gt;"",tbLancamentos[[#This Row],[esgotado]],tbLancamentos[[#This Row],[DISPONIBILIDADE]]))</f>
        <v/>
      </c>
      <c r="H932" s="63" t="str">
        <f>IFERROR(IF(tbLancamentos[[#This Row],[NOME]]="","",IF(AND(D932&lt;&gt;"",F932&lt;&gt;"",F932&lt;&gt;"Demitido"),"Ocupado","Disponível")),"")</f>
        <v/>
      </c>
      <c r="I932" s="25" t="str">
        <f>IFERROR(VLOOKUP(C932,CadArm!$B$6:$E$26,4,FALSE)-COUNTIFS($C$6:C932,tbLancamentos[[#This Row],[LOCAL]],$H$6:H932,"Ocupado"),"")</f>
        <v/>
      </c>
      <c r="J932" s="25" t="str">
        <f>IF(tbLancamentos[[#This Row],[Vagas disponíveis]]&lt;0,"Vagas esgotadas para "&amp;C932,"")</f>
        <v/>
      </c>
    </row>
    <row r="933" spans="2:10" s="25" customFormat="1" ht="15" x14ac:dyDescent="0.2">
      <c r="B933" s="40"/>
      <c r="C933" s="41"/>
      <c r="D933" s="76"/>
      <c r="E933" s="76"/>
      <c r="F933" s="62" t="str">
        <f>IFERROR(IF(E933="","",IF(VLOOKUP(E933,tbFuncionarios[],6,FALSE)&lt;&gt;"","Demitido",VLOOKUP(E933,tbFuncionarios[],2,FALSE))),"")</f>
        <v/>
      </c>
      <c r="G933" s="79" t="str">
        <f>IF(tbLancamentos[[#This Row],[NOME]]="","",IF(tbLancamentos[[#This Row],[esgotado]]&lt;&gt;"",tbLancamentos[[#This Row],[esgotado]],tbLancamentos[[#This Row],[DISPONIBILIDADE]]))</f>
        <v/>
      </c>
      <c r="H933" s="63" t="str">
        <f>IFERROR(IF(tbLancamentos[[#This Row],[NOME]]="","",IF(AND(D933&lt;&gt;"",F933&lt;&gt;"",F933&lt;&gt;"Demitido"),"Ocupado","Disponível")),"")</f>
        <v/>
      </c>
      <c r="I933" s="25" t="str">
        <f>IFERROR(VLOOKUP(C933,CadArm!$B$6:$E$26,4,FALSE)-COUNTIFS($C$6:C933,tbLancamentos[[#This Row],[LOCAL]],$H$6:H933,"Ocupado"),"")</f>
        <v/>
      </c>
      <c r="J933" s="25" t="str">
        <f>IF(tbLancamentos[[#This Row],[Vagas disponíveis]]&lt;0,"Vagas esgotadas para "&amp;C933,"")</f>
        <v/>
      </c>
    </row>
    <row r="934" spans="2:10" s="25" customFormat="1" ht="15" x14ac:dyDescent="0.2">
      <c r="B934" s="40"/>
      <c r="C934" s="41"/>
      <c r="D934" s="76"/>
      <c r="E934" s="76"/>
      <c r="F934" s="62" t="str">
        <f>IFERROR(IF(E934="","",IF(VLOOKUP(E934,tbFuncionarios[],6,FALSE)&lt;&gt;"","Demitido",VLOOKUP(E934,tbFuncionarios[],2,FALSE))),"")</f>
        <v/>
      </c>
      <c r="G934" s="79" t="str">
        <f>IF(tbLancamentos[[#This Row],[NOME]]="","",IF(tbLancamentos[[#This Row],[esgotado]]&lt;&gt;"",tbLancamentos[[#This Row],[esgotado]],tbLancamentos[[#This Row],[DISPONIBILIDADE]]))</f>
        <v/>
      </c>
      <c r="H934" s="63" t="str">
        <f>IFERROR(IF(tbLancamentos[[#This Row],[NOME]]="","",IF(AND(D934&lt;&gt;"",F934&lt;&gt;"",F934&lt;&gt;"Demitido"),"Ocupado","Disponível")),"")</f>
        <v/>
      </c>
      <c r="I934" s="25" t="str">
        <f>IFERROR(VLOOKUP(C934,CadArm!$B$6:$E$26,4,FALSE)-COUNTIFS($C$6:C934,tbLancamentos[[#This Row],[LOCAL]],$H$6:H934,"Ocupado"),"")</f>
        <v/>
      </c>
      <c r="J934" s="25" t="str">
        <f>IF(tbLancamentos[[#This Row],[Vagas disponíveis]]&lt;0,"Vagas esgotadas para "&amp;C934,"")</f>
        <v/>
      </c>
    </row>
    <row r="935" spans="2:10" s="25" customFormat="1" ht="15" x14ac:dyDescent="0.2">
      <c r="B935" s="40"/>
      <c r="C935" s="41"/>
      <c r="D935" s="76"/>
      <c r="E935" s="76"/>
      <c r="F935" s="62" t="str">
        <f>IFERROR(IF(E935="","",IF(VLOOKUP(E935,tbFuncionarios[],6,FALSE)&lt;&gt;"","Demitido",VLOOKUP(E935,tbFuncionarios[],2,FALSE))),"")</f>
        <v/>
      </c>
      <c r="G935" s="79" t="str">
        <f>IF(tbLancamentos[[#This Row],[NOME]]="","",IF(tbLancamentos[[#This Row],[esgotado]]&lt;&gt;"",tbLancamentos[[#This Row],[esgotado]],tbLancamentos[[#This Row],[DISPONIBILIDADE]]))</f>
        <v/>
      </c>
      <c r="H935" s="63" t="str">
        <f>IFERROR(IF(tbLancamentos[[#This Row],[NOME]]="","",IF(AND(D935&lt;&gt;"",F935&lt;&gt;"",F935&lt;&gt;"Demitido"),"Ocupado","Disponível")),"")</f>
        <v/>
      </c>
      <c r="I935" s="25" t="str">
        <f>IFERROR(VLOOKUP(C935,CadArm!$B$6:$E$26,4,FALSE)-COUNTIFS($C$6:C935,tbLancamentos[[#This Row],[LOCAL]],$H$6:H935,"Ocupado"),"")</f>
        <v/>
      </c>
      <c r="J935" s="25" t="str">
        <f>IF(tbLancamentos[[#This Row],[Vagas disponíveis]]&lt;0,"Vagas esgotadas para "&amp;C935,"")</f>
        <v/>
      </c>
    </row>
    <row r="936" spans="2:10" s="25" customFormat="1" ht="15" x14ac:dyDescent="0.2">
      <c r="B936" s="40"/>
      <c r="C936" s="41"/>
      <c r="D936" s="76"/>
      <c r="E936" s="76"/>
      <c r="F936" s="62" t="str">
        <f>IFERROR(IF(E936="","",IF(VLOOKUP(E936,tbFuncionarios[],6,FALSE)&lt;&gt;"","Demitido",VLOOKUP(E936,tbFuncionarios[],2,FALSE))),"")</f>
        <v/>
      </c>
      <c r="G936" s="79" t="str">
        <f>IF(tbLancamentos[[#This Row],[NOME]]="","",IF(tbLancamentos[[#This Row],[esgotado]]&lt;&gt;"",tbLancamentos[[#This Row],[esgotado]],tbLancamentos[[#This Row],[DISPONIBILIDADE]]))</f>
        <v/>
      </c>
      <c r="H936" s="63" t="str">
        <f>IFERROR(IF(tbLancamentos[[#This Row],[NOME]]="","",IF(AND(D936&lt;&gt;"",F936&lt;&gt;"",F936&lt;&gt;"Demitido"),"Ocupado","Disponível")),"")</f>
        <v/>
      </c>
      <c r="I936" s="25" t="str">
        <f>IFERROR(VLOOKUP(C936,CadArm!$B$6:$E$26,4,FALSE)-COUNTIFS($C$6:C936,tbLancamentos[[#This Row],[LOCAL]],$H$6:H936,"Ocupado"),"")</f>
        <v/>
      </c>
      <c r="J936" s="25" t="str">
        <f>IF(tbLancamentos[[#This Row],[Vagas disponíveis]]&lt;0,"Vagas esgotadas para "&amp;C936,"")</f>
        <v/>
      </c>
    </row>
    <row r="937" spans="2:10" s="25" customFormat="1" ht="15" x14ac:dyDescent="0.2">
      <c r="B937" s="40"/>
      <c r="C937" s="41"/>
      <c r="D937" s="76"/>
      <c r="E937" s="76"/>
      <c r="F937" s="62" t="str">
        <f>IFERROR(IF(E937="","",IF(VLOOKUP(E937,tbFuncionarios[],6,FALSE)&lt;&gt;"","Demitido",VLOOKUP(E937,tbFuncionarios[],2,FALSE))),"")</f>
        <v/>
      </c>
      <c r="G937" s="79" t="str">
        <f>IF(tbLancamentos[[#This Row],[NOME]]="","",IF(tbLancamentos[[#This Row],[esgotado]]&lt;&gt;"",tbLancamentos[[#This Row],[esgotado]],tbLancamentos[[#This Row],[DISPONIBILIDADE]]))</f>
        <v/>
      </c>
      <c r="H937" s="63" t="str">
        <f>IFERROR(IF(tbLancamentos[[#This Row],[NOME]]="","",IF(AND(D937&lt;&gt;"",F937&lt;&gt;"",F937&lt;&gt;"Demitido"),"Ocupado","Disponível")),"")</f>
        <v/>
      </c>
      <c r="I937" s="25" t="str">
        <f>IFERROR(VLOOKUP(C937,CadArm!$B$6:$E$26,4,FALSE)-COUNTIFS($C$6:C937,tbLancamentos[[#This Row],[LOCAL]],$H$6:H937,"Ocupado"),"")</f>
        <v/>
      </c>
      <c r="J937" s="25" t="str">
        <f>IF(tbLancamentos[[#This Row],[Vagas disponíveis]]&lt;0,"Vagas esgotadas para "&amp;C937,"")</f>
        <v/>
      </c>
    </row>
    <row r="938" spans="2:10" s="25" customFormat="1" ht="15" x14ac:dyDescent="0.2">
      <c r="B938" s="40"/>
      <c r="C938" s="41"/>
      <c r="D938" s="76"/>
      <c r="E938" s="76"/>
      <c r="F938" s="62" t="str">
        <f>IFERROR(IF(E938="","",IF(VLOOKUP(E938,tbFuncionarios[],6,FALSE)&lt;&gt;"","Demitido",VLOOKUP(E938,tbFuncionarios[],2,FALSE))),"")</f>
        <v/>
      </c>
      <c r="G938" s="79" t="str">
        <f>IF(tbLancamentos[[#This Row],[NOME]]="","",IF(tbLancamentos[[#This Row],[esgotado]]&lt;&gt;"",tbLancamentos[[#This Row],[esgotado]],tbLancamentos[[#This Row],[DISPONIBILIDADE]]))</f>
        <v/>
      </c>
      <c r="H938" s="63" t="str">
        <f>IFERROR(IF(tbLancamentos[[#This Row],[NOME]]="","",IF(AND(D938&lt;&gt;"",F938&lt;&gt;"",F938&lt;&gt;"Demitido"),"Ocupado","Disponível")),"")</f>
        <v/>
      </c>
      <c r="I938" s="25" t="str">
        <f>IFERROR(VLOOKUP(C938,CadArm!$B$6:$E$26,4,FALSE)-COUNTIFS($C$6:C938,tbLancamentos[[#This Row],[LOCAL]],$H$6:H938,"Ocupado"),"")</f>
        <v/>
      </c>
      <c r="J938" s="25" t="str">
        <f>IF(tbLancamentos[[#This Row],[Vagas disponíveis]]&lt;0,"Vagas esgotadas para "&amp;C938,"")</f>
        <v/>
      </c>
    </row>
    <row r="939" spans="2:10" s="25" customFormat="1" ht="15" x14ac:dyDescent="0.2">
      <c r="B939" s="40"/>
      <c r="C939" s="41"/>
      <c r="D939" s="76"/>
      <c r="E939" s="76"/>
      <c r="F939" s="62" t="str">
        <f>IFERROR(IF(E939="","",IF(VLOOKUP(E939,tbFuncionarios[],6,FALSE)&lt;&gt;"","Demitido",VLOOKUP(E939,tbFuncionarios[],2,FALSE))),"")</f>
        <v/>
      </c>
      <c r="G939" s="79" t="str">
        <f>IF(tbLancamentos[[#This Row],[NOME]]="","",IF(tbLancamentos[[#This Row],[esgotado]]&lt;&gt;"",tbLancamentos[[#This Row],[esgotado]],tbLancamentos[[#This Row],[DISPONIBILIDADE]]))</f>
        <v/>
      </c>
      <c r="H939" s="63" t="str">
        <f>IFERROR(IF(tbLancamentos[[#This Row],[NOME]]="","",IF(AND(D939&lt;&gt;"",F939&lt;&gt;"",F939&lt;&gt;"Demitido"),"Ocupado","Disponível")),"")</f>
        <v/>
      </c>
      <c r="I939" s="25" t="str">
        <f>IFERROR(VLOOKUP(C939,CadArm!$B$6:$E$26,4,FALSE)-COUNTIFS($C$6:C939,tbLancamentos[[#This Row],[LOCAL]],$H$6:H939,"Ocupado"),"")</f>
        <v/>
      </c>
      <c r="J939" s="25" t="str">
        <f>IF(tbLancamentos[[#This Row],[Vagas disponíveis]]&lt;0,"Vagas esgotadas para "&amp;C939,"")</f>
        <v/>
      </c>
    </row>
    <row r="940" spans="2:10" s="25" customFormat="1" ht="15" x14ac:dyDescent="0.2">
      <c r="B940" s="40"/>
      <c r="C940" s="41"/>
      <c r="D940" s="76"/>
      <c r="E940" s="76"/>
      <c r="F940" s="62" t="str">
        <f>IFERROR(IF(E940="","",IF(VLOOKUP(E940,tbFuncionarios[],6,FALSE)&lt;&gt;"","Demitido",VLOOKUP(E940,tbFuncionarios[],2,FALSE))),"")</f>
        <v/>
      </c>
      <c r="G940" s="79" t="str">
        <f>IF(tbLancamentos[[#This Row],[NOME]]="","",IF(tbLancamentos[[#This Row],[esgotado]]&lt;&gt;"",tbLancamentos[[#This Row],[esgotado]],tbLancamentos[[#This Row],[DISPONIBILIDADE]]))</f>
        <v/>
      </c>
      <c r="H940" s="63" t="str">
        <f>IFERROR(IF(tbLancamentos[[#This Row],[NOME]]="","",IF(AND(D940&lt;&gt;"",F940&lt;&gt;"",F940&lt;&gt;"Demitido"),"Ocupado","Disponível")),"")</f>
        <v/>
      </c>
      <c r="I940" s="25" t="str">
        <f>IFERROR(VLOOKUP(C940,CadArm!$B$6:$E$26,4,FALSE)-COUNTIFS($C$6:C940,tbLancamentos[[#This Row],[LOCAL]],$H$6:H940,"Ocupado"),"")</f>
        <v/>
      </c>
      <c r="J940" s="25" t="str">
        <f>IF(tbLancamentos[[#This Row],[Vagas disponíveis]]&lt;0,"Vagas esgotadas para "&amp;C940,"")</f>
        <v/>
      </c>
    </row>
    <row r="941" spans="2:10" s="25" customFormat="1" ht="15" x14ac:dyDescent="0.2">
      <c r="B941" s="40"/>
      <c r="C941" s="41"/>
      <c r="D941" s="76"/>
      <c r="E941" s="76"/>
      <c r="F941" s="62" t="str">
        <f>IFERROR(IF(E941="","",IF(VLOOKUP(E941,tbFuncionarios[],6,FALSE)&lt;&gt;"","Demitido",VLOOKUP(E941,tbFuncionarios[],2,FALSE))),"")</f>
        <v/>
      </c>
      <c r="G941" s="79" t="str">
        <f>IF(tbLancamentos[[#This Row],[NOME]]="","",IF(tbLancamentos[[#This Row],[esgotado]]&lt;&gt;"",tbLancamentos[[#This Row],[esgotado]],tbLancamentos[[#This Row],[DISPONIBILIDADE]]))</f>
        <v/>
      </c>
      <c r="H941" s="63" t="str">
        <f>IFERROR(IF(tbLancamentos[[#This Row],[NOME]]="","",IF(AND(D941&lt;&gt;"",F941&lt;&gt;"",F941&lt;&gt;"Demitido"),"Ocupado","Disponível")),"")</f>
        <v/>
      </c>
      <c r="I941" s="25" t="str">
        <f>IFERROR(VLOOKUP(C941,CadArm!$B$6:$E$26,4,FALSE)-COUNTIFS($C$6:C941,tbLancamentos[[#This Row],[LOCAL]],$H$6:H941,"Ocupado"),"")</f>
        <v/>
      </c>
      <c r="J941" s="25" t="str">
        <f>IF(tbLancamentos[[#This Row],[Vagas disponíveis]]&lt;0,"Vagas esgotadas para "&amp;C941,"")</f>
        <v/>
      </c>
    </row>
    <row r="942" spans="2:10" s="25" customFormat="1" ht="15" x14ac:dyDescent="0.2">
      <c r="B942" s="40"/>
      <c r="C942" s="41"/>
      <c r="D942" s="76"/>
      <c r="E942" s="76"/>
      <c r="F942" s="62" t="str">
        <f>IFERROR(IF(E942="","",IF(VLOOKUP(E942,tbFuncionarios[],6,FALSE)&lt;&gt;"","Demitido",VLOOKUP(E942,tbFuncionarios[],2,FALSE))),"")</f>
        <v/>
      </c>
      <c r="G942" s="79" t="str">
        <f>IF(tbLancamentos[[#This Row],[NOME]]="","",IF(tbLancamentos[[#This Row],[esgotado]]&lt;&gt;"",tbLancamentos[[#This Row],[esgotado]],tbLancamentos[[#This Row],[DISPONIBILIDADE]]))</f>
        <v/>
      </c>
      <c r="H942" s="63" t="str">
        <f>IFERROR(IF(tbLancamentos[[#This Row],[NOME]]="","",IF(AND(D942&lt;&gt;"",F942&lt;&gt;"",F942&lt;&gt;"Demitido"),"Ocupado","Disponível")),"")</f>
        <v/>
      </c>
      <c r="I942" s="25" t="str">
        <f>IFERROR(VLOOKUP(C942,CadArm!$B$6:$E$26,4,FALSE)-COUNTIFS($C$6:C942,tbLancamentos[[#This Row],[LOCAL]],$H$6:H942,"Ocupado"),"")</f>
        <v/>
      </c>
      <c r="J942" s="25" t="str">
        <f>IF(tbLancamentos[[#This Row],[Vagas disponíveis]]&lt;0,"Vagas esgotadas para "&amp;C942,"")</f>
        <v/>
      </c>
    </row>
    <row r="943" spans="2:10" s="25" customFormat="1" ht="15" x14ac:dyDescent="0.2">
      <c r="B943" s="40"/>
      <c r="C943" s="41"/>
      <c r="D943" s="76"/>
      <c r="E943" s="76"/>
      <c r="F943" s="62" t="str">
        <f>IFERROR(IF(E943="","",IF(VLOOKUP(E943,tbFuncionarios[],6,FALSE)&lt;&gt;"","Demitido",VLOOKUP(E943,tbFuncionarios[],2,FALSE))),"")</f>
        <v/>
      </c>
      <c r="G943" s="79" t="str">
        <f>IF(tbLancamentos[[#This Row],[NOME]]="","",IF(tbLancamentos[[#This Row],[esgotado]]&lt;&gt;"",tbLancamentos[[#This Row],[esgotado]],tbLancamentos[[#This Row],[DISPONIBILIDADE]]))</f>
        <v/>
      </c>
      <c r="H943" s="63" t="str">
        <f>IFERROR(IF(tbLancamentos[[#This Row],[NOME]]="","",IF(AND(D943&lt;&gt;"",F943&lt;&gt;"",F943&lt;&gt;"Demitido"),"Ocupado","Disponível")),"")</f>
        <v/>
      </c>
      <c r="I943" s="25" t="str">
        <f>IFERROR(VLOOKUP(C943,CadArm!$B$6:$E$26,4,FALSE)-COUNTIFS($C$6:C943,tbLancamentos[[#This Row],[LOCAL]],$H$6:H943,"Ocupado"),"")</f>
        <v/>
      </c>
      <c r="J943" s="25" t="str">
        <f>IF(tbLancamentos[[#This Row],[Vagas disponíveis]]&lt;0,"Vagas esgotadas para "&amp;C943,"")</f>
        <v/>
      </c>
    </row>
    <row r="944" spans="2:10" s="25" customFormat="1" ht="15" x14ac:dyDescent="0.2">
      <c r="B944" s="40"/>
      <c r="C944" s="41"/>
      <c r="D944" s="76"/>
      <c r="E944" s="76"/>
      <c r="F944" s="62" t="str">
        <f>IFERROR(IF(E944="","",IF(VLOOKUP(E944,tbFuncionarios[],6,FALSE)&lt;&gt;"","Demitido",VLOOKUP(E944,tbFuncionarios[],2,FALSE))),"")</f>
        <v/>
      </c>
      <c r="G944" s="79" t="str">
        <f>IF(tbLancamentos[[#This Row],[NOME]]="","",IF(tbLancamentos[[#This Row],[esgotado]]&lt;&gt;"",tbLancamentos[[#This Row],[esgotado]],tbLancamentos[[#This Row],[DISPONIBILIDADE]]))</f>
        <v/>
      </c>
      <c r="H944" s="63" t="str">
        <f>IFERROR(IF(tbLancamentos[[#This Row],[NOME]]="","",IF(AND(D944&lt;&gt;"",F944&lt;&gt;"",F944&lt;&gt;"Demitido"),"Ocupado","Disponível")),"")</f>
        <v/>
      </c>
      <c r="I944" s="25" t="str">
        <f>IFERROR(VLOOKUP(C944,CadArm!$B$6:$E$26,4,FALSE)-COUNTIFS($C$6:C944,tbLancamentos[[#This Row],[LOCAL]],$H$6:H944,"Ocupado"),"")</f>
        <v/>
      </c>
      <c r="J944" s="25" t="str">
        <f>IF(tbLancamentos[[#This Row],[Vagas disponíveis]]&lt;0,"Vagas esgotadas para "&amp;C944,"")</f>
        <v/>
      </c>
    </row>
    <row r="945" spans="2:10" s="25" customFormat="1" ht="15" x14ac:dyDescent="0.2">
      <c r="B945" s="40"/>
      <c r="C945" s="41"/>
      <c r="D945" s="76"/>
      <c r="E945" s="76"/>
      <c r="F945" s="62" t="str">
        <f>IFERROR(IF(E945="","",IF(VLOOKUP(E945,tbFuncionarios[],6,FALSE)&lt;&gt;"","Demitido",VLOOKUP(E945,tbFuncionarios[],2,FALSE))),"")</f>
        <v/>
      </c>
      <c r="G945" s="79" t="str">
        <f>IF(tbLancamentos[[#This Row],[NOME]]="","",IF(tbLancamentos[[#This Row],[esgotado]]&lt;&gt;"",tbLancamentos[[#This Row],[esgotado]],tbLancamentos[[#This Row],[DISPONIBILIDADE]]))</f>
        <v/>
      </c>
      <c r="H945" s="63" t="str">
        <f>IFERROR(IF(tbLancamentos[[#This Row],[NOME]]="","",IF(AND(D945&lt;&gt;"",F945&lt;&gt;"",F945&lt;&gt;"Demitido"),"Ocupado","Disponível")),"")</f>
        <v/>
      </c>
      <c r="I945" s="25" t="str">
        <f>IFERROR(VLOOKUP(C945,CadArm!$B$6:$E$26,4,FALSE)-COUNTIFS($C$6:C945,tbLancamentos[[#This Row],[LOCAL]],$H$6:H945,"Ocupado"),"")</f>
        <v/>
      </c>
      <c r="J945" s="25" t="str">
        <f>IF(tbLancamentos[[#This Row],[Vagas disponíveis]]&lt;0,"Vagas esgotadas para "&amp;C945,"")</f>
        <v/>
      </c>
    </row>
    <row r="946" spans="2:10" s="25" customFormat="1" ht="15" x14ac:dyDescent="0.2">
      <c r="B946" s="40"/>
      <c r="C946" s="41"/>
      <c r="D946" s="76"/>
      <c r="E946" s="76"/>
      <c r="F946" s="62" t="str">
        <f>IFERROR(IF(E946="","",IF(VLOOKUP(E946,tbFuncionarios[],6,FALSE)&lt;&gt;"","Demitido",VLOOKUP(E946,tbFuncionarios[],2,FALSE))),"")</f>
        <v/>
      </c>
      <c r="G946" s="79" t="str">
        <f>IF(tbLancamentos[[#This Row],[NOME]]="","",IF(tbLancamentos[[#This Row],[esgotado]]&lt;&gt;"",tbLancamentos[[#This Row],[esgotado]],tbLancamentos[[#This Row],[DISPONIBILIDADE]]))</f>
        <v/>
      </c>
      <c r="H946" s="63" t="str">
        <f>IFERROR(IF(tbLancamentos[[#This Row],[NOME]]="","",IF(AND(D946&lt;&gt;"",F946&lt;&gt;"",F946&lt;&gt;"Demitido"),"Ocupado","Disponível")),"")</f>
        <v/>
      </c>
      <c r="I946" s="25" t="str">
        <f>IFERROR(VLOOKUP(C946,CadArm!$B$6:$E$26,4,FALSE)-COUNTIFS($C$6:C946,tbLancamentos[[#This Row],[LOCAL]],$H$6:H946,"Ocupado"),"")</f>
        <v/>
      </c>
      <c r="J946" s="25" t="str">
        <f>IF(tbLancamentos[[#This Row],[Vagas disponíveis]]&lt;0,"Vagas esgotadas para "&amp;C946,"")</f>
        <v/>
      </c>
    </row>
    <row r="947" spans="2:10" s="25" customFormat="1" ht="15" x14ac:dyDescent="0.2">
      <c r="B947" s="40"/>
      <c r="C947" s="41"/>
      <c r="D947" s="76"/>
      <c r="E947" s="76"/>
      <c r="F947" s="62" t="str">
        <f>IFERROR(IF(E947="","",IF(VLOOKUP(E947,tbFuncionarios[],6,FALSE)&lt;&gt;"","Demitido",VLOOKUP(E947,tbFuncionarios[],2,FALSE))),"")</f>
        <v/>
      </c>
      <c r="G947" s="79" t="str">
        <f>IF(tbLancamentos[[#This Row],[NOME]]="","",IF(tbLancamentos[[#This Row],[esgotado]]&lt;&gt;"",tbLancamentos[[#This Row],[esgotado]],tbLancamentos[[#This Row],[DISPONIBILIDADE]]))</f>
        <v/>
      </c>
      <c r="H947" s="63" t="str">
        <f>IFERROR(IF(tbLancamentos[[#This Row],[NOME]]="","",IF(AND(D947&lt;&gt;"",F947&lt;&gt;"",F947&lt;&gt;"Demitido"),"Ocupado","Disponível")),"")</f>
        <v/>
      </c>
      <c r="I947" s="25" t="str">
        <f>IFERROR(VLOOKUP(C947,CadArm!$B$6:$E$26,4,FALSE)-COUNTIFS($C$6:C947,tbLancamentos[[#This Row],[LOCAL]],$H$6:H947,"Ocupado"),"")</f>
        <v/>
      </c>
      <c r="J947" s="25" t="str">
        <f>IF(tbLancamentos[[#This Row],[Vagas disponíveis]]&lt;0,"Vagas esgotadas para "&amp;C947,"")</f>
        <v/>
      </c>
    </row>
    <row r="948" spans="2:10" s="25" customFormat="1" ht="15" x14ac:dyDescent="0.2">
      <c r="B948" s="40"/>
      <c r="C948" s="41"/>
      <c r="D948" s="76"/>
      <c r="E948" s="76"/>
      <c r="F948" s="62" t="str">
        <f>IFERROR(IF(E948="","",IF(VLOOKUP(E948,tbFuncionarios[],6,FALSE)&lt;&gt;"","Demitido",VLOOKUP(E948,tbFuncionarios[],2,FALSE))),"")</f>
        <v/>
      </c>
      <c r="G948" s="79" t="str">
        <f>IF(tbLancamentos[[#This Row],[NOME]]="","",IF(tbLancamentos[[#This Row],[esgotado]]&lt;&gt;"",tbLancamentos[[#This Row],[esgotado]],tbLancamentos[[#This Row],[DISPONIBILIDADE]]))</f>
        <v/>
      </c>
      <c r="H948" s="63" t="str">
        <f>IFERROR(IF(tbLancamentos[[#This Row],[NOME]]="","",IF(AND(D948&lt;&gt;"",F948&lt;&gt;"",F948&lt;&gt;"Demitido"),"Ocupado","Disponível")),"")</f>
        <v/>
      </c>
      <c r="I948" s="25" t="str">
        <f>IFERROR(VLOOKUP(C948,CadArm!$B$6:$E$26,4,FALSE)-COUNTIFS($C$6:C948,tbLancamentos[[#This Row],[LOCAL]],$H$6:H948,"Ocupado"),"")</f>
        <v/>
      </c>
      <c r="J948" s="25" t="str">
        <f>IF(tbLancamentos[[#This Row],[Vagas disponíveis]]&lt;0,"Vagas esgotadas para "&amp;C948,"")</f>
        <v/>
      </c>
    </row>
    <row r="949" spans="2:10" s="25" customFormat="1" ht="15" x14ac:dyDescent="0.2">
      <c r="B949" s="40"/>
      <c r="C949" s="41"/>
      <c r="D949" s="76"/>
      <c r="E949" s="76"/>
      <c r="F949" s="62" t="str">
        <f>IFERROR(IF(E949="","",IF(VLOOKUP(E949,tbFuncionarios[],6,FALSE)&lt;&gt;"","Demitido",VLOOKUP(E949,tbFuncionarios[],2,FALSE))),"")</f>
        <v/>
      </c>
      <c r="G949" s="79" t="str">
        <f>IF(tbLancamentos[[#This Row],[NOME]]="","",IF(tbLancamentos[[#This Row],[esgotado]]&lt;&gt;"",tbLancamentos[[#This Row],[esgotado]],tbLancamentos[[#This Row],[DISPONIBILIDADE]]))</f>
        <v/>
      </c>
      <c r="H949" s="63" t="str">
        <f>IFERROR(IF(tbLancamentos[[#This Row],[NOME]]="","",IF(AND(D949&lt;&gt;"",F949&lt;&gt;"",F949&lt;&gt;"Demitido"),"Ocupado","Disponível")),"")</f>
        <v/>
      </c>
      <c r="I949" s="25" t="str">
        <f>IFERROR(VLOOKUP(C949,CadArm!$B$6:$E$26,4,FALSE)-COUNTIFS($C$6:C949,tbLancamentos[[#This Row],[LOCAL]],$H$6:H949,"Ocupado"),"")</f>
        <v/>
      </c>
      <c r="J949" s="25" t="str">
        <f>IF(tbLancamentos[[#This Row],[Vagas disponíveis]]&lt;0,"Vagas esgotadas para "&amp;C949,"")</f>
        <v/>
      </c>
    </row>
    <row r="950" spans="2:10" s="25" customFormat="1" ht="15" x14ac:dyDescent="0.2">
      <c r="B950" s="40"/>
      <c r="C950" s="41"/>
      <c r="D950" s="76"/>
      <c r="E950" s="76"/>
      <c r="F950" s="62" t="str">
        <f>IFERROR(IF(E950="","",IF(VLOOKUP(E950,tbFuncionarios[],6,FALSE)&lt;&gt;"","Demitido",VLOOKUP(E950,tbFuncionarios[],2,FALSE))),"")</f>
        <v/>
      </c>
      <c r="G950" s="79" t="str">
        <f>IF(tbLancamentos[[#This Row],[NOME]]="","",IF(tbLancamentos[[#This Row],[esgotado]]&lt;&gt;"",tbLancamentos[[#This Row],[esgotado]],tbLancamentos[[#This Row],[DISPONIBILIDADE]]))</f>
        <v/>
      </c>
      <c r="H950" s="63" t="str">
        <f>IFERROR(IF(tbLancamentos[[#This Row],[NOME]]="","",IF(AND(D950&lt;&gt;"",F950&lt;&gt;"",F950&lt;&gt;"Demitido"),"Ocupado","Disponível")),"")</f>
        <v/>
      </c>
      <c r="I950" s="25" t="str">
        <f>IFERROR(VLOOKUP(C950,CadArm!$B$6:$E$26,4,FALSE)-COUNTIFS($C$6:C950,tbLancamentos[[#This Row],[LOCAL]],$H$6:H950,"Ocupado"),"")</f>
        <v/>
      </c>
      <c r="J950" s="25" t="str">
        <f>IF(tbLancamentos[[#This Row],[Vagas disponíveis]]&lt;0,"Vagas esgotadas para "&amp;C950,"")</f>
        <v/>
      </c>
    </row>
    <row r="951" spans="2:10" s="25" customFormat="1" ht="15" x14ac:dyDescent="0.2">
      <c r="B951" s="40"/>
      <c r="C951" s="41"/>
      <c r="D951" s="76"/>
      <c r="E951" s="76"/>
      <c r="F951" s="62" t="str">
        <f>IFERROR(IF(E951="","",IF(VLOOKUP(E951,tbFuncionarios[],6,FALSE)&lt;&gt;"","Demitido",VLOOKUP(E951,tbFuncionarios[],2,FALSE))),"")</f>
        <v/>
      </c>
      <c r="G951" s="79" t="str">
        <f>IF(tbLancamentos[[#This Row],[NOME]]="","",IF(tbLancamentos[[#This Row],[esgotado]]&lt;&gt;"",tbLancamentos[[#This Row],[esgotado]],tbLancamentos[[#This Row],[DISPONIBILIDADE]]))</f>
        <v/>
      </c>
      <c r="H951" s="63" t="str">
        <f>IFERROR(IF(tbLancamentos[[#This Row],[NOME]]="","",IF(AND(D951&lt;&gt;"",F951&lt;&gt;"",F951&lt;&gt;"Demitido"),"Ocupado","Disponível")),"")</f>
        <v/>
      </c>
      <c r="I951" s="25" t="str">
        <f>IFERROR(VLOOKUP(C951,CadArm!$B$6:$E$26,4,FALSE)-COUNTIFS($C$6:C951,tbLancamentos[[#This Row],[LOCAL]],$H$6:H951,"Ocupado"),"")</f>
        <v/>
      </c>
      <c r="J951" s="25" t="str">
        <f>IF(tbLancamentos[[#This Row],[Vagas disponíveis]]&lt;0,"Vagas esgotadas para "&amp;C951,"")</f>
        <v/>
      </c>
    </row>
    <row r="952" spans="2:10" s="25" customFormat="1" ht="15" x14ac:dyDescent="0.2">
      <c r="B952" s="40"/>
      <c r="C952" s="41"/>
      <c r="D952" s="76"/>
      <c r="E952" s="76"/>
      <c r="F952" s="62" t="str">
        <f>IFERROR(IF(E952="","",IF(VLOOKUP(E952,tbFuncionarios[],6,FALSE)&lt;&gt;"","Demitido",VLOOKUP(E952,tbFuncionarios[],2,FALSE))),"")</f>
        <v/>
      </c>
      <c r="G952" s="79" t="str">
        <f>IF(tbLancamentos[[#This Row],[NOME]]="","",IF(tbLancamentos[[#This Row],[esgotado]]&lt;&gt;"",tbLancamentos[[#This Row],[esgotado]],tbLancamentos[[#This Row],[DISPONIBILIDADE]]))</f>
        <v/>
      </c>
      <c r="H952" s="63" t="str">
        <f>IFERROR(IF(tbLancamentos[[#This Row],[NOME]]="","",IF(AND(D952&lt;&gt;"",F952&lt;&gt;"",F952&lt;&gt;"Demitido"),"Ocupado","Disponível")),"")</f>
        <v/>
      </c>
      <c r="I952" s="25" t="str">
        <f>IFERROR(VLOOKUP(C952,CadArm!$B$6:$E$26,4,FALSE)-COUNTIFS($C$6:C952,tbLancamentos[[#This Row],[LOCAL]],$H$6:H952,"Ocupado"),"")</f>
        <v/>
      </c>
      <c r="J952" s="25" t="str">
        <f>IF(tbLancamentos[[#This Row],[Vagas disponíveis]]&lt;0,"Vagas esgotadas para "&amp;C952,"")</f>
        <v/>
      </c>
    </row>
    <row r="953" spans="2:10" s="25" customFormat="1" ht="15" x14ac:dyDescent="0.2">
      <c r="B953" s="40"/>
      <c r="C953" s="41"/>
      <c r="D953" s="76"/>
      <c r="E953" s="76"/>
      <c r="F953" s="62" t="str">
        <f>IFERROR(IF(E953="","",IF(VLOOKUP(E953,tbFuncionarios[],6,FALSE)&lt;&gt;"","Demitido",VLOOKUP(E953,tbFuncionarios[],2,FALSE))),"")</f>
        <v/>
      </c>
      <c r="G953" s="79" t="str">
        <f>IF(tbLancamentos[[#This Row],[NOME]]="","",IF(tbLancamentos[[#This Row],[esgotado]]&lt;&gt;"",tbLancamentos[[#This Row],[esgotado]],tbLancamentos[[#This Row],[DISPONIBILIDADE]]))</f>
        <v/>
      </c>
      <c r="H953" s="63" t="str">
        <f>IFERROR(IF(tbLancamentos[[#This Row],[NOME]]="","",IF(AND(D953&lt;&gt;"",F953&lt;&gt;"",F953&lt;&gt;"Demitido"),"Ocupado","Disponível")),"")</f>
        <v/>
      </c>
      <c r="I953" s="25" t="str">
        <f>IFERROR(VLOOKUP(C953,CadArm!$B$6:$E$26,4,FALSE)-COUNTIFS($C$6:C953,tbLancamentos[[#This Row],[LOCAL]],$H$6:H953,"Ocupado"),"")</f>
        <v/>
      </c>
      <c r="J953" s="25" t="str">
        <f>IF(tbLancamentos[[#This Row],[Vagas disponíveis]]&lt;0,"Vagas esgotadas para "&amp;C953,"")</f>
        <v/>
      </c>
    </row>
    <row r="954" spans="2:10" s="25" customFormat="1" ht="15" x14ac:dyDescent="0.2">
      <c r="B954" s="40"/>
      <c r="C954" s="41"/>
      <c r="D954" s="76"/>
      <c r="E954" s="76"/>
      <c r="F954" s="62" t="str">
        <f>IFERROR(IF(E954="","",IF(VLOOKUP(E954,tbFuncionarios[],6,FALSE)&lt;&gt;"","Demitido",VLOOKUP(E954,tbFuncionarios[],2,FALSE))),"")</f>
        <v/>
      </c>
      <c r="G954" s="79" t="str">
        <f>IF(tbLancamentos[[#This Row],[NOME]]="","",IF(tbLancamentos[[#This Row],[esgotado]]&lt;&gt;"",tbLancamentos[[#This Row],[esgotado]],tbLancamentos[[#This Row],[DISPONIBILIDADE]]))</f>
        <v/>
      </c>
      <c r="H954" s="63" t="str">
        <f>IFERROR(IF(tbLancamentos[[#This Row],[NOME]]="","",IF(AND(D954&lt;&gt;"",F954&lt;&gt;"",F954&lt;&gt;"Demitido"),"Ocupado","Disponível")),"")</f>
        <v/>
      </c>
      <c r="I954" s="25" t="str">
        <f>IFERROR(VLOOKUP(C954,CadArm!$B$6:$E$26,4,FALSE)-COUNTIFS($C$6:C954,tbLancamentos[[#This Row],[LOCAL]],$H$6:H954,"Ocupado"),"")</f>
        <v/>
      </c>
      <c r="J954" s="25" t="str">
        <f>IF(tbLancamentos[[#This Row],[Vagas disponíveis]]&lt;0,"Vagas esgotadas para "&amp;C954,"")</f>
        <v/>
      </c>
    </row>
    <row r="955" spans="2:10" s="25" customFormat="1" ht="15" x14ac:dyDescent="0.2">
      <c r="B955" s="40"/>
      <c r="C955" s="41"/>
      <c r="D955" s="76"/>
      <c r="E955" s="76"/>
      <c r="F955" s="62" t="str">
        <f>IFERROR(IF(E955="","",IF(VLOOKUP(E955,tbFuncionarios[],6,FALSE)&lt;&gt;"","Demitido",VLOOKUP(E955,tbFuncionarios[],2,FALSE))),"")</f>
        <v/>
      </c>
      <c r="G955" s="79" t="str">
        <f>IF(tbLancamentos[[#This Row],[NOME]]="","",IF(tbLancamentos[[#This Row],[esgotado]]&lt;&gt;"",tbLancamentos[[#This Row],[esgotado]],tbLancamentos[[#This Row],[DISPONIBILIDADE]]))</f>
        <v/>
      </c>
      <c r="H955" s="63" t="str">
        <f>IFERROR(IF(tbLancamentos[[#This Row],[NOME]]="","",IF(AND(D955&lt;&gt;"",F955&lt;&gt;"",F955&lt;&gt;"Demitido"),"Ocupado","Disponível")),"")</f>
        <v/>
      </c>
      <c r="I955" s="25" t="str">
        <f>IFERROR(VLOOKUP(C955,CadArm!$B$6:$E$26,4,FALSE)-COUNTIFS($C$6:C955,tbLancamentos[[#This Row],[LOCAL]],$H$6:H955,"Ocupado"),"")</f>
        <v/>
      </c>
      <c r="J955" s="25" t="str">
        <f>IF(tbLancamentos[[#This Row],[Vagas disponíveis]]&lt;0,"Vagas esgotadas para "&amp;C955,"")</f>
        <v/>
      </c>
    </row>
    <row r="956" spans="2:10" s="25" customFormat="1" ht="15" x14ac:dyDescent="0.2">
      <c r="B956" s="40"/>
      <c r="C956" s="41"/>
      <c r="D956" s="76"/>
      <c r="E956" s="76"/>
      <c r="F956" s="62" t="str">
        <f>IFERROR(IF(E956="","",IF(VLOOKUP(E956,tbFuncionarios[],6,FALSE)&lt;&gt;"","Demitido",VLOOKUP(E956,tbFuncionarios[],2,FALSE))),"")</f>
        <v/>
      </c>
      <c r="G956" s="79" t="str">
        <f>IF(tbLancamentos[[#This Row],[NOME]]="","",IF(tbLancamentos[[#This Row],[esgotado]]&lt;&gt;"",tbLancamentos[[#This Row],[esgotado]],tbLancamentos[[#This Row],[DISPONIBILIDADE]]))</f>
        <v/>
      </c>
      <c r="H956" s="63" t="str">
        <f>IFERROR(IF(tbLancamentos[[#This Row],[NOME]]="","",IF(AND(D956&lt;&gt;"",F956&lt;&gt;"",F956&lt;&gt;"Demitido"),"Ocupado","Disponível")),"")</f>
        <v/>
      </c>
      <c r="I956" s="25" t="str">
        <f>IFERROR(VLOOKUP(C956,CadArm!$B$6:$E$26,4,FALSE)-COUNTIFS($C$6:C956,tbLancamentos[[#This Row],[LOCAL]],$H$6:H956,"Ocupado"),"")</f>
        <v/>
      </c>
      <c r="J956" s="25" t="str">
        <f>IF(tbLancamentos[[#This Row],[Vagas disponíveis]]&lt;0,"Vagas esgotadas para "&amp;C956,"")</f>
        <v/>
      </c>
    </row>
    <row r="957" spans="2:10" s="25" customFormat="1" ht="15" x14ac:dyDescent="0.2">
      <c r="B957" s="40"/>
      <c r="C957" s="41"/>
      <c r="D957" s="76"/>
      <c r="E957" s="76"/>
      <c r="F957" s="62" t="str">
        <f>IFERROR(IF(E957="","",IF(VLOOKUP(E957,tbFuncionarios[],6,FALSE)&lt;&gt;"","Demitido",VLOOKUP(E957,tbFuncionarios[],2,FALSE))),"")</f>
        <v/>
      </c>
      <c r="G957" s="79" t="str">
        <f>IF(tbLancamentos[[#This Row],[NOME]]="","",IF(tbLancamentos[[#This Row],[esgotado]]&lt;&gt;"",tbLancamentos[[#This Row],[esgotado]],tbLancamentos[[#This Row],[DISPONIBILIDADE]]))</f>
        <v/>
      </c>
      <c r="H957" s="63" t="str">
        <f>IFERROR(IF(tbLancamentos[[#This Row],[NOME]]="","",IF(AND(D957&lt;&gt;"",F957&lt;&gt;"",F957&lt;&gt;"Demitido"),"Ocupado","Disponível")),"")</f>
        <v/>
      </c>
      <c r="I957" s="25" t="str">
        <f>IFERROR(VLOOKUP(C957,CadArm!$B$6:$E$26,4,FALSE)-COUNTIFS($C$6:C957,tbLancamentos[[#This Row],[LOCAL]],$H$6:H957,"Ocupado"),"")</f>
        <v/>
      </c>
      <c r="J957" s="25" t="str">
        <f>IF(tbLancamentos[[#This Row],[Vagas disponíveis]]&lt;0,"Vagas esgotadas para "&amp;C957,"")</f>
        <v/>
      </c>
    </row>
    <row r="958" spans="2:10" s="25" customFormat="1" ht="15" x14ac:dyDescent="0.2">
      <c r="B958" s="40"/>
      <c r="C958" s="41"/>
      <c r="D958" s="76"/>
      <c r="E958" s="76"/>
      <c r="F958" s="62" t="str">
        <f>IFERROR(IF(E958="","",IF(VLOOKUP(E958,tbFuncionarios[],6,FALSE)&lt;&gt;"","Demitido",VLOOKUP(E958,tbFuncionarios[],2,FALSE))),"")</f>
        <v/>
      </c>
      <c r="G958" s="79" t="str">
        <f>IF(tbLancamentos[[#This Row],[NOME]]="","",IF(tbLancamentos[[#This Row],[esgotado]]&lt;&gt;"",tbLancamentos[[#This Row],[esgotado]],tbLancamentos[[#This Row],[DISPONIBILIDADE]]))</f>
        <v/>
      </c>
      <c r="H958" s="63" t="str">
        <f>IFERROR(IF(tbLancamentos[[#This Row],[NOME]]="","",IF(AND(D958&lt;&gt;"",F958&lt;&gt;"",F958&lt;&gt;"Demitido"),"Ocupado","Disponível")),"")</f>
        <v/>
      </c>
      <c r="I958" s="25" t="str">
        <f>IFERROR(VLOOKUP(C958,CadArm!$B$6:$E$26,4,FALSE)-COUNTIFS($C$6:C958,tbLancamentos[[#This Row],[LOCAL]],$H$6:H958,"Ocupado"),"")</f>
        <v/>
      </c>
      <c r="J958" s="25" t="str">
        <f>IF(tbLancamentos[[#This Row],[Vagas disponíveis]]&lt;0,"Vagas esgotadas para "&amp;C958,"")</f>
        <v/>
      </c>
    </row>
    <row r="959" spans="2:10" s="25" customFormat="1" ht="15" x14ac:dyDescent="0.2">
      <c r="B959" s="40"/>
      <c r="C959" s="41"/>
      <c r="D959" s="76"/>
      <c r="E959" s="76"/>
      <c r="F959" s="62" t="str">
        <f>IFERROR(IF(E959="","",IF(VLOOKUP(E959,tbFuncionarios[],6,FALSE)&lt;&gt;"","Demitido",VLOOKUP(E959,tbFuncionarios[],2,FALSE))),"")</f>
        <v/>
      </c>
      <c r="G959" s="79" t="str">
        <f>IF(tbLancamentos[[#This Row],[NOME]]="","",IF(tbLancamentos[[#This Row],[esgotado]]&lt;&gt;"",tbLancamentos[[#This Row],[esgotado]],tbLancamentos[[#This Row],[DISPONIBILIDADE]]))</f>
        <v/>
      </c>
      <c r="H959" s="63" t="str">
        <f>IFERROR(IF(tbLancamentos[[#This Row],[NOME]]="","",IF(AND(D959&lt;&gt;"",F959&lt;&gt;"",F959&lt;&gt;"Demitido"),"Ocupado","Disponível")),"")</f>
        <v/>
      </c>
      <c r="I959" s="25" t="str">
        <f>IFERROR(VLOOKUP(C959,CadArm!$B$6:$E$26,4,FALSE)-COUNTIFS($C$6:C959,tbLancamentos[[#This Row],[LOCAL]],$H$6:H959,"Ocupado"),"")</f>
        <v/>
      </c>
      <c r="J959" s="25" t="str">
        <f>IF(tbLancamentos[[#This Row],[Vagas disponíveis]]&lt;0,"Vagas esgotadas para "&amp;C959,"")</f>
        <v/>
      </c>
    </row>
    <row r="960" spans="2:10" s="25" customFormat="1" ht="15" x14ac:dyDescent="0.2">
      <c r="B960" s="40"/>
      <c r="C960" s="41"/>
      <c r="D960" s="76"/>
      <c r="E960" s="76"/>
      <c r="F960" s="62" t="str">
        <f>IFERROR(IF(E960="","",IF(VLOOKUP(E960,tbFuncionarios[],6,FALSE)&lt;&gt;"","Demitido",VLOOKUP(E960,tbFuncionarios[],2,FALSE))),"")</f>
        <v/>
      </c>
      <c r="G960" s="79" t="str">
        <f>IF(tbLancamentos[[#This Row],[NOME]]="","",IF(tbLancamentos[[#This Row],[esgotado]]&lt;&gt;"",tbLancamentos[[#This Row],[esgotado]],tbLancamentos[[#This Row],[DISPONIBILIDADE]]))</f>
        <v/>
      </c>
      <c r="H960" s="63" t="str">
        <f>IFERROR(IF(tbLancamentos[[#This Row],[NOME]]="","",IF(AND(D960&lt;&gt;"",F960&lt;&gt;"",F960&lt;&gt;"Demitido"),"Ocupado","Disponível")),"")</f>
        <v/>
      </c>
      <c r="I960" s="25" t="str">
        <f>IFERROR(VLOOKUP(C960,CadArm!$B$6:$E$26,4,FALSE)-COUNTIFS($C$6:C960,tbLancamentos[[#This Row],[LOCAL]],$H$6:H960,"Ocupado"),"")</f>
        <v/>
      </c>
      <c r="J960" s="25" t="str">
        <f>IF(tbLancamentos[[#This Row],[Vagas disponíveis]]&lt;0,"Vagas esgotadas para "&amp;C960,"")</f>
        <v/>
      </c>
    </row>
    <row r="961" spans="2:10" s="25" customFormat="1" ht="15" x14ac:dyDescent="0.2">
      <c r="B961" s="40"/>
      <c r="C961" s="41"/>
      <c r="D961" s="76"/>
      <c r="E961" s="76"/>
      <c r="F961" s="62" t="str">
        <f>IFERROR(IF(E961="","",IF(VLOOKUP(E961,tbFuncionarios[],6,FALSE)&lt;&gt;"","Demitido",VLOOKUP(E961,tbFuncionarios[],2,FALSE))),"")</f>
        <v/>
      </c>
      <c r="G961" s="79" t="str">
        <f>IF(tbLancamentos[[#This Row],[NOME]]="","",IF(tbLancamentos[[#This Row],[esgotado]]&lt;&gt;"",tbLancamentos[[#This Row],[esgotado]],tbLancamentos[[#This Row],[DISPONIBILIDADE]]))</f>
        <v/>
      </c>
      <c r="H961" s="63" t="str">
        <f>IFERROR(IF(tbLancamentos[[#This Row],[NOME]]="","",IF(AND(D961&lt;&gt;"",F961&lt;&gt;"",F961&lt;&gt;"Demitido"),"Ocupado","Disponível")),"")</f>
        <v/>
      </c>
      <c r="I961" s="25" t="str">
        <f>IFERROR(VLOOKUP(C961,CadArm!$B$6:$E$26,4,FALSE)-COUNTIFS($C$6:C961,tbLancamentos[[#This Row],[LOCAL]],$H$6:H961,"Ocupado"),"")</f>
        <v/>
      </c>
      <c r="J961" s="25" t="str">
        <f>IF(tbLancamentos[[#This Row],[Vagas disponíveis]]&lt;0,"Vagas esgotadas para "&amp;C961,"")</f>
        <v/>
      </c>
    </row>
    <row r="962" spans="2:10" s="25" customFormat="1" ht="15" x14ac:dyDescent="0.2">
      <c r="B962" s="40"/>
      <c r="C962" s="41"/>
      <c r="D962" s="76"/>
      <c r="E962" s="76"/>
      <c r="F962" s="62" t="str">
        <f>IFERROR(IF(E962="","",IF(VLOOKUP(E962,tbFuncionarios[],6,FALSE)&lt;&gt;"","Demitido",VLOOKUP(E962,tbFuncionarios[],2,FALSE))),"")</f>
        <v/>
      </c>
      <c r="G962" s="79" t="str">
        <f>IF(tbLancamentos[[#This Row],[NOME]]="","",IF(tbLancamentos[[#This Row],[esgotado]]&lt;&gt;"",tbLancamentos[[#This Row],[esgotado]],tbLancamentos[[#This Row],[DISPONIBILIDADE]]))</f>
        <v/>
      </c>
      <c r="H962" s="63" t="str">
        <f>IFERROR(IF(tbLancamentos[[#This Row],[NOME]]="","",IF(AND(D962&lt;&gt;"",F962&lt;&gt;"",F962&lt;&gt;"Demitido"),"Ocupado","Disponível")),"")</f>
        <v/>
      </c>
      <c r="I962" s="25" t="str">
        <f>IFERROR(VLOOKUP(C962,CadArm!$B$6:$E$26,4,FALSE)-COUNTIFS($C$6:C962,tbLancamentos[[#This Row],[LOCAL]],$H$6:H962,"Ocupado"),"")</f>
        <v/>
      </c>
      <c r="J962" s="25" t="str">
        <f>IF(tbLancamentos[[#This Row],[Vagas disponíveis]]&lt;0,"Vagas esgotadas para "&amp;C962,"")</f>
        <v/>
      </c>
    </row>
    <row r="963" spans="2:10" s="25" customFormat="1" ht="15" x14ac:dyDescent="0.2">
      <c r="B963" s="40"/>
      <c r="C963" s="41"/>
      <c r="D963" s="76"/>
      <c r="E963" s="76"/>
      <c r="F963" s="62" t="str">
        <f>IFERROR(IF(E963="","",IF(VLOOKUP(E963,tbFuncionarios[],6,FALSE)&lt;&gt;"","Demitido",VLOOKUP(E963,tbFuncionarios[],2,FALSE))),"")</f>
        <v/>
      </c>
      <c r="G963" s="79" t="str">
        <f>IF(tbLancamentos[[#This Row],[NOME]]="","",IF(tbLancamentos[[#This Row],[esgotado]]&lt;&gt;"",tbLancamentos[[#This Row],[esgotado]],tbLancamentos[[#This Row],[DISPONIBILIDADE]]))</f>
        <v/>
      </c>
      <c r="H963" s="63" t="str">
        <f>IFERROR(IF(tbLancamentos[[#This Row],[NOME]]="","",IF(AND(D963&lt;&gt;"",F963&lt;&gt;"",F963&lt;&gt;"Demitido"),"Ocupado","Disponível")),"")</f>
        <v/>
      </c>
      <c r="I963" s="25" t="str">
        <f>IFERROR(VLOOKUP(C963,CadArm!$B$6:$E$26,4,FALSE)-COUNTIFS($C$6:C963,tbLancamentos[[#This Row],[LOCAL]],$H$6:H963,"Ocupado"),"")</f>
        <v/>
      </c>
      <c r="J963" s="25" t="str">
        <f>IF(tbLancamentos[[#This Row],[Vagas disponíveis]]&lt;0,"Vagas esgotadas para "&amp;C963,"")</f>
        <v/>
      </c>
    </row>
    <row r="964" spans="2:10" s="25" customFormat="1" ht="15" x14ac:dyDescent="0.2">
      <c r="B964" s="40"/>
      <c r="C964" s="41"/>
      <c r="D964" s="76"/>
      <c r="E964" s="76"/>
      <c r="F964" s="62" t="str">
        <f>IFERROR(IF(E964="","",IF(VLOOKUP(E964,tbFuncionarios[],6,FALSE)&lt;&gt;"","Demitido",VLOOKUP(E964,tbFuncionarios[],2,FALSE))),"")</f>
        <v/>
      </c>
      <c r="G964" s="79" t="str">
        <f>IF(tbLancamentos[[#This Row],[NOME]]="","",IF(tbLancamentos[[#This Row],[esgotado]]&lt;&gt;"",tbLancamentos[[#This Row],[esgotado]],tbLancamentos[[#This Row],[DISPONIBILIDADE]]))</f>
        <v/>
      </c>
      <c r="H964" s="63" t="str">
        <f>IFERROR(IF(tbLancamentos[[#This Row],[NOME]]="","",IF(AND(D964&lt;&gt;"",F964&lt;&gt;"",F964&lt;&gt;"Demitido"),"Ocupado","Disponível")),"")</f>
        <v/>
      </c>
      <c r="I964" s="25" t="str">
        <f>IFERROR(VLOOKUP(C964,CadArm!$B$6:$E$26,4,FALSE)-COUNTIFS($C$6:C964,tbLancamentos[[#This Row],[LOCAL]],$H$6:H964,"Ocupado"),"")</f>
        <v/>
      </c>
      <c r="J964" s="25" t="str">
        <f>IF(tbLancamentos[[#This Row],[Vagas disponíveis]]&lt;0,"Vagas esgotadas para "&amp;C964,"")</f>
        <v/>
      </c>
    </row>
    <row r="965" spans="2:10" s="25" customFormat="1" ht="15" x14ac:dyDescent="0.2">
      <c r="B965" s="40"/>
      <c r="C965" s="41"/>
      <c r="D965" s="76"/>
      <c r="E965" s="76"/>
      <c r="F965" s="62" t="str">
        <f>IFERROR(IF(E965="","",IF(VLOOKUP(E965,tbFuncionarios[],6,FALSE)&lt;&gt;"","Demitido",VLOOKUP(E965,tbFuncionarios[],2,FALSE))),"")</f>
        <v/>
      </c>
      <c r="G965" s="79" t="str">
        <f>IF(tbLancamentos[[#This Row],[NOME]]="","",IF(tbLancamentos[[#This Row],[esgotado]]&lt;&gt;"",tbLancamentos[[#This Row],[esgotado]],tbLancamentos[[#This Row],[DISPONIBILIDADE]]))</f>
        <v/>
      </c>
      <c r="H965" s="63" t="str">
        <f>IFERROR(IF(tbLancamentos[[#This Row],[NOME]]="","",IF(AND(D965&lt;&gt;"",F965&lt;&gt;"",F965&lt;&gt;"Demitido"),"Ocupado","Disponível")),"")</f>
        <v/>
      </c>
      <c r="I965" s="25" t="str">
        <f>IFERROR(VLOOKUP(C965,CadArm!$B$6:$E$26,4,FALSE)-COUNTIFS($C$6:C965,tbLancamentos[[#This Row],[LOCAL]],$H$6:H965,"Ocupado"),"")</f>
        <v/>
      </c>
      <c r="J965" s="25" t="str">
        <f>IF(tbLancamentos[[#This Row],[Vagas disponíveis]]&lt;0,"Vagas esgotadas para "&amp;C965,"")</f>
        <v/>
      </c>
    </row>
    <row r="966" spans="2:10" s="25" customFormat="1" ht="15" x14ac:dyDescent="0.2">
      <c r="B966" s="40"/>
      <c r="C966" s="41"/>
      <c r="D966" s="76"/>
      <c r="E966" s="76"/>
      <c r="F966" s="62" t="str">
        <f>IFERROR(IF(E966="","",IF(VLOOKUP(E966,tbFuncionarios[],6,FALSE)&lt;&gt;"","Demitido",VLOOKUP(E966,tbFuncionarios[],2,FALSE))),"")</f>
        <v/>
      </c>
      <c r="G966" s="79" t="str">
        <f>IF(tbLancamentos[[#This Row],[NOME]]="","",IF(tbLancamentos[[#This Row],[esgotado]]&lt;&gt;"",tbLancamentos[[#This Row],[esgotado]],tbLancamentos[[#This Row],[DISPONIBILIDADE]]))</f>
        <v/>
      </c>
      <c r="H966" s="63" t="str">
        <f>IFERROR(IF(tbLancamentos[[#This Row],[NOME]]="","",IF(AND(D966&lt;&gt;"",F966&lt;&gt;"",F966&lt;&gt;"Demitido"),"Ocupado","Disponível")),"")</f>
        <v/>
      </c>
      <c r="I966" s="25" t="str">
        <f>IFERROR(VLOOKUP(C966,CadArm!$B$6:$E$26,4,FALSE)-COUNTIFS($C$6:C966,tbLancamentos[[#This Row],[LOCAL]],$H$6:H966,"Ocupado"),"")</f>
        <v/>
      </c>
      <c r="J966" s="25" t="str">
        <f>IF(tbLancamentos[[#This Row],[Vagas disponíveis]]&lt;0,"Vagas esgotadas para "&amp;C966,"")</f>
        <v/>
      </c>
    </row>
    <row r="967" spans="2:10" s="25" customFormat="1" ht="15" x14ac:dyDescent="0.2">
      <c r="B967" s="40"/>
      <c r="C967" s="41"/>
      <c r="D967" s="76"/>
      <c r="E967" s="76"/>
      <c r="F967" s="62" t="str">
        <f>IFERROR(IF(E967="","",IF(VLOOKUP(E967,tbFuncionarios[],6,FALSE)&lt;&gt;"","Demitido",VLOOKUP(E967,tbFuncionarios[],2,FALSE))),"")</f>
        <v/>
      </c>
      <c r="G967" s="79" t="str">
        <f>IF(tbLancamentos[[#This Row],[NOME]]="","",IF(tbLancamentos[[#This Row],[esgotado]]&lt;&gt;"",tbLancamentos[[#This Row],[esgotado]],tbLancamentos[[#This Row],[DISPONIBILIDADE]]))</f>
        <v/>
      </c>
      <c r="H967" s="63" t="str">
        <f>IFERROR(IF(tbLancamentos[[#This Row],[NOME]]="","",IF(AND(D967&lt;&gt;"",F967&lt;&gt;"",F967&lt;&gt;"Demitido"),"Ocupado","Disponível")),"")</f>
        <v/>
      </c>
      <c r="I967" s="25" t="str">
        <f>IFERROR(VLOOKUP(C967,CadArm!$B$6:$E$26,4,FALSE)-COUNTIFS($C$6:C967,tbLancamentos[[#This Row],[LOCAL]],$H$6:H967,"Ocupado"),"")</f>
        <v/>
      </c>
      <c r="J967" s="25" t="str">
        <f>IF(tbLancamentos[[#This Row],[Vagas disponíveis]]&lt;0,"Vagas esgotadas para "&amp;C967,"")</f>
        <v/>
      </c>
    </row>
    <row r="968" spans="2:10" s="25" customFormat="1" ht="15" x14ac:dyDescent="0.2">
      <c r="B968" s="40"/>
      <c r="C968" s="41"/>
      <c r="D968" s="76"/>
      <c r="E968" s="76"/>
      <c r="F968" s="62" t="str">
        <f>IFERROR(IF(E968="","",IF(VLOOKUP(E968,tbFuncionarios[],6,FALSE)&lt;&gt;"","Demitido",VLOOKUP(E968,tbFuncionarios[],2,FALSE))),"")</f>
        <v/>
      </c>
      <c r="G968" s="79" t="str">
        <f>IF(tbLancamentos[[#This Row],[NOME]]="","",IF(tbLancamentos[[#This Row],[esgotado]]&lt;&gt;"",tbLancamentos[[#This Row],[esgotado]],tbLancamentos[[#This Row],[DISPONIBILIDADE]]))</f>
        <v/>
      </c>
      <c r="H968" s="63" t="str">
        <f>IFERROR(IF(tbLancamentos[[#This Row],[NOME]]="","",IF(AND(D968&lt;&gt;"",F968&lt;&gt;"",F968&lt;&gt;"Demitido"),"Ocupado","Disponível")),"")</f>
        <v/>
      </c>
      <c r="I968" s="25" t="str">
        <f>IFERROR(VLOOKUP(C968,CadArm!$B$6:$E$26,4,FALSE)-COUNTIFS($C$6:C968,tbLancamentos[[#This Row],[LOCAL]],$H$6:H968,"Ocupado"),"")</f>
        <v/>
      </c>
      <c r="J968" s="25" t="str">
        <f>IF(tbLancamentos[[#This Row],[Vagas disponíveis]]&lt;0,"Vagas esgotadas para "&amp;C968,"")</f>
        <v/>
      </c>
    </row>
    <row r="969" spans="2:10" s="25" customFormat="1" ht="15" x14ac:dyDescent="0.2">
      <c r="B969" s="40"/>
      <c r="C969" s="41"/>
      <c r="D969" s="76"/>
      <c r="E969" s="76"/>
      <c r="F969" s="62" t="str">
        <f>IFERROR(IF(E969="","",IF(VLOOKUP(E969,tbFuncionarios[],6,FALSE)&lt;&gt;"","Demitido",VLOOKUP(E969,tbFuncionarios[],2,FALSE))),"")</f>
        <v/>
      </c>
      <c r="G969" s="79" t="str">
        <f>IF(tbLancamentos[[#This Row],[NOME]]="","",IF(tbLancamentos[[#This Row],[esgotado]]&lt;&gt;"",tbLancamentos[[#This Row],[esgotado]],tbLancamentos[[#This Row],[DISPONIBILIDADE]]))</f>
        <v/>
      </c>
      <c r="H969" s="63" t="str">
        <f>IFERROR(IF(tbLancamentos[[#This Row],[NOME]]="","",IF(AND(D969&lt;&gt;"",F969&lt;&gt;"",F969&lt;&gt;"Demitido"),"Ocupado","Disponível")),"")</f>
        <v/>
      </c>
      <c r="I969" s="25" t="str">
        <f>IFERROR(VLOOKUP(C969,CadArm!$B$6:$E$26,4,FALSE)-COUNTIFS($C$6:C969,tbLancamentos[[#This Row],[LOCAL]],$H$6:H969,"Ocupado"),"")</f>
        <v/>
      </c>
      <c r="J969" s="25" t="str">
        <f>IF(tbLancamentos[[#This Row],[Vagas disponíveis]]&lt;0,"Vagas esgotadas para "&amp;C969,"")</f>
        <v/>
      </c>
    </row>
    <row r="970" spans="2:10" s="25" customFormat="1" ht="15" x14ac:dyDescent="0.2">
      <c r="B970" s="40"/>
      <c r="C970" s="41"/>
      <c r="D970" s="76"/>
      <c r="E970" s="76"/>
      <c r="F970" s="62" t="str">
        <f>IFERROR(IF(E970="","",IF(VLOOKUP(E970,tbFuncionarios[],6,FALSE)&lt;&gt;"","Demitido",VLOOKUP(E970,tbFuncionarios[],2,FALSE))),"")</f>
        <v/>
      </c>
      <c r="G970" s="79" t="str">
        <f>IF(tbLancamentos[[#This Row],[NOME]]="","",IF(tbLancamentos[[#This Row],[esgotado]]&lt;&gt;"",tbLancamentos[[#This Row],[esgotado]],tbLancamentos[[#This Row],[DISPONIBILIDADE]]))</f>
        <v/>
      </c>
      <c r="H970" s="63" t="str">
        <f>IFERROR(IF(tbLancamentos[[#This Row],[NOME]]="","",IF(AND(D970&lt;&gt;"",F970&lt;&gt;"",F970&lt;&gt;"Demitido"),"Ocupado","Disponível")),"")</f>
        <v/>
      </c>
      <c r="I970" s="25" t="str">
        <f>IFERROR(VLOOKUP(C970,CadArm!$B$6:$E$26,4,FALSE)-COUNTIFS($C$6:C970,tbLancamentos[[#This Row],[LOCAL]],$H$6:H970,"Ocupado"),"")</f>
        <v/>
      </c>
      <c r="J970" s="25" t="str">
        <f>IF(tbLancamentos[[#This Row],[Vagas disponíveis]]&lt;0,"Vagas esgotadas para "&amp;C970,"")</f>
        <v/>
      </c>
    </row>
    <row r="971" spans="2:10" s="25" customFormat="1" ht="15" x14ac:dyDescent="0.2">
      <c r="B971" s="40"/>
      <c r="C971" s="41"/>
      <c r="D971" s="76"/>
      <c r="E971" s="76"/>
      <c r="F971" s="62" t="str">
        <f>IFERROR(IF(E971="","",IF(VLOOKUP(E971,tbFuncionarios[],6,FALSE)&lt;&gt;"","Demitido",VLOOKUP(E971,tbFuncionarios[],2,FALSE))),"")</f>
        <v/>
      </c>
      <c r="G971" s="79" t="str">
        <f>IF(tbLancamentos[[#This Row],[NOME]]="","",IF(tbLancamentos[[#This Row],[esgotado]]&lt;&gt;"",tbLancamentos[[#This Row],[esgotado]],tbLancamentos[[#This Row],[DISPONIBILIDADE]]))</f>
        <v/>
      </c>
      <c r="H971" s="63" t="str">
        <f>IFERROR(IF(tbLancamentos[[#This Row],[NOME]]="","",IF(AND(D971&lt;&gt;"",F971&lt;&gt;"",F971&lt;&gt;"Demitido"),"Ocupado","Disponível")),"")</f>
        <v/>
      </c>
      <c r="I971" s="25" t="str">
        <f>IFERROR(VLOOKUP(C971,CadArm!$B$6:$E$26,4,FALSE)-COUNTIFS($C$6:C971,tbLancamentos[[#This Row],[LOCAL]],$H$6:H971,"Ocupado"),"")</f>
        <v/>
      </c>
      <c r="J971" s="25" t="str">
        <f>IF(tbLancamentos[[#This Row],[Vagas disponíveis]]&lt;0,"Vagas esgotadas para "&amp;C971,"")</f>
        <v/>
      </c>
    </row>
    <row r="972" spans="2:10" s="25" customFormat="1" ht="15" x14ac:dyDescent="0.2">
      <c r="B972" s="40"/>
      <c r="C972" s="41"/>
      <c r="D972" s="76"/>
      <c r="E972" s="76"/>
      <c r="F972" s="62" t="str">
        <f>IFERROR(IF(E972="","",IF(VLOOKUP(E972,tbFuncionarios[],6,FALSE)&lt;&gt;"","Demitido",VLOOKUP(E972,tbFuncionarios[],2,FALSE))),"")</f>
        <v/>
      </c>
      <c r="G972" s="79" t="str">
        <f>IF(tbLancamentos[[#This Row],[NOME]]="","",IF(tbLancamentos[[#This Row],[esgotado]]&lt;&gt;"",tbLancamentos[[#This Row],[esgotado]],tbLancamentos[[#This Row],[DISPONIBILIDADE]]))</f>
        <v/>
      </c>
      <c r="H972" s="63" t="str">
        <f>IFERROR(IF(tbLancamentos[[#This Row],[NOME]]="","",IF(AND(D972&lt;&gt;"",F972&lt;&gt;"",F972&lt;&gt;"Demitido"),"Ocupado","Disponível")),"")</f>
        <v/>
      </c>
      <c r="I972" s="25" t="str">
        <f>IFERROR(VLOOKUP(C972,CadArm!$B$6:$E$26,4,FALSE)-COUNTIFS($C$6:C972,tbLancamentos[[#This Row],[LOCAL]],$H$6:H972,"Ocupado"),"")</f>
        <v/>
      </c>
      <c r="J972" s="25" t="str">
        <f>IF(tbLancamentos[[#This Row],[Vagas disponíveis]]&lt;0,"Vagas esgotadas para "&amp;C972,"")</f>
        <v/>
      </c>
    </row>
    <row r="973" spans="2:10" s="25" customFormat="1" ht="15" x14ac:dyDescent="0.2">
      <c r="B973" s="40"/>
      <c r="C973" s="41"/>
      <c r="D973" s="76"/>
      <c r="E973" s="76"/>
      <c r="F973" s="62" t="str">
        <f>IFERROR(IF(E973="","",IF(VLOOKUP(E973,tbFuncionarios[],6,FALSE)&lt;&gt;"","Demitido",VLOOKUP(E973,tbFuncionarios[],2,FALSE))),"")</f>
        <v/>
      </c>
      <c r="G973" s="79" t="str">
        <f>IF(tbLancamentos[[#This Row],[NOME]]="","",IF(tbLancamentos[[#This Row],[esgotado]]&lt;&gt;"",tbLancamentos[[#This Row],[esgotado]],tbLancamentos[[#This Row],[DISPONIBILIDADE]]))</f>
        <v/>
      </c>
      <c r="H973" s="63" t="str">
        <f>IFERROR(IF(tbLancamentos[[#This Row],[NOME]]="","",IF(AND(D973&lt;&gt;"",F973&lt;&gt;"",F973&lt;&gt;"Demitido"),"Ocupado","Disponível")),"")</f>
        <v/>
      </c>
      <c r="I973" s="25" t="str">
        <f>IFERROR(VLOOKUP(C973,CadArm!$B$6:$E$26,4,FALSE)-COUNTIFS($C$6:C973,tbLancamentos[[#This Row],[LOCAL]],$H$6:H973,"Ocupado"),"")</f>
        <v/>
      </c>
      <c r="J973" s="25" t="str">
        <f>IF(tbLancamentos[[#This Row],[Vagas disponíveis]]&lt;0,"Vagas esgotadas para "&amp;C973,"")</f>
        <v/>
      </c>
    </row>
    <row r="974" spans="2:10" s="25" customFormat="1" ht="15" x14ac:dyDescent="0.2">
      <c r="B974" s="40"/>
      <c r="C974" s="41"/>
      <c r="D974" s="76"/>
      <c r="E974" s="76"/>
      <c r="F974" s="62" t="str">
        <f>IFERROR(IF(E974="","",IF(VLOOKUP(E974,tbFuncionarios[],6,FALSE)&lt;&gt;"","Demitido",VLOOKUP(E974,tbFuncionarios[],2,FALSE))),"")</f>
        <v/>
      </c>
      <c r="G974" s="79" t="str">
        <f>IF(tbLancamentos[[#This Row],[NOME]]="","",IF(tbLancamentos[[#This Row],[esgotado]]&lt;&gt;"",tbLancamentos[[#This Row],[esgotado]],tbLancamentos[[#This Row],[DISPONIBILIDADE]]))</f>
        <v/>
      </c>
      <c r="H974" s="63" t="str">
        <f>IFERROR(IF(tbLancamentos[[#This Row],[NOME]]="","",IF(AND(D974&lt;&gt;"",F974&lt;&gt;"",F974&lt;&gt;"Demitido"),"Ocupado","Disponível")),"")</f>
        <v/>
      </c>
      <c r="I974" s="25" t="str">
        <f>IFERROR(VLOOKUP(C974,CadArm!$B$6:$E$26,4,FALSE)-COUNTIFS($C$6:C974,tbLancamentos[[#This Row],[LOCAL]],$H$6:H974,"Ocupado"),"")</f>
        <v/>
      </c>
      <c r="J974" s="25" t="str">
        <f>IF(tbLancamentos[[#This Row],[Vagas disponíveis]]&lt;0,"Vagas esgotadas para "&amp;C974,"")</f>
        <v/>
      </c>
    </row>
    <row r="975" spans="2:10" s="25" customFormat="1" ht="15" x14ac:dyDescent="0.2">
      <c r="B975" s="40"/>
      <c r="C975" s="41"/>
      <c r="D975" s="76"/>
      <c r="E975" s="76"/>
      <c r="F975" s="62" t="str">
        <f>IFERROR(IF(E975="","",IF(VLOOKUP(E975,tbFuncionarios[],6,FALSE)&lt;&gt;"","Demitido",VLOOKUP(E975,tbFuncionarios[],2,FALSE))),"")</f>
        <v/>
      </c>
      <c r="G975" s="79" t="str">
        <f>IF(tbLancamentos[[#This Row],[NOME]]="","",IF(tbLancamentos[[#This Row],[esgotado]]&lt;&gt;"",tbLancamentos[[#This Row],[esgotado]],tbLancamentos[[#This Row],[DISPONIBILIDADE]]))</f>
        <v/>
      </c>
      <c r="H975" s="63" t="str">
        <f>IFERROR(IF(tbLancamentos[[#This Row],[NOME]]="","",IF(AND(D975&lt;&gt;"",F975&lt;&gt;"",F975&lt;&gt;"Demitido"),"Ocupado","Disponível")),"")</f>
        <v/>
      </c>
      <c r="I975" s="25" t="str">
        <f>IFERROR(VLOOKUP(C975,CadArm!$B$6:$E$26,4,FALSE)-COUNTIFS($C$6:C975,tbLancamentos[[#This Row],[LOCAL]],$H$6:H975,"Ocupado"),"")</f>
        <v/>
      </c>
      <c r="J975" s="25" t="str">
        <f>IF(tbLancamentos[[#This Row],[Vagas disponíveis]]&lt;0,"Vagas esgotadas para "&amp;C975,"")</f>
        <v/>
      </c>
    </row>
    <row r="976" spans="2:10" s="25" customFormat="1" ht="15" x14ac:dyDescent="0.2">
      <c r="B976" s="40"/>
      <c r="C976" s="41"/>
      <c r="D976" s="76"/>
      <c r="E976" s="76"/>
      <c r="F976" s="62" t="str">
        <f>IFERROR(IF(E976="","",IF(VLOOKUP(E976,tbFuncionarios[],6,FALSE)&lt;&gt;"","Demitido",VLOOKUP(E976,tbFuncionarios[],2,FALSE))),"")</f>
        <v/>
      </c>
      <c r="G976" s="79" t="str">
        <f>IF(tbLancamentos[[#This Row],[NOME]]="","",IF(tbLancamentos[[#This Row],[esgotado]]&lt;&gt;"",tbLancamentos[[#This Row],[esgotado]],tbLancamentos[[#This Row],[DISPONIBILIDADE]]))</f>
        <v/>
      </c>
      <c r="H976" s="63" t="str">
        <f>IFERROR(IF(tbLancamentos[[#This Row],[NOME]]="","",IF(AND(D976&lt;&gt;"",F976&lt;&gt;"",F976&lt;&gt;"Demitido"),"Ocupado","Disponível")),"")</f>
        <v/>
      </c>
      <c r="I976" s="25" t="str">
        <f>IFERROR(VLOOKUP(C976,CadArm!$B$6:$E$26,4,FALSE)-COUNTIFS($C$6:C976,tbLancamentos[[#This Row],[LOCAL]],$H$6:H976,"Ocupado"),"")</f>
        <v/>
      </c>
      <c r="J976" s="25" t="str">
        <f>IF(tbLancamentos[[#This Row],[Vagas disponíveis]]&lt;0,"Vagas esgotadas para "&amp;C976,"")</f>
        <v/>
      </c>
    </row>
    <row r="977" spans="2:10" s="25" customFormat="1" ht="15" x14ac:dyDescent="0.2">
      <c r="B977" s="40"/>
      <c r="C977" s="41"/>
      <c r="D977" s="76"/>
      <c r="E977" s="76"/>
      <c r="F977" s="62" t="str">
        <f>IFERROR(IF(E977="","",IF(VLOOKUP(E977,tbFuncionarios[],6,FALSE)&lt;&gt;"","Demitido",VLOOKUP(E977,tbFuncionarios[],2,FALSE))),"")</f>
        <v/>
      </c>
      <c r="G977" s="79" t="str">
        <f>IF(tbLancamentos[[#This Row],[NOME]]="","",IF(tbLancamentos[[#This Row],[esgotado]]&lt;&gt;"",tbLancamentos[[#This Row],[esgotado]],tbLancamentos[[#This Row],[DISPONIBILIDADE]]))</f>
        <v/>
      </c>
      <c r="H977" s="63" t="str">
        <f>IFERROR(IF(tbLancamentos[[#This Row],[NOME]]="","",IF(AND(D977&lt;&gt;"",F977&lt;&gt;"",F977&lt;&gt;"Demitido"),"Ocupado","Disponível")),"")</f>
        <v/>
      </c>
      <c r="I977" s="25" t="str">
        <f>IFERROR(VLOOKUP(C977,CadArm!$B$6:$E$26,4,FALSE)-COUNTIFS($C$6:C977,tbLancamentos[[#This Row],[LOCAL]],$H$6:H977,"Ocupado"),"")</f>
        <v/>
      </c>
      <c r="J977" s="25" t="str">
        <f>IF(tbLancamentos[[#This Row],[Vagas disponíveis]]&lt;0,"Vagas esgotadas para "&amp;C977,"")</f>
        <v/>
      </c>
    </row>
    <row r="978" spans="2:10" s="25" customFormat="1" ht="15" x14ac:dyDescent="0.2">
      <c r="B978" s="40"/>
      <c r="C978" s="41"/>
      <c r="D978" s="76"/>
      <c r="E978" s="76"/>
      <c r="F978" s="62" t="str">
        <f>IFERROR(IF(E978="","",IF(VLOOKUP(E978,tbFuncionarios[],6,FALSE)&lt;&gt;"","Demitido",VLOOKUP(E978,tbFuncionarios[],2,FALSE))),"")</f>
        <v/>
      </c>
      <c r="G978" s="79" t="str">
        <f>IF(tbLancamentos[[#This Row],[NOME]]="","",IF(tbLancamentos[[#This Row],[esgotado]]&lt;&gt;"",tbLancamentos[[#This Row],[esgotado]],tbLancamentos[[#This Row],[DISPONIBILIDADE]]))</f>
        <v/>
      </c>
      <c r="H978" s="63" t="str">
        <f>IFERROR(IF(tbLancamentos[[#This Row],[NOME]]="","",IF(AND(D978&lt;&gt;"",F978&lt;&gt;"",F978&lt;&gt;"Demitido"),"Ocupado","Disponível")),"")</f>
        <v/>
      </c>
      <c r="I978" s="25" t="str">
        <f>IFERROR(VLOOKUP(C978,CadArm!$B$6:$E$26,4,FALSE)-COUNTIFS($C$6:C978,tbLancamentos[[#This Row],[LOCAL]],$H$6:H978,"Ocupado"),"")</f>
        <v/>
      </c>
      <c r="J978" s="25" t="str">
        <f>IF(tbLancamentos[[#This Row],[Vagas disponíveis]]&lt;0,"Vagas esgotadas para "&amp;C978,"")</f>
        <v/>
      </c>
    </row>
    <row r="979" spans="2:10" s="25" customFormat="1" ht="15" x14ac:dyDescent="0.2">
      <c r="B979" s="40"/>
      <c r="C979" s="41"/>
      <c r="D979" s="76"/>
      <c r="E979" s="76"/>
      <c r="F979" s="62" t="str">
        <f>IFERROR(IF(E979="","",IF(VLOOKUP(E979,tbFuncionarios[],6,FALSE)&lt;&gt;"","Demitido",VLOOKUP(E979,tbFuncionarios[],2,FALSE))),"")</f>
        <v/>
      </c>
      <c r="G979" s="79" t="str">
        <f>IF(tbLancamentos[[#This Row],[NOME]]="","",IF(tbLancamentos[[#This Row],[esgotado]]&lt;&gt;"",tbLancamentos[[#This Row],[esgotado]],tbLancamentos[[#This Row],[DISPONIBILIDADE]]))</f>
        <v/>
      </c>
      <c r="H979" s="63" t="str">
        <f>IFERROR(IF(tbLancamentos[[#This Row],[NOME]]="","",IF(AND(D979&lt;&gt;"",F979&lt;&gt;"",F979&lt;&gt;"Demitido"),"Ocupado","Disponível")),"")</f>
        <v/>
      </c>
      <c r="I979" s="25" t="str">
        <f>IFERROR(VLOOKUP(C979,CadArm!$B$6:$E$26,4,FALSE)-COUNTIFS($C$6:C979,tbLancamentos[[#This Row],[LOCAL]],$H$6:H979,"Ocupado"),"")</f>
        <v/>
      </c>
      <c r="J979" s="25" t="str">
        <f>IF(tbLancamentos[[#This Row],[Vagas disponíveis]]&lt;0,"Vagas esgotadas para "&amp;C979,"")</f>
        <v/>
      </c>
    </row>
    <row r="980" spans="2:10" s="25" customFormat="1" ht="15" x14ac:dyDescent="0.2">
      <c r="B980" s="40"/>
      <c r="C980" s="41"/>
      <c r="D980" s="76"/>
      <c r="E980" s="76"/>
      <c r="F980" s="62" t="str">
        <f>IFERROR(IF(E980="","",IF(VLOOKUP(E980,tbFuncionarios[],6,FALSE)&lt;&gt;"","Demitido",VLOOKUP(E980,tbFuncionarios[],2,FALSE))),"")</f>
        <v/>
      </c>
      <c r="G980" s="79" t="str">
        <f>IF(tbLancamentos[[#This Row],[NOME]]="","",IF(tbLancamentos[[#This Row],[esgotado]]&lt;&gt;"",tbLancamentos[[#This Row],[esgotado]],tbLancamentos[[#This Row],[DISPONIBILIDADE]]))</f>
        <v/>
      </c>
      <c r="H980" s="63" t="str">
        <f>IFERROR(IF(tbLancamentos[[#This Row],[NOME]]="","",IF(AND(D980&lt;&gt;"",F980&lt;&gt;"",F980&lt;&gt;"Demitido"),"Ocupado","Disponível")),"")</f>
        <v/>
      </c>
      <c r="I980" s="25" t="str">
        <f>IFERROR(VLOOKUP(C980,CadArm!$B$6:$E$26,4,FALSE)-COUNTIFS($C$6:C980,tbLancamentos[[#This Row],[LOCAL]],$H$6:H980,"Ocupado"),"")</f>
        <v/>
      </c>
      <c r="J980" s="25" t="str">
        <f>IF(tbLancamentos[[#This Row],[Vagas disponíveis]]&lt;0,"Vagas esgotadas para "&amp;C980,"")</f>
        <v/>
      </c>
    </row>
    <row r="981" spans="2:10" s="25" customFormat="1" ht="15" x14ac:dyDescent="0.2">
      <c r="B981" s="40"/>
      <c r="C981" s="41"/>
      <c r="D981" s="76"/>
      <c r="E981" s="76"/>
      <c r="F981" s="62" t="str">
        <f>IFERROR(IF(E981="","",IF(VLOOKUP(E981,tbFuncionarios[],6,FALSE)&lt;&gt;"","Demitido",VLOOKUP(E981,tbFuncionarios[],2,FALSE))),"")</f>
        <v/>
      </c>
      <c r="G981" s="79" t="str">
        <f>IF(tbLancamentos[[#This Row],[NOME]]="","",IF(tbLancamentos[[#This Row],[esgotado]]&lt;&gt;"",tbLancamentos[[#This Row],[esgotado]],tbLancamentos[[#This Row],[DISPONIBILIDADE]]))</f>
        <v/>
      </c>
      <c r="H981" s="63" t="str">
        <f>IFERROR(IF(tbLancamentos[[#This Row],[NOME]]="","",IF(AND(D981&lt;&gt;"",F981&lt;&gt;"",F981&lt;&gt;"Demitido"),"Ocupado","Disponível")),"")</f>
        <v/>
      </c>
      <c r="I981" s="25" t="str">
        <f>IFERROR(VLOOKUP(C981,CadArm!$B$6:$E$26,4,FALSE)-COUNTIFS($C$6:C981,tbLancamentos[[#This Row],[LOCAL]],$H$6:H981,"Ocupado"),"")</f>
        <v/>
      </c>
      <c r="J981" s="25" t="str">
        <f>IF(tbLancamentos[[#This Row],[Vagas disponíveis]]&lt;0,"Vagas esgotadas para "&amp;C981,"")</f>
        <v/>
      </c>
    </row>
    <row r="982" spans="2:10" s="25" customFormat="1" ht="15" x14ac:dyDescent="0.2">
      <c r="B982" s="40"/>
      <c r="C982" s="41"/>
      <c r="D982" s="76"/>
      <c r="E982" s="76"/>
      <c r="F982" s="62" t="str">
        <f>IFERROR(IF(E982="","",IF(VLOOKUP(E982,tbFuncionarios[],6,FALSE)&lt;&gt;"","Demitido",VLOOKUP(E982,tbFuncionarios[],2,FALSE))),"")</f>
        <v/>
      </c>
      <c r="G982" s="79" t="str">
        <f>IF(tbLancamentos[[#This Row],[NOME]]="","",IF(tbLancamentos[[#This Row],[esgotado]]&lt;&gt;"",tbLancamentos[[#This Row],[esgotado]],tbLancamentos[[#This Row],[DISPONIBILIDADE]]))</f>
        <v/>
      </c>
      <c r="H982" s="63" t="str">
        <f>IFERROR(IF(tbLancamentos[[#This Row],[NOME]]="","",IF(AND(D982&lt;&gt;"",F982&lt;&gt;"",F982&lt;&gt;"Demitido"),"Ocupado","Disponível")),"")</f>
        <v/>
      </c>
      <c r="I982" s="25" t="str">
        <f>IFERROR(VLOOKUP(C982,CadArm!$B$6:$E$26,4,FALSE)-COUNTIFS($C$6:C982,tbLancamentos[[#This Row],[LOCAL]],$H$6:H982,"Ocupado"),"")</f>
        <v/>
      </c>
      <c r="J982" s="25" t="str">
        <f>IF(tbLancamentos[[#This Row],[Vagas disponíveis]]&lt;0,"Vagas esgotadas para "&amp;C982,"")</f>
        <v/>
      </c>
    </row>
    <row r="983" spans="2:10" s="25" customFormat="1" ht="15" x14ac:dyDescent="0.2">
      <c r="B983" s="40"/>
      <c r="C983" s="41"/>
      <c r="D983" s="76"/>
      <c r="E983" s="76"/>
      <c r="F983" s="62" t="str">
        <f>IFERROR(IF(E983="","",IF(VLOOKUP(E983,tbFuncionarios[],6,FALSE)&lt;&gt;"","Demitido",VLOOKUP(E983,tbFuncionarios[],2,FALSE))),"")</f>
        <v/>
      </c>
      <c r="G983" s="79" t="str">
        <f>IF(tbLancamentos[[#This Row],[NOME]]="","",IF(tbLancamentos[[#This Row],[esgotado]]&lt;&gt;"",tbLancamentos[[#This Row],[esgotado]],tbLancamentos[[#This Row],[DISPONIBILIDADE]]))</f>
        <v/>
      </c>
      <c r="H983" s="63" t="str">
        <f>IFERROR(IF(tbLancamentos[[#This Row],[NOME]]="","",IF(AND(D983&lt;&gt;"",F983&lt;&gt;"",F983&lt;&gt;"Demitido"),"Ocupado","Disponível")),"")</f>
        <v/>
      </c>
      <c r="I983" s="25" t="str">
        <f>IFERROR(VLOOKUP(C983,CadArm!$B$6:$E$26,4,FALSE)-COUNTIFS($C$6:C983,tbLancamentos[[#This Row],[LOCAL]],$H$6:H983,"Ocupado"),"")</f>
        <v/>
      </c>
      <c r="J983" s="25" t="str">
        <f>IF(tbLancamentos[[#This Row],[Vagas disponíveis]]&lt;0,"Vagas esgotadas para "&amp;C983,"")</f>
        <v/>
      </c>
    </row>
    <row r="984" spans="2:10" s="25" customFormat="1" ht="15" x14ac:dyDescent="0.2">
      <c r="B984" s="40"/>
      <c r="C984" s="41"/>
      <c r="D984" s="76"/>
      <c r="E984" s="76"/>
      <c r="F984" s="62" t="str">
        <f>IFERROR(IF(E984="","",IF(VLOOKUP(E984,tbFuncionarios[],6,FALSE)&lt;&gt;"","Demitido",VLOOKUP(E984,tbFuncionarios[],2,FALSE))),"")</f>
        <v/>
      </c>
      <c r="G984" s="79" t="str">
        <f>IF(tbLancamentos[[#This Row],[NOME]]="","",IF(tbLancamentos[[#This Row],[esgotado]]&lt;&gt;"",tbLancamentos[[#This Row],[esgotado]],tbLancamentos[[#This Row],[DISPONIBILIDADE]]))</f>
        <v/>
      </c>
      <c r="H984" s="63" t="str">
        <f>IFERROR(IF(tbLancamentos[[#This Row],[NOME]]="","",IF(AND(D984&lt;&gt;"",F984&lt;&gt;"",F984&lt;&gt;"Demitido"),"Ocupado","Disponível")),"")</f>
        <v/>
      </c>
      <c r="I984" s="25" t="str">
        <f>IFERROR(VLOOKUP(C984,CadArm!$B$6:$E$26,4,FALSE)-COUNTIFS($C$6:C984,tbLancamentos[[#This Row],[LOCAL]],$H$6:H984,"Ocupado"),"")</f>
        <v/>
      </c>
      <c r="J984" s="25" t="str">
        <f>IF(tbLancamentos[[#This Row],[Vagas disponíveis]]&lt;0,"Vagas esgotadas para "&amp;C984,"")</f>
        <v/>
      </c>
    </row>
    <row r="985" spans="2:10" s="25" customFormat="1" ht="15" x14ac:dyDescent="0.2">
      <c r="B985" s="40"/>
      <c r="C985" s="41"/>
      <c r="D985" s="76"/>
      <c r="E985" s="76"/>
      <c r="F985" s="62" t="str">
        <f>IFERROR(IF(E985="","",IF(VLOOKUP(E985,tbFuncionarios[],6,FALSE)&lt;&gt;"","Demitido",VLOOKUP(E985,tbFuncionarios[],2,FALSE))),"")</f>
        <v/>
      </c>
      <c r="G985" s="79" t="str">
        <f>IF(tbLancamentos[[#This Row],[NOME]]="","",IF(tbLancamentos[[#This Row],[esgotado]]&lt;&gt;"",tbLancamentos[[#This Row],[esgotado]],tbLancamentos[[#This Row],[DISPONIBILIDADE]]))</f>
        <v/>
      </c>
      <c r="H985" s="63" t="str">
        <f>IFERROR(IF(tbLancamentos[[#This Row],[NOME]]="","",IF(AND(D985&lt;&gt;"",F985&lt;&gt;"",F985&lt;&gt;"Demitido"),"Ocupado","Disponível")),"")</f>
        <v/>
      </c>
      <c r="I985" s="25" t="str">
        <f>IFERROR(VLOOKUP(C985,CadArm!$B$6:$E$26,4,FALSE)-COUNTIFS($C$6:C985,tbLancamentos[[#This Row],[LOCAL]],$H$6:H985,"Ocupado"),"")</f>
        <v/>
      </c>
      <c r="J985" s="25" t="str">
        <f>IF(tbLancamentos[[#This Row],[Vagas disponíveis]]&lt;0,"Vagas esgotadas para "&amp;C985,"")</f>
        <v/>
      </c>
    </row>
    <row r="986" spans="2:10" s="25" customFormat="1" ht="15" x14ac:dyDescent="0.2">
      <c r="B986" s="40"/>
      <c r="C986" s="41"/>
      <c r="D986" s="76"/>
      <c r="E986" s="76"/>
      <c r="F986" s="62" t="str">
        <f>IFERROR(IF(E986="","",IF(VLOOKUP(E986,tbFuncionarios[],6,FALSE)&lt;&gt;"","Demitido",VLOOKUP(E986,tbFuncionarios[],2,FALSE))),"")</f>
        <v/>
      </c>
      <c r="G986" s="79" t="str">
        <f>IF(tbLancamentos[[#This Row],[NOME]]="","",IF(tbLancamentos[[#This Row],[esgotado]]&lt;&gt;"",tbLancamentos[[#This Row],[esgotado]],tbLancamentos[[#This Row],[DISPONIBILIDADE]]))</f>
        <v/>
      </c>
      <c r="H986" s="63" t="str">
        <f>IFERROR(IF(tbLancamentos[[#This Row],[NOME]]="","",IF(AND(D986&lt;&gt;"",F986&lt;&gt;"",F986&lt;&gt;"Demitido"),"Ocupado","Disponível")),"")</f>
        <v/>
      </c>
      <c r="I986" s="25" t="str">
        <f>IFERROR(VLOOKUP(C986,CadArm!$B$6:$E$26,4,FALSE)-COUNTIFS($C$6:C986,tbLancamentos[[#This Row],[LOCAL]],$H$6:H986,"Ocupado"),"")</f>
        <v/>
      </c>
      <c r="J986" s="25" t="str">
        <f>IF(tbLancamentos[[#This Row],[Vagas disponíveis]]&lt;0,"Vagas esgotadas para "&amp;C986,"")</f>
        <v/>
      </c>
    </row>
    <row r="987" spans="2:10" s="25" customFormat="1" ht="15" x14ac:dyDescent="0.2">
      <c r="B987" s="40"/>
      <c r="C987" s="41"/>
      <c r="D987" s="76"/>
      <c r="E987" s="76"/>
      <c r="F987" s="62" t="str">
        <f>IFERROR(IF(E987="","",IF(VLOOKUP(E987,tbFuncionarios[],6,FALSE)&lt;&gt;"","Demitido",VLOOKUP(E987,tbFuncionarios[],2,FALSE))),"")</f>
        <v/>
      </c>
      <c r="G987" s="79" t="str">
        <f>IF(tbLancamentos[[#This Row],[NOME]]="","",IF(tbLancamentos[[#This Row],[esgotado]]&lt;&gt;"",tbLancamentos[[#This Row],[esgotado]],tbLancamentos[[#This Row],[DISPONIBILIDADE]]))</f>
        <v/>
      </c>
      <c r="H987" s="63" t="str">
        <f>IFERROR(IF(tbLancamentos[[#This Row],[NOME]]="","",IF(AND(D987&lt;&gt;"",F987&lt;&gt;"",F987&lt;&gt;"Demitido"),"Ocupado","Disponível")),"")</f>
        <v/>
      </c>
      <c r="I987" s="25" t="str">
        <f>IFERROR(VLOOKUP(C987,CadArm!$B$6:$E$26,4,FALSE)-COUNTIFS($C$6:C987,tbLancamentos[[#This Row],[LOCAL]],$H$6:H987,"Ocupado"),"")</f>
        <v/>
      </c>
      <c r="J987" s="25" t="str">
        <f>IF(tbLancamentos[[#This Row],[Vagas disponíveis]]&lt;0,"Vagas esgotadas para "&amp;C987,"")</f>
        <v/>
      </c>
    </row>
    <row r="988" spans="2:10" s="25" customFormat="1" ht="15" x14ac:dyDescent="0.2">
      <c r="B988" s="40"/>
      <c r="C988" s="41"/>
      <c r="D988" s="76"/>
      <c r="E988" s="76"/>
      <c r="F988" s="62" t="str">
        <f>IFERROR(IF(E988="","",IF(VLOOKUP(E988,tbFuncionarios[],6,FALSE)&lt;&gt;"","Demitido",VLOOKUP(E988,tbFuncionarios[],2,FALSE))),"")</f>
        <v/>
      </c>
      <c r="G988" s="79" t="str">
        <f>IF(tbLancamentos[[#This Row],[NOME]]="","",IF(tbLancamentos[[#This Row],[esgotado]]&lt;&gt;"",tbLancamentos[[#This Row],[esgotado]],tbLancamentos[[#This Row],[DISPONIBILIDADE]]))</f>
        <v/>
      </c>
      <c r="H988" s="63" t="str">
        <f>IFERROR(IF(tbLancamentos[[#This Row],[NOME]]="","",IF(AND(D988&lt;&gt;"",F988&lt;&gt;"",F988&lt;&gt;"Demitido"),"Ocupado","Disponível")),"")</f>
        <v/>
      </c>
      <c r="I988" s="25" t="str">
        <f>IFERROR(VLOOKUP(C988,CadArm!$B$6:$E$26,4,FALSE)-COUNTIFS($C$6:C988,tbLancamentos[[#This Row],[LOCAL]],$H$6:H988,"Ocupado"),"")</f>
        <v/>
      </c>
      <c r="J988" s="25" t="str">
        <f>IF(tbLancamentos[[#This Row],[Vagas disponíveis]]&lt;0,"Vagas esgotadas para "&amp;C988,"")</f>
        <v/>
      </c>
    </row>
    <row r="989" spans="2:10" s="25" customFormat="1" ht="15" x14ac:dyDescent="0.2">
      <c r="B989" s="40"/>
      <c r="C989" s="41"/>
      <c r="D989" s="76"/>
      <c r="E989" s="76"/>
      <c r="F989" s="62" t="str">
        <f>IFERROR(IF(E989="","",IF(VLOOKUP(E989,tbFuncionarios[],6,FALSE)&lt;&gt;"","Demitido",VLOOKUP(E989,tbFuncionarios[],2,FALSE))),"")</f>
        <v/>
      </c>
      <c r="G989" s="79" t="str">
        <f>IF(tbLancamentos[[#This Row],[NOME]]="","",IF(tbLancamentos[[#This Row],[esgotado]]&lt;&gt;"",tbLancamentos[[#This Row],[esgotado]],tbLancamentos[[#This Row],[DISPONIBILIDADE]]))</f>
        <v/>
      </c>
      <c r="H989" s="63" t="str">
        <f>IFERROR(IF(tbLancamentos[[#This Row],[NOME]]="","",IF(AND(D989&lt;&gt;"",F989&lt;&gt;"",F989&lt;&gt;"Demitido"),"Ocupado","Disponível")),"")</f>
        <v/>
      </c>
      <c r="I989" s="25" t="str">
        <f>IFERROR(VLOOKUP(C989,CadArm!$B$6:$E$26,4,FALSE)-COUNTIFS($C$6:C989,tbLancamentos[[#This Row],[LOCAL]],$H$6:H989,"Ocupado"),"")</f>
        <v/>
      </c>
      <c r="J989" s="25" t="str">
        <f>IF(tbLancamentos[[#This Row],[Vagas disponíveis]]&lt;0,"Vagas esgotadas para "&amp;C989,"")</f>
        <v/>
      </c>
    </row>
    <row r="990" spans="2:10" s="25" customFormat="1" ht="15" x14ac:dyDescent="0.2">
      <c r="B990" s="40"/>
      <c r="C990" s="41"/>
      <c r="D990" s="76"/>
      <c r="E990" s="76"/>
      <c r="F990" s="62" t="str">
        <f>IFERROR(IF(E990="","",IF(VLOOKUP(E990,tbFuncionarios[],6,FALSE)&lt;&gt;"","Demitido",VLOOKUP(E990,tbFuncionarios[],2,FALSE))),"")</f>
        <v/>
      </c>
      <c r="G990" s="79" t="str">
        <f>IF(tbLancamentos[[#This Row],[NOME]]="","",IF(tbLancamentos[[#This Row],[esgotado]]&lt;&gt;"",tbLancamentos[[#This Row],[esgotado]],tbLancamentos[[#This Row],[DISPONIBILIDADE]]))</f>
        <v/>
      </c>
      <c r="H990" s="63" t="str">
        <f>IFERROR(IF(tbLancamentos[[#This Row],[NOME]]="","",IF(AND(D990&lt;&gt;"",F990&lt;&gt;"",F990&lt;&gt;"Demitido"),"Ocupado","Disponível")),"")</f>
        <v/>
      </c>
      <c r="I990" s="25" t="str">
        <f>IFERROR(VLOOKUP(C990,CadArm!$B$6:$E$26,4,FALSE)-COUNTIFS($C$6:C990,tbLancamentos[[#This Row],[LOCAL]],$H$6:H990,"Ocupado"),"")</f>
        <v/>
      </c>
      <c r="J990" s="25" t="str">
        <f>IF(tbLancamentos[[#This Row],[Vagas disponíveis]]&lt;0,"Vagas esgotadas para "&amp;C990,"")</f>
        <v/>
      </c>
    </row>
    <row r="991" spans="2:10" s="25" customFormat="1" ht="15" x14ac:dyDescent="0.2">
      <c r="B991" s="40"/>
      <c r="C991" s="41"/>
      <c r="D991" s="76"/>
      <c r="E991" s="76"/>
      <c r="F991" s="62" t="str">
        <f>IFERROR(IF(E991="","",IF(VLOOKUP(E991,tbFuncionarios[],6,FALSE)&lt;&gt;"","Demitido",VLOOKUP(E991,tbFuncionarios[],2,FALSE))),"")</f>
        <v/>
      </c>
      <c r="G991" s="79" t="str">
        <f>IF(tbLancamentos[[#This Row],[NOME]]="","",IF(tbLancamentos[[#This Row],[esgotado]]&lt;&gt;"",tbLancamentos[[#This Row],[esgotado]],tbLancamentos[[#This Row],[DISPONIBILIDADE]]))</f>
        <v/>
      </c>
      <c r="H991" s="63" t="str">
        <f>IFERROR(IF(tbLancamentos[[#This Row],[NOME]]="","",IF(AND(D991&lt;&gt;"",F991&lt;&gt;"",F991&lt;&gt;"Demitido"),"Ocupado","Disponível")),"")</f>
        <v/>
      </c>
      <c r="I991" s="25" t="str">
        <f>IFERROR(VLOOKUP(C991,CadArm!$B$6:$E$26,4,FALSE)-COUNTIFS($C$6:C991,tbLancamentos[[#This Row],[LOCAL]],$H$6:H991,"Ocupado"),"")</f>
        <v/>
      </c>
      <c r="J991" s="25" t="str">
        <f>IF(tbLancamentos[[#This Row],[Vagas disponíveis]]&lt;0,"Vagas esgotadas para "&amp;C991,"")</f>
        <v/>
      </c>
    </row>
    <row r="992" spans="2:10" s="25" customFormat="1" ht="15" x14ac:dyDescent="0.2">
      <c r="B992" s="40"/>
      <c r="C992" s="41"/>
      <c r="D992" s="76"/>
      <c r="E992" s="76"/>
      <c r="F992" s="62" t="str">
        <f>IFERROR(IF(E992="","",IF(VLOOKUP(E992,tbFuncionarios[],6,FALSE)&lt;&gt;"","Demitido",VLOOKUP(E992,tbFuncionarios[],2,FALSE))),"")</f>
        <v/>
      </c>
      <c r="G992" s="79" t="str">
        <f>IF(tbLancamentos[[#This Row],[NOME]]="","",IF(tbLancamentos[[#This Row],[esgotado]]&lt;&gt;"",tbLancamentos[[#This Row],[esgotado]],tbLancamentos[[#This Row],[DISPONIBILIDADE]]))</f>
        <v/>
      </c>
      <c r="H992" s="63" t="str">
        <f>IFERROR(IF(tbLancamentos[[#This Row],[NOME]]="","",IF(AND(D992&lt;&gt;"",F992&lt;&gt;"",F992&lt;&gt;"Demitido"),"Ocupado","Disponível")),"")</f>
        <v/>
      </c>
      <c r="I992" s="25" t="str">
        <f>IFERROR(VLOOKUP(C992,CadArm!$B$6:$E$26,4,FALSE)-COUNTIFS($C$6:C992,tbLancamentos[[#This Row],[LOCAL]],$H$6:H992,"Ocupado"),"")</f>
        <v/>
      </c>
      <c r="J992" s="25" t="str">
        <f>IF(tbLancamentos[[#This Row],[Vagas disponíveis]]&lt;0,"Vagas esgotadas para "&amp;C992,"")</f>
        <v/>
      </c>
    </row>
    <row r="993" spans="2:10" s="25" customFormat="1" ht="15" x14ac:dyDescent="0.2">
      <c r="B993" s="40"/>
      <c r="C993" s="41"/>
      <c r="D993" s="76"/>
      <c r="E993" s="76"/>
      <c r="F993" s="62" t="str">
        <f>IFERROR(IF(E993="","",IF(VLOOKUP(E993,tbFuncionarios[],6,FALSE)&lt;&gt;"","Demitido",VLOOKUP(E993,tbFuncionarios[],2,FALSE))),"")</f>
        <v/>
      </c>
      <c r="G993" s="79" t="str">
        <f>IF(tbLancamentos[[#This Row],[NOME]]="","",IF(tbLancamentos[[#This Row],[esgotado]]&lt;&gt;"",tbLancamentos[[#This Row],[esgotado]],tbLancamentos[[#This Row],[DISPONIBILIDADE]]))</f>
        <v/>
      </c>
      <c r="H993" s="63" t="str">
        <f>IFERROR(IF(tbLancamentos[[#This Row],[NOME]]="","",IF(AND(D993&lt;&gt;"",F993&lt;&gt;"",F993&lt;&gt;"Demitido"),"Ocupado","Disponível")),"")</f>
        <v/>
      </c>
      <c r="I993" s="25" t="str">
        <f>IFERROR(VLOOKUP(C993,CadArm!$B$6:$E$26,4,FALSE)-COUNTIFS($C$6:C993,tbLancamentos[[#This Row],[LOCAL]],$H$6:H993,"Ocupado"),"")</f>
        <v/>
      </c>
      <c r="J993" s="25" t="str">
        <f>IF(tbLancamentos[[#This Row],[Vagas disponíveis]]&lt;0,"Vagas esgotadas para "&amp;C993,"")</f>
        <v/>
      </c>
    </row>
    <row r="994" spans="2:10" s="25" customFormat="1" ht="15" x14ac:dyDescent="0.2">
      <c r="B994" s="40"/>
      <c r="C994" s="41"/>
      <c r="D994" s="76"/>
      <c r="E994" s="76"/>
      <c r="F994" s="62" t="str">
        <f>IFERROR(IF(E994="","",IF(VLOOKUP(E994,tbFuncionarios[],6,FALSE)&lt;&gt;"","Demitido",VLOOKUP(E994,tbFuncionarios[],2,FALSE))),"")</f>
        <v/>
      </c>
      <c r="G994" s="79" t="str">
        <f>IF(tbLancamentos[[#This Row],[NOME]]="","",IF(tbLancamentos[[#This Row],[esgotado]]&lt;&gt;"",tbLancamentos[[#This Row],[esgotado]],tbLancamentos[[#This Row],[DISPONIBILIDADE]]))</f>
        <v/>
      </c>
      <c r="H994" s="63" t="str">
        <f>IFERROR(IF(tbLancamentos[[#This Row],[NOME]]="","",IF(AND(D994&lt;&gt;"",F994&lt;&gt;"",F994&lt;&gt;"Demitido"),"Ocupado","Disponível")),"")</f>
        <v/>
      </c>
      <c r="I994" s="25" t="str">
        <f>IFERROR(VLOOKUP(C994,CadArm!$B$6:$E$26,4,FALSE)-COUNTIFS($C$6:C994,tbLancamentos[[#This Row],[LOCAL]],$H$6:H994,"Ocupado"),"")</f>
        <v/>
      </c>
      <c r="J994" s="25" t="str">
        <f>IF(tbLancamentos[[#This Row],[Vagas disponíveis]]&lt;0,"Vagas esgotadas para "&amp;C994,"")</f>
        <v/>
      </c>
    </row>
    <row r="995" spans="2:10" s="25" customFormat="1" ht="15" x14ac:dyDescent="0.2">
      <c r="B995" s="40"/>
      <c r="C995" s="41"/>
      <c r="D995" s="76"/>
      <c r="E995" s="76"/>
      <c r="F995" s="62" t="str">
        <f>IFERROR(IF(E995="","",IF(VLOOKUP(E995,tbFuncionarios[],6,FALSE)&lt;&gt;"","Demitido",VLOOKUP(E995,tbFuncionarios[],2,FALSE))),"")</f>
        <v/>
      </c>
      <c r="G995" s="79" t="str">
        <f>IF(tbLancamentos[[#This Row],[NOME]]="","",IF(tbLancamentos[[#This Row],[esgotado]]&lt;&gt;"",tbLancamentos[[#This Row],[esgotado]],tbLancamentos[[#This Row],[DISPONIBILIDADE]]))</f>
        <v/>
      </c>
      <c r="H995" s="63" t="str">
        <f>IFERROR(IF(tbLancamentos[[#This Row],[NOME]]="","",IF(AND(D995&lt;&gt;"",F995&lt;&gt;"",F995&lt;&gt;"Demitido"),"Ocupado","Disponível")),"")</f>
        <v/>
      </c>
      <c r="I995" s="25" t="str">
        <f>IFERROR(VLOOKUP(C995,CadArm!$B$6:$E$26,4,FALSE)-COUNTIFS($C$6:C995,tbLancamentos[[#This Row],[LOCAL]],$H$6:H995,"Ocupado"),"")</f>
        <v/>
      </c>
      <c r="J995" s="25" t="str">
        <f>IF(tbLancamentos[[#This Row],[Vagas disponíveis]]&lt;0,"Vagas esgotadas para "&amp;C995,"")</f>
        <v/>
      </c>
    </row>
    <row r="996" spans="2:10" s="25" customFormat="1" ht="15" x14ac:dyDescent="0.2">
      <c r="B996" s="40"/>
      <c r="C996" s="41"/>
      <c r="D996" s="76"/>
      <c r="E996" s="76"/>
      <c r="F996" s="62" t="str">
        <f>IFERROR(IF(E996="","",IF(VLOOKUP(E996,tbFuncionarios[],6,FALSE)&lt;&gt;"","Demitido",VLOOKUP(E996,tbFuncionarios[],2,FALSE))),"")</f>
        <v/>
      </c>
      <c r="G996" s="79" t="str">
        <f>IF(tbLancamentos[[#This Row],[NOME]]="","",IF(tbLancamentos[[#This Row],[esgotado]]&lt;&gt;"",tbLancamentos[[#This Row],[esgotado]],tbLancamentos[[#This Row],[DISPONIBILIDADE]]))</f>
        <v/>
      </c>
      <c r="H996" s="63" t="str">
        <f>IFERROR(IF(tbLancamentos[[#This Row],[NOME]]="","",IF(AND(D996&lt;&gt;"",F996&lt;&gt;"",F996&lt;&gt;"Demitido"),"Ocupado","Disponível")),"")</f>
        <v/>
      </c>
      <c r="I996" s="25" t="str">
        <f>IFERROR(VLOOKUP(C996,CadArm!$B$6:$E$26,4,FALSE)-COUNTIFS($C$6:C996,tbLancamentos[[#This Row],[LOCAL]],$H$6:H996,"Ocupado"),"")</f>
        <v/>
      </c>
      <c r="J996" s="25" t="str">
        <f>IF(tbLancamentos[[#This Row],[Vagas disponíveis]]&lt;0,"Vagas esgotadas para "&amp;C996,"")</f>
        <v/>
      </c>
    </row>
    <row r="997" spans="2:10" s="25" customFormat="1" ht="15" x14ac:dyDescent="0.2">
      <c r="B997" s="40"/>
      <c r="C997" s="41"/>
      <c r="D997" s="76"/>
      <c r="E997" s="76"/>
      <c r="F997" s="62" t="str">
        <f>IFERROR(IF(E997="","",IF(VLOOKUP(E997,tbFuncionarios[],6,FALSE)&lt;&gt;"","Demitido",VLOOKUP(E997,tbFuncionarios[],2,FALSE))),"")</f>
        <v/>
      </c>
      <c r="G997" s="79" t="str">
        <f>IF(tbLancamentos[[#This Row],[NOME]]="","",IF(tbLancamentos[[#This Row],[esgotado]]&lt;&gt;"",tbLancamentos[[#This Row],[esgotado]],tbLancamentos[[#This Row],[DISPONIBILIDADE]]))</f>
        <v/>
      </c>
      <c r="H997" s="63" t="str">
        <f>IFERROR(IF(tbLancamentos[[#This Row],[NOME]]="","",IF(AND(D997&lt;&gt;"",F997&lt;&gt;"",F997&lt;&gt;"Demitido"),"Ocupado","Disponível")),"")</f>
        <v/>
      </c>
      <c r="I997" s="25" t="str">
        <f>IFERROR(VLOOKUP(C997,CadArm!$B$6:$E$26,4,FALSE)-COUNTIFS($C$6:C997,tbLancamentos[[#This Row],[LOCAL]],$H$6:H997,"Ocupado"),"")</f>
        <v/>
      </c>
      <c r="J997" s="25" t="str">
        <f>IF(tbLancamentos[[#This Row],[Vagas disponíveis]]&lt;0,"Vagas esgotadas para "&amp;C997,"")</f>
        <v/>
      </c>
    </row>
    <row r="998" spans="2:10" s="25" customFormat="1" ht="15" x14ac:dyDescent="0.2">
      <c r="B998" s="40"/>
      <c r="C998" s="41"/>
      <c r="D998" s="76"/>
      <c r="E998" s="76"/>
      <c r="F998" s="62" t="str">
        <f>IFERROR(IF(E998="","",IF(VLOOKUP(E998,tbFuncionarios[],6,FALSE)&lt;&gt;"","Demitido",VLOOKUP(E998,tbFuncionarios[],2,FALSE))),"")</f>
        <v/>
      </c>
      <c r="G998" s="79" t="str">
        <f>IF(tbLancamentos[[#This Row],[NOME]]="","",IF(tbLancamentos[[#This Row],[esgotado]]&lt;&gt;"",tbLancamentos[[#This Row],[esgotado]],tbLancamentos[[#This Row],[DISPONIBILIDADE]]))</f>
        <v/>
      </c>
      <c r="H998" s="63" t="str">
        <f>IFERROR(IF(tbLancamentos[[#This Row],[NOME]]="","",IF(AND(D998&lt;&gt;"",F998&lt;&gt;"",F998&lt;&gt;"Demitido"),"Ocupado","Disponível")),"")</f>
        <v/>
      </c>
      <c r="I998" s="25" t="str">
        <f>IFERROR(VLOOKUP(C998,CadArm!$B$6:$E$26,4,FALSE)-COUNTIFS($C$6:C998,tbLancamentos[[#This Row],[LOCAL]],$H$6:H998,"Ocupado"),"")</f>
        <v/>
      </c>
      <c r="J998" s="25" t="str">
        <f>IF(tbLancamentos[[#This Row],[Vagas disponíveis]]&lt;0,"Vagas esgotadas para "&amp;C998,"")</f>
        <v/>
      </c>
    </row>
    <row r="999" spans="2:10" s="25" customFormat="1" ht="15" x14ac:dyDescent="0.2">
      <c r="B999" s="40"/>
      <c r="C999" s="41"/>
      <c r="D999" s="76"/>
      <c r="E999" s="76"/>
      <c r="F999" s="62" t="str">
        <f>IFERROR(IF(E999="","",IF(VLOOKUP(E999,tbFuncionarios[],6,FALSE)&lt;&gt;"","Demitido",VLOOKUP(E999,tbFuncionarios[],2,FALSE))),"")</f>
        <v/>
      </c>
      <c r="G999" s="79" t="str">
        <f>IF(tbLancamentos[[#This Row],[NOME]]="","",IF(tbLancamentos[[#This Row],[esgotado]]&lt;&gt;"",tbLancamentos[[#This Row],[esgotado]],tbLancamentos[[#This Row],[DISPONIBILIDADE]]))</f>
        <v/>
      </c>
      <c r="H999" s="63" t="str">
        <f>IFERROR(IF(tbLancamentos[[#This Row],[NOME]]="","",IF(AND(D999&lt;&gt;"",F999&lt;&gt;"",F999&lt;&gt;"Demitido"),"Ocupado","Disponível")),"")</f>
        <v/>
      </c>
      <c r="I999" s="25" t="str">
        <f>IFERROR(VLOOKUP(C999,CadArm!$B$6:$E$26,4,FALSE)-COUNTIFS($C$6:C999,tbLancamentos[[#This Row],[LOCAL]],$H$6:H999,"Ocupado"),"")</f>
        <v/>
      </c>
      <c r="J999" s="25" t="str">
        <f>IF(tbLancamentos[[#This Row],[Vagas disponíveis]]&lt;0,"Vagas esgotadas para "&amp;C999,"")</f>
        <v/>
      </c>
    </row>
    <row r="1000" spans="2:10" s="25" customFormat="1" ht="15" x14ac:dyDescent="0.2">
      <c r="B1000" s="40"/>
      <c r="C1000" s="41"/>
      <c r="D1000" s="76"/>
      <c r="E1000" s="76"/>
      <c r="F1000" s="62" t="str">
        <f>IFERROR(IF(E1000="","",IF(VLOOKUP(E1000,tbFuncionarios[],6,FALSE)&lt;&gt;"","Demitido",VLOOKUP(E1000,tbFuncionarios[],2,FALSE))),"")</f>
        <v/>
      </c>
      <c r="G1000" s="79" t="str">
        <f>IF(tbLancamentos[[#This Row],[NOME]]="","",IF(tbLancamentos[[#This Row],[esgotado]]&lt;&gt;"",tbLancamentos[[#This Row],[esgotado]],tbLancamentos[[#This Row],[DISPONIBILIDADE]]))</f>
        <v/>
      </c>
      <c r="H1000" s="63" t="str">
        <f>IFERROR(IF(tbLancamentos[[#This Row],[NOME]]="","",IF(AND(D1000&lt;&gt;"",F1000&lt;&gt;"",F1000&lt;&gt;"Demitido"),"Ocupado","Disponível")),"")</f>
        <v/>
      </c>
      <c r="I1000" s="25" t="str">
        <f>IFERROR(VLOOKUP(C1000,CadArm!$B$6:$E$26,4,FALSE)-COUNTIFS($C$6:C1000,tbLancamentos[[#This Row],[LOCAL]],$H$6:H1000,"Ocupado"),"")</f>
        <v/>
      </c>
      <c r="J1000" s="25" t="str">
        <f>IF(tbLancamentos[[#This Row],[Vagas disponíveis]]&lt;0,"Vagas esgotadas para "&amp;C1000,"")</f>
        <v/>
      </c>
    </row>
    <row r="1001" spans="2:10" s="25" customFormat="1" ht="15" x14ac:dyDescent="0.2">
      <c r="B1001" s="40"/>
      <c r="C1001" s="41"/>
      <c r="D1001" s="76"/>
      <c r="E1001" s="76"/>
      <c r="F1001" s="62" t="str">
        <f>IFERROR(IF(E1001="","",IF(VLOOKUP(E1001,tbFuncionarios[],6,FALSE)&lt;&gt;"","Demitido",VLOOKUP(E1001,tbFuncionarios[],2,FALSE))),"")</f>
        <v/>
      </c>
      <c r="G1001" s="79" t="str">
        <f>IF(tbLancamentos[[#This Row],[NOME]]="","",IF(tbLancamentos[[#This Row],[esgotado]]&lt;&gt;"",tbLancamentos[[#This Row],[esgotado]],tbLancamentos[[#This Row],[DISPONIBILIDADE]]))</f>
        <v/>
      </c>
      <c r="H1001" s="63" t="str">
        <f>IFERROR(IF(tbLancamentos[[#This Row],[NOME]]="","",IF(AND(D1001&lt;&gt;"",F1001&lt;&gt;"",F1001&lt;&gt;"Demitido"),"Ocupado","Disponível")),"")</f>
        <v/>
      </c>
      <c r="I1001" s="25" t="str">
        <f>IFERROR(VLOOKUP(C1001,CadArm!$B$6:$E$26,4,FALSE)-COUNTIFS($C$6:C1001,tbLancamentos[[#This Row],[LOCAL]],$H$6:H1001,"Ocupado"),"")</f>
        <v/>
      </c>
      <c r="J1001" s="25" t="str">
        <f>IF(tbLancamentos[[#This Row],[Vagas disponíveis]]&lt;0,"Vagas esgotadas para "&amp;C1001,"")</f>
        <v/>
      </c>
    </row>
    <row r="1002" spans="2:10" s="25" customFormat="1" ht="15" x14ac:dyDescent="0.2">
      <c r="B1002" s="40"/>
      <c r="C1002" s="41"/>
      <c r="D1002" s="76"/>
      <c r="E1002" s="76"/>
      <c r="F1002" s="62" t="str">
        <f>IFERROR(IF(E1002="","",IF(VLOOKUP(E1002,tbFuncionarios[],6,FALSE)&lt;&gt;"","Demitido",VLOOKUP(E1002,tbFuncionarios[],2,FALSE))),"")</f>
        <v/>
      </c>
      <c r="G1002" s="79" t="str">
        <f>IF(tbLancamentos[[#This Row],[NOME]]="","",IF(tbLancamentos[[#This Row],[esgotado]]&lt;&gt;"",tbLancamentos[[#This Row],[esgotado]],tbLancamentos[[#This Row],[DISPONIBILIDADE]]))</f>
        <v/>
      </c>
      <c r="H1002" s="63" t="str">
        <f>IFERROR(IF(tbLancamentos[[#This Row],[NOME]]="","",IF(AND(D1002&lt;&gt;"",F1002&lt;&gt;"",F1002&lt;&gt;"Demitido"),"Ocupado","Disponível")),"")</f>
        <v/>
      </c>
      <c r="I1002" s="25" t="str">
        <f>IFERROR(VLOOKUP(C1002,CadArm!$B$6:$E$26,4,FALSE)-COUNTIFS($C$6:C1002,tbLancamentos[[#This Row],[LOCAL]],$H$6:H1002,"Ocupado"),"")</f>
        <v/>
      </c>
      <c r="J1002" s="25" t="str">
        <f>IF(tbLancamentos[[#This Row],[Vagas disponíveis]]&lt;0,"Vagas esgotadas para "&amp;C1002,"")</f>
        <v/>
      </c>
    </row>
    <row r="1003" spans="2:10" s="25" customFormat="1" ht="15" x14ac:dyDescent="0.2">
      <c r="B1003" s="40"/>
      <c r="C1003" s="41"/>
      <c r="D1003" s="76"/>
      <c r="E1003" s="76"/>
      <c r="F1003" s="62" t="str">
        <f>IFERROR(IF(E1003="","",IF(VLOOKUP(E1003,tbFuncionarios[],6,FALSE)&lt;&gt;"","Demitido",VLOOKUP(E1003,tbFuncionarios[],2,FALSE))),"")</f>
        <v/>
      </c>
      <c r="G1003" s="79" t="str">
        <f>IF(tbLancamentos[[#This Row],[NOME]]="","",IF(tbLancamentos[[#This Row],[esgotado]]&lt;&gt;"",tbLancamentos[[#This Row],[esgotado]],tbLancamentos[[#This Row],[DISPONIBILIDADE]]))</f>
        <v/>
      </c>
      <c r="H1003" s="63" t="str">
        <f>IFERROR(IF(tbLancamentos[[#This Row],[NOME]]="","",IF(AND(D1003&lt;&gt;"",F1003&lt;&gt;"",F1003&lt;&gt;"Demitido"),"Ocupado","Disponível")),"")</f>
        <v/>
      </c>
      <c r="I1003" s="25" t="str">
        <f>IFERROR(VLOOKUP(C1003,CadArm!$B$6:$E$26,4,FALSE)-COUNTIFS($C$6:C1003,tbLancamentos[[#This Row],[LOCAL]],$H$6:H1003,"Ocupado"),"")</f>
        <v/>
      </c>
      <c r="J1003" s="25" t="str">
        <f>IF(tbLancamentos[[#This Row],[Vagas disponíveis]]&lt;0,"Vagas esgotadas para "&amp;C1003,"")</f>
        <v/>
      </c>
    </row>
    <row r="1004" spans="2:10" s="25" customFormat="1" ht="15" x14ac:dyDescent="0.2">
      <c r="B1004" s="40"/>
      <c r="C1004" s="41"/>
      <c r="D1004" s="76"/>
      <c r="E1004" s="76"/>
      <c r="F1004" s="62" t="str">
        <f>IFERROR(IF(E1004="","",IF(VLOOKUP(E1004,tbFuncionarios[],6,FALSE)&lt;&gt;"","Demitido",VLOOKUP(E1004,tbFuncionarios[],2,FALSE))),"")</f>
        <v/>
      </c>
      <c r="G1004" s="79" t="str">
        <f>IF(tbLancamentos[[#This Row],[NOME]]="","",IF(tbLancamentos[[#This Row],[esgotado]]&lt;&gt;"",tbLancamentos[[#This Row],[esgotado]],tbLancamentos[[#This Row],[DISPONIBILIDADE]]))</f>
        <v/>
      </c>
      <c r="H1004" s="63" t="str">
        <f>IFERROR(IF(tbLancamentos[[#This Row],[NOME]]="","",IF(AND(D1004&lt;&gt;"",F1004&lt;&gt;"",F1004&lt;&gt;"Demitido"),"Ocupado","Disponível")),"")</f>
        <v/>
      </c>
      <c r="I1004" s="25" t="str">
        <f>IFERROR(VLOOKUP(C1004,CadArm!$B$6:$E$26,4,FALSE)-COUNTIFS($C$6:C1004,tbLancamentos[[#This Row],[LOCAL]],$H$6:H1004,"Ocupado"),"")</f>
        <v/>
      </c>
      <c r="J1004" s="25" t="str">
        <f>IF(tbLancamentos[[#This Row],[Vagas disponíveis]]&lt;0,"Vagas esgotadas para "&amp;C1004,"")</f>
        <v/>
      </c>
    </row>
    <row r="1005" spans="2:10" s="25" customFormat="1" ht="15" x14ac:dyDescent="0.2">
      <c r="B1005" s="40"/>
      <c r="C1005" s="41"/>
      <c r="D1005" s="76"/>
      <c r="E1005" s="76"/>
      <c r="F1005" s="62" t="str">
        <f>IFERROR(IF(E1005="","",IF(VLOOKUP(E1005,tbFuncionarios[],6,FALSE)&lt;&gt;"","Demitido",VLOOKUP(E1005,tbFuncionarios[],2,FALSE))),"")</f>
        <v/>
      </c>
      <c r="G1005" s="79" t="str">
        <f>IF(tbLancamentos[[#This Row],[NOME]]="","",IF(tbLancamentos[[#This Row],[esgotado]]&lt;&gt;"",tbLancamentos[[#This Row],[esgotado]],tbLancamentos[[#This Row],[DISPONIBILIDADE]]))</f>
        <v/>
      </c>
      <c r="H1005" s="63" t="str">
        <f>IFERROR(IF(tbLancamentos[[#This Row],[NOME]]="","",IF(AND(D1005&lt;&gt;"",F1005&lt;&gt;"",F1005&lt;&gt;"Demitido"),"Ocupado","Disponível")),"")</f>
        <v/>
      </c>
      <c r="I1005" s="25" t="str">
        <f>IFERROR(VLOOKUP(C1005,CadArm!$B$6:$E$26,4,FALSE)-COUNTIFS($C$6:C1005,tbLancamentos[[#This Row],[LOCAL]],$H$6:H1005,"Ocupado"),"")</f>
        <v/>
      </c>
      <c r="J1005" s="25" t="str">
        <f>IF(tbLancamentos[[#This Row],[Vagas disponíveis]]&lt;0,"Vagas esgotadas para "&amp;C1005,"")</f>
        <v/>
      </c>
    </row>
    <row r="1006" spans="2:10" s="25" customFormat="1" ht="15" x14ac:dyDescent="0.2">
      <c r="B1006" s="40"/>
      <c r="C1006" s="41"/>
      <c r="D1006" s="76"/>
      <c r="E1006" s="76"/>
      <c r="F1006" s="62" t="str">
        <f>IFERROR(IF(E1006="","",IF(VLOOKUP(E1006,tbFuncionarios[],6,FALSE)&lt;&gt;"","Demitido",VLOOKUP(E1006,tbFuncionarios[],2,FALSE))),"")</f>
        <v/>
      </c>
      <c r="G1006" s="79" t="str">
        <f>IF(tbLancamentos[[#This Row],[NOME]]="","",IF(tbLancamentos[[#This Row],[esgotado]]&lt;&gt;"",tbLancamentos[[#This Row],[esgotado]],tbLancamentos[[#This Row],[DISPONIBILIDADE]]))</f>
        <v/>
      </c>
      <c r="H1006" s="63" t="str">
        <f>IFERROR(IF(tbLancamentos[[#This Row],[NOME]]="","",IF(AND(D1006&lt;&gt;"",F1006&lt;&gt;"",F1006&lt;&gt;"Demitido"),"Ocupado","Disponível")),"")</f>
        <v/>
      </c>
      <c r="I1006" s="25" t="str">
        <f>IFERROR(VLOOKUP(C1006,CadArm!$B$6:$E$26,4,FALSE)-COUNTIFS($C$6:C1006,tbLancamentos[[#This Row],[LOCAL]],$H$6:H1006,"Ocupado"),"")</f>
        <v/>
      </c>
      <c r="J1006" s="25" t="str">
        <f>IF(tbLancamentos[[#This Row],[Vagas disponíveis]]&lt;0,"Vagas esgotadas para "&amp;C1006,"")</f>
        <v/>
      </c>
    </row>
    <row r="1007" spans="2:10" s="25" customFormat="1" ht="15" x14ac:dyDescent="0.2">
      <c r="B1007" s="40"/>
      <c r="C1007" s="41"/>
      <c r="D1007" s="76"/>
      <c r="E1007" s="76"/>
      <c r="F1007" s="62" t="str">
        <f>IFERROR(IF(E1007="","",IF(VLOOKUP(E1007,tbFuncionarios[],6,FALSE)&lt;&gt;"","Demitido",VLOOKUP(E1007,tbFuncionarios[],2,FALSE))),"")</f>
        <v/>
      </c>
      <c r="G1007" s="79" t="str">
        <f>IF(tbLancamentos[[#This Row],[NOME]]="","",IF(tbLancamentos[[#This Row],[esgotado]]&lt;&gt;"",tbLancamentos[[#This Row],[esgotado]],tbLancamentos[[#This Row],[DISPONIBILIDADE]]))</f>
        <v/>
      </c>
      <c r="H1007" s="63" t="str">
        <f>IFERROR(IF(tbLancamentos[[#This Row],[NOME]]="","",IF(AND(D1007&lt;&gt;"",F1007&lt;&gt;"",F1007&lt;&gt;"Demitido"),"Ocupado","Disponível")),"")</f>
        <v/>
      </c>
      <c r="I1007" s="25" t="str">
        <f>IFERROR(VLOOKUP(C1007,CadArm!$B$6:$E$26,4,FALSE)-COUNTIFS($C$6:C1007,tbLancamentos[[#This Row],[LOCAL]],$H$6:H1007,"Ocupado"),"")</f>
        <v/>
      </c>
      <c r="J1007" s="25" t="str">
        <f>IF(tbLancamentos[[#This Row],[Vagas disponíveis]]&lt;0,"Vagas esgotadas para "&amp;C1007,"")</f>
        <v/>
      </c>
    </row>
    <row r="1008" spans="2:10" s="25" customFormat="1" ht="15" x14ac:dyDescent="0.2">
      <c r="B1008" s="40"/>
      <c r="C1008" s="41"/>
      <c r="D1008" s="76"/>
      <c r="E1008" s="76"/>
      <c r="F1008" s="62" t="str">
        <f>IFERROR(IF(E1008="","",IF(VLOOKUP(E1008,tbFuncionarios[],6,FALSE)&lt;&gt;"","Demitido",VLOOKUP(E1008,tbFuncionarios[],2,FALSE))),"")</f>
        <v/>
      </c>
      <c r="G1008" s="79" t="str">
        <f>IF(tbLancamentos[[#This Row],[NOME]]="","",IF(tbLancamentos[[#This Row],[esgotado]]&lt;&gt;"",tbLancamentos[[#This Row],[esgotado]],tbLancamentos[[#This Row],[DISPONIBILIDADE]]))</f>
        <v/>
      </c>
      <c r="H1008" s="63" t="str">
        <f>IFERROR(IF(tbLancamentos[[#This Row],[NOME]]="","",IF(AND(D1008&lt;&gt;"",F1008&lt;&gt;"",F1008&lt;&gt;"Demitido"),"Ocupado","Disponível")),"")</f>
        <v/>
      </c>
      <c r="I1008" s="25" t="str">
        <f>IFERROR(VLOOKUP(C1008,CadArm!$B$6:$E$26,4,FALSE)-COUNTIFS($C$6:C1008,tbLancamentos[[#This Row],[LOCAL]],$H$6:H1008,"Ocupado"),"")</f>
        <v/>
      </c>
      <c r="J1008" s="25" t="str">
        <f>IF(tbLancamentos[[#This Row],[Vagas disponíveis]]&lt;0,"Vagas esgotadas para "&amp;C1008,"")</f>
        <v/>
      </c>
    </row>
    <row r="1009" spans="2:10" s="25" customFormat="1" ht="15" x14ac:dyDescent="0.2">
      <c r="B1009" s="40"/>
      <c r="C1009" s="41"/>
      <c r="D1009" s="76"/>
      <c r="E1009" s="76"/>
      <c r="F1009" s="62" t="str">
        <f>IFERROR(IF(E1009="","",IF(VLOOKUP(E1009,tbFuncionarios[],6,FALSE)&lt;&gt;"","Demitido",VLOOKUP(E1009,tbFuncionarios[],2,FALSE))),"")</f>
        <v/>
      </c>
      <c r="G1009" s="79" t="str">
        <f>IF(tbLancamentos[[#This Row],[NOME]]="","",IF(tbLancamentos[[#This Row],[esgotado]]&lt;&gt;"",tbLancamentos[[#This Row],[esgotado]],tbLancamentos[[#This Row],[DISPONIBILIDADE]]))</f>
        <v/>
      </c>
      <c r="H1009" s="63" t="str">
        <f>IFERROR(IF(tbLancamentos[[#This Row],[NOME]]="","",IF(AND(D1009&lt;&gt;"",F1009&lt;&gt;"",F1009&lt;&gt;"Demitido"),"Ocupado","Disponível")),"")</f>
        <v/>
      </c>
      <c r="I1009" s="25" t="str">
        <f>IFERROR(VLOOKUP(C1009,CadArm!$B$6:$E$26,4,FALSE)-COUNTIFS($C$6:C1009,tbLancamentos[[#This Row],[LOCAL]],$H$6:H1009,"Ocupado"),"")</f>
        <v/>
      </c>
      <c r="J1009" s="25" t="str">
        <f>IF(tbLancamentos[[#This Row],[Vagas disponíveis]]&lt;0,"Vagas esgotadas para "&amp;C1009,"")</f>
        <v/>
      </c>
    </row>
    <row r="1010" spans="2:10" s="25" customFormat="1" ht="15" x14ac:dyDescent="0.2">
      <c r="B1010" s="47"/>
      <c r="C1010" s="48"/>
      <c r="D1010" s="194"/>
      <c r="E1010" s="194"/>
      <c r="F1010" s="64" t="str">
        <f>IFERROR(IF(E1010="","",IF(VLOOKUP(E1010,tbFuncionarios[],6,FALSE)&lt;&gt;"","Demitido",VLOOKUP(E1010,tbFuncionarios[],2,FALSE))),"")</f>
        <v/>
      </c>
      <c r="G1010" s="80" t="str">
        <f>IF(tbLancamentos[[#This Row],[NOME]]="","",IF(tbLancamentos[[#This Row],[esgotado]]&lt;&gt;"",tbLancamentos[[#This Row],[esgotado]],tbLancamentos[[#This Row],[DISPONIBILIDADE]]))</f>
        <v/>
      </c>
      <c r="H1010" s="65" t="str">
        <f>IFERROR(IF(tbLancamentos[[#This Row],[NOME]]="","",IF(AND(D1010&lt;&gt;"",F1010&lt;&gt;"",F1010&lt;&gt;"Demitido"),"Ocupado","Disponível")),"")</f>
        <v/>
      </c>
      <c r="I1010" s="95" t="str">
        <f>IFERROR(VLOOKUP(C1010,CadArm!$B$6:$E$26,4,FALSE)-COUNTIFS($C$6:C1015,tbLancamentos[[#This Row],[LOCAL]],$H$6:H1015,"Ocupado"),"")</f>
        <v/>
      </c>
      <c r="J1010" s="25" t="str">
        <f>IF(tbLancamentos[[#This Row],[Vagas disponíveis]]&lt;0,"Vagas esgotadas para "&amp;C1010,"")</f>
        <v/>
      </c>
    </row>
    <row r="1011" spans="2:10" s="25" customFormat="1" ht="15" x14ac:dyDescent="0.2">
      <c r="B1011" s="40"/>
      <c r="C1011" s="41"/>
      <c r="D1011" s="76"/>
      <c r="E1011" s="76"/>
      <c r="F1011" s="62" t="str">
        <f>IFERROR(IF(E1011="","",IF(VLOOKUP(E1011,tbFuncionarios[],6,FALSE)&lt;&gt;"","Demitido",VLOOKUP(E1011,tbFuncionarios[],2,FALSE))),"")</f>
        <v/>
      </c>
      <c r="G1011" s="79" t="str">
        <f>IF(tbLancamentos[[#This Row],[NOME]]="","",IF(tbLancamentos[[#This Row],[esgotado]]&lt;&gt;"",tbLancamentos[[#This Row],[esgotado]],tbLancamentos[[#This Row],[DISPONIBILIDADE]]))</f>
        <v/>
      </c>
      <c r="H1011" s="92" t="str">
        <f>IFERROR(IF(tbLancamentos[[#This Row],[NOME]]="","",IF(AND(D1011&lt;&gt;"",F1011&lt;&gt;"",F1011&lt;&gt;"Demitido"),"Ocupado","Disponível")),"")</f>
        <v/>
      </c>
      <c r="I1011" s="37" t="str">
        <f>IFERROR(VLOOKUP(C1011,CadArm!$B$6:$E$26,4,FALSE)-COUNTIFS($C$6:C1011,tbLancamentos[[#This Row],[LOCAL]],$H$6:H1011,"Ocupado"),"")</f>
        <v/>
      </c>
      <c r="J1011" s="37" t="str">
        <f>IF(tbLancamentos[[#This Row],[Vagas disponíveis]]&lt;0,"Vagas esgotadas para "&amp;C1011,"")</f>
        <v/>
      </c>
    </row>
    <row r="1012" spans="2:10" s="25" customFormat="1" ht="15" x14ac:dyDescent="0.2">
      <c r="B1012" s="40"/>
      <c r="C1012" s="41"/>
      <c r="D1012" s="76"/>
      <c r="E1012" s="76"/>
      <c r="F1012" s="62" t="str">
        <f>IFERROR(IF(E1012="","",IF(VLOOKUP(E1012,tbFuncionarios[],6,FALSE)&lt;&gt;"","Demitido",VLOOKUP(E1012,tbFuncionarios[],2,FALSE))),"")</f>
        <v/>
      </c>
      <c r="G1012" s="79" t="str">
        <f>IF(tbLancamentos[[#This Row],[NOME]]="","",IF(tbLancamentos[[#This Row],[esgotado]]&lt;&gt;"",tbLancamentos[[#This Row],[esgotado]],tbLancamentos[[#This Row],[DISPONIBILIDADE]]))</f>
        <v/>
      </c>
      <c r="H1012" s="92" t="str">
        <f>IFERROR(IF(tbLancamentos[[#This Row],[NOME]]="","",IF(AND(D1012&lt;&gt;"",F1012&lt;&gt;"",F1012&lt;&gt;"Demitido"),"Ocupado","Disponível")),"")</f>
        <v/>
      </c>
      <c r="I1012" s="37" t="str">
        <f>IFERROR(VLOOKUP(C1012,CadArm!$B$6:$E$26,4,FALSE)-COUNTIFS($C$6:C1012,tbLancamentos[[#This Row],[LOCAL]],$H$6:H1012,"Ocupado"),"")</f>
        <v/>
      </c>
      <c r="J1012" s="37" t="str">
        <f>IF(tbLancamentos[[#This Row],[Vagas disponíveis]]&lt;0,"Vagas esgotadas para "&amp;C1012,"")</f>
        <v/>
      </c>
    </row>
    <row r="1013" spans="2:10" s="25" customFormat="1" ht="15" x14ac:dyDescent="0.2">
      <c r="B1013" s="40"/>
      <c r="C1013" s="41"/>
      <c r="D1013" s="76"/>
      <c r="E1013" s="76"/>
      <c r="F1013" s="62" t="str">
        <f>IFERROR(IF(E1013="","",IF(VLOOKUP(E1013,tbFuncionarios[],6,FALSE)&lt;&gt;"","Demitido",VLOOKUP(E1013,tbFuncionarios[],2,FALSE))),"")</f>
        <v/>
      </c>
      <c r="G1013" s="79" t="str">
        <f>IF(tbLancamentos[[#This Row],[NOME]]="","",IF(tbLancamentos[[#This Row],[esgotado]]&lt;&gt;"",tbLancamentos[[#This Row],[esgotado]],tbLancamentos[[#This Row],[DISPONIBILIDADE]]))</f>
        <v/>
      </c>
      <c r="H1013" s="92" t="str">
        <f>IFERROR(IF(tbLancamentos[[#This Row],[NOME]]="","",IF(AND(D1013&lt;&gt;"",F1013&lt;&gt;"",F1013&lt;&gt;"Demitido"),"Ocupado","Disponível")),"")</f>
        <v/>
      </c>
      <c r="I1013" s="37" t="str">
        <f>IFERROR(VLOOKUP(C1013,CadArm!$B$6:$E$26,4,FALSE)-COUNTIFS($C$6:C1013,tbLancamentos[[#This Row],[LOCAL]],$H$6:H1013,"Ocupado"),"")</f>
        <v/>
      </c>
      <c r="J1013" s="37" t="str">
        <f>IF(tbLancamentos[[#This Row],[Vagas disponíveis]]&lt;0,"Vagas esgotadas para "&amp;C1013,"")</f>
        <v/>
      </c>
    </row>
    <row r="1014" spans="2:10" s="25" customFormat="1" ht="15" x14ac:dyDescent="0.2">
      <c r="B1014" s="47"/>
      <c r="C1014" s="48"/>
      <c r="D1014" s="194"/>
      <c r="E1014" s="194"/>
      <c r="F1014" s="64" t="str">
        <f>IFERROR(IF(E1014="","",IF(VLOOKUP(E1014,tbFuncionarios[],6,FALSE)&lt;&gt;"","Demitido",VLOOKUP(E1014,tbFuncionarios[],2,FALSE))),"")</f>
        <v/>
      </c>
      <c r="G1014" s="80" t="str">
        <f>IF(tbLancamentos[[#This Row],[NOME]]="","",IF(tbLancamentos[[#This Row],[esgotado]]&lt;&gt;"",tbLancamentos[[#This Row],[esgotado]],tbLancamentos[[#This Row],[DISPONIBILIDADE]]))</f>
        <v/>
      </c>
      <c r="H1014" s="93" t="str">
        <f>IFERROR(IF(tbLancamentos[[#This Row],[NOME]]="","",IF(AND(D1014&lt;&gt;"",F1014&lt;&gt;"",F1014&lt;&gt;"Demitido"),"Ocupado","Disponível")),"")</f>
        <v/>
      </c>
      <c r="I1014" s="96" t="str">
        <f>IFERROR(VLOOKUP(C1014,CadArm!$B$6:$E$26,4,FALSE)-COUNTIFS($C$6:C1015,tbLancamentos[[#This Row],[LOCAL]],$H$6:H1015,"Ocupado"),"")</f>
        <v/>
      </c>
      <c r="J1014" s="94" t="str">
        <f>IF(tbLancamentos[[#This Row],[Vagas disponíveis]]&lt;0,"Vagas esgotadas para "&amp;C1014,"")</f>
        <v/>
      </c>
    </row>
    <row r="1015" spans="2:10" s="25" customFormat="1" ht="15" x14ac:dyDescent="0.2">
      <c r="B1015" s="47"/>
      <c r="C1015" s="48"/>
      <c r="D1015" s="194"/>
      <c r="E1015" s="194"/>
      <c r="F1015" s="64" t="str">
        <f>IFERROR(IF(E1015="","",IF(VLOOKUP(E1015,tbFuncionarios[],6,FALSE)&lt;&gt;"","Demitido",VLOOKUP(E1015,tbFuncionarios[],2,FALSE))),"")</f>
        <v/>
      </c>
      <c r="G1015" s="80" t="str">
        <f>IF(tbLancamentos[[#This Row],[NOME]]="","",IF(tbLancamentos[[#This Row],[esgotado]]&lt;&gt;"",tbLancamentos[[#This Row],[esgotado]],tbLancamentos[[#This Row],[DISPONIBILIDADE]]))</f>
        <v/>
      </c>
      <c r="H1015" s="93" t="str">
        <f>IFERROR(IF(tbLancamentos[[#This Row],[NOME]]="","",IF(AND(D1015&lt;&gt;"",F1015&lt;&gt;"",F1015&lt;&gt;"Demitido"),"Ocupado","Disponível")),"")</f>
        <v/>
      </c>
      <c r="I1015" s="94" t="str">
        <f>IFERROR(VLOOKUP(C1015,CadArm!$B$6:$E$26,4,FALSE)-COUNTIFS($C$6:C1015,tbLancamentos[[#This Row],[LOCAL]],$H$6:H1015,"Ocupado"),"")</f>
        <v/>
      </c>
      <c r="J1015" s="94" t="str">
        <f>IF(tbLancamentos[[#This Row],[Vagas disponíveis]]&lt;0,"Vagas esgotadas para "&amp;C1015,"")</f>
        <v/>
      </c>
    </row>
    <row r="1016" spans="2:10" s="25" customFormat="1" ht="15" x14ac:dyDescent="0.2">
      <c r="C1016" s="27"/>
      <c r="D1016" s="37"/>
      <c r="E1016" s="37"/>
      <c r="F1016" s="28"/>
      <c r="G1016" s="28"/>
    </row>
    <row r="1017" spans="2:10" s="25" customFormat="1" ht="15" x14ac:dyDescent="0.2">
      <c r="C1017" s="27"/>
      <c r="D1017" s="37"/>
      <c r="E1017" s="37"/>
      <c r="F1017" s="28"/>
      <c r="G1017" s="28"/>
    </row>
    <row r="1018" spans="2:10" s="25" customFormat="1" ht="15" x14ac:dyDescent="0.2">
      <c r="C1018" s="27"/>
      <c r="D1018" s="37"/>
      <c r="E1018" s="37"/>
      <c r="F1018" s="28"/>
      <c r="G1018" s="28"/>
    </row>
    <row r="1019" spans="2:10" s="25" customFormat="1" ht="15" x14ac:dyDescent="0.2">
      <c r="C1019" s="27"/>
      <c r="D1019" s="37"/>
      <c r="E1019" s="37"/>
      <c r="F1019" s="28"/>
      <c r="G1019" s="28"/>
    </row>
    <row r="1020" spans="2:10" s="25" customFormat="1" ht="15" x14ac:dyDescent="0.2">
      <c r="C1020" s="27"/>
      <c r="D1020" s="37"/>
      <c r="E1020" s="37"/>
      <c r="F1020" s="28"/>
      <c r="G1020" s="28"/>
    </row>
    <row r="1021" spans="2:10" s="25" customFormat="1" ht="15" x14ac:dyDescent="0.2">
      <c r="C1021" s="27"/>
      <c r="D1021" s="37"/>
      <c r="E1021" s="37"/>
      <c r="F1021" s="28"/>
      <c r="G1021" s="28"/>
    </row>
    <row r="1022" spans="2:10" s="25" customFormat="1" ht="15" x14ac:dyDescent="0.2">
      <c r="C1022" s="27"/>
      <c r="D1022" s="37"/>
      <c r="E1022" s="37"/>
      <c r="F1022" s="28"/>
      <c r="G1022" s="28"/>
    </row>
    <row r="1023" spans="2:10" s="25" customFormat="1" ht="15" x14ac:dyDescent="0.2">
      <c r="C1023" s="27"/>
      <c r="D1023" s="37"/>
      <c r="E1023" s="37"/>
      <c r="F1023" s="28"/>
      <c r="G1023" s="28"/>
    </row>
    <row r="1024" spans="2:10" s="25" customFormat="1" ht="15" x14ac:dyDescent="0.2">
      <c r="C1024" s="27"/>
      <c r="D1024" s="37"/>
      <c r="E1024" s="37"/>
      <c r="F1024" s="28"/>
      <c r="G1024" s="28"/>
    </row>
    <row r="1025" spans="3:7" s="25" customFormat="1" ht="15" x14ac:dyDescent="0.2">
      <c r="C1025" s="27"/>
      <c r="D1025" s="37"/>
      <c r="E1025" s="37"/>
      <c r="F1025" s="28"/>
      <c r="G1025" s="28"/>
    </row>
    <row r="1026" spans="3:7" s="25" customFormat="1" ht="15" x14ac:dyDescent="0.2">
      <c r="C1026" s="27"/>
      <c r="D1026" s="37"/>
      <c r="E1026" s="37"/>
      <c r="F1026" s="28"/>
      <c r="G1026" s="28"/>
    </row>
    <row r="1027" spans="3:7" s="25" customFormat="1" ht="15" x14ac:dyDescent="0.2">
      <c r="C1027" s="27"/>
      <c r="D1027" s="37"/>
      <c r="E1027" s="37"/>
      <c r="F1027" s="28"/>
      <c r="G1027" s="28"/>
    </row>
    <row r="1028" spans="3:7" s="25" customFormat="1" ht="15" x14ac:dyDescent="0.2">
      <c r="C1028" s="27"/>
      <c r="D1028" s="37"/>
      <c r="E1028" s="37"/>
      <c r="F1028" s="28"/>
      <c r="G1028" s="28"/>
    </row>
    <row r="1029" spans="3:7" s="25" customFormat="1" ht="15" x14ac:dyDescent="0.2">
      <c r="C1029" s="27"/>
      <c r="D1029" s="37"/>
      <c r="E1029" s="37"/>
      <c r="F1029" s="28"/>
      <c r="G1029" s="28"/>
    </row>
    <row r="1030" spans="3:7" s="25" customFormat="1" ht="15" x14ac:dyDescent="0.2">
      <c r="C1030" s="27"/>
      <c r="D1030" s="37"/>
      <c r="E1030" s="37"/>
      <c r="F1030" s="28"/>
      <c r="G1030" s="28"/>
    </row>
    <row r="1031" spans="3:7" s="25" customFormat="1" ht="15" x14ac:dyDescent="0.2">
      <c r="C1031" s="27"/>
      <c r="D1031" s="37"/>
      <c r="E1031" s="37"/>
      <c r="F1031" s="28"/>
      <c r="G1031" s="28"/>
    </row>
    <row r="1032" spans="3:7" s="25" customFormat="1" ht="15" x14ac:dyDescent="0.2">
      <c r="C1032" s="27"/>
      <c r="D1032" s="37"/>
      <c r="E1032" s="37"/>
      <c r="F1032" s="28"/>
      <c r="G1032" s="28"/>
    </row>
    <row r="1033" spans="3:7" s="25" customFormat="1" ht="15" x14ac:dyDescent="0.2">
      <c r="C1033" s="27"/>
      <c r="D1033" s="37"/>
      <c r="E1033" s="37"/>
      <c r="F1033" s="28"/>
      <c r="G1033" s="28"/>
    </row>
    <row r="1034" spans="3:7" s="25" customFormat="1" ht="15" x14ac:dyDescent="0.2">
      <c r="C1034" s="27"/>
      <c r="D1034" s="37"/>
      <c r="E1034" s="37"/>
      <c r="F1034" s="28"/>
      <c r="G1034" s="28"/>
    </row>
    <row r="1035" spans="3:7" s="25" customFormat="1" ht="15" x14ac:dyDescent="0.2">
      <c r="C1035" s="27"/>
      <c r="D1035" s="37"/>
      <c r="E1035" s="37"/>
      <c r="F1035" s="28"/>
      <c r="G1035" s="28"/>
    </row>
    <row r="1036" spans="3:7" s="25" customFormat="1" ht="15" x14ac:dyDescent="0.2">
      <c r="C1036" s="27"/>
      <c r="D1036" s="37"/>
      <c r="E1036" s="37"/>
      <c r="F1036" s="28"/>
      <c r="G1036" s="28"/>
    </row>
    <row r="1037" spans="3:7" s="25" customFormat="1" ht="15" x14ac:dyDescent="0.2">
      <c r="C1037" s="27"/>
      <c r="D1037" s="37"/>
      <c r="E1037" s="37"/>
      <c r="F1037" s="28"/>
      <c r="G1037" s="28"/>
    </row>
    <row r="1038" spans="3:7" s="25" customFormat="1" ht="15" x14ac:dyDescent="0.2">
      <c r="C1038" s="27"/>
      <c r="D1038" s="37"/>
      <c r="E1038" s="37"/>
      <c r="F1038" s="28"/>
      <c r="G1038" s="28"/>
    </row>
    <row r="1039" spans="3:7" s="25" customFormat="1" ht="15" x14ac:dyDescent="0.2">
      <c r="C1039" s="27"/>
      <c r="D1039" s="37"/>
      <c r="E1039" s="37"/>
      <c r="F1039" s="28"/>
      <c r="G1039" s="28"/>
    </row>
    <row r="1040" spans="3:7" s="25" customFormat="1" ht="15" x14ac:dyDescent="0.2">
      <c r="C1040" s="27"/>
      <c r="D1040" s="37"/>
      <c r="E1040" s="37"/>
      <c r="F1040" s="28"/>
      <c r="G1040" s="28"/>
    </row>
    <row r="1041" spans="3:7" s="25" customFormat="1" ht="15" x14ac:dyDescent="0.2">
      <c r="C1041" s="27"/>
      <c r="D1041" s="37"/>
      <c r="E1041" s="37"/>
      <c r="F1041" s="28"/>
      <c r="G1041" s="28"/>
    </row>
    <row r="1042" spans="3:7" s="25" customFormat="1" ht="15" x14ac:dyDescent="0.2">
      <c r="C1042" s="27"/>
      <c r="D1042" s="37"/>
      <c r="E1042" s="37"/>
      <c r="F1042" s="28"/>
      <c r="G1042" s="28"/>
    </row>
    <row r="1043" spans="3:7" s="25" customFormat="1" ht="15" x14ac:dyDescent="0.2">
      <c r="C1043" s="27"/>
      <c r="D1043" s="37"/>
      <c r="E1043" s="37"/>
      <c r="F1043" s="28"/>
      <c r="G1043" s="28"/>
    </row>
    <row r="1044" spans="3:7" s="25" customFormat="1" ht="15" x14ac:dyDescent="0.2">
      <c r="C1044" s="27"/>
      <c r="D1044" s="37"/>
      <c r="E1044" s="37"/>
      <c r="F1044" s="28"/>
      <c r="G1044" s="28"/>
    </row>
    <row r="1045" spans="3:7" s="25" customFormat="1" ht="15" x14ac:dyDescent="0.2">
      <c r="C1045" s="27"/>
      <c r="D1045" s="37"/>
      <c r="E1045" s="37"/>
      <c r="F1045" s="28"/>
      <c r="G1045" s="28"/>
    </row>
    <row r="1046" spans="3:7" s="25" customFormat="1" ht="15" x14ac:dyDescent="0.2">
      <c r="C1046" s="27"/>
      <c r="D1046" s="37"/>
      <c r="E1046" s="37"/>
      <c r="F1046" s="28"/>
      <c r="G1046" s="28"/>
    </row>
    <row r="1047" spans="3:7" s="25" customFormat="1" ht="15" x14ac:dyDescent="0.2">
      <c r="C1047" s="27"/>
      <c r="D1047" s="37"/>
      <c r="E1047" s="37"/>
      <c r="F1047" s="28"/>
      <c r="G1047" s="28"/>
    </row>
    <row r="1048" spans="3:7" s="25" customFormat="1" ht="15" x14ac:dyDescent="0.2">
      <c r="C1048" s="27"/>
      <c r="D1048" s="37"/>
      <c r="E1048" s="37"/>
      <c r="F1048" s="28"/>
      <c r="G1048" s="28"/>
    </row>
    <row r="1049" spans="3:7" s="25" customFormat="1" ht="15" x14ac:dyDescent="0.2">
      <c r="C1049" s="27"/>
      <c r="D1049" s="37"/>
      <c r="E1049" s="37"/>
      <c r="F1049" s="28"/>
      <c r="G1049" s="28"/>
    </row>
    <row r="1050" spans="3:7" s="25" customFormat="1" ht="15" x14ac:dyDescent="0.2">
      <c r="C1050" s="27"/>
      <c r="D1050" s="37"/>
      <c r="E1050" s="37"/>
      <c r="F1050" s="28"/>
      <c r="G1050" s="28"/>
    </row>
    <row r="1051" spans="3:7" s="25" customFormat="1" ht="15" x14ac:dyDescent="0.2">
      <c r="C1051" s="27"/>
      <c r="D1051" s="37"/>
      <c r="E1051" s="37"/>
      <c r="F1051" s="28"/>
      <c r="G1051" s="28"/>
    </row>
    <row r="1052" spans="3:7" s="25" customFormat="1" ht="15" x14ac:dyDescent="0.2">
      <c r="C1052" s="27"/>
      <c r="D1052" s="37"/>
      <c r="E1052" s="37"/>
      <c r="F1052" s="28"/>
      <c r="G1052" s="28"/>
    </row>
    <row r="1053" spans="3:7" s="25" customFormat="1" ht="15" x14ac:dyDescent="0.2">
      <c r="C1053" s="27"/>
      <c r="D1053" s="37"/>
      <c r="E1053" s="37"/>
      <c r="F1053" s="28"/>
      <c r="G1053" s="28"/>
    </row>
    <row r="1054" spans="3:7" s="25" customFormat="1" ht="15" x14ac:dyDescent="0.2">
      <c r="C1054" s="27"/>
      <c r="D1054" s="37"/>
      <c r="E1054" s="37"/>
      <c r="F1054" s="28"/>
      <c r="G1054" s="28"/>
    </row>
    <row r="1055" spans="3:7" s="25" customFormat="1" ht="15" x14ac:dyDescent="0.2">
      <c r="C1055" s="27"/>
      <c r="D1055" s="37"/>
      <c r="E1055" s="37"/>
      <c r="F1055" s="28"/>
      <c r="G1055" s="28"/>
    </row>
    <row r="1056" spans="3:7" s="25" customFormat="1" ht="15" x14ac:dyDescent="0.2">
      <c r="C1056" s="27"/>
      <c r="D1056" s="37"/>
      <c r="E1056" s="37"/>
      <c r="F1056" s="28"/>
      <c r="G1056" s="28"/>
    </row>
    <row r="1057" spans="3:7" s="25" customFormat="1" ht="15" x14ac:dyDescent="0.2">
      <c r="C1057" s="27"/>
      <c r="D1057" s="37"/>
      <c r="E1057" s="37"/>
      <c r="F1057" s="28"/>
      <c r="G1057" s="28"/>
    </row>
    <row r="1058" spans="3:7" s="25" customFormat="1" ht="15" x14ac:dyDescent="0.2">
      <c r="C1058" s="27"/>
      <c r="D1058" s="37"/>
      <c r="E1058" s="37"/>
      <c r="F1058" s="28"/>
      <c r="G1058" s="28"/>
    </row>
    <row r="1059" spans="3:7" s="25" customFormat="1" ht="15" x14ac:dyDescent="0.2">
      <c r="C1059" s="27"/>
      <c r="D1059" s="37"/>
      <c r="E1059" s="37"/>
      <c r="F1059" s="28"/>
      <c r="G1059" s="28"/>
    </row>
    <row r="1060" spans="3:7" s="25" customFormat="1" ht="15" x14ac:dyDescent="0.2">
      <c r="C1060" s="27"/>
      <c r="D1060" s="37"/>
      <c r="E1060" s="37"/>
      <c r="F1060" s="28"/>
      <c r="G1060" s="28"/>
    </row>
    <row r="1061" spans="3:7" s="25" customFormat="1" ht="15" x14ac:dyDescent="0.2">
      <c r="C1061" s="27"/>
      <c r="D1061" s="37"/>
      <c r="E1061" s="37"/>
      <c r="F1061" s="28"/>
      <c r="G1061" s="28"/>
    </row>
    <row r="1062" spans="3:7" s="25" customFormat="1" ht="15" x14ac:dyDescent="0.2">
      <c r="C1062" s="27"/>
      <c r="D1062" s="37"/>
      <c r="E1062" s="37"/>
      <c r="F1062" s="28"/>
      <c r="G1062" s="28"/>
    </row>
    <row r="1063" spans="3:7" s="25" customFormat="1" ht="15" x14ac:dyDescent="0.2">
      <c r="C1063" s="27"/>
      <c r="D1063" s="37"/>
      <c r="E1063" s="37"/>
      <c r="F1063" s="28"/>
      <c r="G1063" s="28"/>
    </row>
    <row r="1064" spans="3:7" s="25" customFormat="1" ht="15" x14ac:dyDescent="0.2">
      <c r="C1064" s="27"/>
      <c r="D1064" s="37"/>
      <c r="E1064" s="37"/>
      <c r="F1064" s="28"/>
      <c r="G1064" s="28"/>
    </row>
    <row r="1065" spans="3:7" s="25" customFormat="1" ht="15" x14ac:dyDescent="0.2">
      <c r="C1065" s="27"/>
      <c r="D1065" s="37"/>
      <c r="E1065" s="37"/>
      <c r="F1065" s="28"/>
      <c r="G1065" s="28"/>
    </row>
    <row r="1066" spans="3:7" s="25" customFormat="1" ht="15" x14ac:dyDescent="0.2">
      <c r="C1066" s="27"/>
      <c r="D1066" s="37"/>
      <c r="E1066" s="37"/>
      <c r="F1066" s="28"/>
      <c r="G1066" s="28"/>
    </row>
    <row r="1067" spans="3:7" s="25" customFormat="1" ht="15" x14ac:dyDescent="0.2">
      <c r="C1067" s="27"/>
      <c r="D1067" s="37"/>
      <c r="E1067" s="37"/>
      <c r="F1067" s="28"/>
      <c r="G1067" s="28"/>
    </row>
    <row r="1068" spans="3:7" s="25" customFormat="1" ht="15" x14ac:dyDescent="0.2">
      <c r="C1068" s="27"/>
      <c r="D1068" s="37"/>
      <c r="E1068" s="37"/>
      <c r="F1068" s="28"/>
      <c r="G1068" s="28"/>
    </row>
    <row r="1069" spans="3:7" s="25" customFormat="1" ht="15" x14ac:dyDescent="0.2">
      <c r="C1069" s="27"/>
      <c r="D1069" s="37"/>
      <c r="E1069" s="37"/>
      <c r="F1069" s="28"/>
      <c r="G1069" s="28"/>
    </row>
    <row r="1070" spans="3:7" s="25" customFormat="1" ht="15" x14ac:dyDescent="0.2">
      <c r="C1070" s="27"/>
      <c r="D1070" s="37"/>
      <c r="E1070" s="37"/>
      <c r="F1070" s="28"/>
      <c r="G1070" s="28"/>
    </row>
    <row r="1071" spans="3:7" s="25" customFormat="1" ht="15" x14ac:dyDescent="0.2">
      <c r="C1071" s="27"/>
      <c r="D1071" s="37"/>
      <c r="E1071" s="37"/>
      <c r="F1071" s="28"/>
      <c r="G1071" s="28"/>
    </row>
    <row r="1072" spans="3:7" s="25" customFormat="1" ht="15" x14ac:dyDescent="0.2">
      <c r="C1072" s="27"/>
      <c r="D1072" s="37"/>
      <c r="E1072" s="37"/>
      <c r="F1072" s="28"/>
      <c r="G1072" s="28"/>
    </row>
    <row r="1073" spans="3:7" s="25" customFormat="1" ht="15" x14ac:dyDescent="0.2">
      <c r="C1073" s="27"/>
      <c r="D1073" s="37"/>
      <c r="E1073" s="37"/>
      <c r="F1073" s="28"/>
      <c r="G1073" s="28"/>
    </row>
    <row r="1074" spans="3:7" s="25" customFormat="1" ht="15" x14ac:dyDescent="0.2">
      <c r="C1074" s="27"/>
      <c r="D1074" s="37"/>
      <c r="E1074" s="37"/>
      <c r="F1074" s="28"/>
      <c r="G1074" s="28"/>
    </row>
    <row r="1075" spans="3:7" s="25" customFormat="1" ht="15" x14ac:dyDescent="0.2">
      <c r="C1075" s="27"/>
      <c r="D1075" s="37"/>
      <c r="E1075" s="37"/>
      <c r="F1075" s="28"/>
      <c r="G1075" s="28"/>
    </row>
    <row r="1076" spans="3:7" s="25" customFormat="1" ht="15" x14ac:dyDescent="0.2">
      <c r="C1076" s="27"/>
      <c r="D1076" s="37"/>
      <c r="E1076" s="37"/>
      <c r="F1076" s="28"/>
      <c r="G1076" s="28"/>
    </row>
    <row r="1077" spans="3:7" s="25" customFormat="1" ht="15" x14ac:dyDescent="0.2">
      <c r="C1077" s="27"/>
      <c r="D1077" s="37"/>
      <c r="E1077" s="37"/>
      <c r="F1077" s="28"/>
      <c r="G1077" s="28"/>
    </row>
    <row r="1078" spans="3:7" s="25" customFormat="1" ht="15" x14ac:dyDescent="0.2">
      <c r="C1078" s="27"/>
      <c r="D1078" s="37"/>
      <c r="E1078" s="37"/>
      <c r="F1078" s="28"/>
      <c r="G1078" s="28"/>
    </row>
    <row r="1079" spans="3:7" s="25" customFormat="1" ht="15" x14ac:dyDescent="0.2">
      <c r="C1079" s="27"/>
      <c r="D1079" s="37"/>
      <c r="E1079" s="37"/>
      <c r="F1079" s="28"/>
      <c r="G1079" s="28"/>
    </row>
    <row r="1080" spans="3:7" s="25" customFormat="1" ht="15" x14ac:dyDescent="0.2">
      <c r="C1080" s="27"/>
      <c r="D1080" s="37"/>
      <c r="E1080" s="37"/>
      <c r="F1080" s="28"/>
      <c r="G1080" s="28"/>
    </row>
    <row r="1081" spans="3:7" s="25" customFormat="1" ht="15" x14ac:dyDescent="0.2">
      <c r="C1081" s="27"/>
      <c r="D1081" s="37"/>
      <c r="E1081" s="37"/>
      <c r="F1081" s="28"/>
      <c r="G1081" s="28"/>
    </row>
    <row r="1082" spans="3:7" s="25" customFormat="1" ht="15" x14ac:dyDescent="0.2">
      <c r="C1082" s="27"/>
      <c r="D1082" s="37"/>
      <c r="E1082" s="37"/>
      <c r="F1082" s="28"/>
      <c r="G1082" s="28"/>
    </row>
    <row r="1083" spans="3:7" s="25" customFormat="1" ht="15" x14ac:dyDescent="0.2">
      <c r="C1083" s="27"/>
      <c r="D1083" s="37"/>
      <c r="E1083" s="37"/>
      <c r="F1083" s="28"/>
      <c r="G1083" s="28"/>
    </row>
    <row r="1084" spans="3:7" s="25" customFormat="1" ht="15" x14ac:dyDescent="0.2">
      <c r="C1084" s="27"/>
      <c r="D1084" s="37"/>
      <c r="E1084" s="37"/>
      <c r="F1084" s="28"/>
      <c r="G1084" s="28"/>
    </row>
    <row r="1085" spans="3:7" s="25" customFormat="1" ht="15" x14ac:dyDescent="0.2">
      <c r="C1085" s="27"/>
      <c r="D1085" s="37"/>
      <c r="E1085" s="37"/>
      <c r="F1085" s="28"/>
      <c r="G1085" s="28"/>
    </row>
    <row r="1086" spans="3:7" s="25" customFormat="1" ht="15" x14ac:dyDescent="0.2">
      <c r="C1086" s="27"/>
      <c r="D1086" s="37"/>
      <c r="E1086" s="37"/>
      <c r="F1086" s="28"/>
      <c r="G1086" s="28"/>
    </row>
    <row r="1087" spans="3:7" s="25" customFormat="1" ht="15" x14ac:dyDescent="0.2">
      <c r="C1087" s="27"/>
      <c r="D1087" s="37"/>
      <c r="E1087" s="37"/>
      <c r="F1087" s="28"/>
      <c r="G1087" s="28"/>
    </row>
    <row r="1088" spans="3:7" s="25" customFormat="1" ht="15" x14ac:dyDescent="0.2">
      <c r="C1088" s="27"/>
      <c r="D1088" s="37"/>
      <c r="E1088" s="37"/>
      <c r="F1088" s="28"/>
      <c r="G1088" s="28"/>
    </row>
    <row r="1089" spans="3:7" s="25" customFormat="1" ht="15" x14ac:dyDescent="0.2">
      <c r="C1089" s="27"/>
      <c r="D1089" s="37"/>
      <c r="E1089" s="37"/>
      <c r="F1089" s="28"/>
      <c r="G1089" s="28"/>
    </row>
    <row r="1090" spans="3:7" s="25" customFormat="1" ht="15" x14ac:dyDescent="0.2">
      <c r="C1090" s="27"/>
      <c r="D1090" s="37"/>
      <c r="E1090" s="37"/>
      <c r="F1090" s="28"/>
      <c r="G1090" s="28"/>
    </row>
    <row r="1091" spans="3:7" s="25" customFormat="1" ht="15" x14ac:dyDescent="0.2">
      <c r="C1091" s="27"/>
      <c r="D1091" s="37"/>
      <c r="E1091" s="37"/>
      <c r="F1091" s="28"/>
      <c r="G1091" s="28"/>
    </row>
    <row r="1092" spans="3:7" s="25" customFormat="1" ht="15" x14ac:dyDescent="0.2">
      <c r="C1092" s="27"/>
      <c r="D1092" s="37"/>
      <c r="E1092" s="37"/>
      <c r="F1092" s="28"/>
      <c r="G1092" s="28"/>
    </row>
    <row r="1093" spans="3:7" s="25" customFormat="1" ht="15" x14ac:dyDescent="0.2">
      <c r="C1093" s="27"/>
      <c r="D1093" s="37"/>
      <c r="E1093" s="37"/>
      <c r="F1093" s="28"/>
      <c r="G1093" s="28"/>
    </row>
    <row r="1094" spans="3:7" s="25" customFormat="1" ht="15" x14ac:dyDescent="0.2">
      <c r="C1094" s="27"/>
      <c r="D1094" s="37"/>
      <c r="E1094" s="37"/>
      <c r="F1094" s="28"/>
      <c r="G1094" s="28"/>
    </row>
    <row r="1095" spans="3:7" s="25" customFormat="1" ht="15" x14ac:dyDescent="0.2">
      <c r="C1095" s="27"/>
      <c r="D1095" s="37"/>
      <c r="E1095" s="37"/>
      <c r="F1095" s="28"/>
      <c r="G1095" s="28"/>
    </row>
    <row r="1096" spans="3:7" s="25" customFormat="1" ht="15" x14ac:dyDescent="0.2">
      <c r="C1096" s="27"/>
      <c r="D1096" s="37"/>
      <c r="E1096" s="37"/>
      <c r="F1096" s="28"/>
      <c r="G1096" s="28"/>
    </row>
    <row r="1097" spans="3:7" s="25" customFormat="1" ht="15" x14ac:dyDescent="0.2">
      <c r="C1097" s="27"/>
      <c r="D1097" s="37"/>
      <c r="E1097" s="37"/>
      <c r="F1097" s="28"/>
      <c r="G1097" s="28"/>
    </row>
    <row r="1098" spans="3:7" s="25" customFormat="1" ht="15" x14ac:dyDescent="0.2">
      <c r="C1098" s="27"/>
      <c r="D1098" s="37"/>
      <c r="E1098" s="37"/>
      <c r="F1098" s="28"/>
      <c r="G1098" s="28"/>
    </row>
    <row r="1099" spans="3:7" s="25" customFormat="1" ht="15" x14ac:dyDescent="0.2">
      <c r="C1099" s="27"/>
      <c r="D1099" s="37"/>
      <c r="E1099" s="37"/>
      <c r="F1099" s="28"/>
      <c r="G1099" s="28"/>
    </row>
    <row r="1100" spans="3:7" s="25" customFormat="1" ht="15" x14ac:dyDescent="0.2">
      <c r="C1100" s="27"/>
      <c r="D1100" s="37"/>
      <c r="E1100" s="37"/>
      <c r="F1100" s="28"/>
      <c r="G1100" s="28"/>
    </row>
    <row r="1101" spans="3:7" s="25" customFormat="1" ht="15" x14ac:dyDescent="0.2">
      <c r="C1101" s="27"/>
      <c r="D1101" s="37"/>
      <c r="E1101" s="37"/>
      <c r="F1101" s="28"/>
      <c r="G1101" s="28"/>
    </row>
    <row r="1102" spans="3:7" s="25" customFormat="1" ht="15" x14ac:dyDescent="0.2">
      <c r="C1102" s="27"/>
      <c r="D1102" s="37"/>
      <c r="E1102" s="37"/>
      <c r="F1102" s="28"/>
      <c r="G1102" s="28"/>
    </row>
    <row r="1103" spans="3:7" s="25" customFormat="1" ht="15" x14ac:dyDescent="0.2">
      <c r="C1103" s="27"/>
      <c r="D1103" s="37"/>
      <c r="E1103" s="37"/>
      <c r="F1103" s="28"/>
      <c r="G1103" s="28"/>
    </row>
    <row r="1104" spans="3:7" s="25" customFormat="1" ht="15" x14ac:dyDescent="0.2">
      <c r="C1104" s="27"/>
      <c r="D1104" s="37"/>
      <c r="E1104" s="37"/>
      <c r="F1104" s="28"/>
      <c r="G1104" s="28"/>
    </row>
    <row r="1105" spans="3:7" s="25" customFormat="1" ht="15" x14ac:dyDescent="0.2">
      <c r="C1105" s="27"/>
      <c r="D1105" s="37"/>
      <c r="E1105" s="37"/>
      <c r="F1105" s="28"/>
      <c r="G1105" s="28"/>
    </row>
    <row r="1106" spans="3:7" s="25" customFormat="1" ht="15" x14ac:dyDescent="0.2">
      <c r="C1106" s="27"/>
      <c r="D1106" s="37"/>
      <c r="E1106" s="37"/>
      <c r="F1106" s="28"/>
      <c r="G1106" s="28"/>
    </row>
    <row r="1107" spans="3:7" s="25" customFormat="1" ht="15" x14ac:dyDescent="0.2">
      <c r="C1107" s="27"/>
      <c r="D1107" s="37"/>
      <c r="E1107" s="37"/>
      <c r="F1107" s="28"/>
      <c r="G1107" s="28"/>
    </row>
    <row r="1108" spans="3:7" s="25" customFormat="1" ht="15" x14ac:dyDescent="0.2">
      <c r="C1108" s="27"/>
      <c r="D1108" s="37"/>
      <c r="E1108" s="37"/>
      <c r="F1108" s="28"/>
      <c r="G1108" s="28"/>
    </row>
    <row r="1109" spans="3:7" s="25" customFormat="1" ht="15" x14ac:dyDescent="0.2">
      <c r="C1109" s="27"/>
      <c r="D1109" s="37"/>
      <c r="E1109" s="37"/>
      <c r="F1109" s="28"/>
      <c r="G1109" s="28"/>
    </row>
    <row r="1110" spans="3:7" s="25" customFormat="1" ht="15" x14ac:dyDescent="0.2">
      <c r="C1110" s="27"/>
      <c r="D1110" s="37"/>
      <c r="E1110" s="37"/>
      <c r="F1110" s="28"/>
      <c r="G1110" s="28"/>
    </row>
    <row r="1111" spans="3:7" s="25" customFormat="1" ht="15" x14ac:dyDescent="0.2">
      <c r="C1111" s="27"/>
      <c r="D1111" s="37"/>
      <c r="E1111" s="37"/>
      <c r="F1111" s="28"/>
      <c r="G1111" s="28"/>
    </row>
    <row r="1112" spans="3:7" s="25" customFormat="1" ht="15" x14ac:dyDescent="0.2">
      <c r="C1112" s="27"/>
      <c r="D1112" s="37"/>
      <c r="E1112" s="37"/>
      <c r="F1112" s="28"/>
      <c r="G1112" s="28"/>
    </row>
    <row r="1113" spans="3:7" s="25" customFormat="1" ht="15" x14ac:dyDescent="0.2">
      <c r="C1113" s="27"/>
      <c r="D1113" s="37"/>
      <c r="E1113" s="37"/>
      <c r="F1113" s="28"/>
      <c r="G1113" s="28"/>
    </row>
    <row r="1114" spans="3:7" s="25" customFormat="1" ht="15" x14ac:dyDescent="0.2">
      <c r="C1114" s="27"/>
      <c r="D1114" s="37"/>
      <c r="E1114" s="37"/>
      <c r="F1114" s="28"/>
      <c r="G1114" s="28"/>
    </row>
    <row r="1115" spans="3:7" s="25" customFormat="1" ht="15" x14ac:dyDescent="0.2">
      <c r="C1115" s="27"/>
      <c r="D1115" s="37"/>
      <c r="E1115" s="37"/>
      <c r="F1115" s="28"/>
      <c r="G1115" s="28"/>
    </row>
    <row r="1116" spans="3:7" s="25" customFormat="1" ht="15" x14ac:dyDescent="0.2">
      <c r="C1116" s="27"/>
      <c r="D1116" s="37"/>
      <c r="E1116" s="37"/>
      <c r="F1116" s="28"/>
      <c r="G1116" s="28"/>
    </row>
    <row r="1117" spans="3:7" s="25" customFormat="1" ht="15" x14ac:dyDescent="0.2">
      <c r="C1117" s="27"/>
      <c r="D1117" s="37"/>
      <c r="E1117" s="37"/>
      <c r="F1117" s="28"/>
      <c r="G1117" s="28"/>
    </row>
    <row r="1118" spans="3:7" s="25" customFormat="1" ht="15" x14ac:dyDescent="0.2">
      <c r="C1118" s="27"/>
      <c r="D1118" s="37"/>
      <c r="E1118" s="37"/>
      <c r="F1118" s="28"/>
      <c r="G1118" s="28"/>
    </row>
    <row r="1119" spans="3:7" s="25" customFormat="1" ht="15" x14ac:dyDescent="0.2">
      <c r="C1119" s="27"/>
      <c r="D1119" s="37"/>
      <c r="E1119" s="37"/>
      <c r="F1119" s="28"/>
      <c r="G1119" s="28"/>
    </row>
    <row r="1120" spans="3:7" s="25" customFormat="1" ht="15" x14ac:dyDescent="0.2">
      <c r="C1120" s="27"/>
      <c r="D1120" s="37"/>
      <c r="E1120" s="37"/>
      <c r="F1120" s="28"/>
      <c r="G1120" s="28"/>
    </row>
    <row r="1121" spans="3:7" s="25" customFormat="1" ht="15" x14ac:dyDescent="0.2">
      <c r="C1121" s="27"/>
      <c r="D1121" s="37"/>
      <c r="E1121" s="37"/>
      <c r="F1121" s="28"/>
      <c r="G1121" s="28"/>
    </row>
    <row r="1122" spans="3:7" s="25" customFormat="1" ht="15" x14ac:dyDescent="0.2">
      <c r="C1122" s="27"/>
      <c r="D1122" s="37"/>
      <c r="E1122" s="37"/>
      <c r="F1122" s="28"/>
      <c r="G1122" s="28"/>
    </row>
    <row r="1123" spans="3:7" s="25" customFormat="1" ht="15" x14ac:dyDescent="0.2">
      <c r="C1123" s="27"/>
      <c r="D1123" s="37"/>
      <c r="E1123" s="37"/>
      <c r="F1123" s="28"/>
      <c r="G1123" s="28"/>
    </row>
    <row r="1124" spans="3:7" s="25" customFormat="1" ht="15" x14ac:dyDescent="0.2">
      <c r="C1124" s="27"/>
      <c r="D1124" s="37"/>
      <c r="E1124" s="37"/>
      <c r="F1124" s="28"/>
      <c r="G1124" s="28"/>
    </row>
    <row r="1125" spans="3:7" s="25" customFormat="1" ht="15" x14ac:dyDescent="0.2">
      <c r="C1125" s="27"/>
      <c r="D1125" s="37"/>
      <c r="E1125" s="37"/>
      <c r="F1125" s="28"/>
      <c r="G1125" s="28"/>
    </row>
    <row r="1126" spans="3:7" s="25" customFormat="1" ht="15" x14ac:dyDescent="0.2">
      <c r="C1126" s="27"/>
      <c r="D1126" s="37"/>
      <c r="E1126" s="37"/>
      <c r="F1126" s="28"/>
      <c r="G1126" s="28"/>
    </row>
    <row r="1127" spans="3:7" s="25" customFormat="1" ht="15" x14ac:dyDescent="0.2">
      <c r="C1127" s="27"/>
      <c r="D1127" s="37"/>
      <c r="E1127" s="37"/>
      <c r="F1127" s="28"/>
      <c r="G1127" s="28"/>
    </row>
    <row r="1128" spans="3:7" s="25" customFormat="1" ht="15" x14ac:dyDescent="0.2">
      <c r="C1128" s="27"/>
      <c r="D1128" s="37"/>
      <c r="E1128" s="37"/>
      <c r="F1128" s="28"/>
      <c r="G1128" s="28"/>
    </row>
    <row r="1129" spans="3:7" s="25" customFormat="1" ht="15" x14ac:dyDescent="0.2">
      <c r="C1129" s="27"/>
      <c r="D1129" s="37"/>
      <c r="E1129" s="37"/>
      <c r="F1129" s="28"/>
      <c r="G1129" s="28"/>
    </row>
    <row r="1130" spans="3:7" s="25" customFormat="1" ht="15" x14ac:dyDescent="0.2">
      <c r="C1130" s="27"/>
      <c r="D1130" s="37"/>
      <c r="E1130" s="37"/>
      <c r="F1130" s="28"/>
      <c r="G1130" s="28"/>
    </row>
    <row r="1131" spans="3:7" s="25" customFormat="1" ht="15" x14ac:dyDescent="0.2">
      <c r="C1131" s="27"/>
      <c r="D1131" s="37"/>
      <c r="E1131" s="37"/>
      <c r="F1131" s="28"/>
      <c r="G1131" s="28"/>
    </row>
    <row r="1132" spans="3:7" s="25" customFormat="1" ht="15" x14ac:dyDescent="0.2">
      <c r="C1132" s="27"/>
      <c r="D1132" s="37"/>
      <c r="E1132" s="37"/>
      <c r="F1132" s="28"/>
      <c r="G1132" s="28"/>
    </row>
    <row r="1133" spans="3:7" s="25" customFormat="1" ht="15" x14ac:dyDescent="0.2">
      <c r="C1133" s="27"/>
      <c r="D1133" s="37"/>
      <c r="E1133" s="37"/>
      <c r="F1133" s="28"/>
      <c r="G1133" s="28"/>
    </row>
    <row r="1134" spans="3:7" s="25" customFormat="1" ht="15" x14ac:dyDescent="0.2">
      <c r="C1134" s="27"/>
      <c r="D1134" s="37"/>
      <c r="E1134" s="37"/>
      <c r="F1134" s="28"/>
      <c r="G1134" s="28"/>
    </row>
    <row r="1135" spans="3:7" s="25" customFormat="1" ht="15" x14ac:dyDescent="0.2">
      <c r="C1135" s="27"/>
      <c r="D1135" s="37"/>
      <c r="E1135" s="37"/>
      <c r="F1135" s="28"/>
      <c r="G1135" s="28"/>
    </row>
    <row r="1136" spans="3:7" s="25" customFormat="1" ht="15" x14ac:dyDescent="0.2">
      <c r="C1136" s="27"/>
      <c r="D1136" s="37"/>
      <c r="E1136" s="37"/>
      <c r="F1136" s="28"/>
      <c r="G1136" s="28"/>
    </row>
    <row r="1137" spans="3:7" s="25" customFormat="1" ht="15" x14ac:dyDescent="0.2">
      <c r="C1137" s="27"/>
      <c r="D1137" s="37"/>
      <c r="E1137" s="37"/>
      <c r="F1137" s="28"/>
      <c r="G1137" s="28"/>
    </row>
    <row r="1138" spans="3:7" s="25" customFormat="1" ht="15" x14ac:dyDescent="0.2">
      <c r="C1138" s="27"/>
      <c r="D1138" s="37"/>
      <c r="E1138" s="37"/>
      <c r="F1138" s="28"/>
      <c r="G1138" s="28"/>
    </row>
    <row r="1139" spans="3:7" s="25" customFormat="1" ht="15" x14ac:dyDescent="0.2">
      <c r="C1139" s="27"/>
      <c r="D1139" s="37"/>
      <c r="E1139" s="37"/>
      <c r="F1139" s="28"/>
      <c r="G1139" s="28"/>
    </row>
    <row r="1140" spans="3:7" s="25" customFormat="1" ht="15" x14ac:dyDescent="0.2">
      <c r="C1140" s="27"/>
      <c r="D1140" s="37"/>
      <c r="E1140" s="37"/>
      <c r="F1140" s="28"/>
      <c r="G1140" s="28"/>
    </row>
    <row r="1141" spans="3:7" s="25" customFormat="1" ht="15" x14ac:dyDescent="0.2">
      <c r="C1141" s="27"/>
      <c r="D1141" s="37"/>
      <c r="E1141" s="37"/>
      <c r="F1141" s="28"/>
      <c r="G1141" s="28"/>
    </row>
    <row r="1142" spans="3:7" s="25" customFormat="1" ht="15" x14ac:dyDescent="0.2">
      <c r="C1142" s="27"/>
      <c r="D1142" s="37"/>
      <c r="E1142" s="37"/>
      <c r="F1142" s="28"/>
      <c r="G1142" s="28"/>
    </row>
    <row r="1143" spans="3:7" s="25" customFormat="1" ht="15" x14ac:dyDescent="0.2">
      <c r="C1143" s="27"/>
      <c r="D1143" s="37"/>
      <c r="E1143" s="37"/>
      <c r="F1143" s="28"/>
      <c r="G1143" s="28"/>
    </row>
    <row r="1144" spans="3:7" s="25" customFormat="1" ht="15" x14ac:dyDescent="0.2">
      <c r="C1144" s="27"/>
      <c r="D1144" s="37"/>
      <c r="E1144" s="37"/>
      <c r="F1144" s="28"/>
      <c r="G1144" s="28"/>
    </row>
    <row r="1145" spans="3:7" s="25" customFormat="1" ht="15" x14ac:dyDescent="0.2">
      <c r="C1145" s="27"/>
      <c r="D1145" s="37"/>
      <c r="E1145" s="37"/>
      <c r="F1145" s="28"/>
      <c r="G1145" s="28"/>
    </row>
    <row r="1146" spans="3:7" s="25" customFormat="1" ht="15" x14ac:dyDescent="0.2">
      <c r="C1146" s="27"/>
      <c r="D1146" s="37"/>
      <c r="E1146" s="37"/>
      <c r="F1146" s="28"/>
      <c r="G1146" s="28"/>
    </row>
    <row r="1147" spans="3:7" s="25" customFormat="1" ht="15" x14ac:dyDescent="0.2">
      <c r="C1147" s="27"/>
      <c r="D1147" s="37"/>
      <c r="E1147" s="37"/>
      <c r="F1147" s="28"/>
      <c r="G1147" s="28"/>
    </row>
    <row r="1148" spans="3:7" s="25" customFormat="1" ht="15" x14ac:dyDescent="0.2">
      <c r="C1148" s="27"/>
      <c r="D1148" s="37"/>
      <c r="E1148" s="37"/>
      <c r="F1148" s="28"/>
      <c r="G1148" s="28"/>
    </row>
    <row r="1149" spans="3:7" s="25" customFormat="1" ht="15" x14ac:dyDescent="0.2">
      <c r="C1149" s="27"/>
      <c r="D1149" s="37"/>
      <c r="E1149" s="37"/>
      <c r="F1149" s="28"/>
      <c r="G1149" s="28"/>
    </row>
    <row r="1150" spans="3:7" s="25" customFormat="1" ht="15" x14ac:dyDescent="0.2">
      <c r="C1150" s="27"/>
      <c r="D1150" s="37"/>
      <c r="E1150" s="37"/>
      <c r="F1150" s="28"/>
      <c r="G1150" s="28"/>
    </row>
    <row r="1151" spans="3:7" s="25" customFormat="1" ht="15" x14ac:dyDescent="0.2">
      <c r="C1151" s="27"/>
      <c r="D1151" s="37"/>
      <c r="E1151" s="37"/>
      <c r="F1151" s="28"/>
      <c r="G1151" s="28"/>
    </row>
    <row r="1152" spans="3:7" s="25" customFormat="1" ht="15" x14ac:dyDescent="0.2">
      <c r="C1152" s="27"/>
      <c r="D1152" s="37"/>
      <c r="E1152" s="37"/>
      <c r="F1152" s="28"/>
      <c r="G1152" s="28"/>
    </row>
    <row r="1153" spans="3:7" s="25" customFormat="1" ht="15" x14ac:dyDescent="0.2">
      <c r="C1153" s="27"/>
      <c r="D1153" s="37"/>
      <c r="E1153" s="37"/>
      <c r="F1153" s="28"/>
      <c r="G1153" s="28"/>
    </row>
    <row r="1154" spans="3:7" s="25" customFormat="1" ht="15" x14ac:dyDescent="0.2">
      <c r="C1154" s="27"/>
      <c r="D1154" s="37"/>
      <c r="E1154" s="37"/>
      <c r="F1154" s="28"/>
      <c r="G1154" s="28"/>
    </row>
    <row r="1155" spans="3:7" s="25" customFormat="1" ht="15" x14ac:dyDescent="0.2">
      <c r="C1155" s="27"/>
      <c r="D1155" s="37"/>
      <c r="E1155" s="37"/>
      <c r="F1155" s="28"/>
      <c r="G1155" s="28"/>
    </row>
    <row r="1156" spans="3:7" s="25" customFormat="1" ht="15" x14ac:dyDescent="0.2">
      <c r="C1156" s="27"/>
      <c r="D1156" s="37"/>
      <c r="E1156" s="37"/>
      <c r="F1156" s="28"/>
      <c r="G1156" s="28"/>
    </row>
    <row r="1157" spans="3:7" s="25" customFormat="1" ht="15" x14ac:dyDescent="0.2">
      <c r="C1157" s="27"/>
      <c r="D1157" s="37"/>
      <c r="E1157" s="37"/>
      <c r="F1157" s="28"/>
      <c r="G1157" s="28"/>
    </row>
    <row r="1158" spans="3:7" s="25" customFormat="1" ht="15" x14ac:dyDescent="0.2">
      <c r="C1158" s="27"/>
      <c r="D1158" s="37"/>
      <c r="E1158" s="37"/>
      <c r="F1158" s="28"/>
      <c r="G1158" s="28"/>
    </row>
    <row r="1159" spans="3:7" s="25" customFormat="1" ht="15" x14ac:dyDescent="0.2">
      <c r="C1159" s="27"/>
      <c r="D1159" s="37"/>
      <c r="E1159" s="37"/>
      <c r="F1159" s="28"/>
      <c r="G1159" s="28"/>
    </row>
    <row r="1160" spans="3:7" s="25" customFormat="1" ht="15" x14ac:dyDescent="0.2">
      <c r="C1160" s="27"/>
      <c r="D1160" s="37"/>
      <c r="E1160" s="37"/>
      <c r="F1160" s="28"/>
      <c r="G1160" s="28"/>
    </row>
    <row r="1161" spans="3:7" s="25" customFormat="1" ht="15" x14ac:dyDescent="0.2">
      <c r="C1161" s="27"/>
      <c r="D1161" s="37"/>
      <c r="E1161" s="37"/>
      <c r="F1161" s="28"/>
      <c r="G1161" s="28"/>
    </row>
    <row r="1162" spans="3:7" s="25" customFormat="1" ht="15" x14ac:dyDescent="0.2">
      <c r="C1162" s="27"/>
      <c r="D1162" s="37"/>
      <c r="E1162" s="37"/>
      <c r="F1162" s="28"/>
      <c r="G1162" s="28"/>
    </row>
    <row r="1163" spans="3:7" s="25" customFormat="1" ht="15" x14ac:dyDescent="0.2">
      <c r="C1163" s="27"/>
      <c r="D1163" s="37"/>
      <c r="E1163" s="37"/>
      <c r="F1163" s="28"/>
      <c r="G1163" s="28"/>
    </row>
    <row r="1164" spans="3:7" s="25" customFormat="1" ht="15" x14ac:dyDescent="0.2">
      <c r="C1164" s="27"/>
      <c r="D1164" s="37"/>
      <c r="E1164" s="37"/>
      <c r="F1164" s="28"/>
      <c r="G1164" s="28"/>
    </row>
    <row r="1165" spans="3:7" s="25" customFormat="1" ht="15" x14ac:dyDescent="0.2">
      <c r="C1165" s="27"/>
      <c r="D1165" s="37"/>
      <c r="E1165" s="37"/>
      <c r="F1165" s="28"/>
      <c r="G1165" s="28"/>
    </row>
    <row r="1166" spans="3:7" s="25" customFormat="1" ht="15" x14ac:dyDescent="0.2">
      <c r="C1166" s="27"/>
      <c r="D1166" s="37"/>
      <c r="E1166" s="37"/>
      <c r="F1166" s="28"/>
      <c r="G1166" s="28"/>
    </row>
    <row r="1167" spans="3:7" s="25" customFormat="1" ht="15" x14ac:dyDescent="0.2">
      <c r="C1167" s="27"/>
      <c r="D1167" s="37"/>
      <c r="E1167" s="37"/>
      <c r="F1167" s="28"/>
      <c r="G1167" s="28"/>
    </row>
    <row r="1168" spans="3:7" s="25" customFormat="1" ht="15" x14ac:dyDescent="0.2">
      <c r="C1168" s="27"/>
      <c r="D1168" s="37"/>
      <c r="E1168" s="37"/>
      <c r="F1168" s="28"/>
      <c r="G1168" s="28"/>
    </row>
    <row r="1169" spans="3:7" s="25" customFormat="1" ht="15" x14ac:dyDescent="0.2">
      <c r="C1169" s="27"/>
      <c r="D1169" s="37"/>
      <c r="E1169" s="37"/>
      <c r="F1169" s="28"/>
      <c r="G1169" s="28"/>
    </row>
    <row r="1170" spans="3:7" s="25" customFormat="1" ht="15" x14ac:dyDescent="0.2">
      <c r="C1170" s="27"/>
      <c r="D1170" s="37"/>
      <c r="E1170" s="37"/>
      <c r="F1170" s="28"/>
      <c r="G1170" s="28"/>
    </row>
    <row r="1171" spans="3:7" s="25" customFormat="1" ht="15" x14ac:dyDescent="0.2">
      <c r="C1171" s="27"/>
      <c r="D1171" s="37"/>
      <c r="E1171" s="37"/>
      <c r="F1171" s="28"/>
      <c r="G1171" s="28"/>
    </row>
    <row r="1172" spans="3:7" s="25" customFormat="1" ht="15" x14ac:dyDescent="0.2">
      <c r="C1172" s="27"/>
      <c r="D1172" s="37"/>
      <c r="E1172" s="37"/>
      <c r="F1172" s="28"/>
      <c r="G1172" s="28"/>
    </row>
    <row r="1173" spans="3:7" s="25" customFormat="1" ht="15" x14ac:dyDescent="0.2">
      <c r="C1173" s="27"/>
      <c r="D1173" s="37"/>
      <c r="E1173" s="37"/>
      <c r="F1173" s="28"/>
      <c r="G1173" s="28"/>
    </row>
    <row r="1174" spans="3:7" s="25" customFormat="1" ht="15" x14ac:dyDescent="0.2">
      <c r="C1174" s="27"/>
      <c r="D1174" s="37"/>
      <c r="E1174" s="37"/>
      <c r="F1174" s="28"/>
      <c r="G1174" s="28"/>
    </row>
    <row r="1175" spans="3:7" s="25" customFormat="1" ht="15" x14ac:dyDescent="0.2">
      <c r="C1175" s="27"/>
      <c r="D1175" s="37"/>
      <c r="E1175" s="37"/>
      <c r="F1175" s="28"/>
      <c r="G1175" s="28"/>
    </row>
    <row r="1176" spans="3:7" s="25" customFormat="1" ht="15" x14ac:dyDescent="0.2">
      <c r="C1176" s="27"/>
      <c r="D1176" s="37"/>
      <c r="E1176" s="37"/>
      <c r="F1176" s="28"/>
      <c r="G1176" s="28"/>
    </row>
    <row r="1177" spans="3:7" s="25" customFormat="1" ht="15" x14ac:dyDescent="0.2">
      <c r="C1177" s="27"/>
      <c r="D1177" s="37"/>
      <c r="E1177" s="37"/>
      <c r="F1177" s="28"/>
      <c r="G1177" s="28"/>
    </row>
    <row r="1178" spans="3:7" s="25" customFormat="1" ht="15" x14ac:dyDescent="0.2">
      <c r="C1178" s="27"/>
      <c r="D1178" s="37"/>
      <c r="E1178" s="37"/>
      <c r="F1178" s="28"/>
      <c r="G1178" s="28"/>
    </row>
    <row r="1179" spans="3:7" s="25" customFormat="1" ht="15" x14ac:dyDescent="0.2">
      <c r="C1179" s="27"/>
      <c r="D1179" s="37"/>
      <c r="E1179" s="37"/>
      <c r="F1179" s="28"/>
      <c r="G1179" s="28"/>
    </row>
    <row r="1180" spans="3:7" s="25" customFormat="1" ht="15" x14ac:dyDescent="0.2">
      <c r="C1180" s="27"/>
      <c r="D1180" s="37"/>
      <c r="E1180" s="37"/>
      <c r="F1180" s="28"/>
      <c r="G1180" s="28"/>
    </row>
    <row r="1181" spans="3:7" s="25" customFormat="1" ht="15" x14ac:dyDescent="0.2">
      <c r="C1181" s="27"/>
      <c r="D1181" s="37"/>
      <c r="E1181" s="37"/>
      <c r="F1181" s="28"/>
      <c r="G1181" s="28"/>
    </row>
    <row r="1182" spans="3:7" s="25" customFormat="1" ht="15" x14ac:dyDescent="0.2">
      <c r="C1182" s="27"/>
      <c r="D1182" s="37"/>
      <c r="E1182" s="37"/>
      <c r="F1182" s="28"/>
      <c r="G1182" s="28"/>
    </row>
    <row r="1183" spans="3:7" s="25" customFormat="1" ht="15" x14ac:dyDescent="0.2">
      <c r="C1183" s="27"/>
      <c r="D1183" s="37"/>
      <c r="E1183" s="37"/>
      <c r="F1183" s="28"/>
      <c r="G1183" s="28"/>
    </row>
    <row r="1184" spans="3:7" s="25" customFormat="1" ht="15" x14ac:dyDescent="0.2">
      <c r="C1184" s="27"/>
      <c r="D1184" s="37"/>
      <c r="E1184" s="37"/>
      <c r="F1184" s="28"/>
      <c r="G1184" s="28"/>
    </row>
    <row r="1185" spans="3:7" s="25" customFormat="1" ht="15" x14ac:dyDescent="0.2">
      <c r="C1185" s="27"/>
      <c r="D1185" s="37"/>
      <c r="E1185" s="37"/>
      <c r="F1185" s="28"/>
      <c r="G1185" s="28"/>
    </row>
    <row r="1186" spans="3:7" s="25" customFormat="1" ht="15" x14ac:dyDescent="0.2">
      <c r="C1186" s="27"/>
      <c r="D1186" s="37"/>
      <c r="E1186" s="37"/>
      <c r="F1186" s="28"/>
      <c r="G1186" s="28"/>
    </row>
    <row r="1187" spans="3:7" s="25" customFormat="1" ht="15" x14ac:dyDescent="0.2">
      <c r="C1187" s="27"/>
      <c r="D1187" s="37"/>
      <c r="E1187" s="37"/>
      <c r="F1187" s="28"/>
      <c r="G1187" s="28"/>
    </row>
    <row r="1188" spans="3:7" s="25" customFormat="1" ht="15" x14ac:dyDescent="0.2">
      <c r="C1188" s="27"/>
      <c r="D1188" s="37"/>
      <c r="E1188" s="37"/>
      <c r="F1188" s="28"/>
      <c r="G1188" s="28"/>
    </row>
    <row r="1189" spans="3:7" s="25" customFormat="1" ht="15" x14ac:dyDescent="0.2">
      <c r="C1189" s="27"/>
      <c r="D1189" s="37"/>
      <c r="E1189" s="37"/>
      <c r="F1189" s="28"/>
      <c r="G1189" s="28"/>
    </row>
    <row r="1190" spans="3:7" s="25" customFormat="1" ht="15" x14ac:dyDescent="0.2">
      <c r="C1190" s="27"/>
      <c r="D1190" s="37"/>
      <c r="E1190" s="37"/>
      <c r="F1190" s="28"/>
      <c r="G1190" s="28"/>
    </row>
    <row r="1191" spans="3:7" s="25" customFormat="1" ht="15" x14ac:dyDescent="0.2">
      <c r="C1191" s="27"/>
      <c r="D1191" s="37"/>
      <c r="E1191" s="37"/>
      <c r="F1191" s="28"/>
      <c r="G1191" s="28"/>
    </row>
    <row r="1192" spans="3:7" s="25" customFormat="1" ht="15" x14ac:dyDescent="0.2">
      <c r="C1192" s="27"/>
      <c r="D1192" s="37"/>
      <c r="E1192" s="37"/>
      <c r="F1192" s="28"/>
      <c r="G1192" s="28"/>
    </row>
    <row r="1193" spans="3:7" s="25" customFormat="1" ht="15" x14ac:dyDescent="0.2">
      <c r="C1193" s="27"/>
      <c r="D1193" s="37"/>
      <c r="E1193" s="37"/>
      <c r="F1193" s="28"/>
      <c r="G1193" s="28"/>
    </row>
    <row r="1194" spans="3:7" s="25" customFormat="1" ht="15" x14ac:dyDescent="0.2">
      <c r="C1194" s="27"/>
      <c r="D1194" s="37"/>
      <c r="E1194" s="37"/>
      <c r="F1194" s="28"/>
      <c r="G1194" s="28"/>
    </row>
    <row r="1195" spans="3:7" s="25" customFormat="1" ht="15" x14ac:dyDescent="0.2">
      <c r="C1195" s="27"/>
      <c r="D1195" s="37"/>
      <c r="E1195" s="37"/>
      <c r="F1195" s="28"/>
      <c r="G1195" s="28"/>
    </row>
    <row r="1196" spans="3:7" s="25" customFormat="1" ht="15" x14ac:dyDescent="0.2">
      <c r="C1196" s="27"/>
      <c r="D1196" s="37"/>
      <c r="E1196" s="37"/>
      <c r="F1196" s="28"/>
      <c r="G1196" s="28"/>
    </row>
    <row r="1197" spans="3:7" s="25" customFormat="1" ht="15" x14ac:dyDescent="0.2">
      <c r="C1197" s="27"/>
      <c r="D1197" s="37"/>
      <c r="E1197" s="37"/>
      <c r="F1197" s="28"/>
      <c r="G1197" s="28"/>
    </row>
    <row r="1198" spans="3:7" s="25" customFormat="1" ht="15" x14ac:dyDescent="0.2">
      <c r="C1198" s="27"/>
      <c r="D1198" s="37"/>
      <c r="E1198" s="37"/>
      <c r="F1198" s="28"/>
      <c r="G1198" s="28"/>
    </row>
    <row r="1199" spans="3:7" s="25" customFormat="1" ht="15" x14ac:dyDescent="0.2">
      <c r="C1199" s="27"/>
      <c r="D1199" s="37"/>
      <c r="E1199" s="37"/>
      <c r="F1199" s="28"/>
      <c r="G1199" s="28"/>
    </row>
    <row r="1200" spans="3:7" s="25" customFormat="1" ht="15" x14ac:dyDescent="0.2">
      <c r="C1200" s="27"/>
      <c r="D1200" s="37"/>
      <c r="E1200" s="37"/>
      <c r="F1200" s="28"/>
      <c r="G1200" s="28"/>
    </row>
    <row r="1201" spans="3:7" s="25" customFormat="1" ht="15" x14ac:dyDescent="0.2">
      <c r="C1201" s="27"/>
      <c r="D1201" s="37"/>
      <c r="E1201" s="37"/>
      <c r="F1201" s="28"/>
      <c r="G1201" s="28"/>
    </row>
    <row r="1202" spans="3:7" s="25" customFormat="1" ht="15" x14ac:dyDescent="0.2">
      <c r="C1202" s="27"/>
      <c r="D1202" s="37"/>
      <c r="E1202" s="37"/>
      <c r="F1202" s="28"/>
      <c r="G1202" s="28"/>
    </row>
    <row r="1203" spans="3:7" s="25" customFormat="1" ht="15" x14ac:dyDescent="0.2">
      <c r="C1203" s="27"/>
      <c r="D1203" s="37"/>
      <c r="E1203" s="37"/>
      <c r="F1203" s="28"/>
      <c r="G1203" s="28"/>
    </row>
    <row r="1204" spans="3:7" s="25" customFormat="1" ht="15" x14ac:dyDescent="0.2">
      <c r="C1204" s="27"/>
      <c r="D1204" s="37"/>
      <c r="E1204" s="37"/>
      <c r="F1204" s="28"/>
      <c r="G1204" s="28"/>
    </row>
    <row r="1205" spans="3:7" s="25" customFormat="1" ht="15" x14ac:dyDescent="0.2">
      <c r="C1205" s="27"/>
      <c r="D1205" s="37"/>
      <c r="E1205" s="37"/>
      <c r="F1205" s="28"/>
      <c r="G1205" s="28"/>
    </row>
    <row r="1206" spans="3:7" s="25" customFormat="1" ht="15" x14ac:dyDescent="0.2">
      <c r="C1206" s="27"/>
      <c r="D1206" s="37"/>
      <c r="E1206" s="37"/>
      <c r="F1206" s="28"/>
      <c r="G1206" s="28"/>
    </row>
    <row r="1207" spans="3:7" s="25" customFormat="1" ht="15" x14ac:dyDescent="0.2">
      <c r="C1207" s="27"/>
      <c r="D1207" s="37"/>
      <c r="E1207" s="37"/>
      <c r="F1207" s="28"/>
      <c r="G1207" s="28"/>
    </row>
    <row r="1208" spans="3:7" s="25" customFormat="1" ht="15" x14ac:dyDescent="0.2">
      <c r="C1208" s="27"/>
      <c r="D1208" s="37"/>
      <c r="E1208" s="37"/>
      <c r="F1208" s="28"/>
      <c r="G1208" s="28"/>
    </row>
    <row r="1209" spans="3:7" s="25" customFormat="1" ht="15" x14ac:dyDescent="0.2">
      <c r="C1209" s="27"/>
      <c r="D1209" s="37"/>
      <c r="E1209" s="37"/>
      <c r="F1209" s="28"/>
      <c r="G1209" s="28"/>
    </row>
    <row r="1210" spans="3:7" s="25" customFormat="1" ht="15" x14ac:dyDescent="0.2">
      <c r="C1210" s="27"/>
      <c r="D1210" s="37"/>
      <c r="E1210" s="37"/>
      <c r="F1210" s="28"/>
      <c r="G1210" s="28"/>
    </row>
    <row r="1211" spans="3:7" s="25" customFormat="1" ht="15" x14ac:dyDescent="0.2">
      <c r="C1211" s="27"/>
      <c r="D1211" s="37"/>
      <c r="E1211" s="37"/>
      <c r="F1211" s="28"/>
      <c r="G1211" s="28"/>
    </row>
    <row r="1212" spans="3:7" s="25" customFormat="1" ht="15" x14ac:dyDescent="0.2">
      <c r="C1212" s="27"/>
      <c r="D1212" s="37"/>
      <c r="E1212" s="37"/>
      <c r="F1212" s="28"/>
      <c r="G1212" s="28"/>
    </row>
    <row r="1213" spans="3:7" s="25" customFormat="1" ht="15" x14ac:dyDescent="0.2">
      <c r="C1213" s="27"/>
      <c r="D1213" s="37"/>
      <c r="E1213" s="37"/>
      <c r="F1213" s="28"/>
      <c r="G1213" s="28"/>
    </row>
    <row r="1214" spans="3:7" s="25" customFormat="1" ht="15" x14ac:dyDescent="0.2">
      <c r="C1214" s="27"/>
      <c r="D1214" s="37"/>
      <c r="E1214" s="37"/>
      <c r="F1214" s="28"/>
      <c r="G1214" s="28"/>
    </row>
    <row r="1215" spans="3:7" s="25" customFormat="1" ht="15" x14ac:dyDescent="0.2">
      <c r="C1215" s="27"/>
      <c r="D1215" s="37"/>
      <c r="E1215" s="37"/>
      <c r="F1215" s="28"/>
      <c r="G1215" s="28"/>
    </row>
    <row r="1216" spans="3:7" s="25" customFormat="1" ht="15" x14ac:dyDescent="0.2">
      <c r="C1216" s="27"/>
      <c r="D1216" s="37"/>
      <c r="E1216" s="37"/>
      <c r="F1216" s="28"/>
      <c r="G1216" s="28"/>
    </row>
    <row r="1217" spans="3:7" s="25" customFormat="1" ht="15" x14ac:dyDescent="0.2">
      <c r="C1217" s="27"/>
      <c r="D1217" s="37"/>
      <c r="E1217" s="37"/>
      <c r="F1217" s="28"/>
      <c r="G1217" s="28"/>
    </row>
    <row r="1218" spans="3:7" s="25" customFormat="1" ht="15" x14ac:dyDescent="0.2">
      <c r="C1218" s="27"/>
      <c r="D1218" s="37"/>
      <c r="E1218" s="37"/>
      <c r="F1218" s="28"/>
      <c r="G1218" s="28"/>
    </row>
    <row r="1219" spans="3:7" s="25" customFormat="1" ht="15" x14ac:dyDescent="0.2">
      <c r="C1219" s="27"/>
      <c r="D1219" s="37"/>
      <c r="E1219" s="37"/>
      <c r="F1219" s="28"/>
      <c r="G1219" s="28"/>
    </row>
    <row r="1220" spans="3:7" s="25" customFormat="1" ht="15" x14ac:dyDescent="0.2">
      <c r="C1220" s="27"/>
      <c r="D1220" s="37"/>
      <c r="E1220" s="37"/>
      <c r="F1220" s="28"/>
      <c r="G1220" s="28"/>
    </row>
    <row r="1221" spans="3:7" s="25" customFormat="1" ht="15" x14ac:dyDescent="0.2">
      <c r="C1221" s="27"/>
      <c r="D1221" s="37"/>
      <c r="E1221" s="37"/>
      <c r="F1221" s="28"/>
      <c r="G1221" s="28"/>
    </row>
    <row r="1222" spans="3:7" s="25" customFormat="1" ht="15" x14ac:dyDescent="0.2">
      <c r="C1222" s="27"/>
      <c r="D1222" s="37"/>
      <c r="E1222" s="37"/>
      <c r="F1222" s="28"/>
      <c r="G1222" s="28"/>
    </row>
    <row r="1223" spans="3:7" s="25" customFormat="1" ht="15" x14ac:dyDescent="0.2">
      <c r="C1223" s="27"/>
      <c r="D1223" s="37"/>
      <c r="E1223" s="37"/>
      <c r="F1223" s="28"/>
      <c r="G1223" s="28"/>
    </row>
    <row r="1224" spans="3:7" s="25" customFormat="1" ht="15" x14ac:dyDescent="0.2">
      <c r="C1224" s="27"/>
      <c r="D1224" s="37"/>
      <c r="E1224" s="37"/>
      <c r="F1224" s="28"/>
      <c r="G1224" s="28"/>
    </row>
    <row r="1225" spans="3:7" s="25" customFormat="1" ht="15" x14ac:dyDescent="0.2">
      <c r="C1225" s="27"/>
      <c r="D1225" s="37"/>
      <c r="E1225" s="37"/>
      <c r="F1225" s="28"/>
      <c r="G1225" s="28"/>
    </row>
    <row r="1226" spans="3:7" s="25" customFormat="1" ht="15" x14ac:dyDescent="0.2">
      <c r="C1226" s="27"/>
      <c r="D1226" s="37"/>
      <c r="E1226" s="37"/>
      <c r="F1226" s="28"/>
      <c r="G1226" s="28"/>
    </row>
    <row r="1227" spans="3:7" s="25" customFormat="1" ht="15" x14ac:dyDescent="0.2">
      <c r="C1227" s="27"/>
      <c r="D1227" s="37"/>
      <c r="E1227" s="37"/>
      <c r="F1227" s="28"/>
      <c r="G1227" s="28"/>
    </row>
    <row r="1228" spans="3:7" s="25" customFormat="1" ht="15" x14ac:dyDescent="0.2">
      <c r="C1228" s="27"/>
      <c r="D1228" s="37"/>
      <c r="E1228" s="37"/>
      <c r="F1228" s="28"/>
      <c r="G1228" s="28"/>
    </row>
    <row r="1229" spans="3:7" s="25" customFormat="1" ht="15" x14ac:dyDescent="0.2">
      <c r="C1229" s="27"/>
      <c r="D1229" s="37"/>
      <c r="E1229" s="37"/>
      <c r="F1229" s="28"/>
      <c r="G1229" s="28"/>
    </row>
    <row r="1230" spans="3:7" s="25" customFormat="1" ht="15" x14ac:dyDescent="0.2">
      <c r="C1230" s="27"/>
      <c r="D1230" s="37"/>
      <c r="E1230" s="37"/>
      <c r="F1230" s="28"/>
      <c r="G1230" s="28"/>
    </row>
    <row r="1231" spans="3:7" s="25" customFormat="1" ht="15" x14ac:dyDescent="0.2">
      <c r="C1231" s="27"/>
      <c r="D1231" s="37"/>
      <c r="E1231" s="37"/>
      <c r="F1231" s="28"/>
      <c r="G1231" s="28"/>
    </row>
    <row r="1232" spans="3:7" s="25" customFormat="1" ht="15" x14ac:dyDescent="0.2">
      <c r="C1232" s="27"/>
      <c r="D1232" s="37"/>
      <c r="E1232" s="37"/>
      <c r="F1232" s="28"/>
      <c r="G1232" s="28"/>
    </row>
    <row r="1233" spans="3:7" s="25" customFormat="1" ht="15" x14ac:dyDescent="0.2">
      <c r="C1233" s="27"/>
      <c r="D1233" s="37"/>
      <c r="E1233" s="37"/>
      <c r="F1233" s="28"/>
      <c r="G1233" s="28"/>
    </row>
    <row r="1234" spans="3:7" s="25" customFormat="1" ht="15" x14ac:dyDescent="0.2">
      <c r="C1234" s="27"/>
      <c r="D1234" s="37"/>
      <c r="E1234" s="37"/>
      <c r="F1234" s="28"/>
      <c r="G1234" s="28"/>
    </row>
    <row r="1235" spans="3:7" s="25" customFormat="1" ht="15" x14ac:dyDescent="0.2">
      <c r="C1235" s="27"/>
      <c r="D1235" s="37"/>
      <c r="E1235" s="37"/>
      <c r="F1235" s="28"/>
      <c r="G1235" s="28"/>
    </row>
    <row r="1236" spans="3:7" s="25" customFormat="1" ht="15" x14ac:dyDescent="0.2">
      <c r="C1236" s="27"/>
      <c r="D1236" s="37"/>
      <c r="E1236" s="37"/>
      <c r="F1236" s="28"/>
      <c r="G1236" s="28"/>
    </row>
    <row r="1237" spans="3:7" s="25" customFormat="1" ht="15" x14ac:dyDescent="0.2">
      <c r="C1237" s="27"/>
      <c r="D1237" s="37"/>
      <c r="E1237" s="37"/>
      <c r="F1237" s="28"/>
      <c r="G1237" s="28"/>
    </row>
    <row r="1238" spans="3:7" s="25" customFormat="1" ht="15" x14ac:dyDescent="0.2">
      <c r="C1238" s="27"/>
      <c r="D1238" s="37"/>
      <c r="E1238" s="37"/>
      <c r="F1238" s="28"/>
      <c r="G1238" s="28"/>
    </row>
    <row r="1239" spans="3:7" s="25" customFormat="1" ht="15" x14ac:dyDescent="0.2">
      <c r="C1239" s="27"/>
      <c r="D1239" s="37"/>
      <c r="E1239" s="37"/>
      <c r="F1239" s="28"/>
      <c r="G1239" s="28"/>
    </row>
    <row r="1240" spans="3:7" s="25" customFormat="1" ht="15" x14ac:dyDescent="0.2">
      <c r="C1240" s="27"/>
      <c r="D1240" s="37"/>
      <c r="E1240" s="37"/>
      <c r="F1240" s="28"/>
      <c r="G1240" s="28"/>
    </row>
    <row r="1241" spans="3:7" s="25" customFormat="1" ht="15" x14ac:dyDescent="0.2">
      <c r="C1241" s="27"/>
      <c r="D1241" s="37"/>
      <c r="E1241" s="37"/>
      <c r="F1241" s="28"/>
      <c r="G1241" s="28"/>
    </row>
    <row r="1242" spans="3:7" s="25" customFormat="1" ht="15" x14ac:dyDescent="0.2">
      <c r="C1242" s="27"/>
      <c r="D1242" s="37"/>
      <c r="E1242" s="37"/>
      <c r="F1242" s="28"/>
      <c r="G1242" s="28"/>
    </row>
    <row r="1243" spans="3:7" s="25" customFormat="1" ht="15" x14ac:dyDescent="0.2">
      <c r="C1243" s="27"/>
      <c r="D1243" s="37"/>
      <c r="E1243" s="37"/>
      <c r="F1243" s="28"/>
      <c r="G1243" s="28"/>
    </row>
    <row r="1244" spans="3:7" s="25" customFormat="1" ht="15" x14ac:dyDescent="0.2">
      <c r="C1244" s="27"/>
      <c r="D1244" s="37"/>
      <c r="E1244" s="37"/>
      <c r="F1244" s="28"/>
      <c r="G1244" s="28"/>
    </row>
    <row r="1245" spans="3:7" s="25" customFormat="1" ht="15" x14ac:dyDescent="0.2">
      <c r="C1245" s="27"/>
      <c r="D1245" s="37"/>
      <c r="E1245" s="37"/>
      <c r="F1245" s="28"/>
      <c r="G1245" s="28"/>
    </row>
    <row r="1246" spans="3:7" s="25" customFormat="1" ht="15" x14ac:dyDescent="0.2">
      <c r="C1246" s="27"/>
      <c r="D1246" s="37"/>
      <c r="E1246" s="37"/>
      <c r="F1246" s="28"/>
      <c r="G1246" s="28"/>
    </row>
    <row r="1247" spans="3:7" s="25" customFormat="1" ht="15" x14ac:dyDescent="0.2">
      <c r="C1247" s="27"/>
      <c r="D1247" s="37"/>
      <c r="E1247" s="37"/>
      <c r="F1247" s="28"/>
      <c r="G1247" s="28"/>
    </row>
    <row r="1248" spans="3:7" s="25" customFormat="1" ht="15" x14ac:dyDescent="0.2">
      <c r="C1248" s="27"/>
      <c r="D1248" s="37"/>
      <c r="E1248" s="37"/>
      <c r="F1248" s="28"/>
      <c r="G1248" s="28"/>
    </row>
    <row r="1249" spans="3:7" s="25" customFormat="1" ht="15" x14ac:dyDescent="0.2">
      <c r="C1249" s="27"/>
      <c r="D1249" s="37"/>
      <c r="E1249" s="37"/>
      <c r="F1249" s="28"/>
      <c r="G1249" s="28"/>
    </row>
    <row r="1250" spans="3:7" s="25" customFormat="1" ht="15" x14ac:dyDescent="0.2">
      <c r="C1250" s="27"/>
      <c r="D1250" s="37"/>
      <c r="E1250" s="37"/>
      <c r="F1250" s="28"/>
      <c r="G1250" s="28"/>
    </row>
    <row r="1251" spans="3:7" s="25" customFormat="1" ht="15" x14ac:dyDescent="0.2">
      <c r="C1251" s="27"/>
      <c r="D1251" s="37"/>
      <c r="E1251" s="37"/>
      <c r="F1251" s="28"/>
      <c r="G1251" s="28"/>
    </row>
    <row r="1252" spans="3:7" s="25" customFormat="1" ht="15" x14ac:dyDescent="0.2">
      <c r="C1252" s="27"/>
      <c r="D1252" s="37"/>
      <c r="E1252" s="37"/>
      <c r="F1252" s="28"/>
      <c r="G1252" s="28"/>
    </row>
    <row r="1253" spans="3:7" s="25" customFormat="1" ht="15" x14ac:dyDescent="0.2">
      <c r="C1253" s="27"/>
      <c r="D1253" s="37"/>
      <c r="E1253" s="37"/>
      <c r="F1253" s="28"/>
      <c r="G1253" s="28"/>
    </row>
    <row r="1254" spans="3:7" s="25" customFormat="1" ht="15" x14ac:dyDescent="0.2">
      <c r="C1254" s="27"/>
      <c r="D1254" s="37"/>
      <c r="E1254" s="37"/>
      <c r="F1254" s="28"/>
      <c r="G1254" s="28"/>
    </row>
    <row r="1255" spans="3:7" s="25" customFormat="1" ht="15" x14ac:dyDescent="0.2">
      <c r="C1255" s="27"/>
      <c r="D1255" s="37"/>
      <c r="E1255" s="37"/>
      <c r="F1255" s="28"/>
      <c r="G1255" s="28"/>
    </row>
    <row r="1256" spans="3:7" s="25" customFormat="1" ht="15" x14ac:dyDescent="0.2">
      <c r="C1256" s="27"/>
      <c r="D1256" s="37"/>
      <c r="E1256" s="37"/>
      <c r="F1256" s="28"/>
      <c r="G1256" s="28"/>
    </row>
    <row r="1257" spans="3:7" s="25" customFormat="1" ht="15" x14ac:dyDescent="0.2">
      <c r="C1257" s="27"/>
      <c r="D1257" s="37"/>
      <c r="E1257" s="37"/>
      <c r="F1257" s="28"/>
      <c r="G1257" s="28"/>
    </row>
    <row r="1258" spans="3:7" s="25" customFormat="1" ht="15" x14ac:dyDescent="0.2">
      <c r="C1258" s="27"/>
      <c r="D1258" s="37"/>
      <c r="E1258" s="37"/>
      <c r="F1258" s="28"/>
      <c r="G1258" s="28"/>
    </row>
    <row r="1259" spans="3:7" s="25" customFormat="1" ht="15" x14ac:dyDescent="0.2">
      <c r="C1259" s="27"/>
      <c r="D1259" s="37"/>
      <c r="E1259" s="37"/>
      <c r="F1259" s="28"/>
      <c r="G1259" s="28"/>
    </row>
    <row r="1260" spans="3:7" s="25" customFormat="1" ht="15" x14ac:dyDescent="0.2">
      <c r="C1260" s="27"/>
      <c r="D1260" s="37"/>
      <c r="E1260" s="37"/>
      <c r="F1260" s="28"/>
      <c r="G1260" s="28"/>
    </row>
    <row r="1261" spans="3:7" s="25" customFormat="1" ht="15" x14ac:dyDescent="0.2">
      <c r="C1261" s="27"/>
      <c r="D1261" s="37"/>
      <c r="E1261" s="37"/>
      <c r="F1261" s="28"/>
      <c r="G1261" s="28"/>
    </row>
    <row r="1262" spans="3:7" s="25" customFormat="1" ht="15" x14ac:dyDescent="0.2">
      <c r="C1262" s="27"/>
      <c r="D1262" s="37"/>
      <c r="E1262" s="37"/>
      <c r="F1262" s="28"/>
      <c r="G1262" s="28"/>
    </row>
    <row r="1263" spans="3:7" s="25" customFormat="1" ht="15" x14ac:dyDescent="0.2">
      <c r="C1263" s="27"/>
      <c r="D1263" s="37"/>
      <c r="E1263" s="37"/>
      <c r="F1263" s="28"/>
      <c r="G1263" s="28"/>
    </row>
    <row r="1264" spans="3:7" s="25" customFormat="1" ht="15" x14ac:dyDescent="0.2">
      <c r="C1264" s="27"/>
      <c r="D1264" s="37"/>
      <c r="E1264" s="37"/>
      <c r="F1264" s="28"/>
      <c r="G1264" s="28"/>
    </row>
    <row r="1265" spans="3:7" s="25" customFormat="1" ht="15" x14ac:dyDescent="0.2">
      <c r="C1265" s="27"/>
      <c r="D1265" s="37"/>
      <c r="E1265" s="37"/>
      <c r="F1265" s="28"/>
      <c r="G1265" s="28"/>
    </row>
    <row r="1266" spans="3:7" s="25" customFormat="1" ht="15" x14ac:dyDescent="0.2">
      <c r="C1266" s="27"/>
      <c r="D1266" s="37"/>
      <c r="E1266" s="37"/>
      <c r="F1266" s="28"/>
      <c r="G1266" s="28"/>
    </row>
    <row r="1267" spans="3:7" s="25" customFormat="1" ht="15" x14ac:dyDescent="0.2">
      <c r="C1267" s="27"/>
      <c r="D1267" s="37"/>
      <c r="E1267" s="37"/>
      <c r="F1267" s="28"/>
      <c r="G1267" s="28"/>
    </row>
    <row r="1268" spans="3:7" s="25" customFormat="1" ht="15" x14ac:dyDescent="0.2">
      <c r="C1268" s="27"/>
      <c r="D1268" s="37"/>
      <c r="E1268" s="37"/>
      <c r="F1268" s="28"/>
      <c r="G1268" s="28"/>
    </row>
    <row r="1269" spans="3:7" s="25" customFormat="1" ht="15" x14ac:dyDescent="0.2">
      <c r="C1269" s="27"/>
      <c r="D1269" s="37"/>
      <c r="E1269" s="37"/>
      <c r="F1269" s="28"/>
      <c r="G1269" s="28"/>
    </row>
    <row r="1270" spans="3:7" s="25" customFormat="1" ht="15" x14ac:dyDescent="0.2">
      <c r="C1270" s="27"/>
      <c r="D1270" s="37"/>
      <c r="E1270" s="37"/>
      <c r="F1270" s="28"/>
      <c r="G1270" s="28"/>
    </row>
    <row r="1271" spans="3:7" s="25" customFormat="1" ht="15" x14ac:dyDescent="0.2">
      <c r="C1271" s="27"/>
      <c r="D1271" s="37"/>
      <c r="E1271" s="37"/>
      <c r="F1271" s="28"/>
      <c r="G1271" s="28"/>
    </row>
    <row r="1272" spans="3:7" s="25" customFormat="1" ht="15" x14ac:dyDescent="0.2">
      <c r="C1272" s="27"/>
      <c r="D1272" s="37"/>
      <c r="E1272" s="37"/>
      <c r="F1272" s="28"/>
      <c r="G1272" s="28"/>
    </row>
    <row r="1273" spans="3:7" s="25" customFormat="1" ht="15" x14ac:dyDescent="0.2">
      <c r="C1273" s="27"/>
      <c r="D1273" s="37"/>
      <c r="E1273" s="37"/>
      <c r="F1273" s="28"/>
      <c r="G1273" s="28"/>
    </row>
    <row r="1274" spans="3:7" s="25" customFormat="1" ht="15" x14ac:dyDescent="0.2">
      <c r="C1274" s="27"/>
      <c r="D1274" s="37"/>
      <c r="E1274" s="37"/>
      <c r="F1274" s="28"/>
      <c r="G1274" s="28"/>
    </row>
    <row r="1275" spans="3:7" s="25" customFormat="1" ht="15" x14ac:dyDescent="0.2">
      <c r="C1275" s="27"/>
      <c r="D1275" s="37"/>
      <c r="E1275" s="37"/>
      <c r="F1275" s="28"/>
      <c r="G1275" s="28"/>
    </row>
    <row r="1276" spans="3:7" s="25" customFormat="1" ht="15" x14ac:dyDescent="0.2">
      <c r="C1276" s="27"/>
      <c r="D1276" s="37"/>
      <c r="E1276" s="37"/>
      <c r="F1276" s="28"/>
      <c r="G1276" s="28"/>
    </row>
    <row r="1277" spans="3:7" s="25" customFormat="1" ht="15" x14ac:dyDescent="0.2">
      <c r="C1277" s="27"/>
      <c r="D1277" s="37"/>
      <c r="E1277" s="37"/>
      <c r="F1277" s="28"/>
      <c r="G1277" s="28"/>
    </row>
    <row r="1278" spans="3:7" s="25" customFormat="1" ht="15" x14ac:dyDescent="0.2">
      <c r="C1278" s="27"/>
      <c r="D1278" s="37"/>
      <c r="E1278" s="37"/>
      <c r="F1278" s="28"/>
      <c r="G1278" s="28"/>
    </row>
    <row r="1279" spans="3:7" s="25" customFormat="1" ht="15" x14ac:dyDescent="0.2">
      <c r="C1279" s="27"/>
      <c r="D1279" s="37"/>
      <c r="E1279" s="37"/>
      <c r="F1279" s="28"/>
      <c r="G1279" s="28"/>
    </row>
    <row r="1280" spans="3:7" s="25" customFormat="1" ht="15" x14ac:dyDescent="0.2">
      <c r="C1280" s="27"/>
      <c r="D1280" s="37"/>
      <c r="E1280" s="37"/>
      <c r="F1280" s="28"/>
      <c r="G1280" s="28"/>
    </row>
    <row r="1281" spans="3:7" s="25" customFormat="1" ht="15" x14ac:dyDescent="0.2">
      <c r="C1281" s="27"/>
      <c r="D1281" s="37"/>
      <c r="E1281" s="37"/>
      <c r="F1281" s="28"/>
      <c r="G1281" s="28"/>
    </row>
    <row r="1282" spans="3:7" s="25" customFormat="1" ht="15" x14ac:dyDescent="0.2">
      <c r="C1282" s="27"/>
      <c r="D1282" s="37"/>
      <c r="E1282" s="37"/>
      <c r="F1282" s="28"/>
      <c r="G1282" s="28"/>
    </row>
    <row r="1283" spans="3:7" s="25" customFormat="1" ht="15" x14ac:dyDescent="0.2">
      <c r="C1283" s="27"/>
      <c r="D1283" s="37"/>
      <c r="E1283" s="37"/>
      <c r="F1283" s="28"/>
      <c r="G1283" s="28"/>
    </row>
    <row r="1284" spans="3:7" s="25" customFormat="1" ht="15" x14ac:dyDescent="0.2">
      <c r="C1284" s="27"/>
      <c r="D1284" s="37"/>
      <c r="E1284" s="37"/>
      <c r="F1284" s="28"/>
      <c r="G1284" s="28"/>
    </row>
    <row r="1285" spans="3:7" s="25" customFormat="1" ht="15" x14ac:dyDescent="0.2">
      <c r="C1285" s="27"/>
      <c r="D1285" s="37"/>
      <c r="E1285" s="37"/>
      <c r="F1285" s="28"/>
      <c r="G1285" s="28"/>
    </row>
    <row r="1286" spans="3:7" s="25" customFormat="1" ht="15" x14ac:dyDescent="0.2">
      <c r="C1286" s="27"/>
      <c r="D1286" s="37"/>
      <c r="E1286" s="37"/>
      <c r="F1286" s="28"/>
      <c r="G1286" s="28"/>
    </row>
    <row r="1287" spans="3:7" s="25" customFormat="1" ht="15" x14ac:dyDescent="0.2">
      <c r="C1287" s="27"/>
      <c r="D1287" s="37"/>
      <c r="E1287" s="37"/>
      <c r="F1287" s="28"/>
      <c r="G1287" s="28"/>
    </row>
    <row r="1288" spans="3:7" s="25" customFormat="1" ht="15" x14ac:dyDescent="0.2">
      <c r="C1288" s="27"/>
      <c r="D1288" s="37"/>
      <c r="E1288" s="37"/>
      <c r="F1288" s="28"/>
      <c r="G1288" s="28"/>
    </row>
    <row r="1289" spans="3:7" s="25" customFormat="1" ht="15" x14ac:dyDescent="0.2">
      <c r="C1289" s="27"/>
      <c r="D1289" s="37"/>
      <c r="E1289" s="37"/>
      <c r="F1289" s="28"/>
      <c r="G1289" s="28"/>
    </row>
    <row r="1290" spans="3:7" s="25" customFormat="1" ht="15" x14ac:dyDescent="0.2">
      <c r="C1290" s="27"/>
      <c r="D1290" s="37"/>
      <c r="E1290" s="37"/>
      <c r="F1290" s="28"/>
      <c r="G1290" s="28"/>
    </row>
    <row r="1291" spans="3:7" s="25" customFormat="1" ht="15" x14ac:dyDescent="0.2">
      <c r="C1291" s="27"/>
      <c r="D1291" s="37"/>
      <c r="E1291" s="37"/>
      <c r="F1291" s="28"/>
      <c r="G1291" s="28"/>
    </row>
    <row r="1292" spans="3:7" s="25" customFormat="1" ht="15" x14ac:dyDescent="0.2">
      <c r="C1292" s="27"/>
      <c r="D1292" s="37"/>
      <c r="E1292" s="37"/>
      <c r="F1292" s="28"/>
      <c r="G1292" s="28"/>
    </row>
    <row r="1293" spans="3:7" s="25" customFormat="1" ht="15" x14ac:dyDescent="0.2">
      <c r="C1293" s="27"/>
      <c r="D1293" s="37"/>
      <c r="E1293" s="37"/>
      <c r="F1293" s="28"/>
      <c r="G1293" s="28"/>
    </row>
    <row r="1294" spans="3:7" s="25" customFormat="1" ht="15" x14ac:dyDescent="0.2">
      <c r="C1294" s="27"/>
      <c r="D1294" s="37"/>
      <c r="E1294" s="37"/>
      <c r="F1294" s="28"/>
      <c r="G1294" s="28"/>
    </row>
    <row r="1295" spans="3:7" s="25" customFormat="1" ht="15" x14ac:dyDescent="0.2">
      <c r="C1295" s="27"/>
      <c r="D1295" s="37"/>
      <c r="E1295" s="37"/>
      <c r="F1295" s="28"/>
      <c r="G1295" s="28"/>
    </row>
    <row r="1296" spans="3:7" s="25" customFormat="1" ht="15" x14ac:dyDescent="0.2">
      <c r="C1296" s="27"/>
      <c r="D1296" s="37"/>
      <c r="E1296" s="37"/>
      <c r="F1296" s="28"/>
      <c r="G1296" s="28"/>
    </row>
    <row r="1297" spans="3:7" s="25" customFormat="1" ht="15" x14ac:dyDescent="0.2">
      <c r="C1297" s="27"/>
      <c r="D1297" s="37"/>
      <c r="E1297" s="37"/>
      <c r="F1297" s="28"/>
      <c r="G1297" s="28"/>
    </row>
    <row r="1298" spans="3:7" s="25" customFormat="1" ht="15" x14ac:dyDescent="0.2">
      <c r="C1298" s="27"/>
      <c r="D1298" s="37"/>
      <c r="E1298" s="37"/>
      <c r="F1298" s="28"/>
      <c r="G1298" s="28"/>
    </row>
    <row r="1299" spans="3:7" s="25" customFormat="1" ht="15" x14ac:dyDescent="0.2">
      <c r="C1299" s="27"/>
      <c r="D1299" s="37"/>
      <c r="E1299" s="37"/>
      <c r="F1299" s="28"/>
      <c r="G1299" s="28"/>
    </row>
    <row r="1300" spans="3:7" s="25" customFormat="1" ht="15" x14ac:dyDescent="0.2">
      <c r="C1300" s="27"/>
      <c r="D1300" s="37"/>
      <c r="E1300" s="37"/>
      <c r="F1300" s="28"/>
      <c r="G1300" s="28"/>
    </row>
    <row r="1301" spans="3:7" s="25" customFormat="1" ht="15" x14ac:dyDescent="0.2">
      <c r="C1301" s="27"/>
      <c r="D1301" s="37"/>
      <c r="E1301" s="37"/>
      <c r="F1301" s="28"/>
      <c r="G1301" s="28"/>
    </row>
    <row r="1302" spans="3:7" s="25" customFormat="1" ht="15" x14ac:dyDescent="0.2">
      <c r="C1302" s="27"/>
      <c r="D1302" s="37"/>
      <c r="E1302" s="37"/>
      <c r="F1302" s="28"/>
      <c r="G1302" s="28"/>
    </row>
    <row r="1303" spans="3:7" s="25" customFormat="1" ht="15" x14ac:dyDescent="0.2">
      <c r="C1303" s="27"/>
      <c r="D1303" s="37"/>
      <c r="E1303" s="37"/>
      <c r="F1303" s="28"/>
      <c r="G1303" s="28"/>
    </row>
    <row r="1304" spans="3:7" s="25" customFormat="1" ht="15" x14ac:dyDescent="0.2">
      <c r="C1304" s="27"/>
      <c r="D1304" s="37"/>
      <c r="E1304" s="37"/>
      <c r="F1304" s="28"/>
      <c r="G1304" s="28"/>
    </row>
    <row r="1305" spans="3:7" s="25" customFormat="1" ht="15" x14ac:dyDescent="0.2">
      <c r="C1305" s="27"/>
      <c r="D1305" s="37"/>
      <c r="E1305" s="37"/>
      <c r="F1305" s="28"/>
      <c r="G1305" s="28"/>
    </row>
    <row r="1306" spans="3:7" s="25" customFormat="1" ht="15" x14ac:dyDescent="0.2">
      <c r="C1306" s="27"/>
      <c r="D1306" s="37"/>
      <c r="E1306" s="37"/>
      <c r="F1306" s="28"/>
      <c r="G1306" s="28"/>
    </row>
    <row r="1307" spans="3:7" s="25" customFormat="1" ht="15" x14ac:dyDescent="0.2">
      <c r="C1307" s="27"/>
      <c r="D1307" s="37"/>
      <c r="E1307" s="37"/>
      <c r="F1307" s="28"/>
      <c r="G1307" s="28"/>
    </row>
    <row r="1308" spans="3:7" s="25" customFormat="1" ht="15" x14ac:dyDescent="0.2">
      <c r="C1308" s="27"/>
      <c r="D1308" s="37"/>
      <c r="E1308" s="37"/>
      <c r="F1308" s="28"/>
      <c r="G1308" s="28"/>
    </row>
    <row r="1309" spans="3:7" s="25" customFormat="1" ht="15" x14ac:dyDescent="0.2">
      <c r="C1309" s="27"/>
      <c r="D1309" s="37"/>
      <c r="E1309" s="37"/>
      <c r="F1309" s="28"/>
      <c r="G1309" s="28"/>
    </row>
    <row r="1310" spans="3:7" s="25" customFormat="1" ht="15" x14ac:dyDescent="0.2">
      <c r="C1310" s="27"/>
      <c r="D1310" s="37"/>
      <c r="E1310" s="37"/>
      <c r="F1310" s="28"/>
      <c r="G1310" s="28"/>
    </row>
    <row r="1311" spans="3:7" s="25" customFormat="1" ht="15" x14ac:dyDescent="0.2">
      <c r="C1311" s="27"/>
      <c r="D1311" s="37"/>
      <c r="E1311" s="37"/>
      <c r="F1311" s="28"/>
      <c r="G1311" s="28"/>
    </row>
    <row r="1312" spans="3:7" s="25" customFormat="1" ht="15" x14ac:dyDescent="0.2">
      <c r="C1312" s="27"/>
      <c r="D1312" s="37"/>
      <c r="E1312" s="37"/>
      <c r="F1312" s="28"/>
      <c r="G1312" s="28"/>
    </row>
    <row r="1313" spans="3:7" s="25" customFormat="1" ht="15" x14ac:dyDescent="0.2">
      <c r="C1313" s="27"/>
      <c r="D1313" s="37"/>
      <c r="E1313" s="37"/>
      <c r="F1313" s="28"/>
      <c r="G1313" s="28"/>
    </row>
    <row r="1314" spans="3:7" s="25" customFormat="1" ht="15" x14ac:dyDescent="0.2">
      <c r="C1314" s="27"/>
      <c r="D1314" s="37"/>
      <c r="E1314" s="37"/>
      <c r="F1314" s="28"/>
      <c r="G1314" s="28"/>
    </row>
    <row r="1315" spans="3:7" s="25" customFormat="1" ht="15" x14ac:dyDescent="0.2">
      <c r="C1315" s="27"/>
      <c r="D1315" s="37"/>
      <c r="E1315" s="37"/>
      <c r="F1315" s="28"/>
      <c r="G1315" s="28"/>
    </row>
    <row r="1316" spans="3:7" s="25" customFormat="1" ht="15" x14ac:dyDescent="0.2">
      <c r="C1316" s="27"/>
      <c r="D1316" s="37"/>
      <c r="E1316" s="37"/>
      <c r="F1316" s="28"/>
      <c r="G1316" s="28"/>
    </row>
    <row r="1317" spans="3:7" s="25" customFormat="1" ht="15" x14ac:dyDescent="0.2">
      <c r="C1317" s="27"/>
      <c r="D1317" s="37"/>
      <c r="E1317" s="37"/>
      <c r="F1317" s="28"/>
      <c r="G1317" s="28"/>
    </row>
    <row r="1318" spans="3:7" s="25" customFormat="1" ht="15" x14ac:dyDescent="0.2">
      <c r="C1318" s="27"/>
      <c r="D1318" s="37"/>
      <c r="E1318" s="37"/>
      <c r="F1318" s="28"/>
      <c r="G1318" s="28"/>
    </row>
    <row r="1319" spans="3:7" s="25" customFormat="1" ht="15" x14ac:dyDescent="0.2">
      <c r="C1319" s="27"/>
      <c r="D1319" s="37"/>
      <c r="E1319" s="37"/>
      <c r="F1319" s="28"/>
      <c r="G1319" s="28"/>
    </row>
    <row r="1320" spans="3:7" s="25" customFormat="1" ht="15" x14ac:dyDescent="0.2">
      <c r="C1320" s="27"/>
      <c r="D1320" s="37"/>
      <c r="E1320" s="37"/>
      <c r="F1320" s="28"/>
      <c r="G1320" s="28"/>
    </row>
    <row r="1321" spans="3:7" s="25" customFormat="1" ht="15" x14ac:dyDescent="0.2">
      <c r="C1321" s="27"/>
      <c r="D1321" s="37"/>
      <c r="E1321" s="37"/>
      <c r="F1321" s="28"/>
      <c r="G1321" s="28"/>
    </row>
    <row r="1322" spans="3:7" s="25" customFormat="1" ht="15" x14ac:dyDescent="0.2">
      <c r="C1322" s="27"/>
      <c r="D1322" s="37"/>
      <c r="E1322" s="37"/>
      <c r="F1322" s="28"/>
      <c r="G1322" s="28"/>
    </row>
    <row r="1323" spans="3:7" s="25" customFormat="1" ht="15" x14ac:dyDescent="0.2">
      <c r="C1323" s="27"/>
      <c r="D1323" s="37"/>
      <c r="E1323" s="37"/>
      <c r="F1323" s="28"/>
      <c r="G1323" s="28"/>
    </row>
    <row r="1324" spans="3:7" s="25" customFormat="1" ht="15" x14ac:dyDescent="0.2">
      <c r="C1324" s="27"/>
      <c r="D1324" s="37"/>
      <c r="E1324" s="37"/>
      <c r="F1324" s="28"/>
      <c r="G1324" s="28"/>
    </row>
    <row r="1325" spans="3:7" s="25" customFormat="1" ht="15" x14ac:dyDescent="0.2">
      <c r="C1325" s="27"/>
      <c r="D1325" s="37"/>
      <c r="E1325" s="37"/>
      <c r="F1325" s="28"/>
      <c r="G1325" s="28"/>
    </row>
    <row r="1326" spans="3:7" s="25" customFormat="1" ht="15" x14ac:dyDescent="0.2">
      <c r="C1326" s="27"/>
      <c r="D1326" s="37"/>
      <c r="E1326" s="37"/>
      <c r="F1326" s="28"/>
      <c r="G1326" s="28"/>
    </row>
    <row r="1327" spans="3:7" s="25" customFormat="1" ht="15" x14ac:dyDescent="0.2">
      <c r="C1327" s="27"/>
      <c r="D1327" s="37"/>
      <c r="E1327" s="37"/>
      <c r="F1327" s="28"/>
      <c r="G1327" s="28"/>
    </row>
    <row r="1328" spans="3:7" s="25" customFormat="1" ht="15" x14ac:dyDescent="0.2">
      <c r="C1328" s="27"/>
      <c r="D1328" s="37"/>
      <c r="E1328" s="37"/>
      <c r="F1328" s="28"/>
      <c r="G1328" s="28"/>
    </row>
    <row r="1329" spans="3:7" s="25" customFormat="1" ht="15" x14ac:dyDescent="0.2">
      <c r="C1329" s="27"/>
      <c r="D1329" s="37"/>
      <c r="E1329" s="37"/>
      <c r="F1329" s="28"/>
      <c r="G1329" s="28"/>
    </row>
    <row r="1330" spans="3:7" s="25" customFormat="1" ht="15" x14ac:dyDescent="0.2">
      <c r="C1330" s="27"/>
      <c r="D1330" s="37"/>
      <c r="E1330" s="37"/>
      <c r="F1330" s="28"/>
      <c r="G1330" s="28"/>
    </row>
    <row r="1331" spans="3:7" s="25" customFormat="1" ht="15" x14ac:dyDescent="0.2">
      <c r="C1331" s="27"/>
      <c r="D1331" s="37"/>
      <c r="E1331" s="37"/>
      <c r="F1331" s="28"/>
      <c r="G1331" s="28"/>
    </row>
    <row r="1332" spans="3:7" s="25" customFormat="1" ht="15" x14ac:dyDescent="0.2">
      <c r="C1332" s="27"/>
      <c r="D1332" s="37"/>
      <c r="E1332" s="37"/>
      <c r="F1332" s="28"/>
      <c r="G1332" s="28"/>
    </row>
    <row r="1333" spans="3:7" s="25" customFormat="1" ht="15" x14ac:dyDescent="0.2">
      <c r="C1333" s="27"/>
      <c r="D1333" s="37"/>
      <c r="E1333" s="37"/>
      <c r="F1333" s="28"/>
      <c r="G1333" s="28"/>
    </row>
    <row r="1334" spans="3:7" s="25" customFormat="1" ht="15" x14ac:dyDescent="0.2">
      <c r="C1334" s="27"/>
      <c r="D1334" s="37"/>
      <c r="E1334" s="37"/>
      <c r="F1334" s="28"/>
      <c r="G1334" s="28"/>
    </row>
    <row r="1335" spans="3:7" s="25" customFormat="1" ht="15" x14ac:dyDescent="0.2">
      <c r="C1335" s="27"/>
      <c r="D1335" s="37"/>
      <c r="E1335" s="37"/>
      <c r="F1335" s="28"/>
      <c r="G1335" s="28"/>
    </row>
    <row r="1336" spans="3:7" s="25" customFormat="1" ht="15" x14ac:dyDescent="0.2">
      <c r="C1336" s="27"/>
      <c r="D1336" s="37"/>
      <c r="E1336" s="37"/>
      <c r="F1336" s="28"/>
      <c r="G1336" s="28"/>
    </row>
    <row r="1337" spans="3:7" s="25" customFormat="1" ht="15" x14ac:dyDescent="0.2">
      <c r="C1337" s="27"/>
      <c r="D1337" s="37"/>
      <c r="E1337" s="37"/>
      <c r="F1337" s="28"/>
      <c r="G1337" s="28"/>
    </row>
    <row r="1338" spans="3:7" s="25" customFormat="1" ht="15" x14ac:dyDescent="0.2">
      <c r="C1338" s="27"/>
      <c r="D1338" s="37"/>
      <c r="E1338" s="37"/>
      <c r="F1338" s="28"/>
      <c r="G1338" s="28"/>
    </row>
    <row r="1339" spans="3:7" s="25" customFormat="1" ht="15" x14ac:dyDescent="0.2">
      <c r="C1339" s="27"/>
      <c r="D1339" s="37"/>
      <c r="E1339" s="37"/>
      <c r="F1339" s="28"/>
      <c r="G1339" s="28"/>
    </row>
    <row r="1340" spans="3:7" s="25" customFormat="1" ht="15" x14ac:dyDescent="0.2">
      <c r="C1340" s="27"/>
      <c r="D1340" s="37"/>
      <c r="E1340" s="37"/>
      <c r="F1340" s="28"/>
      <c r="G1340" s="28"/>
    </row>
    <row r="1341" spans="3:7" s="25" customFormat="1" ht="15" x14ac:dyDescent="0.2">
      <c r="C1341" s="27"/>
      <c r="D1341" s="37"/>
      <c r="E1341" s="37"/>
      <c r="F1341" s="28"/>
      <c r="G1341" s="28"/>
    </row>
    <row r="1342" spans="3:7" s="25" customFormat="1" ht="15" x14ac:dyDescent="0.2">
      <c r="C1342" s="27"/>
      <c r="D1342" s="37"/>
      <c r="E1342" s="37"/>
      <c r="F1342" s="28"/>
      <c r="G1342" s="28"/>
    </row>
    <row r="1343" spans="3:7" s="25" customFormat="1" ht="15" x14ac:dyDescent="0.2">
      <c r="C1343" s="27"/>
      <c r="D1343" s="37"/>
      <c r="E1343" s="37"/>
      <c r="F1343" s="28"/>
      <c r="G1343" s="28"/>
    </row>
    <row r="1344" spans="3:7" s="25" customFormat="1" ht="15" x14ac:dyDescent="0.2">
      <c r="C1344" s="27"/>
      <c r="D1344" s="37"/>
      <c r="E1344" s="37"/>
      <c r="F1344" s="28"/>
      <c r="G1344" s="28"/>
    </row>
    <row r="1345" spans="3:7" s="25" customFormat="1" ht="15" x14ac:dyDescent="0.2">
      <c r="C1345" s="27"/>
      <c r="D1345" s="37"/>
      <c r="E1345" s="37"/>
      <c r="F1345" s="28"/>
      <c r="G1345" s="28"/>
    </row>
    <row r="1346" spans="3:7" s="25" customFormat="1" ht="15" x14ac:dyDescent="0.2">
      <c r="C1346" s="27"/>
      <c r="D1346" s="37"/>
      <c r="E1346" s="37"/>
      <c r="F1346" s="28"/>
      <c r="G1346" s="28"/>
    </row>
    <row r="1347" spans="3:7" s="25" customFormat="1" ht="15" x14ac:dyDescent="0.2">
      <c r="C1347" s="27"/>
      <c r="D1347" s="37"/>
      <c r="E1347" s="37"/>
      <c r="F1347" s="28"/>
      <c r="G1347" s="28"/>
    </row>
    <row r="1348" spans="3:7" s="25" customFormat="1" ht="15" x14ac:dyDescent="0.2">
      <c r="C1348" s="27"/>
      <c r="D1348" s="37"/>
      <c r="E1348" s="37"/>
      <c r="F1348" s="28"/>
      <c r="G1348" s="28"/>
    </row>
    <row r="1349" spans="3:7" s="25" customFormat="1" ht="15" x14ac:dyDescent="0.2">
      <c r="C1349" s="27"/>
      <c r="D1349" s="37"/>
      <c r="E1349" s="37"/>
      <c r="F1349" s="28"/>
      <c r="G1349" s="28"/>
    </row>
    <row r="1350" spans="3:7" s="25" customFormat="1" ht="15" x14ac:dyDescent="0.2">
      <c r="C1350" s="27"/>
      <c r="D1350" s="37"/>
      <c r="E1350" s="37"/>
      <c r="F1350" s="28"/>
      <c r="G1350" s="28"/>
    </row>
    <row r="1351" spans="3:7" s="25" customFormat="1" ht="15" x14ac:dyDescent="0.2">
      <c r="C1351" s="27"/>
      <c r="D1351" s="37"/>
      <c r="E1351" s="37"/>
      <c r="F1351" s="28"/>
      <c r="G1351" s="28"/>
    </row>
    <row r="1352" spans="3:7" s="25" customFormat="1" ht="15" x14ac:dyDescent="0.2">
      <c r="C1352" s="27"/>
      <c r="D1352" s="37"/>
      <c r="E1352" s="37"/>
      <c r="F1352" s="28"/>
      <c r="G1352" s="28"/>
    </row>
    <row r="1353" spans="3:7" s="25" customFormat="1" ht="15" x14ac:dyDescent="0.2">
      <c r="C1353" s="27"/>
      <c r="D1353" s="37"/>
      <c r="E1353" s="37"/>
      <c r="F1353" s="28"/>
      <c r="G1353" s="28"/>
    </row>
    <row r="1354" spans="3:7" s="25" customFormat="1" ht="15" x14ac:dyDescent="0.2">
      <c r="C1354" s="27"/>
      <c r="D1354" s="37"/>
      <c r="E1354" s="37"/>
      <c r="F1354" s="28"/>
      <c r="G1354" s="28"/>
    </row>
    <row r="1355" spans="3:7" s="25" customFormat="1" ht="15" x14ac:dyDescent="0.2">
      <c r="C1355" s="27"/>
      <c r="D1355" s="37"/>
      <c r="E1355" s="37"/>
      <c r="F1355" s="28"/>
      <c r="G1355" s="28"/>
    </row>
    <row r="1356" spans="3:7" s="25" customFormat="1" ht="15" x14ac:dyDescent="0.2">
      <c r="C1356" s="27"/>
      <c r="D1356" s="37"/>
      <c r="E1356" s="37"/>
      <c r="F1356" s="28"/>
      <c r="G1356" s="28"/>
    </row>
    <row r="1357" spans="3:7" s="25" customFormat="1" ht="15" x14ac:dyDescent="0.2">
      <c r="C1357" s="27"/>
      <c r="D1357" s="37"/>
      <c r="E1357" s="37"/>
      <c r="F1357" s="28"/>
      <c r="G1357" s="28"/>
    </row>
    <row r="1358" spans="3:7" s="25" customFormat="1" ht="15" x14ac:dyDescent="0.2">
      <c r="C1358" s="27"/>
      <c r="D1358" s="37"/>
      <c r="E1358" s="37"/>
      <c r="F1358" s="28"/>
      <c r="G1358" s="28"/>
    </row>
    <row r="1359" spans="3:7" s="25" customFormat="1" ht="15" x14ac:dyDescent="0.2">
      <c r="C1359" s="27"/>
      <c r="D1359" s="37"/>
      <c r="E1359" s="37"/>
      <c r="F1359" s="28"/>
      <c r="G1359" s="28"/>
    </row>
    <row r="1360" spans="3:7" s="25" customFormat="1" ht="15" x14ac:dyDescent="0.2">
      <c r="C1360" s="27"/>
      <c r="D1360" s="37"/>
      <c r="E1360" s="37"/>
      <c r="F1360" s="28"/>
      <c r="G1360" s="28"/>
    </row>
    <row r="1361" spans="3:7" s="25" customFormat="1" ht="15" x14ac:dyDescent="0.2">
      <c r="C1361" s="27"/>
      <c r="D1361" s="37"/>
      <c r="E1361" s="37"/>
      <c r="F1361" s="28"/>
      <c r="G1361" s="28"/>
    </row>
    <row r="1362" spans="3:7" s="25" customFormat="1" ht="15" x14ac:dyDescent="0.2">
      <c r="C1362" s="27"/>
      <c r="D1362" s="37"/>
      <c r="E1362" s="37"/>
      <c r="F1362" s="28"/>
      <c r="G1362" s="28"/>
    </row>
    <row r="1363" spans="3:7" s="25" customFormat="1" ht="15" x14ac:dyDescent="0.2">
      <c r="C1363" s="27"/>
      <c r="D1363" s="37"/>
      <c r="E1363" s="37"/>
      <c r="F1363" s="28"/>
      <c r="G1363" s="28"/>
    </row>
    <row r="1364" spans="3:7" s="25" customFormat="1" ht="15" x14ac:dyDescent="0.2">
      <c r="C1364" s="27"/>
      <c r="D1364" s="37"/>
      <c r="E1364" s="37"/>
      <c r="F1364" s="28"/>
      <c r="G1364" s="28"/>
    </row>
    <row r="1365" spans="3:7" s="25" customFormat="1" ht="15" x14ac:dyDescent="0.2">
      <c r="C1365" s="27"/>
      <c r="D1365" s="37"/>
      <c r="E1365" s="37"/>
      <c r="F1365" s="28"/>
      <c r="G1365" s="28"/>
    </row>
    <row r="1366" spans="3:7" s="25" customFormat="1" ht="15" x14ac:dyDescent="0.2">
      <c r="C1366" s="27"/>
      <c r="D1366" s="37"/>
      <c r="E1366" s="37"/>
      <c r="F1366" s="28"/>
      <c r="G1366" s="28"/>
    </row>
    <row r="1367" spans="3:7" s="25" customFormat="1" ht="15" x14ac:dyDescent="0.2">
      <c r="C1367" s="27"/>
      <c r="D1367" s="37"/>
      <c r="E1367" s="37"/>
      <c r="F1367" s="28"/>
      <c r="G1367" s="28"/>
    </row>
    <row r="1368" spans="3:7" s="25" customFormat="1" ht="15" x14ac:dyDescent="0.2">
      <c r="C1368" s="27"/>
      <c r="D1368" s="37"/>
      <c r="E1368" s="37"/>
      <c r="F1368" s="28"/>
      <c r="G1368" s="28"/>
    </row>
    <row r="1369" spans="3:7" s="25" customFormat="1" ht="15" x14ac:dyDescent="0.2">
      <c r="C1369" s="27"/>
      <c r="D1369" s="37"/>
      <c r="E1369" s="37"/>
      <c r="F1369" s="28"/>
      <c r="G1369" s="28"/>
    </row>
    <row r="1370" spans="3:7" s="25" customFormat="1" ht="15" x14ac:dyDescent="0.2">
      <c r="C1370" s="27"/>
      <c r="D1370" s="37"/>
      <c r="E1370" s="37"/>
      <c r="F1370" s="28"/>
      <c r="G1370" s="28"/>
    </row>
    <row r="1371" spans="3:7" s="25" customFormat="1" ht="15" x14ac:dyDescent="0.2">
      <c r="C1371" s="27"/>
      <c r="D1371" s="37"/>
      <c r="E1371" s="37"/>
      <c r="F1371" s="28"/>
      <c r="G1371" s="28"/>
    </row>
    <row r="1372" spans="3:7" s="25" customFormat="1" ht="15" x14ac:dyDescent="0.2">
      <c r="C1372" s="27"/>
      <c r="D1372" s="37"/>
      <c r="E1372" s="37"/>
      <c r="F1372" s="28"/>
      <c r="G1372" s="28"/>
    </row>
    <row r="1373" spans="3:7" s="25" customFormat="1" ht="15" x14ac:dyDescent="0.2">
      <c r="C1373" s="27"/>
      <c r="D1373" s="37"/>
      <c r="E1373" s="37"/>
      <c r="F1373" s="28"/>
      <c r="G1373" s="28"/>
    </row>
    <row r="1374" spans="3:7" s="25" customFormat="1" ht="15" x14ac:dyDescent="0.2">
      <c r="C1374" s="27"/>
      <c r="D1374" s="37"/>
      <c r="E1374" s="37"/>
      <c r="F1374" s="28"/>
      <c r="G1374" s="28"/>
    </row>
    <row r="1375" spans="3:7" s="25" customFormat="1" ht="15" x14ac:dyDescent="0.2">
      <c r="C1375" s="27"/>
      <c r="D1375" s="37"/>
      <c r="E1375" s="37"/>
      <c r="F1375" s="28"/>
      <c r="G1375" s="28"/>
    </row>
    <row r="1376" spans="3:7" s="25" customFormat="1" ht="15" x14ac:dyDescent="0.2">
      <c r="C1376" s="27"/>
      <c r="D1376" s="37"/>
      <c r="E1376" s="37"/>
      <c r="F1376" s="28"/>
      <c r="G1376" s="28"/>
    </row>
    <row r="1377" spans="3:7" s="25" customFormat="1" ht="15" x14ac:dyDescent="0.2">
      <c r="C1377" s="27"/>
      <c r="D1377" s="37"/>
      <c r="E1377" s="37"/>
      <c r="F1377" s="28"/>
      <c r="G1377" s="28"/>
    </row>
    <row r="1378" spans="3:7" s="25" customFormat="1" ht="15" x14ac:dyDescent="0.2">
      <c r="C1378" s="27"/>
      <c r="D1378" s="37"/>
      <c r="E1378" s="37"/>
      <c r="F1378" s="28"/>
      <c r="G1378" s="28"/>
    </row>
    <row r="1379" spans="3:7" s="25" customFormat="1" ht="15" x14ac:dyDescent="0.2">
      <c r="C1379" s="27"/>
      <c r="D1379" s="37"/>
      <c r="E1379" s="37"/>
      <c r="F1379" s="28"/>
      <c r="G1379" s="28"/>
    </row>
    <row r="1380" spans="3:7" s="25" customFormat="1" ht="15" x14ac:dyDescent="0.2">
      <c r="C1380" s="27"/>
      <c r="D1380" s="37"/>
      <c r="E1380" s="37"/>
      <c r="F1380" s="28"/>
      <c r="G1380" s="28"/>
    </row>
    <row r="1381" spans="3:7" s="25" customFormat="1" ht="15" x14ac:dyDescent="0.2">
      <c r="C1381" s="27"/>
      <c r="D1381" s="37"/>
      <c r="E1381" s="37"/>
      <c r="F1381" s="28"/>
      <c r="G1381" s="28"/>
    </row>
    <row r="1382" spans="3:7" s="25" customFormat="1" ht="15" x14ac:dyDescent="0.2">
      <c r="C1382" s="27"/>
      <c r="D1382" s="37"/>
      <c r="E1382" s="37"/>
      <c r="F1382" s="28"/>
      <c r="G1382" s="28"/>
    </row>
    <row r="1383" spans="3:7" s="25" customFormat="1" ht="15" x14ac:dyDescent="0.2">
      <c r="C1383" s="27"/>
      <c r="D1383" s="37"/>
      <c r="E1383" s="37"/>
      <c r="F1383" s="28"/>
      <c r="G1383" s="28"/>
    </row>
    <row r="1384" spans="3:7" s="25" customFormat="1" ht="15" x14ac:dyDescent="0.2">
      <c r="C1384" s="27"/>
      <c r="D1384" s="37"/>
      <c r="E1384" s="37"/>
      <c r="F1384" s="28"/>
      <c r="G1384" s="28"/>
    </row>
    <row r="1385" spans="3:7" s="25" customFormat="1" ht="15" x14ac:dyDescent="0.2">
      <c r="C1385" s="27"/>
      <c r="D1385" s="37"/>
      <c r="E1385" s="37"/>
      <c r="F1385" s="28"/>
      <c r="G1385" s="28"/>
    </row>
    <row r="1386" spans="3:7" s="25" customFormat="1" ht="15" x14ac:dyDescent="0.2">
      <c r="C1386" s="27"/>
      <c r="D1386" s="37"/>
      <c r="E1386" s="37"/>
      <c r="F1386" s="28"/>
      <c r="G1386" s="28"/>
    </row>
    <row r="1387" spans="3:7" s="25" customFormat="1" ht="15" x14ac:dyDescent="0.2">
      <c r="C1387" s="27"/>
      <c r="D1387" s="37"/>
      <c r="E1387" s="37"/>
      <c r="F1387" s="28"/>
      <c r="G1387" s="28"/>
    </row>
    <row r="1388" spans="3:7" s="25" customFormat="1" ht="15" x14ac:dyDescent="0.2">
      <c r="C1388" s="27"/>
      <c r="D1388" s="37"/>
      <c r="E1388" s="37"/>
      <c r="F1388" s="28"/>
      <c r="G1388" s="28"/>
    </row>
    <row r="1389" spans="3:7" s="25" customFormat="1" ht="15" x14ac:dyDescent="0.2">
      <c r="C1389" s="27"/>
      <c r="D1389" s="37"/>
      <c r="E1389" s="37"/>
      <c r="F1389" s="28"/>
      <c r="G1389" s="28"/>
    </row>
    <row r="1390" spans="3:7" s="25" customFormat="1" ht="15" x14ac:dyDescent="0.2">
      <c r="C1390" s="27"/>
      <c r="D1390" s="37"/>
      <c r="E1390" s="37"/>
      <c r="F1390" s="28"/>
      <c r="G1390" s="28"/>
    </row>
    <row r="1391" spans="3:7" s="25" customFormat="1" ht="15" x14ac:dyDescent="0.2">
      <c r="C1391" s="27"/>
      <c r="D1391" s="37"/>
      <c r="E1391" s="37"/>
      <c r="F1391" s="28"/>
      <c r="G1391" s="28"/>
    </row>
    <row r="1392" spans="3:7" s="25" customFormat="1" ht="15" x14ac:dyDescent="0.2">
      <c r="C1392" s="27"/>
      <c r="D1392" s="37"/>
      <c r="E1392" s="37"/>
      <c r="F1392" s="28"/>
      <c r="G1392" s="28"/>
    </row>
    <row r="1393" spans="3:7" s="25" customFormat="1" ht="15" x14ac:dyDescent="0.2">
      <c r="C1393" s="27"/>
      <c r="D1393" s="37"/>
      <c r="E1393" s="37"/>
      <c r="F1393" s="28"/>
      <c r="G1393" s="28"/>
    </row>
    <row r="1394" spans="3:7" s="25" customFormat="1" ht="15" x14ac:dyDescent="0.2">
      <c r="C1394" s="27"/>
      <c r="D1394" s="37"/>
      <c r="E1394" s="37"/>
      <c r="F1394" s="28"/>
      <c r="G1394" s="28"/>
    </row>
    <row r="1395" spans="3:7" s="25" customFormat="1" ht="15" x14ac:dyDescent="0.2">
      <c r="C1395" s="27"/>
      <c r="D1395" s="37"/>
      <c r="E1395" s="37"/>
      <c r="F1395" s="28"/>
      <c r="G1395" s="28"/>
    </row>
    <row r="1396" spans="3:7" s="25" customFormat="1" ht="15" x14ac:dyDescent="0.2">
      <c r="C1396" s="27"/>
      <c r="D1396" s="37"/>
      <c r="E1396" s="37"/>
      <c r="F1396" s="28"/>
      <c r="G1396" s="28"/>
    </row>
    <row r="1397" spans="3:7" s="25" customFormat="1" ht="15" x14ac:dyDescent="0.2">
      <c r="C1397" s="27"/>
      <c r="D1397" s="37"/>
      <c r="E1397" s="37"/>
      <c r="F1397" s="28"/>
      <c r="G1397" s="28"/>
    </row>
    <row r="1398" spans="3:7" s="25" customFormat="1" ht="15" x14ac:dyDescent="0.2">
      <c r="C1398" s="27"/>
      <c r="D1398" s="37"/>
      <c r="E1398" s="37"/>
      <c r="F1398" s="28"/>
      <c r="G1398" s="28"/>
    </row>
    <row r="1399" spans="3:7" s="25" customFormat="1" ht="15" x14ac:dyDescent="0.2">
      <c r="C1399" s="27"/>
      <c r="D1399" s="37"/>
      <c r="E1399" s="37"/>
      <c r="F1399" s="28"/>
      <c r="G1399" s="28"/>
    </row>
    <row r="1400" spans="3:7" s="25" customFormat="1" ht="15" x14ac:dyDescent="0.2">
      <c r="C1400" s="27"/>
      <c r="D1400" s="37"/>
      <c r="E1400" s="37"/>
      <c r="F1400" s="28"/>
      <c r="G1400" s="28"/>
    </row>
    <row r="1401" spans="3:7" s="25" customFormat="1" ht="15" x14ac:dyDescent="0.2">
      <c r="C1401" s="27"/>
      <c r="D1401" s="37"/>
      <c r="E1401" s="37"/>
      <c r="F1401" s="28"/>
      <c r="G1401" s="28"/>
    </row>
    <row r="1402" spans="3:7" s="25" customFormat="1" ht="15" x14ac:dyDescent="0.2">
      <c r="C1402" s="27"/>
      <c r="D1402" s="37"/>
      <c r="E1402" s="37"/>
      <c r="F1402" s="28"/>
      <c r="G1402" s="28"/>
    </row>
    <row r="1403" spans="3:7" s="25" customFormat="1" ht="15" x14ac:dyDescent="0.2">
      <c r="C1403" s="27"/>
      <c r="D1403" s="37"/>
      <c r="E1403" s="37"/>
      <c r="F1403" s="28"/>
      <c r="G1403" s="28"/>
    </row>
    <row r="1404" spans="3:7" s="25" customFormat="1" ht="15" x14ac:dyDescent="0.2">
      <c r="C1404" s="27"/>
      <c r="D1404" s="37"/>
      <c r="E1404" s="37"/>
      <c r="F1404" s="28"/>
      <c r="G1404" s="28"/>
    </row>
    <row r="1405" spans="3:7" s="25" customFormat="1" ht="15" x14ac:dyDescent="0.2">
      <c r="C1405" s="27"/>
      <c r="D1405" s="37"/>
      <c r="E1405" s="37"/>
      <c r="F1405" s="28"/>
      <c r="G1405" s="28"/>
    </row>
    <row r="1406" spans="3:7" s="25" customFormat="1" ht="15" x14ac:dyDescent="0.2">
      <c r="C1406" s="27"/>
      <c r="D1406" s="37"/>
      <c r="E1406" s="37"/>
      <c r="F1406" s="28"/>
      <c r="G1406" s="28"/>
    </row>
    <row r="1407" spans="3:7" s="25" customFormat="1" ht="15" x14ac:dyDescent="0.2">
      <c r="C1407" s="27"/>
      <c r="D1407" s="37"/>
      <c r="E1407" s="37"/>
      <c r="F1407" s="28"/>
      <c r="G1407" s="28"/>
    </row>
    <row r="1408" spans="3:7" s="25" customFormat="1" ht="15" x14ac:dyDescent="0.2">
      <c r="C1408" s="27"/>
      <c r="D1408" s="37"/>
      <c r="E1408" s="37"/>
      <c r="F1408" s="28"/>
      <c r="G1408" s="28"/>
    </row>
    <row r="1409" spans="3:7" s="25" customFormat="1" ht="15" x14ac:dyDescent="0.2">
      <c r="C1409" s="27"/>
      <c r="D1409" s="37"/>
      <c r="E1409" s="37"/>
      <c r="F1409" s="28"/>
      <c r="G1409" s="28"/>
    </row>
    <row r="1410" spans="3:7" s="25" customFormat="1" ht="15" x14ac:dyDescent="0.2">
      <c r="C1410" s="27"/>
      <c r="D1410" s="37"/>
      <c r="E1410" s="37"/>
      <c r="F1410" s="28"/>
      <c r="G1410" s="28"/>
    </row>
    <row r="1411" spans="3:7" s="25" customFormat="1" ht="15" x14ac:dyDescent="0.2">
      <c r="C1411" s="27"/>
      <c r="D1411" s="37"/>
      <c r="E1411" s="37"/>
      <c r="F1411" s="28"/>
      <c r="G1411" s="28"/>
    </row>
    <row r="1412" spans="3:7" s="25" customFormat="1" ht="15" x14ac:dyDescent="0.2">
      <c r="C1412" s="27"/>
      <c r="D1412" s="37"/>
      <c r="E1412" s="37"/>
      <c r="F1412" s="28"/>
      <c r="G1412" s="28"/>
    </row>
    <row r="1413" spans="3:7" s="25" customFormat="1" ht="15" x14ac:dyDescent="0.2">
      <c r="C1413" s="27"/>
      <c r="D1413" s="37"/>
      <c r="E1413" s="37"/>
      <c r="F1413" s="28"/>
      <c r="G1413" s="28"/>
    </row>
    <row r="1414" spans="3:7" s="25" customFormat="1" ht="15" x14ac:dyDescent="0.2">
      <c r="C1414" s="27"/>
      <c r="D1414" s="37"/>
      <c r="E1414" s="37"/>
      <c r="F1414" s="28"/>
      <c r="G1414" s="28"/>
    </row>
    <row r="1415" spans="3:7" s="25" customFormat="1" ht="15" x14ac:dyDescent="0.2">
      <c r="C1415" s="27"/>
      <c r="D1415" s="37"/>
      <c r="E1415" s="37"/>
      <c r="F1415" s="28"/>
      <c r="G1415" s="28"/>
    </row>
    <row r="1416" spans="3:7" s="25" customFormat="1" ht="15" x14ac:dyDescent="0.2">
      <c r="C1416" s="27"/>
      <c r="D1416" s="37"/>
      <c r="E1416" s="37"/>
      <c r="F1416" s="28"/>
      <c r="G1416" s="28"/>
    </row>
    <row r="1417" spans="3:7" s="25" customFormat="1" ht="15" x14ac:dyDescent="0.2">
      <c r="C1417" s="27"/>
      <c r="D1417" s="37"/>
      <c r="E1417" s="37"/>
      <c r="F1417" s="28"/>
      <c r="G1417" s="28"/>
    </row>
    <row r="1418" spans="3:7" s="25" customFormat="1" ht="15" x14ac:dyDescent="0.2">
      <c r="C1418" s="27"/>
      <c r="D1418" s="37"/>
      <c r="E1418" s="37"/>
      <c r="F1418" s="28"/>
      <c r="G1418" s="28"/>
    </row>
    <row r="1419" spans="3:7" s="25" customFormat="1" ht="15" x14ac:dyDescent="0.2">
      <c r="C1419" s="27"/>
      <c r="D1419" s="37"/>
      <c r="E1419" s="37"/>
      <c r="F1419" s="28"/>
      <c r="G1419" s="28"/>
    </row>
    <row r="1420" spans="3:7" s="25" customFormat="1" ht="15" x14ac:dyDescent="0.2">
      <c r="C1420" s="27"/>
      <c r="D1420" s="37"/>
      <c r="E1420" s="37"/>
      <c r="F1420" s="28"/>
      <c r="G1420" s="28"/>
    </row>
    <row r="1421" spans="3:7" s="25" customFormat="1" ht="15" x14ac:dyDescent="0.2">
      <c r="C1421" s="27"/>
      <c r="D1421" s="37"/>
      <c r="E1421" s="37"/>
      <c r="F1421" s="28"/>
      <c r="G1421" s="28"/>
    </row>
    <row r="1422" spans="3:7" s="25" customFormat="1" ht="15" x14ac:dyDescent="0.2">
      <c r="C1422" s="27"/>
      <c r="D1422" s="37"/>
      <c r="E1422" s="37"/>
      <c r="F1422" s="28"/>
      <c r="G1422" s="28"/>
    </row>
    <row r="1423" spans="3:7" s="25" customFormat="1" ht="15" x14ac:dyDescent="0.2">
      <c r="C1423" s="27"/>
      <c r="D1423" s="37"/>
      <c r="E1423" s="37"/>
      <c r="F1423" s="28"/>
      <c r="G1423" s="28"/>
    </row>
    <row r="1424" spans="3:7" s="25" customFormat="1" ht="15" x14ac:dyDescent="0.2">
      <c r="C1424" s="27"/>
      <c r="D1424" s="37"/>
      <c r="E1424" s="37"/>
      <c r="F1424" s="28"/>
      <c r="G1424" s="28"/>
    </row>
    <row r="1425" spans="3:7" s="25" customFormat="1" ht="15" x14ac:dyDescent="0.2">
      <c r="C1425" s="27"/>
      <c r="D1425" s="37"/>
      <c r="E1425" s="37"/>
      <c r="F1425" s="28"/>
      <c r="G1425" s="28"/>
    </row>
    <row r="1426" spans="3:7" s="25" customFormat="1" ht="15" x14ac:dyDescent="0.2">
      <c r="C1426" s="27"/>
      <c r="D1426" s="37"/>
      <c r="E1426" s="37"/>
      <c r="F1426" s="28"/>
      <c r="G1426" s="28"/>
    </row>
    <row r="1427" spans="3:7" s="25" customFormat="1" ht="15" x14ac:dyDescent="0.2">
      <c r="C1427" s="27"/>
      <c r="D1427" s="37"/>
      <c r="E1427" s="37"/>
      <c r="F1427" s="28"/>
      <c r="G1427" s="28"/>
    </row>
    <row r="1428" spans="3:7" s="25" customFormat="1" ht="15" x14ac:dyDescent="0.2">
      <c r="C1428" s="27"/>
      <c r="D1428" s="37"/>
      <c r="E1428" s="37"/>
      <c r="F1428" s="28"/>
      <c r="G1428" s="28"/>
    </row>
    <row r="1429" spans="3:7" s="25" customFormat="1" ht="15" x14ac:dyDescent="0.2">
      <c r="C1429" s="27"/>
      <c r="D1429" s="37"/>
      <c r="E1429" s="37"/>
      <c r="F1429" s="28"/>
      <c r="G1429" s="28"/>
    </row>
    <row r="1430" spans="3:7" s="25" customFormat="1" ht="15" x14ac:dyDescent="0.2">
      <c r="C1430" s="27"/>
      <c r="D1430" s="37"/>
      <c r="E1430" s="37"/>
      <c r="F1430" s="28"/>
      <c r="G1430" s="28"/>
    </row>
    <row r="1431" spans="3:7" s="25" customFormat="1" ht="15" x14ac:dyDescent="0.2">
      <c r="C1431" s="27"/>
      <c r="D1431" s="37"/>
      <c r="E1431" s="37"/>
      <c r="F1431" s="28"/>
      <c r="G1431" s="28"/>
    </row>
    <row r="1432" spans="3:7" s="25" customFormat="1" ht="15" x14ac:dyDescent="0.2">
      <c r="C1432" s="27"/>
      <c r="D1432" s="37"/>
      <c r="E1432" s="37"/>
      <c r="F1432" s="28"/>
      <c r="G1432" s="28"/>
    </row>
    <row r="1433" spans="3:7" s="25" customFormat="1" ht="15" x14ac:dyDescent="0.2">
      <c r="C1433" s="27"/>
      <c r="D1433" s="37"/>
      <c r="E1433" s="37"/>
      <c r="F1433" s="28"/>
      <c r="G1433" s="28"/>
    </row>
    <row r="1434" spans="3:7" s="25" customFormat="1" ht="15" x14ac:dyDescent="0.2">
      <c r="C1434" s="27"/>
      <c r="D1434" s="37"/>
      <c r="E1434" s="37"/>
      <c r="F1434" s="28"/>
      <c r="G1434" s="28"/>
    </row>
    <row r="1435" spans="3:7" s="25" customFormat="1" ht="15" x14ac:dyDescent="0.2">
      <c r="C1435" s="27"/>
      <c r="D1435" s="37"/>
      <c r="E1435" s="37"/>
      <c r="F1435" s="28"/>
      <c r="G1435" s="28"/>
    </row>
    <row r="1436" spans="3:7" s="25" customFormat="1" ht="15" x14ac:dyDescent="0.2">
      <c r="C1436" s="27"/>
      <c r="D1436" s="37"/>
      <c r="E1436" s="37"/>
      <c r="F1436" s="28"/>
      <c r="G1436" s="28"/>
    </row>
    <row r="1437" spans="3:7" s="25" customFormat="1" ht="15" x14ac:dyDescent="0.2">
      <c r="C1437" s="27"/>
      <c r="D1437" s="37"/>
      <c r="E1437" s="37"/>
      <c r="F1437" s="28"/>
      <c r="G1437" s="28"/>
    </row>
    <row r="1438" spans="3:7" s="25" customFormat="1" ht="15" x14ac:dyDescent="0.2">
      <c r="C1438" s="27"/>
      <c r="D1438" s="37"/>
      <c r="E1438" s="37"/>
      <c r="F1438" s="28"/>
      <c r="G1438" s="28"/>
    </row>
    <row r="1439" spans="3:7" s="25" customFormat="1" ht="15" x14ac:dyDescent="0.2">
      <c r="C1439" s="27"/>
      <c r="D1439" s="37"/>
      <c r="E1439" s="37"/>
      <c r="F1439" s="28"/>
      <c r="G1439" s="28"/>
    </row>
    <row r="1440" spans="3:7" s="25" customFormat="1" ht="15" x14ac:dyDescent="0.2">
      <c r="C1440" s="27"/>
      <c r="D1440" s="37"/>
      <c r="E1440" s="37"/>
      <c r="F1440" s="28"/>
      <c r="G1440" s="28"/>
    </row>
    <row r="1441" spans="3:7" s="25" customFormat="1" ht="15" x14ac:dyDescent="0.2">
      <c r="C1441" s="27"/>
      <c r="D1441" s="37"/>
      <c r="E1441" s="37"/>
      <c r="F1441" s="28"/>
      <c r="G1441" s="28"/>
    </row>
    <row r="1442" spans="3:7" s="25" customFormat="1" ht="15" x14ac:dyDescent="0.2">
      <c r="C1442" s="27"/>
      <c r="D1442" s="37"/>
      <c r="E1442" s="37"/>
      <c r="F1442" s="28"/>
      <c r="G1442" s="28"/>
    </row>
    <row r="1443" spans="3:7" s="25" customFormat="1" ht="15" x14ac:dyDescent="0.2">
      <c r="C1443" s="27"/>
      <c r="D1443" s="37"/>
      <c r="E1443" s="37"/>
      <c r="F1443" s="28"/>
      <c r="G1443" s="28"/>
    </row>
    <row r="1444" spans="3:7" s="25" customFormat="1" ht="15" x14ac:dyDescent="0.2">
      <c r="C1444" s="27"/>
      <c r="D1444" s="37"/>
      <c r="E1444" s="37"/>
      <c r="F1444" s="28"/>
      <c r="G1444" s="28"/>
    </row>
    <row r="1445" spans="3:7" s="25" customFormat="1" ht="15" x14ac:dyDescent="0.2">
      <c r="C1445" s="27"/>
      <c r="D1445" s="37"/>
      <c r="E1445" s="37"/>
      <c r="F1445" s="28"/>
      <c r="G1445" s="28"/>
    </row>
    <row r="1446" spans="3:7" s="25" customFormat="1" ht="15" x14ac:dyDescent="0.2">
      <c r="C1446" s="27"/>
      <c r="D1446" s="37"/>
      <c r="E1446" s="37"/>
      <c r="F1446" s="28"/>
      <c r="G1446" s="28"/>
    </row>
    <row r="1447" spans="3:7" s="25" customFormat="1" ht="15" x14ac:dyDescent="0.2">
      <c r="C1447" s="27"/>
      <c r="D1447" s="37"/>
      <c r="E1447" s="37"/>
      <c r="F1447" s="28"/>
      <c r="G1447" s="28"/>
    </row>
    <row r="1448" spans="3:7" s="25" customFormat="1" ht="15" x14ac:dyDescent="0.2">
      <c r="C1448" s="27"/>
      <c r="D1448" s="37"/>
      <c r="E1448" s="37"/>
      <c r="F1448" s="28"/>
      <c r="G1448" s="28"/>
    </row>
    <row r="1449" spans="3:7" s="25" customFormat="1" ht="15" x14ac:dyDescent="0.2">
      <c r="C1449" s="27"/>
      <c r="D1449" s="37"/>
      <c r="E1449" s="37"/>
      <c r="F1449" s="28"/>
      <c r="G1449" s="28"/>
    </row>
    <row r="1450" spans="3:7" s="25" customFormat="1" ht="15" x14ac:dyDescent="0.2">
      <c r="C1450" s="27"/>
      <c r="D1450" s="37"/>
      <c r="E1450" s="37"/>
      <c r="F1450" s="28"/>
      <c r="G1450" s="28"/>
    </row>
    <row r="1451" spans="3:7" s="25" customFormat="1" ht="15" x14ac:dyDescent="0.2">
      <c r="C1451" s="27"/>
      <c r="D1451" s="37"/>
      <c r="E1451" s="37"/>
      <c r="F1451" s="28"/>
      <c r="G1451" s="28"/>
    </row>
    <row r="1452" spans="3:7" s="25" customFormat="1" ht="15" x14ac:dyDescent="0.2">
      <c r="C1452" s="27"/>
      <c r="D1452" s="37"/>
      <c r="E1452" s="37"/>
      <c r="F1452" s="28"/>
      <c r="G1452" s="28"/>
    </row>
    <row r="1453" spans="3:7" s="25" customFormat="1" ht="15" x14ac:dyDescent="0.2">
      <c r="C1453" s="27"/>
      <c r="D1453" s="37"/>
      <c r="E1453" s="37"/>
      <c r="F1453" s="28"/>
      <c r="G1453" s="28"/>
    </row>
    <row r="1454" spans="3:7" s="25" customFormat="1" ht="15" x14ac:dyDescent="0.2">
      <c r="C1454" s="27"/>
      <c r="D1454" s="37"/>
      <c r="E1454" s="37"/>
      <c r="F1454" s="28"/>
      <c r="G1454" s="28"/>
    </row>
    <row r="1455" spans="3:7" s="25" customFormat="1" ht="15" x14ac:dyDescent="0.2">
      <c r="C1455" s="27"/>
      <c r="D1455" s="37"/>
      <c r="E1455" s="37"/>
      <c r="F1455" s="28"/>
      <c r="G1455" s="28"/>
    </row>
    <row r="1456" spans="3:7" s="25" customFormat="1" ht="15" x14ac:dyDescent="0.2">
      <c r="C1456" s="27"/>
      <c r="D1456" s="37"/>
      <c r="E1456" s="37"/>
      <c r="F1456" s="28"/>
      <c r="G1456" s="28"/>
    </row>
    <row r="1457" spans="3:7" s="25" customFormat="1" ht="15" x14ac:dyDescent="0.2">
      <c r="C1457" s="27"/>
      <c r="D1457" s="37"/>
      <c r="E1457" s="37"/>
      <c r="F1457" s="28"/>
      <c r="G1457" s="28"/>
    </row>
    <row r="1458" spans="3:7" s="25" customFormat="1" ht="15" x14ac:dyDescent="0.2">
      <c r="C1458" s="27"/>
      <c r="D1458" s="37"/>
      <c r="E1458" s="37"/>
      <c r="F1458" s="28"/>
      <c r="G1458" s="28"/>
    </row>
    <row r="1459" spans="3:7" s="25" customFormat="1" ht="15" x14ac:dyDescent="0.2">
      <c r="C1459" s="27"/>
      <c r="D1459" s="37"/>
      <c r="E1459" s="37"/>
      <c r="F1459" s="28"/>
      <c r="G1459" s="28"/>
    </row>
    <row r="1460" spans="3:7" s="25" customFormat="1" ht="15" x14ac:dyDescent="0.2">
      <c r="C1460" s="27"/>
      <c r="D1460" s="37"/>
      <c r="E1460" s="37"/>
      <c r="F1460" s="28"/>
      <c r="G1460" s="28"/>
    </row>
    <row r="1461" spans="3:7" s="25" customFormat="1" ht="15" x14ac:dyDescent="0.2">
      <c r="C1461" s="27"/>
      <c r="D1461" s="37"/>
      <c r="E1461" s="37"/>
      <c r="F1461" s="28"/>
      <c r="G1461" s="28"/>
    </row>
    <row r="1462" spans="3:7" s="25" customFormat="1" ht="15" x14ac:dyDescent="0.2">
      <c r="C1462" s="27"/>
      <c r="D1462" s="37"/>
      <c r="E1462" s="37"/>
      <c r="F1462" s="28"/>
      <c r="G1462" s="28"/>
    </row>
    <row r="1463" spans="3:7" s="25" customFormat="1" ht="15" x14ac:dyDescent="0.2">
      <c r="C1463" s="27"/>
      <c r="D1463" s="37"/>
      <c r="E1463" s="37"/>
      <c r="F1463" s="28"/>
      <c r="G1463" s="28"/>
    </row>
    <row r="1464" spans="3:7" s="25" customFormat="1" ht="15" x14ac:dyDescent="0.2">
      <c r="C1464" s="27"/>
      <c r="D1464" s="37"/>
      <c r="E1464" s="37"/>
      <c r="F1464" s="28"/>
      <c r="G1464" s="28"/>
    </row>
    <row r="1465" spans="3:7" s="25" customFormat="1" ht="15" x14ac:dyDescent="0.2">
      <c r="C1465" s="27"/>
      <c r="D1465" s="37"/>
      <c r="E1465" s="37"/>
      <c r="F1465" s="28"/>
      <c r="G1465" s="28"/>
    </row>
    <row r="1466" spans="3:7" s="25" customFormat="1" ht="15" x14ac:dyDescent="0.2">
      <c r="C1466" s="27"/>
      <c r="D1466" s="37"/>
      <c r="E1466" s="37"/>
      <c r="F1466" s="28"/>
      <c r="G1466" s="28"/>
    </row>
    <row r="1467" spans="3:7" s="25" customFormat="1" ht="15" x14ac:dyDescent="0.2">
      <c r="C1467" s="27"/>
      <c r="D1467" s="37"/>
      <c r="E1467" s="37"/>
      <c r="F1467" s="28"/>
      <c r="G1467" s="28"/>
    </row>
    <row r="1468" spans="3:7" s="25" customFormat="1" ht="15" x14ac:dyDescent="0.2">
      <c r="C1468" s="27"/>
      <c r="D1468" s="37"/>
      <c r="E1468" s="37"/>
      <c r="F1468" s="28"/>
      <c r="G1468" s="28"/>
    </row>
    <row r="1469" spans="3:7" s="25" customFormat="1" ht="15" x14ac:dyDescent="0.2">
      <c r="C1469" s="27"/>
      <c r="D1469" s="37"/>
      <c r="E1469" s="37"/>
      <c r="F1469" s="28"/>
      <c r="G1469" s="28"/>
    </row>
    <row r="1470" spans="3:7" s="25" customFormat="1" ht="15" x14ac:dyDescent="0.2">
      <c r="C1470" s="27"/>
      <c r="D1470" s="37"/>
      <c r="E1470" s="37"/>
      <c r="F1470" s="28"/>
      <c r="G1470" s="28"/>
    </row>
    <row r="1471" spans="3:7" s="25" customFormat="1" ht="15" x14ac:dyDescent="0.2">
      <c r="C1471" s="27"/>
      <c r="D1471" s="37"/>
      <c r="E1471" s="37"/>
      <c r="F1471" s="28"/>
      <c r="G1471" s="28"/>
    </row>
    <row r="1472" spans="3:7" s="25" customFormat="1" ht="15" x14ac:dyDescent="0.2">
      <c r="C1472" s="27"/>
      <c r="D1472" s="37"/>
      <c r="E1472" s="37"/>
      <c r="F1472" s="28"/>
      <c r="G1472" s="28"/>
    </row>
    <row r="1473" spans="3:7" s="25" customFormat="1" ht="15" x14ac:dyDescent="0.2">
      <c r="C1473" s="27"/>
      <c r="D1473" s="37"/>
      <c r="E1473" s="37"/>
      <c r="F1473" s="28"/>
      <c r="G1473" s="28"/>
    </row>
    <row r="1474" spans="3:7" s="25" customFormat="1" ht="15" x14ac:dyDescent="0.2">
      <c r="C1474" s="27"/>
      <c r="D1474" s="37"/>
      <c r="E1474" s="37"/>
      <c r="F1474" s="28"/>
      <c r="G1474" s="28"/>
    </row>
    <row r="1475" spans="3:7" s="25" customFormat="1" ht="15" x14ac:dyDescent="0.2">
      <c r="C1475" s="27"/>
      <c r="D1475" s="37"/>
      <c r="E1475" s="37"/>
      <c r="F1475" s="28"/>
      <c r="G1475" s="28"/>
    </row>
    <row r="1476" spans="3:7" s="25" customFormat="1" ht="15" x14ac:dyDescent="0.2">
      <c r="C1476" s="27"/>
      <c r="D1476" s="37"/>
      <c r="E1476" s="37"/>
      <c r="F1476" s="28"/>
      <c r="G1476" s="28"/>
    </row>
    <row r="1477" spans="3:7" s="25" customFormat="1" ht="15" x14ac:dyDescent="0.2">
      <c r="C1477" s="27"/>
      <c r="D1477" s="37"/>
      <c r="E1477" s="37"/>
      <c r="F1477" s="28"/>
      <c r="G1477" s="28"/>
    </row>
    <row r="1478" spans="3:7" s="25" customFormat="1" ht="15" x14ac:dyDescent="0.2">
      <c r="C1478" s="27"/>
      <c r="D1478" s="37"/>
      <c r="E1478" s="37"/>
      <c r="F1478" s="28"/>
      <c r="G1478" s="28"/>
    </row>
    <row r="1479" spans="3:7" s="25" customFormat="1" ht="15" x14ac:dyDescent="0.2">
      <c r="C1479" s="27"/>
      <c r="D1479" s="37"/>
      <c r="E1479" s="37"/>
      <c r="F1479" s="28"/>
      <c r="G1479" s="28"/>
    </row>
    <row r="1480" spans="3:7" s="25" customFormat="1" ht="15" x14ac:dyDescent="0.2">
      <c r="C1480" s="27"/>
      <c r="D1480" s="37"/>
      <c r="E1480" s="37"/>
      <c r="F1480" s="28"/>
      <c r="G1480" s="28"/>
    </row>
    <row r="1481" spans="3:7" s="25" customFormat="1" ht="15" x14ac:dyDescent="0.2">
      <c r="C1481" s="27"/>
      <c r="D1481" s="37"/>
      <c r="E1481" s="37"/>
      <c r="F1481" s="28"/>
      <c r="G1481" s="28"/>
    </row>
    <row r="1482" spans="3:7" s="25" customFormat="1" ht="15" x14ac:dyDescent="0.2">
      <c r="C1482" s="27"/>
      <c r="D1482" s="37"/>
      <c r="E1482" s="37"/>
      <c r="F1482" s="28"/>
      <c r="G1482" s="28"/>
    </row>
    <row r="1483" spans="3:7" s="25" customFormat="1" ht="15" x14ac:dyDescent="0.2">
      <c r="C1483" s="27"/>
      <c r="D1483" s="37"/>
      <c r="E1483" s="37"/>
      <c r="F1483" s="28"/>
      <c r="G1483" s="28"/>
    </row>
    <row r="1484" spans="3:7" s="25" customFormat="1" ht="15" x14ac:dyDescent="0.2">
      <c r="C1484" s="27"/>
      <c r="D1484" s="37"/>
      <c r="E1484" s="37"/>
      <c r="F1484" s="28"/>
      <c r="G1484" s="28"/>
    </row>
    <row r="1485" spans="3:7" s="25" customFormat="1" ht="15" x14ac:dyDescent="0.2">
      <c r="C1485" s="27"/>
      <c r="D1485" s="37"/>
      <c r="E1485" s="37"/>
      <c r="F1485" s="28"/>
      <c r="G1485" s="28"/>
    </row>
    <row r="1486" spans="3:7" s="25" customFormat="1" ht="15" x14ac:dyDescent="0.2">
      <c r="C1486" s="27"/>
      <c r="D1486" s="37"/>
      <c r="E1486" s="37"/>
      <c r="F1486" s="28"/>
      <c r="G1486" s="28"/>
    </row>
    <row r="1487" spans="3:7" s="25" customFormat="1" ht="15" x14ac:dyDescent="0.2">
      <c r="C1487" s="27"/>
      <c r="D1487" s="37"/>
      <c r="E1487" s="37"/>
      <c r="F1487" s="28"/>
      <c r="G1487" s="28"/>
    </row>
    <row r="1488" spans="3:7" s="25" customFormat="1" ht="15" x14ac:dyDescent="0.2">
      <c r="C1488" s="27"/>
      <c r="D1488" s="37"/>
      <c r="E1488" s="37"/>
      <c r="F1488" s="28"/>
      <c r="G1488" s="28"/>
    </row>
    <row r="1489" spans="3:7" s="25" customFormat="1" ht="15" x14ac:dyDescent="0.2">
      <c r="C1489" s="27"/>
      <c r="D1489" s="37"/>
      <c r="E1489" s="37"/>
      <c r="F1489" s="28"/>
      <c r="G1489" s="28"/>
    </row>
    <row r="1490" spans="3:7" s="25" customFormat="1" ht="15" x14ac:dyDescent="0.2">
      <c r="C1490" s="27"/>
      <c r="D1490" s="37"/>
      <c r="E1490" s="37"/>
      <c r="F1490" s="28"/>
      <c r="G1490" s="28"/>
    </row>
    <row r="1491" spans="3:7" s="25" customFormat="1" ht="15" x14ac:dyDescent="0.2">
      <c r="C1491" s="27"/>
      <c r="D1491" s="37"/>
      <c r="E1491" s="37"/>
      <c r="F1491" s="28"/>
      <c r="G1491" s="28"/>
    </row>
    <row r="1492" spans="3:7" s="25" customFormat="1" ht="15" x14ac:dyDescent="0.2">
      <c r="C1492" s="27"/>
      <c r="D1492" s="37"/>
      <c r="E1492" s="37"/>
      <c r="F1492" s="28"/>
      <c r="G1492" s="28"/>
    </row>
    <row r="1493" spans="3:7" s="25" customFormat="1" ht="15" x14ac:dyDescent="0.2">
      <c r="C1493" s="27"/>
      <c r="D1493" s="37"/>
      <c r="E1493" s="37"/>
      <c r="F1493" s="28"/>
      <c r="G1493" s="28"/>
    </row>
    <row r="1494" spans="3:7" s="25" customFormat="1" ht="15" x14ac:dyDescent="0.2">
      <c r="C1494" s="27"/>
      <c r="D1494" s="37"/>
      <c r="E1494" s="37"/>
      <c r="F1494" s="28"/>
      <c r="G1494" s="28"/>
    </row>
    <row r="1495" spans="3:7" s="25" customFormat="1" ht="15" x14ac:dyDescent="0.2">
      <c r="C1495" s="27"/>
      <c r="D1495" s="37"/>
      <c r="E1495" s="37"/>
      <c r="F1495" s="28"/>
      <c r="G1495" s="28"/>
    </row>
    <row r="1496" spans="3:7" s="25" customFormat="1" ht="15" x14ac:dyDescent="0.2">
      <c r="C1496" s="27"/>
      <c r="D1496" s="37"/>
      <c r="E1496" s="37"/>
      <c r="F1496" s="28"/>
      <c r="G1496" s="28"/>
    </row>
    <row r="1497" spans="3:7" s="25" customFormat="1" ht="15" x14ac:dyDescent="0.2">
      <c r="C1497" s="27"/>
      <c r="D1497" s="37"/>
      <c r="E1497" s="37"/>
      <c r="F1497" s="28"/>
      <c r="G1497" s="28"/>
    </row>
    <row r="1498" spans="3:7" s="25" customFormat="1" ht="15" x14ac:dyDescent="0.2">
      <c r="C1498" s="27"/>
      <c r="D1498" s="37"/>
      <c r="E1498" s="37"/>
      <c r="F1498" s="28"/>
      <c r="G1498" s="28"/>
    </row>
    <row r="1499" spans="3:7" s="25" customFormat="1" ht="15" x14ac:dyDescent="0.2">
      <c r="C1499" s="27"/>
      <c r="D1499" s="37"/>
      <c r="E1499" s="37"/>
      <c r="F1499" s="28"/>
      <c r="G1499" s="28"/>
    </row>
    <row r="1500" spans="3:7" s="25" customFormat="1" ht="15" x14ac:dyDescent="0.2">
      <c r="C1500" s="27"/>
      <c r="D1500" s="37"/>
      <c r="E1500" s="37"/>
      <c r="F1500" s="28"/>
      <c r="G1500" s="28"/>
    </row>
    <row r="1501" spans="3:7" s="25" customFormat="1" ht="15" x14ac:dyDescent="0.2">
      <c r="C1501" s="27"/>
      <c r="D1501" s="37"/>
      <c r="E1501" s="37"/>
      <c r="F1501" s="28"/>
      <c r="G1501" s="28"/>
    </row>
    <row r="1502" spans="3:7" s="25" customFormat="1" ht="15" x14ac:dyDescent="0.2">
      <c r="C1502" s="27"/>
      <c r="D1502" s="37"/>
      <c r="E1502" s="37"/>
      <c r="F1502" s="28"/>
      <c r="G1502" s="28"/>
    </row>
    <row r="1503" spans="3:7" s="25" customFormat="1" ht="15" x14ac:dyDescent="0.2">
      <c r="C1503" s="27"/>
      <c r="D1503" s="37"/>
      <c r="E1503" s="37"/>
      <c r="F1503" s="28"/>
      <c r="G1503" s="28"/>
    </row>
    <row r="1504" spans="3:7" s="25" customFormat="1" ht="15" x14ac:dyDescent="0.2">
      <c r="C1504" s="27"/>
      <c r="D1504" s="37"/>
      <c r="E1504" s="37"/>
      <c r="F1504" s="28"/>
      <c r="G1504" s="28"/>
    </row>
    <row r="1505" spans="3:7" s="25" customFormat="1" ht="15" x14ac:dyDescent="0.2">
      <c r="C1505" s="27"/>
      <c r="D1505" s="37"/>
      <c r="E1505" s="37"/>
      <c r="F1505" s="28"/>
      <c r="G1505" s="28"/>
    </row>
    <row r="1506" spans="3:7" s="25" customFormat="1" ht="15" x14ac:dyDescent="0.2">
      <c r="C1506" s="27"/>
      <c r="D1506" s="37"/>
      <c r="E1506" s="37"/>
      <c r="F1506" s="28"/>
      <c r="G1506" s="28"/>
    </row>
    <row r="1507" spans="3:7" s="25" customFormat="1" ht="15" x14ac:dyDescent="0.2">
      <c r="C1507" s="27"/>
      <c r="D1507" s="37"/>
      <c r="E1507" s="37"/>
      <c r="F1507" s="28"/>
      <c r="G1507" s="28"/>
    </row>
    <row r="1508" spans="3:7" s="25" customFormat="1" ht="15" x14ac:dyDescent="0.2">
      <c r="C1508" s="27"/>
      <c r="D1508" s="37"/>
      <c r="E1508" s="37"/>
      <c r="F1508" s="28"/>
      <c r="G1508" s="28"/>
    </row>
    <row r="1509" spans="3:7" s="25" customFormat="1" ht="15" x14ac:dyDescent="0.2">
      <c r="C1509" s="27"/>
      <c r="D1509" s="37"/>
      <c r="E1509" s="37"/>
      <c r="F1509" s="28"/>
      <c r="G1509" s="28"/>
    </row>
    <row r="1510" spans="3:7" s="25" customFormat="1" ht="15" x14ac:dyDescent="0.2">
      <c r="C1510" s="27"/>
      <c r="D1510" s="37"/>
      <c r="E1510" s="37"/>
      <c r="F1510" s="28"/>
      <c r="G1510" s="28"/>
    </row>
    <row r="1511" spans="3:7" s="25" customFormat="1" ht="15" x14ac:dyDescent="0.2">
      <c r="C1511" s="27"/>
      <c r="D1511" s="37"/>
      <c r="E1511" s="37"/>
      <c r="F1511" s="28"/>
      <c r="G1511" s="28"/>
    </row>
    <row r="1512" spans="3:7" s="25" customFormat="1" ht="15" x14ac:dyDescent="0.2">
      <c r="C1512" s="27"/>
      <c r="D1512" s="37"/>
      <c r="E1512" s="37"/>
      <c r="F1512" s="28"/>
      <c r="G1512" s="28"/>
    </row>
    <row r="1513" spans="3:7" s="25" customFormat="1" ht="15" x14ac:dyDescent="0.2">
      <c r="C1513" s="27"/>
      <c r="D1513" s="37"/>
      <c r="E1513" s="37"/>
      <c r="F1513" s="28"/>
      <c r="G1513" s="28"/>
    </row>
    <row r="1514" spans="3:7" s="25" customFormat="1" ht="15" x14ac:dyDescent="0.2">
      <c r="C1514" s="27"/>
      <c r="D1514" s="37"/>
      <c r="E1514" s="37"/>
      <c r="F1514" s="28"/>
      <c r="G1514" s="28"/>
    </row>
    <row r="1515" spans="3:7" s="25" customFormat="1" ht="15" x14ac:dyDescent="0.2">
      <c r="C1515" s="27"/>
      <c r="D1515" s="37"/>
      <c r="E1515" s="37"/>
      <c r="F1515" s="28"/>
      <c r="G1515" s="28"/>
    </row>
    <row r="1516" spans="3:7" s="25" customFormat="1" ht="15" x14ac:dyDescent="0.2">
      <c r="C1516" s="27"/>
      <c r="D1516" s="37"/>
      <c r="E1516" s="37"/>
      <c r="F1516" s="28"/>
      <c r="G1516" s="28"/>
    </row>
    <row r="1517" spans="3:7" s="25" customFormat="1" ht="15" x14ac:dyDescent="0.2">
      <c r="C1517" s="27"/>
      <c r="D1517" s="37"/>
      <c r="E1517" s="37"/>
      <c r="F1517" s="28"/>
      <c r="G1517" s="28"/>
    </row>
    <row r="1518" spans="3:7" s="25" customFormat="1" ht="15" x14ac:dyDescent="0.2">
      <c r="C1518" s="27"/>
      <c r="D1518" s="37"/>
      <c r="E1518" s="37"/>
      <c r="F1518" s="28"/>
      <c r="G1518" s="28"/>
    </row>
    <row r="1519" spans="3:7" s="25" customFormat="1" ht="15" x14ac:dyDescent="0.2">
      <c r="C1519" s="27"/>
      <c r="D1519" s="37"/>
      <c r="E1519" s="37"/>
      <c r="F1519" s="28"/>
      <c r="G1519" s="28"/>
    </row>
    <row r="1520" spans="3:7" s="25" customFormat="1" ht="15" x14ac:dyDescent="0.2">
      <c r="C1520" s="27"/>
      <c r="D1520" s="37"/>
      <c r="E1520" s="37"/>
      <c r="F1520" s="28"/>
      <c r="G1520" s="28"/>
    </row>
    <row r="1521" spans="3:7" s="25" customFormat="1" ht="15" x14ac:dyDescent="0.2">
      <c r="C1521" s="27"/>
      <c r="D1521" s="37"/>
      <c r="E1521" s="37"/>
      <c r="F1521" s="28"/>
      <c r="G1521" s="28"/>
    </row>
    <row r="1522" spans="3:7" s="25" customFormat="1" ht="15" x14ac:dyDescent="0.2">
      <c r="C1522" s="27"/>
      <c r="D1522" s="37"/>
      <c r="E1522" s="37"/>
      <c r="F1522" s="28"/>
      <c r="G1522" s="28"/>
    </row>
    <row r="1523" spans="3:7" s="25" customFormat="1" ht="15" x14ac:dyDescent="0.2">
      <c r="C1523" s="27"/>
      <c r="D1523" s="37"/>
      <c r="E1523" s="37"/>
      <c r="F1523" s="28"/>
      <c r="G1523" s="28"/>
    </row>
    <row r="1524" spans="3:7" s="25" customFormat="1" ht="15" x14ac:dyDescent="0.2">
      <c r="C1524" s="27"/>
      <c r="D1524" s="37"/>
      <c r="E1524" s="37"/>
      <c r="F1524" s="28"/>
      <c r="G1524" s="28"/>
    </row>
    <row r="1525" spans="3:7" s="25" customFormat="1" ht="15" x14ac:dyDescent="0.2">
      <c r="C1525" s="27"/>
      <c r="D1525" s="37"/>
      <c r="E1525" s="37"/>
      <c r="F1525" s="28"/>
      <c r="G1525" s="28"/>
    </row>
    <row r="1526" spans="3:7" s="25" customFormat="1" ht="15" x14ac:dyDescent="0.2">
      <c r="C1526" s="27"/>
      <c r="D1526" s="37"/>
      <c r="E1526" s="37"/>
      <c r="F1526" s="28"/>
      <c r="G1526" s="28"/>
    </row>
    <row r="1527" spans="3:7" s="25" customFormat="1" ht="15" x14ac:dyDescent="0.2">
      <c r="C1527" s="27"/>
      <c r="D1527" s="37"/>
      <c r="E1527" s="37"/>
      <c r="F1527" s="28"/>
      <c r="G1527" s="28"/>
    </row>
    <row r="1528" spans="3:7" s="25" customFormat="1" ht="15" x14ac:dyDescent="0.2">
      <c r="C1528" s="27"/>
      <c r="D1528" s="37"/>
      <c r="E1528" s="37"/>
      <c r="F1528" s="28"/>
      <c r="G1528" s="28"/>
    </row>
    <row r="1529" spans="3:7" s="25" customFormat="1" ht="15" x14ac:dyDescent="0.2">
      <c r="C1529" s="27"/>
      <c r="D1529" s="37"/>
      <c r="E1529" s="37"/>
      <c r="F1529" s="28"/>
      <c r="G1529" s="28"/>
    </row>
    <row r="1530" spans="3:7" s="25" customFormat="1" ht="15" x14ac:dyDescent="0.2">
      <c r="C1530" s="27"/>
      <c r="D1530" s="37"/>
      <c r="E1530" s="37"/>
      <c r="F1530" s="28"/>
      <c r="G1530" s="28"/>
    </row>
    <row r="1531" spans="3:7" s="25" customFormat="1" ht="15" x14ac:dyDescent="0.2">
      <c r="C1531" s="27"/>
      <c r="D1531" s="37"/>
      <c r="E1531" s="37"/>
      <c r="F1531" s="28"/>
      <c r="G1531" s="28"/>
    </row>
    <row r="1532" spans="3:7" s="25" customFormat="1" ht="15" x14ac:dyDescent="0.2">
      <c r="C1532" s="27"/>
      <c r="D1532" s="37"/>
      <c r="E1532" s="37"/>
      <c r="F1532" s="28"/>
      <c r="G1532" s="28"/>
    </row>
    <row r="1533" spans="3:7" s="25" customFormat="1" ht="15" x14ac:dyDescent="0.2">
      <c r="C1533" s="27"/>
      <c r="D1533" s="37"/>
      <c r="E1533" s="37"/>
      <c r="F1533" s="28"/>
      <c r="G1533" s="28"/>
    </row>
    <row r="1534" spans="3:7" s="25" customFormat="1" ht="15" x14ac:dyDescent="0.2">
      <c r="C1534" s="27"/>
      <c r="D1534" s="37"/>
      <c r="E1534" s="37"/>
      <c r="F1534" s="28"/>
      <c r="G1534" s="28"/>
    </row>
    <row r="1535" spans="3:7" s="25" customFormat="1" ht="15" x14ac:dyDescent="0.2">
      <c r="C1535" s="27"/>
      <c r="D1535" s="37"/>
      <c r="E1535" s="37"/>
      <c r="F1535" s="28"/>
      <c r="G1535" s="28"/>
    </row>
    <row r="1536" spans="3:7" s="25" customFormat="1" ht="15" x14ac:dyDescent="0.2">
      <c r="C1536" s="27"/>
      <c r="D1536" s="37"/>
      <c r="E1536" s="37"/>
      <c r="F1536" s="28"/>
      <c r="G1536" s="28"/>
    </row>
    <row r="1537" spans="3:7" s="25" customFormat="1" ht="15" x14ac:dyDescent="0.2">
      <c r="C1537" s="27"/>
      <c r="D1537" s="37"/>
      <c r="E1537" s="37"/>
      <c r="F1537" s="28"/>
      <c r="G1537" s="28"/>
    </row>
    <row r="1538" spans="3:7" s="25" customFormat="1" ht="15" x14ac:dyDescent="0.2">
      <c r="C1538" s="27"/>
      <c r="D1538" s="37"/>
      <c r="E1538" s="37"/>
      <c r="F1538" s="28"/>
      <c r="G1538" s="28"/>
    </row>
    <row r="1539" spans="3:7" s="25" customFormat="1" ht="15" x14ac:dyDescent="0.2">
      <c r="C1539" s="27"/>
      <c r="D1539" s="37"/>
      <c r="E1539" s="37"/>
      <c r="F1539" s="28"/>
      <c r="G1539" s="28"/>
    </row>
    <row r="1540" spans="3:7" s="25" customFormat="1" ht="15" x14ac:dyDescent="0.2">
      <c r="C1540" s="27"/>
      <c r="D1540" s="37"/>
      <c r="E1540" s="37"/>
      <c r="F1540" s="28"/>
      <c r="G1540" s="28"/>
    </row>
    <row r="1541" spans="3:7" s="25" customFormat="1" ht="15" x14ac:dyDescent="0.2">
      <c r="C1541" s="27"/>
      <c r="D1541" s="37"/>
      <c r="E1541" s="37"/>
      <c r="F1541" s="28"/>
      <c r="G1541" s="28"/>
    </row>
    <row r="1542" spans="3:7" s="25" customFormat="1" ht="15" x14ac:dyDescent="0.2">
      <c r="C1542" s="27"/>
      <c r="D1542" s="37"/>
      <c r="E1542" s="37"/>
      <c r="F1542" s="28"/>
      <c r="G1542" s="28"/>
    </row>
    <row r="1543" spans="3:7" s="25" customFormat="1" ht="15" x14ac:dyDescent="0.2">
      <c r="C1543" s="27"/>
      <c r="D1543" s="37"/>
      <c r="E1543" s="37"/>
      <c r="F1543" s="28"/>
      <c r="G1543" s="28"/>
    </row>
    <row r="1544" spans="3:7" s="25" customFormat="1" ht="15" x14ac:dyDescent="0.2">
      <c r="C1544" s="27"/>
      <c r="D1544" s="37"/>
      <c r="E1544" s="37"/>
      <c r="F1544" s="28"/>
      <c r="G1544" s="28"/>
    </row>
    <row r="1545" spans="3:7" s="25" customFormat="1" ht="15" x14ac:dyDescent="0.2">
      <c r="C1545" s="27"/>
      <c r="D1545" s="37"/>
      <c r="E1545" s="37"/>
      <c r="F1545" s="28"/>
      <c r="G1545" s="28"/>
    </row>
    <row r="1546" spans="3:7" s="25" customFormat="1" ht="15" x14ac:dyDescent="0.2">
      <c r="C1546" s="27"/>
      <c r="D1546" s="37"/>
      <c r="E1546" s="37"/>
      <c r="F1546" s="28"/>
      <c r="G1546" s="28"/>
    </row>
    <row r="1547" spans="3:7" s="25" customFormat="1" ht="15" x14ac:dyDescent="0.2">
      <c r="C1547" s="27"/>
      <c r="D1547" s="37"/>
      <c r="E1547" s="37"/>
      <c r="F1547" s="28"/>
      <c r="G1547" s="28"/>
    </row>
    <row r="1548" spans="3:7" s="25" customFormat="1" ht="15" x14ac:dyDescent="0.2">
      <c r="C1548" s="27"/>
      <c r="D1548" s="37"/>
      <c r="E1548" s="37"/>
      <c r="F1548" s="28"/>
      <c r="G1548" s="28"/>
    </row>
    <row r="1549" spans="3:7" s="25" customFormat="1" ht="15" x14ac:dyDescent="0.2">
      <c r="C1549" s="27"/>
      <c r="D1549" s="37"/>
      <c r="E1549" s="37"/>
      <c r="F1549" s="28"/>
      <c r="G1549" s="28"/>
    </row>
    <row r="1550" spans="3:7" s="25" customFormat="1" ht="15" x14ac:dyDescent="0.2">
      <c r="C1550" s="27"/>
      <c r="D1550" s="37"/>
      <c r="E1550" s="37"/>
      <c r="F1550" s="28"/>
      <c r="G1550" s="28"/>
    </row>
    <row r="1551" spans="3:7" s="25" customFormat="1" ht="15" x14ac:dyDescent="0.2">
      <c r="C1551" s="27"/>
      <c r="D1551" s="37"/>
      <c r="E1551" s="37"/>
      <c r="F1551" s="28"/>
      <c r="G1551" s="28"/>
    </row>
    <row r="1552" spans="3:7" s="25" customFormat="1" ht="15" x14ac:dyDescent="0.2">
      <c r="C1552" s="27"/>
      <c r="D1552" s="37"/>
      <c r="E1552" s="37"/>
      <c r="F1552" s="28"/>
      <c r="G1552" s="28"/>
    </row>
    <row r="1553" spans="3:7" s="25" customFormat="1" ht="15" x14ac:dyDescent="0.2">
      <c r="C1553" s="27"/>
      <c r="D1553" s="37"/>
      <c r="E1553" s="37"/>
      <c r="F1553" s="28"/>
      <c r="G1553" s="28"/>
    </row>
    <row r="1554" spans="3:7" s="25" customFormat="1" ht="15" x14ac:dyDescent="0.2">
      <c r="C1554" s="27"/>
      <c r="D1554" s="37"/>
      <c r="E1554" s="37"/>
      <c r="F1554" s="28"/>
      <c r="G1554" s="28"/>
    </row>
    <row r="1555" spans="3:7" s="25" customFormat="1" ht="15" x14ac:dyDescent="0.2">
      <c r="C1555" s="27"/>
      <c r="D1555" s="37"/>
      <c r="E1555" s="37"/>
      <c r="F1555" s="28"/>
      <c r="G1555" s="28"/>
    </row>
    <row r="1556" spans="3:7" s="25" customFormat="1" ht="15" x14ac:dyDescent="0.2">
      <c r="C1556" s="27"/>
      <c r="D1556" s="37"/>
      <c r="E1556" s="37"/>
      <c r="F1556" s="28"/>
      <c r="G1556" s="28"/>
    </row>
    <row r="1557" spans="3:7" s="25" customFormat="1" ht="15" x14ac:dyDescent="0.2">
      <c r="C1557" s="27"/>
      <c r="D1557" s="37"/>
      <c r="E1557" s="37"/>
      <c r="F1557" s="28"/>
      <c r="G1557" s="28"/>
    </row>
    <row r="1558" spans="3:7" s="25" customFormat="1" ht="15" x14ac:dyDescent="0.2">
      <c r="C1558" s="27"/>
      <c r="D1558" s="37"/>
      <c r="E1558" s="37"/>
      <c r="F1558" s="28"/>
      <c r="G1558" s="28"/>
    </row>
    <row r="1559" spans="3:7" s="25" customFormat="1" ht="15" x14ac:dyDescent="0.2">
      <c r="C1559" s="27"/>
      <c r="D1559" s="37"/>
      <c r="E1559" s="37"/>
      <c r="F1559" s="28"/>
      <c r="G1559" s="28"/>
    </row>
    <row r="1560" spans="3:7" s="25" customFormat="1" ht="15" x14ac:dyDescent="0.2">
      <c r="C1560" s="27"/>
      <c r="D1560" s="37"/>
      <c r="E1560" s="37"/>
      <c r="F1560" s="28"/>
      <c r="G1560" s="28"/>
    </row>
    <row r="1561" spans="3:7" s="25" customFormat="1" ht="15" x14ac:dyDescent="0.2">
      <c r="C1561" s="27"/>
      <c r="D1561" s="37"/>
      <c r="E1561" s="37"/>
      <c r="F1561" s="28"/>
      <c r="G1561" s="28"/>
    </row>
    <row r="1562" spans="3:7" s="25" customFormat="1" ht="15" x14ac:dyDescent="0.2">
      <c r="C1562" s="27"/>
      <c r="D1562" s="37"/>
      <c r="E1562" s="37"/>
      <c r="F1562" s="28"/>
      <c r="G1562" s="28"/>
    </row>
    <row r="1563" spans="3:7" s="25" customFormat="1" ht="15" x14ac:dyDescent="0.2">
      <c r="C1563" s="27"/>
      <c r="D1563" s="37"/>
      <c r="E1563" s="37"/>
      <c r="F1563" s="28"/>
      <c r="G1563" s="28"/>
    </row>
    <row r="1564" spans="3:7" s="25" customFormat="1" ht="15" x14ac:dyDescent="0.2">
      <c r="C1564" s="27"/>
      <c r="D1564" s="37"/>
      <c r="E1564" s="37"/>
      <c r="F1564" s="28"/>
      <c r="G1564" s="28"/>
    </row>
    <row r="1565" spans="3:7" s="25" customFormat="1" ht="15" x14ac:dyDescent="0.2">
      <c r="C1565" s="27"/>
      <c r="D1565" s="37"/>
      <c r="E1565" s="37"/>
      <c r="F1565" s="28"/>
      <c r="G1565" s="28"/>
    </row>
    <row r="1566" spans="3:7" s="25" customFormat="1" ht="15" x14ac:dyDescent="0.2">
      <c r="C1566" s="27"/>
      <c r="D1566" s="37"/>
      <c r="E1566" s="37"/>
      <c r="F1566" s="28"/>
      <c r="G1566" s="28"/>
    </row>
    <row r="1567" spans="3:7" s="25" customFormat="1" ht="15" x14ac:dyDescent="0.2">
      <c r="C1567" s="27"/>
      <c r="D1567" s="37"/>
      <c r="E1567" s="37"/>
      <c r="F1567" s="28"/>
      <c r="G1567" s="28"/>
    </row>
    <row r="1568" spans="3:7" s="25" customFormat="1" ht="15" x14ac:dyDescent="0.2">
      <c r="C1568" s="27"/>
      <c r="D1568" s="37"/>
      <c r="E1568" s="37"/>
      <c r="F1568" s="28"/>
      <c r="G1568" s="28"/>
    </row>
    <row r="1569" spans="3:7" s="25" customFormat="1" ht="15" x14ac:dyDescent="0.2">
      <c r="C1569" s="27"/>
      <c r="D1569" s="37"/>
      <c r="E1569" s="37"/>
      <c r="F1569" s="28"/>
      <c r="G1569" s="28"/>
    </row>
    <row r="1570" spans="3:7" s="25" customFormat="1" ht="15" x14ac:dyDescent="0.2">
      <c r="C1570" s="27"/>
      <c r="D1570" s="37"/>
      <c r="E1570" s="37"/>
      <c r="F1570" s="28"/>
      <c r="G1570" s="28"/>
    </row>
    <row r="1571" spans="3:7" s="25" customFormat="1" ht="15" x14ac:dyDescent="0.2">
      <c r="C1571" s="27"/>
      <c r="D1571" s="37"/>
      <c r="E1571" s="37"/>
      <c r="F1571" s="28"/>
      <c r="G1571" s="28"/>
    </row>
    <row r="1572" spans="3:7" s="25" customFormat="1" ht="15" x14ac:dyDescent="0.2">
      <c r="C1572" s="27"/>
      <c r="D1572" s="37"/>
      <c r="E1572" s="37"/>
      <c r="F1572" s="28"/>
      <c r="G1572" s="28"/>
    </row>
    <row r="1573" spans="3:7" s="25" customFormat="1" ht="15" x14ac:dyDescent="0.2">
      <c r="C1573" s="27"/>
      <c r="D1573" s="37"/>
      <c r="E1573" s="37"/>
      <c r="F1573" s="28"/>
      <c r="G1573" s="28"/>
    </row>
    <row r="1574" spans="3:7" s="25" customFormat="1" ht="15" x14ac:dyDescent="0.2">
      <c r="C1574" s="27"/>
      <c r="D1574" s="37"/>
      <c r="E1574" s="37"/>
      <c r="F1574" s="28"/>
      <c r="G1574" s="28"/>
    </row>
    <row r="1575" spans="3:7" s="25" customFormat="1" ht="15" x14ac:dyDescent="0.2">
      <c r="C1575" s="27"/>
      <c r="D1575" s="37"/>
      <c r="E1575" s="37"/>
      <c r="F1575" s="28"/>
      <c r="G1575" s="28"/>
    </row>
    <row r="1576" spans="3:7" s="25" customFormat="1" ht="15" x14ac:dyDescent="0.2">
      <c r="C1576" s="27"/>
      <c r="D1576" s="37"/>
      <c r="E1576" s="37"/>
      <c r="F1576" s="28"/>
      <c r="G1576" s="28"/>
    </row>
    <row r="1577" spans="3:7" s="25" customFormat="1" ht="15" x14ac:dyDescent="0.2">
      <c r="C1577" s="27"/>
      <c r="D1577" s="37"/>
      <c r="E1577" s="37"/>
      <c r="F1577" s="28"/>
      <c r="G1577" s="28"/>
    </row>
    <row r="1578" spans="3:7" s="25" customFormat="1" ht="15" x14ac:dyDescent="0.2">
      <c r="C1578" s="27"/>
      <c r="D1578" s="37"/>
      <c r="E1578" s="37"/>
      <c r="F1578" s="28"/>
      <c r="G1578" s="28"/>
    </row>
    <row r="1579" spans="3:7" s="25" customFormat="1" ht="15" x14ac:dyDescent="0.2">
      <c r="C1579" s="27"/>
      <c r="D1579" s="37"/>
      <c r="E1579" s="37"/>
      <c r="F1579" s="28"/>
      <c r="G1579" s="28"/>
    </row>
    <row r="1580" spans="3:7" s="25" customFormat="1" ht="15" x14ac:dyDescent="0.2">
      <c r="C1580" s="27"/>
      <c r="D1580" s="37"/>
      <c r="E1580" s="37"/>
      <c r="F1580" s="28"/>
      <c r="G1580" s="28"/>
    </row>
    <row r="1581" spans="3:7" s="25" customFormat="1" ht="15" x14ac:dyDescent="0.2">
      <c r="C1581" s="27"/>
      <c r="D1581" s="37"/>
      <c r="E1581" s="37"/>
      <c r="F1581" s="28"/>
      <c r="G1581" s="28"/>
    </row>
    <row r="1582" spans="3:7" s="25" customFormat="1" ht="15" x14ac:dyDescent="0.2">
      <c r="C1582" s="27"/>
      <c r="D1582" s="37"/>
      <c r="E1582" s="37"/>
      <c r="F1582" s="28"/>
      <c r="G1582" s="28"/>
    </row>
    <row r="1583" spans="3:7" s="25" customFormat="1" ht="15" x14ac:dyDescent="0.2">
      <c r="C1583" s="27"/>
      <c r="D1583" s="37"/>
      <c r="E1583" s="37"/>
      <c r="F1583" s="28"/>
      <c r="G1583" s="28"/>
    </row>
    <row r="1584" spans="3:7" s="25" customFormat="1" ht="15" x14ac:dyDescent="0.2">
      <c r="C1584" s="27"/>
      <c r="D1584" s="37"/>
      <c r="E1584" s="37"/>
      <c r="F1584" s="28"/>
      <c r="G1584" s="28"/>
    </row>
    <row r="1585" spans="3:7" s="25" customFormat="1" ht="15" x14ac:dyDescent="0.2">
      <c r="C1585" s="27"/>
      <c r="D1585" s="37"/>
      <c r="E1585" s="37"/>
      <c r="F1585" s="28"/>
      <c r="G1585" s="28"/>
    </row>
    <row r="1586" spans="3:7" s="25" customFormat="1" ht="15" x14ac:dyDescent="0.2">
      <c r="C1586" s="27"/>
      <c r="D1586" s="37"/>
      <c r="E1586" s="37"/>
      <c r="F1586" s="28"/>
      <c r="G1586" s="28"/>
    </row>
    <row r="1587" spans="3:7" s="25" customFormat="1" ht="15" x14ac:dyDescent="0.2">
      <c r="C1587" s="27"/>
      <c r="D1587" s="37"/>
      <c r="E1587" s="37"/>
      <c r="F1587" s="28"/>
      <c r="G1587" s="28"/>
    </row>
    <row r="1588" spans="3:7" s="25" customFormat="1" ht="15" x14ac:dyDescent="0.2">
      <c r="C1588" s="27"/>
      <c r="D1588" s="37"/>
      <c r="E1588" s="37"/>
      <c r="F1588" s="28"/>
      <c r="G1588" s="28"/>
    </row>
    <row r="1589" spans="3:7" s="25" customFormat="1" ht="15" x14ac:dyDescent="0.2">
      <c r="C1589" s="27"/>
      <c r="D1589" s="37"/>
      <c r="E1589" s="37"/>
      <c r="F1589" s="28"/>
      <c r="G1589" s="28"/>
    </row>
    <row r="1590" spans="3:7" s="25" customFormat="1" ht="15" x14ac:dyDescent="0.2">
      <c r="C1590" s="27"/>
      <c r="D1590" s="37"/>
      <c r="E1590" s="37"/>
      <c r="F1590" s="28"/>
      <c r="G1590" s="28"/>
    </row>
    <row r="1591" spans="3:7" s="25" customFormat="1" ht="15" x14ac:dyDescent="0.2">
      <c r="C1591" s="27"/>
      <c r="D1591" s="37"/>
      <c r="E1591" s="37"/>
      <c r="F1591" s="28"/>
      <c r="G1591" s="28"/>
    </row>
    <row r="1592" spans="3:7" s="25" customFormat="1" ht="15" x14ac:dyDescent="0.2">
      <c r="C1592" s="27"/>
      <c r="D1592" s="37"/>
      <c r="E1592" s="37"/>
      <c r="F1592" s="28"/>
      <c r="G1592" s="28"/>
    </row>
    <row r="1593" spans="3:7" s="25" customFormat="1" ht="15" x14ac:dyDescent="0.2">
      <c r="C1593" s="27"/>
      <c r="D1593" s="37"/>
      <c r="E1593" s="37"/>
      <c r="F1593" s="28"/>
      <c r="G1593" s="28"/>
    </row>
    <row r="1594" spans="3:7" s="25" customFormat="1" ht="15" x14ac:dyDescent="0.2">
      <c r="C1594" s="27"/>
      <c r="D1594" s="37"/>
      <c r="E1594" s="37"/>
      <c r="F1594" s="28"/>
      <c r="G1594" s="28"/>
    </row>
    <row r="1595" spans="3:7" s="25" customFormat="1" ht="15" x14ac:dyDescent="0.2">
      <c r="C1595" s="27"/>
      <c r="D1595" s="37"/>
      <c r="E1595" s="37"/>
      <c r="F1595" s="28"/>
      <c r="G1595" s="28"/>
    </row>
    <row r="1596" spans="3:7" s="25" customFormat="1" ht="15" x14ac:dyDescent="0.2">
      <c r="C1596" s="27"/>
      <c r="D1596" s="37"/>
      <c r="E1596" s="37"/>
      <c r="F1596" s="28"/>
      <c r="G1596" s="28"/>
    </row>
    <row r="1597" spans="3:7" s="25" customFormat="1" ht="15" x14ac:dyDescent="0.2">
      <c r="C1597" s="27"/>
      <c r="D1597" s="37"/>
      <c r="E1597" s="37"/>
      <c r="F1597" s="28"/>
      <c r="G1597" s="28"/>
    </row>
    <row r="1598" spans="3:7" s="25" customFormat="1" ht="15" x14ac:dyDescent="0.2">
      <c r="C1598" s="27"/>
      <c r="D1598" s="37"/>
      <c r="E1598" s="37"/>
      <c r="F1598" s="28"/>
      <c r="G1598" s="28"/>
    </row>
    <row r="1599" spans="3:7" s="25" customFormat="1" ht="15" x14ac:dyDescent="0.2">
      <c r="C1599" s="27"/>
      <c r="D1599" s="37"/>
      <c r="E1599" s="37"/>
      <c r="F1599" s="28"/>
      <c r="G1599" s="28"/>
    </row>
    <row r="1600" spans="3:7" s="25" customFormat="1" ht="15" x14ac:dyDescent="0.2">
      <c r="C1600" s="27"/>
      <c r="D1600" s="37"/>
      <c r="E1600" s="37"/>
      <c r="F1600" s="28"/>
      <c r="G1600" s="28"/>
    </row>
    <row r="1601" spans="3:7" s="25" customFormat="1" ht="15" x14ac:dyDescent="0.2">
      <c r="C1601" s="27"/>
      <c r="D1601" s="37"/>
      <c r="E1601" s="37"/>
      <c r="F1601" s="28"/>
      <c r="G1601" s="28"/>
    </row>
    <row r="1602" spans="3:7" s="25" customFormat="1" ht="15" x14ac:dyDescent="0.2">
      <c r="C1602" s="27"/>
      <c r="D1602" s="37"/>
      <c r="E1602" s="37"/>
      <c r="F1602" s="28"/>
      <c r="G1602" s="28"/>
    </row>
    <row r="1603" spans="3:7" s="25" customFormat="1" ht="15" x14ac:dyDescent="0.2">
      <c r="C1603" s="27"/>
      <c r="D1603" s="37"/>
      <c r="E1603" s="37"/>
      <c r="F1603" s="28"/>
      <c r="G1603" s="28"/>
    </row>
    <row r="1604" spans="3:7" s="25" customFormat="1" ht="15" x14ac:dyDescent="0.2">
      <c r="C1604" s="27"/>
      <c r="D1604" s="37"/>
      <c r="E1604" s="37"/>
      <c r="F1604" s="28"/>
      <c r="G1604" s="28"/>
    </row>
    <row r="1605" spans="3:7" s="25" customFormat="1" ht="15" x14ac:dyDescent="0.2">
      <c r="C1605" s="27"/>
      <c r="D1605" s="37"/>
      <c r="E1605" s="37"/>
      <c r="F1605" s="28"/>
      <c r="G1605" s="28"/>
    </row>
    <row r="1606" spans="3:7" s="25" customFormat="1" ht="15" x14ac:dyDescent="0.2">
      <c r="C1606" s="27"/>
      <c r="D1606" s="37"/>
      <c r="E1606" s="37"/>
      <c r="F1606" s="28"/>
      <c r="G1606" s="28"/>
    </row>
    <row r="1607" spans="3:7" s="25" customFormat="1" ht="15" x14ac:dyDescent="0.2">
      <c r="C1607" s="27"/>
      <c r="D1607" s="37"/>
      <c r="E1607" s="37"/>
      <c r="F1607" s="28"/>
      <c r="G1607" s="28"/>
    </row>
    <row r="1608" spans="3:7" s="25" customFormat="1" ht="15" x14ac:dyDescent="0.2">
      <c r="C1608" s="27"/>
      <c r="D1608" s="37"/>
      <c r="E1608" s="37"/>
      <c r="F1608" s="28"/>
      <c r="G1608" s="28"/>
    </row>
    <row r="1609" spans="3:7" s="25" customFormat="1" ht="15" x14ac:dyDescent="0.2">
      <c r="C1609" s="27"/>
      <c r="D1609" s="37"/>
      <c r="E1609" s="37"/>
      <c r="F1609" s="28"/>
      <c r="G1609" s="28"/>
    </row>
    <row r="1610" spans="3:7" s="25" customFormat="1" ht="15" x14ac:dyDescent="0.2">
      <c r="C1610" s="27"/>
      <c r="D1610" s="37"/>
      <c r="E1610" s="37"/>
      <c r="F1610" s="28"/>
      <c r="G1610" s="28"/>
    </row>
    <row r="1611" spans="3:7" s="25" customFormat="1" ht="15" x14ac:dyDescent="0.2">
      <c r="C1611" s="27"/>
      <c r="D1611" s="37"/>
      <c r="E1611" s="37"/>
      <c r="F1611" s="28"/>
      <c r="G1611" s="28"/>
    </row>
    <row r="1612" spans="3:7" s="25" customFormat="1" ht="15" x14ac:dyDescent="0.2">
      <c r="C1612" s="27"/>
      <c r="D1612" s="37"/>
      <c r="E1612" s="37"/>
      <c r="F1612" s="28"/>
      <c r="G1612" s="28"/>
    </row>
    <row r="1613" spans="3:7" s="25" customFormat="1" ht="15" x14ac:dyDescent="0.2">
      <c r="C1613" s="27"/>
      <c r="D1613" s="37"/>
      <c r="E1613" s="37"/>
      <c r="F1613" s="28"/>
      <c r="G1613" s="28"/>
    </row>
    <row r="1614" spans="3:7" s="25" customFormat="1" ht="15" x14ac:dyDescent="0.2">
      <c r="C1614" s="27"/>
      <c r="D1614" s="37"/>
      <c r="E1614" s="37"/>
      <c r="F1614" s="28"/>
      <c r="G1614" s="28"/>
    </row>
    <row r="1615" spans="3:7" s="25" customFormat="1" ht="15" x14ac:dyDescent="0.2">
      <c r="C1615" s="27"/>
      <c r="D1615" s="37"/>
      <c r="E1615" s="37"/>
      <c r="F1615" s="28"/>
      <c r="G1615" s="28"/>
    </row>
    <row r="1616" spans="3:7" s="25" customFormat="1" ht="15" x14ac:dyDescent="0.2">
      <c r="C1616" s="27"/>
      <c r="D1616" s="37"/>
      <c r="E1616" s="37"/>
      <c r="F1616" s="28"/>
      <c r="G1616" s="28"/>
    </row>
    <row r="1617" spans="3:7" s="25" customFormat="1" ht="15" x14ac:dyDescent="0.2">
      <c r="C1617" s="27"/>
      <c r="D1617" s="37"/>
      <c r="E1617" s="37"/>
      <c r="F1617" s="28"/>
      <c r="G1617" s="28"/>
    </row>
    <row r="1618" spans="3:7" s="25" customFormat="1" ht="15" x14ac:dyDescent="0.2">
      <c r="C1618" s="27"/>
      <c r="D1618" s="37"/>
      <c r="E1618" s="37"/>
      <c r="F1618" s="28"/>
      <c r="G1618" s="28"/>
    </row>
    <row r="1619" spans="3:7" s="25" customFormat="1" ht="15" x14ac:dyDescent="0.2">
      <c r="C1619" s="27"/>
      <c r="D1619" s="37"/>
      <c r="E1619" s="37"/>
      <c r="F1619" s="28"/>
      <c r="G1619" s="28"/>
    </row>
    <row r="1620" spans="3:7" s="25" customFormat="1" ht="15" x14ac:dyDescent="0.2">
      <c r="C1620" s="27"/>
      <c r="D1620" s="37"/>
      <c r="E1620" s="37"/>
      <c r="F1620" s="28"/>
      <c r="G1620" s="28"/>
    </row>
    <row r="1621" spans="3:7" s="25" customFormat="1" ht="15" x14ac:dyDescent="0.2">
      <c r="C1621" s="27"/>
      <c r="D1621" s="37"/>
      <c r="E1621" s="37"/>
      <c r="F1621" s="28"/>
      <c r="G1621" s="28"/>
    </row>
    <row r="1622" spans="3:7" s="25" customFormat="1" ht="15" x14ac:dyDescent="0.2">
      <c r="C1622" s="27"/>
      <c r="D1622" s="37"/>
      <c r="E1622" s="37"/>
      <c r="F1622" s="28"/>
      <c r="G1622" s="28"/>
    </row>
    <row r="1623" spans="3:7" s="25" customFormat="1" ht="15" x14ac:dyDescent="0.2">
      <c r="C1623" s="27"/>
      <c r="D1623" s="37"/>
      <c r="E1623" s="37"/>
      <c r="F1623" s="28"/>
      <c r="G1623" s="28"/>
    </row>
    <row r="1624" spans="3:7" s="25" customFormat="1" ht="15" x14ac:dyDescent="0.2">
      <c r="C1624" s="27"/>
      <c r="D1624" s="37"/>
      <c r="E1624" s="37"/>
      <c r="F1624" s="28"/>
      <c r="G1624" s="28"/>
    </row>
    <row r="1625" spans="3:7" s="25" customFormat="1" ht="15" x14ac:dyDescent="0.2">
      <c r="C1625" s="27"/>
      <c r="D1625" s="37"/>
      <c r="E1625" s="37"/>
      <c r="F1625" s="28"/>
      <c r="G1625" s="28"/>
    </row>
    <row r="1626" spans="3:7" s="25" customFormat="1" ht="15" x14ac:dyDescent="0.2">
      <c r="C1626" s="27"/>
      <c r="D1626" s="37"/>
      <c r="E1626" s="37"/>
      <c r="F1626" s="28"/>
      <c r="G1626" s="28"/>
    </row>
    <row r="1627" spans="3:7" s="25" customFormat="1" ht="15" x14ac:dyDescent="0.2">
      <c r="C1627" s="27"/>
      <c r="D1627" s="37"/>
      <c r="E1627" s="37"/>
      <c r="F1627" s="28"/>
      <c r="G1627" s="28"/>
    </row>
    <row r="1628" spans="3:7" s="25" customFormat="1" ht="15" x14ac:dyDescent="0.2">
      <c r="C1628" s="27"/>
      <c r="D1628" s="37"/>
      <c r="E1628" s="37"/>
      <c r="F1628" s="28"/>
      <c r="G1628" s="28"/>
    </row>
    <row r="1629" spans="3:7" s="25" customFormat="1" ht="15" x14ac:dyDescent="0.2">
      <c r="C1629" s="27"/>
      <c r="D1629" s="37"/>
      <c r="E1629" s="37"/>
      <c r="F1629" s="28"/>
      <c r="G1629" s="28"/>
    </row>
    <row r="1630" spans="3:7" s="25" customFormat="1" ht="15" x14ac:dyDescent="0.2">
      <c r="C1630" s="27"/>
      <c r="D1630" s="37"/>
      <c r="E1630" s="37"/>
      <c r="F1630" s="28"/>
      <c r="G1630" s="28"/>
    </row>
    <row r="1631" spans="3:7" s="25" customFormat="1" ht="15" x14ac:dyDescent="0.2">
      <c r="C1631" s="27"/>
      <c r="D1631" s="37"/>
      <c r="E1631" s="37"/>
      <c r="F1631" s="28"/>
      <c r="G1631" s="28"/>
    </row>
    <row r="1632" spans="3:7" s="25" customFormat="1" ht="15" x14ac:dyDescent="0.2">
      <c r="C1632" s="27"/>
      <c r="D1632" s="37"/>
      <c r="E1632" s="37"/>
      <c r="F1632" s="28"/>
      <c r="G1632" s="28"/>
    </row>
    <row r="1633" spans="3:7" s="25" customFormat="1" ht="15" x14ac:dyDescent="0.2">
      <c r="C1633" s="27"/>
      <c r="D1633" s="37"/>
      <c r="E1633" s="37"/>
      <c r="F1633" s="28"/>
      <c r="G1633" s="28"/>
    </row>
    <row r="1634" spans="3:7" s="25" customFormat="1" ht="15" x14ac:dyDescent="0.2">
      <c r="C1634" s="27"/>
      <c r="D1634" s="37"/>
      <c r="E1634" s="37"/>
      <c r="F1634" s="28"/>
      <c r="G1634" s="28"/>
    </row>
    <row r="1635" spans="3:7" s="25" customFormat="1" ht="15" x14ac:dyDescent="0.2">
      <c r="C1635" s="27"/>
      <c r="D1635" s="37"/>
      <c r="E1635" s="37"/>
      <c r="F1635" s="28"/>
      <c r="G1635" s="28"/>
    </row>
    <row r="1636" spans="3:7" s="25" customFormat="1" ht="15" x14ac:dyDescent="0.2">
      <c r="C1636" s="27"/>
      <c r="D1636" s="37"/>
      <c r="E1636" s="37"/>
      <c r="F1636" s="28"/>
      <c r="G1636" s="28"/>
    </row>
    <row r="1637" spans="3:7" s="25" customFormat="1" ht="15" x14ac:dyDescent="0.2">
      <c r="C1637" s="27"/>
      <c r="D1637" s="37"/>
      <c r="E1637" s="37"/>
      <c r="F1637" s="28"/>
      <c r="G1637" s="28"/>
    </row>
    <row r="1638" spans="3:7" s="25" customFormat="1" ht="15" x14ac:dyDescent="0.2">
      <c r="C1638" s="27"/>
      <c r="D1638" s="37"/>
      <c r="E1638" s="37"/>
      <c r="F1638" s="28"/>
      <c r="G1638" s="28"/>
    </row>
    <row r="1639" spans="3:7" s="25" customFormat="1" ht="15" x14ac:dyDescent="0.2">
      <c r="C1639" s="27"/>
      <c r="D1639" s="37"/>
      <c r="E1639" s="37"/>
      <c r="F1639" s="28"/>
      <c r="G1639" s="28"/>
    </row>
    <row r="1640" spans="3:7" s="25" customFormat="1" ht="15" x14ac:dyDescent="0.2">
      <c r="C1640" s="27"/>
      <c r="D1640" s="37"/>
      <c r="E1640" s="37"/>
      <c r="F1640" s="28"/>
      <c r="G1640" s="28"/>
    </row>
    <row r="1641" spans="3:7" s="25" customFormat="1" ht="15" x14ac:dyDescent="0.2">
      <c r="C1641" s="27"/>
      <c r="D1641" s="37"/>
      <c r="E1641" s="37"/>
      <c r="F1641" s="28"/>
      <c r="G1641" s="28"/>
    </row>
    <row r="1642" spans="3:7" s="25" customFormat="1" ht="15" x14ac:dyDescent="0.2">
      <c r="C1642" s="27"/>
      <c r="D1642" s="37"/>
      <c r="E1642" s="37"/>
      <c r="F1642" s="28"/>
      <c r="G1642" s="28"/>
    </row>
    <row r="1643" spans="3:7" s="25" customFormat="1" ht="15" x14ac:dyDescent="0.2">
      <c r="C1643" s="27"/>
      <c r="D1643" s="37"/>
      <c r="E1643" s="37"/>
      <c r="F1643" s="28"/>
      <c r="G1643" s="28"/>
    </row>
    <row r="1644" spans="3:7" s="25" customFormat="1" ht="15" x14ac:dyDescent="0.2">
      <c r="C1644" s="27"/>
      <c r="D1644" s="37"/>
      <c r="E1644" s="37"/>
      <c r="F1644" s="28"/>
      <c r="G1644" s="28"/>
    </row>
    <row r="1645" spans="3:7" s="25" customFormat="1" ht="15" x14ac:dyDescent="0.2">
      <c r="C1645" s="27"/>
      <c r="D1645" s="37"/>
      <c r="E1645" s="37"/>
      <c r="F1645" s="28"/>
      <c r="G1645" s="28"/>
    </row>
    <row r="1646" spans="3:7" s="25" customFormat="1" ht="15" x14ac:dyDescent="0.2">
      <c r="C1646" s="27"/>
      <c r="D1646" s="37"/>
      <c r="E1646" s="37"/>
      <c r="F1646" s="28"/>
      <c r="G1646" s="28"/>
    </row>
    <row r="1647" spans="3:7" s="25" customFormat="1" ht="15" x14ac:dyDescent="0.2">
      <c r="C1647" s="27"/>
      <c r="D1647" s="37"/>
      <c r="E1647" s="37"/>
      <c r="F1647" s="28"/>
      <c r="G1647" s="28"/>
    </row>
    <row r="1648" spans="3:7" s="25" customFormat="1" ht="15" x14ac:dyDescent="0.2">
      <c r="C1648" s="27"/>
      <c r="D1648" s="37"/>
      <c r="E1648" s="37"/>
      <c r="F1648" s="28"/>
      <c r="G1648" s="28"/>
    </row>
    <row r="1649" spans="3:7" s="25" customFormat="1" ht="15" x14ac:dyDescent="0.2">
      <c r="C1649" s="27"/>
      <c r="D1649" s="37"/>
      <c r="E1649" s="37"/>
      <c r="F1649" s="28"/>
      <c r="G1649" s="28"/>
    </row>
    <row r="1650" spans="3:7" s="25" customFormat="1" ht="15" x14ac:dyDescent="0.2">
      <c r="C1650" s="27"/>
      <c r="D1650" s="37"/>
      <c r="E1650" s="37"/>
      <c r="F1650" s="28"/>
      <c r="G1650" s="28"/>
    </row>
    <row r="1651" spans="3:7" s="25" customFormat="1" ht="15" x14ac:dyDescent="0.2">
      <c r="C1651" s="27"/>
      <c r="D1651" s="37"/>
      <c r="E1651" s="37"/>
      <c r="F1651" s="28"/>
      <c r="G1651" s="28"/>
    </row>
    <row r="1652" spans="3:7" s="25" customFormat="1" ht="15" x14ac:dyDescent="0.2">
      <c r="C1652" s="27"/>
      <c r="D1652" s="37"/>
      <c r="E1652" s="37"/>
      <c r="F1652" s="28"/>
      <c r="G1652" s="28"/>
    </row>
    <row r="1653" spans="3:7" s="25" customFormat="1" ht="15" x14ac:dyDescent="0.2">
      <c r="C1653" s="27"/>
      <c r="D1653" s="37"/>
      <c r="E1653" s="37"/>
      <c r="F1653" s="28"/>
      <c r="G1653" s="28"/>
    </row>
    <row r="1654" spans="3:7" s="25" customFormat="1" ht="15" x14ac:dyDescent="0.2">
      <c r="C1654" s="27"/>
      <c r="D1654" s="37"/>
      <c r="E1654" s="37"/>
      <c r="F1654" s="28"/>
      <c r="G1654" s="28"/>
    </row>
    <row r="1655" spans="3:7" s="25" customFormat="1" ht="15" x14ac:dyDescent="0.2">
      <c r="C1655" s="27"/>
      <c r="D1655" s="37"/>
      <c r="E1655" s="37"/>
      <c r="F1655" s="28"/>
      <c r="G1655" s="28"/>
    </row>
    <row r="1656" spans="3:7" s="25" customFormat="1" ht="15" x14ac:dyDescent="0.2">
      <c r="C1656" s="27"/>
      <c r="D1656" s="37"/>
      <c r="E1656" s="37"/>
      <c r="F1656" s="28"/>
      <c r="G1656" s="28"/>
    </row>
    <row r="1657" spans="3:7" s="25" customFormat="1" ht="15" x14ac:dyDescent="0.2">
      <c r="C1657" s="27"/>
      <c r="D1657" s="37"/>
      <c r="E1657" s="37"/>
      <c r="F1657" s="28"/>
      <c r="G1657" s="28"/>
    </row>
    <row r="1658" spans="3:7" s="25" customFormat="1" ht="15" x14ac:dyDescent="0.2">
      <c r="C1658" s="27"/>
      <c r="D1658" s="37"/>
      <c r="E1658" s="37"/>
      <c r="F1658" s="28"/>
      <c r="G1658" s="28"/>
    </row>
    <row r="1659" spans="3:7" s="25" customFormat="1" ht="15" x14ac:dyDescent="0.2">
      <c r="C1659" s="27"/>
      <c r="D1659" s="37"/>
      <c r="E1659" s="37"/>
      <c r="F1659" s="28"/>
      <c r="G1659" s="28"/>
    </row>
    <row r="1660" spans="3:7" s="25" customFormat="1" ht="15" x14ac:dyDescent="0.2">
      <c r="C1660" s="27"/>
      <c r="D1660" s="37"/>
      <c r="E1660" s="37"/>
      <c r="F1660" s="28"/>
      <c r="G1660" s="28"/>
    </row>
    <row r="1661" spans="3:7" s="25" customFormat="1" ht="15" x14ac:dyDescent="0.2">
      <c r="C1661" s="27"/>
      <c r="D1661" s="37"/>
      <c r="E1661" s="37"/>
      <c r="F1661" s="28"/>
      <c r="G1661" s="28"/>
    </row>
    <row r="1662" spans="3:7" s="25" customFormat="1" ht="15" x14ac:dyDescent="0.2">
      <c r="C1662" s="27"/>
      <c r="D1662" s="37"/>
      <c r="E1662" s="37"/>
      <c r="F1662" s="28"/>
      <c r="G1662" s="28"/>
    </row>
    <row r="1663" spans="3:7" s="25" customFormat="1" ht="15" x14ac:dyDescent="0.2">
      <c r="C1663" s="27"/>
      <c r="D1663" s="37"/>
      <c r="E1663" s="37"/>
      <c r="F1663" s="28"/>
      <c r="G1663" s="28"/>
    </row>
    <row r="1664" spans="3:7" s="25" customFormat="1" ht="15" x14ac:dyDescent="0.2">
      <c r="C1664" s="27"/>
      <c r="D1664" s="37"/>
      <c r="E1664" s="37"/>
      <c r="F1664" s="28"/>
      <c r="G1664" s="28"/>
    </row>
    <row r="1665" spans="3:7" s="25" customFormat="1" ht="15" x14ac:dyDescent="0.2">
      <c r="C1665" s="27"/>
      <c r="D1665" s="37"/>
      <c r="E1665" s="37"/>
      <c r="F1665" s="28"/>
      <c r="G1665" s="28"/>
    </row>
    <row r="1666" spans="3:7" s="25" customFormat="1" ht="15" x14ac:dyDescent="0.2">
      <c r="C1666" s="27"/>
      <c r="D1666" s="37"/>
      <c r="E1666" s="37"/>
      <c r="F1666" s="28"/>
      <c r="G1666" s="28"/>
    </row>
    <row r="1667" spans="3:7" s="25" customFormat="1" ht="15" x14ac:dyDescent="0.2">
      <c r="C1667" s="27"/>
      <c r="D1667" s="37"/>
      <c r="E1667" s="37"/>
      <c r="F1667" s="28"/>
      <c r="G1667" s="28"/>
    </row>
    <row r="1668" spans="3:7" s="25" customFormat="1" ht="15" x14ac:dyDescent="0.2">
      <c r="C1668" s="27"/>
      <c r="D1668" s="37"/>
      <c r="E1668" s="37"/>
      <c r="F1668" s="28"/>
      <c r="G1668" s="28"/>
    </row>
    <row r="1669" spans="3:7" s="25" customFormat="1" ht="15" x14ac:dyDescent="0.2">
      <c r="C1669" s="27"/>
      <c r="D1669" s="37"/>
      <c r="E1669" s="37"/>
      <c r="F1669" s="28"/>
      <c r="G1669" s="28"/>
    </row>
    <row r="1670" spans="3:7" s="25" customFormat="1" ht="15" x14ac:dyDescent="0.2">
      <c r="C1670" s="27"/>
      <c r="D1670" s="37"/>
      <c r="E1670" s="37"/>
      <c r="F1670" s="28"/>
      <c r="G1670" s="28"/>
    </row>
    <row r="1671" spans="3:7" s="25" customFormat="1" ht="15" x14ac:dyDescent="0.2">
      <c r="C1671" s="27"/>
      <c r="D1671" s="37"/>
      <c r="E1671" s="37"/>
      <c r="F1671" s="28"/>
      <c r="G1671" s="28"/>
    </row>
    <row r="1672" spans="3:7" s="25" customFormat="1" ht="15" x14ac:dyDescent="0.2">
      <c r="C1672" s="27"/>
      <c r="D1672" s="37"/>
      <c r="E1672" s="37"/>
      <c r="F1672" s="28"/>
      <c r="G1672" s="28"/>
    </row>
    <row r="1673" spans="3:7" s="25" customFormat="1" ht="15" x14ac:dyDescent="0.2">
      <c r="C1673" s="27"/>
      <c r="D1673" s="37"/>
      <c r="E1673" s="37"/>
      <c r="F1673" s="28"/>
      <c r="G1673" s="28"/>
    </row>
    <row r="1674" spans="3:7" s="25" customFormat="1" ht="15" x14ac:dyDescent="0.2">
      <c r="C1674" s="27"/>
      <c r="D1674" s="37"/>
      <c r="E1674" s="37"/>
      <c r="F1674" s="28"/>
      <c r="G1674" s="28"/>
    </row>
    <row r="1675" spans="3:7" s="25" customFormat="1" ht="15" x14ac:dyDescent="0.2">
      <c r="C1675" s="27"/>
      <c r="D1675" s="37"/>
      <c r="E1675" s="37"/>
      <c r="F1675" s="28"/>
      <c r="G1675" s="28"/>
    </row>
    <row r="1676" spans="3:7" s="25" customFormat="1" ht="15" x14ac:dyDescent="0.2">
      <c r="C1676" s="27"/>
      <c r="D1676" s="37"/>
      <c r="E1676" s="37"/>
      <c r="F1676" s="28"/>
      <c r="G1676" s="28"/>
    </row>
    <row r="1677" spans="3:7" s="25" customFormat="1" ht="15" x14ac:dyDescent="0.2">
      <c r="C1677" s="27"/>
      <c r="D1677" s="37"/>
      <c r="E1677" s="37"/>
      <c r="F1677" s="28"/>
      <c r="G1677" s="28"/>
    </row>
    <row r="1678" spans="3:7" s="25" customFormat="1" ht="15" x14ac:dyDescent="0.2">
      <c r="C1678" s="27"/>
      <c r="D1678" s="37"/>
      <c r="E1678" s="37"/>
      <c r="F1678" s="28"/>
      <c r="G1678" s="28"/>
    </row>
    <row r="1679" spans="3:7" s="25" customFormat="1" ht="15" x14ac:dyDescent="0.2">
      <c r="C1679" s="27"/>
      <c r="D1679" s="37"/>
      <c r="E1679" s="37"/>
      <c r="F1679" s="28"/>
      <c r="G1679" s="28"/>
    </row>
    <row r="1680" spans="3:7" s="25" customFormat="1" ht="15" x14ac:dyDescent="0.2">
      <c r="C1680" s="27"/>
      <c r="D1680" s="37"/>
      <c r="E1680" s="37"/>
      <c r="F1680" s="28"/>
      <c r="G1680" s="28"/>
    </row>
    <row r="1681" spans="3:7" s="25" customFormat="1" ht="15" x14ac:dyDescent="0.2">
      <c r="C1681" s="27"/>
      <c r="D1681" s="37"/>
      <c r="E1681" s="37"/>
      <c r="F1681" s="28"/>
      <c r="G1681" s="28"/>
    </row>
    <row r="1682" spans="3:7" s="25" customFormat="1" ht="15" x14ac:dyDescent="0.2">
      <c r="C1682" s="27"/>
      <c r="D1682" s="37"/>
      <c r="E1682" s="37"/>
      <c r="F1682" s="28"/>
      <c r="G1682" s="28"/>
    </row>
    <row r="1683" spans="3:7" s="25" customFormat="1" ht="15" x14ac:dyDescent="0.2">
      <c r="C1683" s="27"/>
      <c r="D1683" s="37"/>
      <c r="E1683" s="37"/>
      <c r="F1683" s="28"/>
      <c r="G1683" s="28"/>
    </row>
    <row r="1684" spans="3:7" s="25" customFormat="1" ht="15" x14ac:dyDescent="0.2">
      <c r="C1684" s="27"/>
      <c r="D1684" s="37"/>
      <c r="E1684" s="37"/>
      <c r="F1684" s="28"/>
      <c r="G1684" s="28"/>
    </row>
    <row r="1685" spans="3:7" s="25" customFormat="1" ht="15" x14ac:dyDescent="0.2">
      <c r="C1685" s="27"/>
      <c r="D1685" s="37"/>
      <c r="E1685" s="37"/>
      <c r="F1685" s="28"/>
      <c r="G1685" s="28"/>
    </row>
    <row r="1686" spans="3:7" s="25" customFormat="1" ht="15" x14ac:dyDescent="0.2">
      <c r="C1686" s="27"/>
      <c r="D1686" s="37"/>
      <c r="E1686" s="37"/>
      <c r="F1686" s="28"/>
      <c r="G1686" s="28"/>
    </row>
    <row r="1687" spans="3:7" s="25" customFormat="1" ht="15" x14ac:dyDescent="0.2">
      <c r="C1687" s="27"/>
      <c r="D1687" s="37"/>
      <c r="E1687" s="37"/>
      <c r="F1687" s="28"/>
      <c r="G1687" s="28"/>
    </row>
    <row r="1688" spans="3:7" s="25" customFormat="1" ht="15" x14ac:dyDescent="0.2">
      <c r="C1688" s="27"/>
      <c r="D1688" s="37"/>
      <c r="E1688" s="37"/>
      <c r="F1688" s="28"/>
      <c r="G1688" s="28"/>
    </row>
    <row r="1689" spans="3:7" s="25" customFormat="1" ht="15" x14ac:dyDescent="0.2">
      <c r="C1689" s="27"/>
      <c r="D1689" s="37"/>
      <c r="E1689" s="37"/>
      <c r="F1689" s="28"/>
      <c r="G1689" s="28"/>
    </row>
    <row r="1690" spans="3:7" s="25" customFormat="1" ht="15" x14ac:dyDescent="0.2">
      <c r="C1690" s="27"/>
      <c r="D1690" s="37"/>
      <c r="E1690" s="37"/>
      <c r="F1690" s="28"/>
      <c r="G1690" s="28"/>
    </row>
    <row r="1691" spans="3:7" s="25" customFormat="1" ht="15" x14ac:dyDescent="0.2">
      <c r="C1691" s="27"/>
      <c r="D1691" s="37"/>
      <c r="E1691" s="37"/>
      <c r="F1691" s="28"/>
      <c r="G1691" s="28"/>
    </row>
    <row r="1692" spans="3:7" s="25" customFormat="1" ht="15" x14ac:dyDescent="0.2">
      <c r="C1692" s="27"/>
      <c r="D1692" s="37"/>
      <c r="E1692" s="37"/>
      <c r="F1692" s="28"/>
      <c r="G1692" s="28"/>
    </row>
    <row r="1693" spans="3:7" s="25" customFormat="1" ht="15" x14ac:dyDescent="0.2">
      <c r="C1693" s="27"/>
      <c r="D1693" s="37"/>
      <c r="E1693" s="37"/>
      <c r="F1693" s="28"/>
      <c r="G1693" s="28"/>
    </row>
    <row r="1694" spans="3:7" s="25" customFormat="1" ht="15" x14ac:dyDescent="0.2">
      <c r="C1694" s="27"/>
      <c r="D1694" s="37"/>
      <c r="E1694" s="37"/>
      <c r="F1694" s="28"/>
      <c r="G1694" s="28"/>
    </row>
    <row r="1695" spans="3:7" s="25" customFormat="1" ht="15" x14ac:dyDescent="0.2">
      <c r="C1695" s="27"/>
      <c r="D1695" s="37"/>
      <c r="E1695" s="37"/>
      <c r="F1695" s="28"/>
      <c r="G1695" s="28"/>
    </row>
    <row r="1696" spans="3:7" s="25" customFormat="1" ht="15" x14ac:dyDescent="0.2">
      <c r="C1696" s="27"/>
      <c r="D1696" s="37"/>
      <c r="E1696" s="37"/>
      <c r="F1696" s="28"/>
      <c r="G1696" s="28"/>
    </row>
    <row r="1697" spans="3:7" s="25" customFormat="1" ht="15" x14ac:dyDescent="0.2">
      <c r="C1697" s="27"/>
      <c r="D1697" s="37"/>
      <c r="E1697" s="37"/>
      <c r="F1697" s="28"/>
      <c r="G1697" s="28"/>
    </row>
    <row r="1698" spans="3:7" s="25" customFormat="1" ht="15" x14ac:dyDescent="0.2">
      <c r="C1698" s="27"/>
      <c r="D1698" s="37"/>
      <c r="E1698" s="37"/>
      <c r="F1698" s="28"/>
      <c r="G1698" s="28"/>
    </row>
    <row r="1699" spans="3:7" s="25" customFormat="1" ht="15" x14ac:dyDescent="0.2">
      <c r="C1699" s="27"/>
      <c r="D1699" s="37"/>
      <c r="E1699" s="37"/>
      <c r="F1699" s="28"/>
      <c r="G1699" s="28"/>
    </row>
    <row r="1700" spans="3:7" s="25" customFormat="1" ht="15" x14ac:dyDescent="0.2">
      <c r="C1700" s="27"/>
      <c r="D1700" s="37"/>
      <c r="E1700" s="37"/>
      <c r="F1700" s="28"/>
      <c r="G1700" s="28"/>
    </row>
    <row r="1701" spans="3:7" s="25" customFormat="1" ht="15" x14ac:dyDescent="0.2">
      <c r="C1701" s="27"/>
      <c r="D1701" s="37"/>
      <c r="E1701" s="37"/>
      <c r="F1701" s="28"/>
      <c r="G1701" s="28"/>
    </row>
    <row r="1702" spans="3:7" s="25" customFormat="1" ht="15" x14ac:dyDescent="0.2">
      <c r="C1702" s="27"/>
      <c r="D1702" s="37"/>
      <c r="E1702" s="37"/>
      <c r="F1702" s="28"/>
      <c r="G1702" s="28"/>
    </row>
    <row r="1703" spans="3:7" s="25" customFormat="1" ht="15" x14ac:dyDescent="0.2">
      <c r="C1703" s="27"/>
      <c r="D1703" s="37"/>
      <c r="E1703" s="37"/>
      <c r="F1703" s="28"/>
      <c r="G1703" s="28"/>
    </row>
    <row r="1704" spans="3:7" s="25" customFormat="1" ht="15" x14ac:dyDescent="0.2">
      <c r="C1704" s="27"/>
      <c r="D1704" s="37"/>
      <c r="E1704" s="37"/>
      <c r="F1704" s="28"/>
      <c r="G1704" s="28"/>
    </row>
    <row r="1705" spans="3:7" s="25" customFormat="1" ht="15" x14ac:dyDescent="0.2">
      <c r="C1705" s="27"/>
      <c r="D1705" s="37"/>
      <c r="E1705" s="37"/>
      <c r="F1705" s="28"/>
      <c r="G1705" s="28"/>
    </row>
    <row r="1706" spans="3:7" s="25" customFormat="1" ht="15" x14ac:dyDescent="0.2">
      <c r="C1706" s="27"/>
      <c r="D1706" s="37"/>
      <c r="E1706" s="37"/>
      <c r="F1706" s="28"/>
      <c r="G1706" s="28"/>
    </row>
    <row r="1707" spans="3:7" s="25" customFormat="1" ht="15" x14ac:dyDescent="0.2">
      <c r="C1707" s="27"/>
      <c r="D1707" s="37"/>
      <c r="E1707" s="37"/>
      <c r="F1707" s="28"/>
      <c r="G1707" s="28"/>
    </row>
    <row r="1708" spans="3:7" s="25" customFormat="1" ht="15" x14ac:dyDescent="0.2">
      <c r="C1708" s="27"/>
      <c r="D1708" s="37"/>
      <c r="E1708" s="37"/>
      <c r="F1708" s="28"/>
      <c r="G1708" s="28"/>
    </row>
    <row r="1709" spans="3:7" s="25" customFormat="1" ht="15" x14ac:dyDescent="0.2">
      <c r="C1709" s="27"/>
      <c r="D1709" s="37"/>
      <c r="E1709" s="37"/>
      <c r="F1709" s="28"/>
      <c r="G1709" s="28"/>
    </row>
    <row r="1710" spans="3:7" s="25" customFormat="1" ht="15" x14ac:dyDescent="0.2">
      <c r="C1710" s="27"/>
      <c r="D1710" s="37"/>
      <c r="E1710" s="37"/>
      <c r="F1710" s="28"/>
      <c r="G1710" s="28"/>
    </row>
    <row r="1711" spans="3:7" s="25" customFormat="1" ht="15" x14ac:dyDescent="0.2">
      <c r="C1711" s="27"/>
      <c r="D1711" s="37"/>
      <c r="E1711" s="37"/>
      <c r="F1711" s="28"/>
      <c r="G1711" s="28"/>
    </row>
    <row r="1712" spans="3:7" s="25" customFormat="1" ht="15" x14ac:dyDescent="0.2">
      <c r="C1712" s="27"/>
      <c r="D1712" s="37"/>
      <c r="E1712" s="37"/>
      <c r="F1712" s="28"/>
      <c r="G1712" s="28"/>
    </row>
    <row r="1713" spans="3:7" s="25" customFormat="1" ht="15" x14ac:dyDescent="0.2">
      <c r="C1713" s="27"/>
      <c r="D1713" s="37"/>
      <c r="E1713" s="37"/>
      <c r="F1713" s="28"/>
      <c r="G1713" s="28"/>
    </row>
    <row r="1714" spans="3:7" s="25" customFormat="1" ht="15" x14ac:dyDescent="0.2">
      <c r="C1714" s="27"/>
      <c r="D1714" s="37"/>
      <c r="E1714" s="37"/>
      <c r="F1714" s="28"/>
      <c r="G1714" s="28"/>
    </row>
    <row r="1715" spans="3:7" s="25" customFormat="1" ht="15" x14ac:dyDescent="0.2">
      <c r="C1715" s="27"/>
      <c r="D1715" s="37"/>
      <c r="E1715" s="37"/>
      <c r="F1715" s="28"/>
      <c r="G1715" s="28"/>
    </row>
    <row r="1716" spans="3:7" s="25" customFormat="1" ht="15" x14ac:dyDescent="0.2">
      <c r="C1716" s="27"/>
      <c r="D1716" s="37"/>
      <c r="E1716" s="37"/>
      <c r="F1716" s="28"/>
      <c r="G1716" s="28"/>
    </row>
    <row r="1717" spans="3:7" s="25" customFormat="1" ht="15" x14ac:dyDescent="0.2">
      <c r="C1717" s="27"/>
      <c r="D1717" s="37"/>
      <c r="E1717" s="37"/>
      <c r="F1717" s="28"/>
      <c r="G1717" s="28"/>
    </row>
    <row r="1718" spans="3:7" s="25" customFormat="1" ht="15" x14ac:dyDescent="0.2">
      <c r="C1718" s="27"/>
      <c r="D1718" s="37"/>
      <c r="E1718" s="37"/>
      <c r="F1718" s="28"/>
      <c r="G1718" s="28"/>
    </row>
    <row r="1719" spans="3:7" s="25" customFormat="1" ht="15" x14ac:dyDescent="0.2">
      <c r="C1719" s="27"/>
      <c r="D1719" s="37"/>
      <c r="E1719" s="37"/>
      <c r="F1719" s="28"/>
      <c r="G1719" s="28"/>
    </row>
    <row r="1720" spans="3:7" s="25" customFormat="1" ht="15" x14ac:dyDescent="0.2">
      <c r="C1720" s="27"/>
      <c r="D1720" s="37"/>
      <c r="E1720" s="37"/>
      <c r="F1720" s="28"/>
      <c r="G1720" s="28"/>
    </row>
    <row r="1721" spans="3:7" s="25" customFormat="1" ht="15" x14ac:dyDescent="0.2">
      <c r="C1721" s="27"/>
      <c r="D1721" s="37"/>
      <c r="E1721" s="37"/>
      <c r="F1721" s="28"/>
      <c r="G1721" s="28"/>
    </row>
    <row r="1722" spans="3:7" s="25" customFormat="1" ht="15" x14ac:dyDescent="0.2">
      <c r="C1722" s="27"/>
      <c r="D1722" s="37"/>
      <c r="E1722" s="37"/>
      <c r="F1722" s="28"/>
      <c r="G1722" s="28"/>
    </row>
    <row r="1723" spans="3:7" s="25" customFormat="1" ht="15" x14ac:dyDescent="0.2">
      <c r="C1723" s="27"/>
      <c r="D1723" s="37"/>
      <c r="E1723" s="37"/>
      <c r="F1723" s="28"/>
      <c r="G1723" s="28"/>
    </row>
    <row r="1724" spans="3:7" s="25" customFormat="1" ht="15" x14ac:dyDescent="0.2">
      <c r="C1724" s="27"/>
      <c r="D1724" s="37"/>
      <c r="E1724" s="37"/>
      <c r="F1724" s="28"/>
      <c r="G1724" s="28"/>
    </row>
    <row r="1725" spans="3:7" s="25" customFormat="1" ht="15" x14ac:dyDescent="0.2">
      <c r="C1725" s="27"/>
      <c r="D1725" s="37"/>
      <c r="E1725" s="37"/>
      <c r="F1725" s="28"/>
      <c r="G1725" s="28"/>
    </row>
    <row r="1726" spans="3:7" s="25" customFormat="1" ht="15" x14ac:dyDescent="0.2">
      <c r="C1726" s="27"/>
      <c r="D1726" s="37"/>
      <c r="E1726" s="37"/>
      <c r="F1726" s="28"/>
      <c r="G1726" s="28"/>
    </row>
    <row r="1727" spans="3:7" s="25" customFormat="1" ht="15" x14ac:dyDescent="0.2">
      <c r="C1727" s="27"/>
      <c r="D1727" s="37"/>
      <c r="E1727" s="37"/>
      <c r="F1727" s="28"/>
      <c r="G1727" s="28"/>
    </row>
    <row r="1728" spans="3:7" s="25" customFormat="1" ht="15" x14ac:dyDescent="0.2">
      <c r="C1728" s="27"/>
      <c r="D1728" s="37"/>
      <c r="E1728" s="37"/>
      <c r="F1728" s="28"/>
      <c r="G1728" s="28"/>
    </row>
    <row r="1729" spans="3:7" s="25" customFormat="1" ht="15" x14ac:dyDescent="0.2">
      <c r="C1729" s="27"/>
      <c r="D1729" s="37"/>
      <c r="E1729" s="37"/>
      <c r="F1729" s="28"/>
      <c r="G1729" s="28"/>
    </row>
    <row r="1730" spans="3:7" s="25" customFormat="1" ht="15" x14ac:dyDescent="0.2">
      <c r="C1730" s="27"/>
      <c r="D1730" s="37"/>
      <c r="E1730" s="37"/>
      <c r="F1730" s="28"/>
      <c r="G1730" s="28"/>
    </row>
    <row r="1731" spans="3:7" s="25" customFormat="1" ht="15" x14ac:dyDescent="0.2">
      <c r="C1731" s="27"/>
      <c r="D1731" s="37"/>
      <c r="E1731" s="37"/>
      <c r="F1731" s="28"/>
      <c r="G1731" s="28"/>
    </row>
    <row r="1732" spans="3:7" s="25" customFormat="1" ht="15" x14ac:dyDescent="0.2">
      <c r="C1732" s="27"/>
      <c r="D1732" s="37"/>
      <c r="E1732" s="37"/>
      <c r="F1732" s="28"/>
      <c r="G1732" s="28"/>
    </row>
    <row r="1733" spans="3:7" s="25" customFormat="1" ht="15" x14ac:dyDescent="0.2">
      <c r="C1733" s="27"/>
      <c r="D1733" s="37"/>
      <c r="E1733" s="37"/>
      <c r="F1733" s="28"/>
      <c r="G1733" s="28"/>
    </row>
    <row r="1734" spans="3:7" s="25" customFormat="1" ht="15" x14ac:dyDescent="0.2">
      <c r="C1734" s="27"/>
      <c r="D1734" s="37"/>
      <c r="E1734" s="37"/>
      <c r="F1734" s="28"/>
      <c r="G1734" s="28"/>
    </row>
    <row r="1735" spans="3:7" s="25" customFormat="1" ht="15" x14ac:dyDescent="0.2">
      <c r="C1735" s="27"/>
      <c r="D1735" s="37"/>
      <c r="E1735" s="37"/>
      <c r="F1735" s="28"/>
      <c r="G1735" s="28"/>
    </row>
    <row r="1736" spans="3:7" s="25" customFormat="1" ht="15" x14ac:dyDescent="0.2">
      <c r="C1736" s="27"/>
      <c r="D1736" s="37"/>
      <c r="E1736" s="37"/>
      <c r="F1736" s="28"/>
      <c r="G1736" s="28"/>
    </row>
    <row r="1737" spans="3:7" s="25" customFormat="1" ht="15" x14ac:dyDescent="0.2">
      <c r="C1737" s="27"/>
      <c r="D1737" s="37"/>
      <c r="E1737" s="37"/>
      <c r="F1737" s="28"/>
      <c r="G1737" s="28"/>
    </row>
    <row r="1738" spans="3:7" s="25" customFormat="1" ht="15" x14ac:dyDescent="0.2">
      <c r="C1738" s="27"/>
      <c r="D1738" s="37"/>
      <c r="E1738" s="37"/>
      <c r="F1738" s="28"/>
      <c r="G1738" s="28"/>
    </row>
    <row r="1739" spans="3:7" s="25" customFormat="1" ht="15" x14ac:dyDescent="0.2">
      <c r="C1739" s="27"/>
      <c r="D1739" s="37"/>
      <c r="E1739" s="37"/>
      <c r="F1739" s="28"/>
      <c r="G1739" s="28"/>
    </row>
    <row r="1740" spans="3:7" s="25" customFormat="1" ht="15" x14ac:dyDescent="0.2">
      <c r="C1740" s="27"/>
      <c r="D1740" s="37"/>
      <c r="E1740" s="37"/>
      <c r="F1740" s="28"/>
      <c r="G1740" s="28"/>
    </row>
    <row r="1741" spans="3:7" s="25" customFormat="1" ht="15" x14ac:dyDescent="0.2">
      <c r="C1741" s="27"/>
      <c r="D1741" s="37"/>
      <c r="E1741" s="37"/>
      <c r="F1741" s="28"/>
      <c r="G1741" s="28"/>
    </row>
    <row r="1742" spans="3:7" s="25" customFormat="1" ht="15" x14ac:dyDescent="0.2">
      <c r="C1742" s="27"/>
      <c r="D1742" s="37"/>
      <c r="E1742" s="37"/>
      <c r="F1742" s="28"/>
      <c r="G1742" s="28"/>
    </row>
    <row r="1743" spans="3:7" s="25" customFormat="1" ht="15" x14ac:dyDescent="0.2">
      <c r="C1743" s="27"/>
      <c r="D1743" s="37"/>
      <c r="E1743" s="37"/>
      <c r="F1743" s="28"/>
      <c r="G1743" s="28"/>
    </row>
    <row r="1744" spans="3:7" s="25" customFormat="1" ht="15" x14ac:dyDescent="0.2">
      <c r="C1744" s="27"/>
      <c r="D1744" s="37"/>
      <c r="E1744" s="37"/>
      <c r="F1744" s="28"/>
      <c r="G1744" s="28"/>
    </row>
    <row r="1745" spans="3:7" s="25" customFormat="1" ht="15" x14ac:dyDescent="0.2">
      <c r="C1745" s="27"/>
      <c r="D1745" s="37"/>
      <c r="E1745" s="37"/>
      <c r="F1745" s="28"/>
      <c r="G1745" s="28"/>
    </row>
    <row r="1746" spans="3:7" s="25" customFormat="1" ht="15" x14ac:dyDescent="0.2">
      <c r="C1746" s="27"/>
      <c r="D1746" s="37"/>
      <c r="E1746" s="37"/>
      <c r="F1746" s="28"/>
      <c r="G1746" s="28"/>
    </row>
    <row r="1747" spans="3:7" s="25" customFormat="1" ht="15" x14ac:dyDescent="0.2">
      <c r="C1747" s="27"/>
      <c r="D1747" s="37"/>
      <c r="E1747" s="37"/>
      <c r="F1747" s="28"/>
      <c r="G1747" s="28"/>
    </row>
    <row r="1748" spans="3:7" s="25" customFormat="1" ht="15" x14ac:dyDescent="0.2">
      <c r="C1748" s="27"/>
      <c r="D1748" s="37"/>
      <c r="E1748" s="37"/>
      <c r="F1748" s="28"/>
      <c r="G1748" s="28"/>
    </row>
    <row r="1749" spans="3:7" s="25" customFormat="1" ht="15" x14ac:dyDescent="0.2">
      <c r="C1749" s="27"/>
      <c r="D1749" s="37"/>
      <c r="E1749" s="37"/>
      <c r="F1749" s="28"/>
      <c r="G1749" s="28"/>
    </row>
    <row r="1750" spans="3:7" s="25" customFormat="1" ht="15" x14ac:dyDescent="0.2">
      <c r="C1750" s="27"/>
      <c r="D1750" s="37"/>
      <c r="E1750" s="37"/>
      <c r="F1750" s="28"/>
      <c r="G1750" s="28"/>
    </row>
    <row r="1751" spans="3:7" s="25" customFormat="1" ht="15" x14ac:dyDescent="0.2">
      <c r="C1751" s="27"/>
      <c r="D1751" s="37"/>
      <c r="E1751" s="37"/>
      <c r="F1751" s="28"/>
      <c r="G1751" s="28"/>
    </row>
    <row r="1752" spans="3:7" s="25" customFormat="1" ht="15" x14ac:dyDescent="0.2">
      <c r="C1752" s="27"/>
      <c r="D1752" s="37"/>
      <c r="E1752" s="37"/>
      <c r="F1752" s="28"/>
      <c r="G1752" s="28"/>
    </row>
    <row r="1753" spans="3:7" s="25" customFormat="1" ht="15" x14ac:dyDescent="0.2">
      <c r="C1753" s="27"/>
      <c r="D1753" s="37"/>
      <c r="E1753" s="37"/>
      <c r="F1753" s="28"/>
      <c r="G1753" s="28"/>
    </row>
    <row r="1754" spans="3:7" s="25" customFormat="1" ht="15" x14ac:dyDescent="0.2">
      <c r="C1754" s="27"/>
      <c r="D1754" s="37"/>
      <c r="E1754" s="37"/>
      <c r="F1754" s="28"/>
      <c r="G1754" s="28"/>
    </row>
    <row r="1755" spans="3:7" s="25" customFormat="1" ht="15" x14ac:dyDescent="0.2">
      <c r="C1755" s="27"/>
      <c r="D1755" s="37"/>
      <c r="E1755" s="37"/>
      <c r="F1755" s="28"/>
      <c r="G1755" s="28"/>
    </row>
    <row r="1756" spans="3:7" s="25" customFormat="1" ht="15" x14ac:dyDescent="0.2">
      <c r="C1756" s="27"/>
      <c r="D1756" s="37"/>
      <c r="E1756" s="37"/>
      <c r="F1756" s="28"/>
      <c r="G1756" s="28"/>
    </row>
    <row r="1757" spans="3:7" s="25" customFormat="1" ht="15" x14ac:dyDescent="0.2">
      <c r="C1757" s="27"/>
      <c r="D1757" s="37"/>
      <c r="E1757" s="37"/>
      <c r="F1757" s="28"/>
      <c r="G1757" s="28"/>
    </row>
    <row r="1758" spans="3:7" s="25" customFormat="1" ht="15" x14ac:dyDescent="0.2">
      <c r="C1758" s="27"/>
      <c r="D1758" s="37"/>
      <c r="E1758" s="37"/>
      <c r="F1758" s="28"/>
      <c r="G1758" s="28"/>
    </row>
    <row r="1759" spans="3:7" s="25" customFormat="1" ht="15" x14ac:dyDescent="0.2">
      <c r="C1759" s="27"/>
      <c r="D1759" s="37"/>
      <c r="E1759" s="37"/>
      <c r="F1759" s="28"/>
      <c r="G1759" s="28"/>
    </row>
    <row r="1760" spans="3:7" s="25" customFormat="1" ht="15" x14ac:dyDescent="0.2">
      <c r="C1760" s="27"/>
      <c r="D1760" s="37"/>
      <c r="E1760" s="37"/>
      <c r="F1760" s="28"/>
      <c r="G1760" s="28"/>
    </row>
    <row r="1761" spans="3:7" s="25" customFormat="1" ht="15" x14ac:dyDescent="0.2">
      <c r="C1761" s="27"/>
      <c r="D1761" s="37"/>
      <c r="E1761" s="37"/>
      <c r="F1761" s="28"/>
      <c r="G1761" s="28"/>
    </row>
    <row r="1762" spans="3:7" s="25" customFormat="1" ht="15" x14ac:dyDescent="0.2">
      <c r="C1762" s="27"/>
      <c r="D1762" s="37"/>
      <c r="E1762" s="37"/>
      <c r="F1762" s="28"/>
      <c r="G1762" s="28"/>
    </row>
    <row r="1763" spans="3:7" s="25" customFormat="1" ht="15" x14ac:dyDescent="0.2">
      <c r="C1763" s="27"/>
      <c r="D1763" s="37"/>
      <c r="E1763" s="37"/>
      <c r="F1763" s="28"/>
      <c r="G1763" s="28"/>
    </row>
    <row r="1764" spans="3:7" s="25" customFormat="1" ht="15" x14ac:dyDescent="0.2">
      <c r="C1764" s="27"/>
      <c r="D1764" s="37"/>
      <c r="E1764" s="37"/>
      <c r="F1764" s="28"/>
      <c r="G1764" s="28"/>
    </row>
    <row r="1765" spans="3:7" s="25" customFormat="1" ht="15" x14ac:dyDescent="0.2">
      <c r="C1765" s="27"/>
      <c r="D1765" s="37"/>
      <c r="E1765" s="37"/>
      <c r="F1765" s="28"/>
      <c r="G1765" s="28"/>
    </row>
    <row r="1766" spans="3:7" s="25" customFormat="1" ht="15" x14ac:dyDescent="0.2">
      <c r="C1766" s="27"/>
      <c r="D1766" s="37"/>
      <c r="E1766" s="37"/>
      <c r="F1766" s="28"/>
      <c r="G1766" s="28"/>
    </row>
    <row r="1767" spans="3:7" s="25" customFormat="1" ht="15" x14ac:dyDescent="0.2">
      <c r="C1767" s="27"/>
      <c r="D1767" s="37"/>
      <c r="E1767" s="37"/>
      <c r="F1767" s="28"/>
      <c r="G1767" s="28"/>
    </row>
    <row r="1768" spans="3:7" s="25" customFormat="1" ht="15" x14ac:dyDescent="0.2">
      <c r="C1768" s="27"/>
      <c r="D1768" s="37"/>
      <c r="E1768" s="37"/>
      <c r="F1768" s="28"/>
      <c r="G1768" s="28"/>
    </row>
    <row r="1769" spans="3:7" s="25" customFormat="1" ht="15" x14ac:dyDescent="0.2">
      <c r="C1769" s="27"/>
      <c r="D1769" s="37"/>
      <c r="E1769" s="37"/>
      <c r="F1769" s="28"/>
      <c r="G1769" s="28"/>
    </row>
    <row r="1770" spans="3:7" s="25" customFormat="1" ht="15" x14ac:dyDescent="0.2">
      <c r="C1770" s="27"/>
      <c r="D1770" s="37"/>
      <c r="E1770" s="37"/>
      <c r="F1770" s="28"/>
      <c r="G1770" s="28"/>
    </row>
    <row r="1771" spans="3:7" s="25" customFormat="1" ht="15" x14ac:dyDescent="0.2">
      <c r="C1771" s="27"/>
      <c r="D1771" s="37"/>
      <c r="E1771" s="37"/>
      <c r="F1771" s="28"/>
      <c r="G1771" s="28"/>
    </row>
    <row r="1772" spans="3:7" s="25" customFormat="1" ht="15" x14ac:dyDescent="0.2">
      <c r="C1772" s="27"/>
      <c r="D1772" s="37"/>
      <c r="E1772" s="37"/>
      <c r="F1772" s="28"/>
      <c r="G1772" s="28"/>
    </row>
    <row r="1773" spans="3:7" s="25" customFormat="1" ht="15" x14ac:dyDescent="0.2">
      <c r="C1773" s="27"/>
      <c r="D1773" s="37"/>
      <c r="E1773" s="37"/>
      <c r="F1773" s="28"/>
      <c r="G1773" s="28"/>
    </row>
    <row r="1774" spans="3:7" s="25" customFormat="1" ht="15" x14ac:dyDescent="0.2">
      <c r="C1774" s="27"/>
      <c r="D1774" s="37"/>
      <c r="E1774" s="37"/>
      <c r="F1774" s="28"/>
      <c r="G1774" s="28"/>
    </row>
    <row r="1775" spans="3:7" s="25" customFormat="1" ht="15" x14ac:dyDescent="0.2">
      <c r="C1775" s="27"/>
      <c r="D1775" s="37"/>
      <c r="E1775" s="37"/>
      <c r="F1775" s="28"/>
      <c r="G1775" s="28"/>
    </row>
    <row r="1776" spans="3:7" s="25" customFormat="1" ht="15" x14ac:dyDescent="0.2">
      <c r="C1776" s="27"/>
      <c r="D1776" s="37"/>
      <c r="E1776" s="37"/>
      <c r="F1776" s="28"/>
      <c r="G1776" s="28"/>
    </row>
    <row r="1777" spans="3:7" s="25" customFormat="1" ht="15" x14ac:dyDescent="0.2">
      <c r="C1777" s="27"/>
      <c r="D1777" s="37"/>
      <c r="E1777" s="37"/>
      <c r="F1777" s="28"/>
      <c r="G1777" s="28"/>
    </row>
    <row r="1778" spans="3:7" s="25" customFormat="1" ht="15" x14ac:dyDescent="0.2">
      <c r="C1778" s="27"/>
      <c r="D1778" s="37"/>
      <c r="E1778" s="37"/>
      <c r="F1778" s="28"/>
      <c r="G1778" s="28"/>
    </row>
    <row r="1779" spans="3:7" s="25" customFormat="1" ht="15" x14ac:dyDescent="0.2">
      <c r="C1779" s="27"/>
      <c r="D1779" s="37"/>
      <c r="E1779" s="37"/>
      <c r="F1779" s="28"/>
      <c r="G1779" s="28"/>
    </row>
    <row r="1780" spans="3:7" s="25" customFormat="1" ht="15" x14ac:dyDescent="0.2">
      <c r="C1780" s="27"/>
      <c r="D1780" s="37"/>
      <c r="E1780" s="37"/>
      <c r="F1780" s="28"/>
      <c r="G1780" s="28"/>
    </row>
    <row r="1781" spans="3:7" s="25" customFormat="1" ht="15" x14ac:dyDescent="0.2">
      <c r="C1781" s="27"/>
      <c r="D1781" s="37"/>
      <c r="E1781" s="37"/>
      <c r="F1781" s="28"/>
      <c r="G1781" s="28"/>
    </row>
    <row r="1782" spans="3:7" s="25" customFormat="1" ht="15" x14ac:dyDescent="0.2">
      <c r="C1782" s="27"/>
      <c r="D1782" s="37"/>
      <c r="E1782" s="37"/>
      <c r="F1782" s="28"/>
      <c r="G1782" s="28"/>
    </row>
    <row r="1783" spans="3:7" s="25" customFormat="1" ht="15" x14ac:dyDescent="0.2">
      <c r="C1783" s="27"/>
      <c r="D1783" s="37"/>
      <c r="E1783" s="37"/>
      <c r="F1783" s="28"/>
      <c r="G1783" s="28"/>
    </row>
    <row r="1784" spans="3:7" s="25" customFormat="1" ht="15" x14ac:dyDescent="0.2">
      <c r="C1784" s="27"/>
      <c r="D1784" s="37"/>
      <c r="E1784" s="37"/>
      <c r="F1784" s="28"/>
      <c r="G1784" s="28"/>
    </row>
    <row r="1785" spans="3:7" s="25" customFormat="1" ht="15" x14ac:dyDescent="0.2">
      <c r="C1785" s="27"/>
      <c r="D1785" s="37"/>
      <c r="E1785" s="37"/>
      <c r="F1785" s="28"/>
      <c r="G1785" s="28"/>
    </row>
    <row r="1786" spans="3:7" s="25" customFormat="1" ht="15" x14ac:dyDescent="0.2">
      <c r="C1786" s="27"/>
      <c r="D1786" s="37"/>
      <c r="E1786" s="37"/>
      <c r="F1786" s="28"/>
      <c r="G1786" s="28"/>
    </row>
    <row r="1787" spans="3:7" s="25" customFormat="1" ht="15" x14ac:dyDescent="0.2">
      <c r="C1787" s="27"/>
      <c r="D1787" s="37"/>
      <c r="E1787" s="37"/>
      <c r="F1787" s="28"/>
      <c r="G1787" s="28"/>
    </row>
    <row r="1788" spans="3:7" s="25" customFormat="1" ht="15" x14ac:dyDescent="0.2">
      <c r="C1788" s="27"/>
      <c r="D1788" s="37"/>
      <c r="E1788" s="37"/>
      <c r="F1788" s="28"/>
      <c r="G1788" s="28"/>
    </row>
    <row r="1789" spans="3:7" s="25" customFormat="1" ht="15" x14ac:dyDescent="0.2">
      <c r="C1789" s="27"/>
      <c r="D1789" s="37"/>
      <c r="E1789" s="37"/>
      <c r="F1789" s="28"/>
      <c r="G1789" s="28"/>
    </row>
    <row r="1790" spans="3:7" s="25" customFormat="1" ht="15" x14ac:dyDescent="0.2">
      <c r="C1790" s="27"/>
      <c r="D1790" s="37"/>
      <c r="E1790" s="37"/>
      <c r="F1790" s="28"/>
      <c r="G1790" s="28"/>
    </row>
    <row r="1791" spans="3:7" s="25" customFormat="1" ht="15" x14ac:dyDescent="0.2">
      <c r="C1791" s="27"/>
      <c r="D1791" s="37"/>
      <c r="E1791" s="37"/>
      <c r="F1791" s="28"/>
      <c r="G1791" s="28"/>
    </row>
    <row r="1792" spans="3:7" s="25" customFormat="1" ht="15" x14ac:dyDescent="0.2">
      <c r="C1792" s="27"/>
      <c r="D1792" s="37"/>
      <c r="E1792" s="37"/>
      <c r="F1792" s="28"/>
      <c r="G1792" s="28"/>
    </row>
    <row r="1793" spans="3:7" s="25" customFormat="1" ht="15" x14ac:dyDescent="0.2">
      <c r="C1793" s="27"/>
      <c r="D1793" s="37"/>
      <c r="E1793" s="37"/>
      <c r="F1793" s="28"/>
      <c r="G1793" s="28"/>
    </row>
    <row r="1794" spans="3:7" s="25" customFormat="1" ht="15" x14ac:dyDescent="0.2">
      <c r="C1794" s="27"/>
      <c r="D1794" s="37"/>
      <c r="E1794" s="37"/>
      <c r="F1794" s="28"/>
      <c r="G1794" s="28"/>
    </row>
    <row r="1795" spans="3:7" s="25" customFormat="1" ht="15" x14ac:dyDescent="0.2">
      <c r="C1795" s="27"/>
      <c r="D1795" s="37"/>
      <c r="E1795" s="37"/>
      <c r="F1795" s="28"/>
      <c r="G1795" s="28"/>
    </row>
    <row r="1796" spans="3:7" s="25" customFormat="1" ht="15" x14ac:dyDescent="0.2">
      <c r="C1796" s="27"/>
      <c r="D1796" s="37"/>
      <c r="E1796" s="37"/>
      <c r="F1796" s="28"/>
      <c r="G1796" s="28"/>
    </row>
    <row r="1797" spans="3:7" s="25" customFormat="1" ht="15" x14ac:dyDescent="0.2">
      <c r="C1797" s="27"/>
      <c r="D1797" s="37"/>
      <c r="E1797" s="37"/>
      <c r="F1797" s="28"/>
      <c r="G1797" s="28"/>
    </row>
    <row r="1798" spans="3:7" s="25" customFormat="1" ht="15" x14ac:dyDescent="0.2">
      <c r="C1798" s="27"/>
      <c r="D1798" s="37"/>
      <c r="E1798" s="37"/>
      <c r="F1798" s="28"/>
      <c r="G1798" s="28"/>
    </row>
    <row r="1799" spans="3:7" s="25" customFormat="1" ht="15" x14ac:dyDescent="0.2">
      <c r="C1799" s="27"/>
      <c r="D1799" s="37"/>
      <c r="E1799" s="37"/>
      <c r="F1799" s="28"/>
      <c r="G1799" s="28"/>
    </row>
    <row r="1800" spans="3:7" s="25" customFormat="1" ht="15" x14ac:dyDescent="0.2">
      <c r="C1800" s="27"/>
      <c r="D1800" s="37"/>
      <c r="E1800" s="37"/>
      <c r="F1800" s="28"/>
      <c r="G1800" s="28"/>
    </row>
    <row r="1801" spans="3:7" s="25" customFormat="1" ht="15" x14ac:dyDescent="0.2">
      <c r="C1801" s="27"/>
      <c r="D1801" s="37"/>
      <c r="E1801" s="37"/>
      <c r="F1801" s="28"/>
      <c r="G1801" s="28"/>
    </row>
    <row r="1802" spans="3:7" s="25" customFormat="1" ht="15" x14ac:dyDescent="0.2">
      <c r="C1802" s="27"/>
      <c r="D1802" s="37"/>
      <c r="E1802" s="37"/>
      <c r="F1802" s="28"/>
      <c r="G1802" s="28"/>
    </row>
    <row r="1803" spans="3:7" s="25" customFormat="1" ht="15" x14ac:dyDescent="0.2">
      <c r="C1803" s="27"/>
      <c r="D1803" s="37"/>
      <c r="E1803" s="37"/>
      <c r="F1803" s="28"/>
      <c r="G1803" s="28"/>
    </row>
    <row r="1804" spans="3:7" s="25" customFormat="1" ht="15" x14ac:dyDescent="0.2">
      <c r="C1804" s="27"/>
      <c r="D1804" s="37"/>
      <c r="E1804" s="37"/>
      <c r="F1804" s="28"/>
      <c r="G1804" s="28"/>
    </row>
    <row r="1805" spans="3:7" s="25" customFormat="1" ht="15" x14ac:dyDescent="0.2">
      <c r="C1805" s="27"/>
      <c r="D1805" s="37"/>
      <c r="E1805" s="37"/>
      <c r="F1805" s="28"/>
      <c r="G1805" s="28"/>
    </row>
    <row r="1806" spans="3:7" s="25" customFormat="1" ht="15" x14ac:dyDescent="0.2">
      <c r="C1806" s="27"/>
      <c r="D1806" s="37"/>
      <c r="E1806" s="37"/>
      <c r="F1806" s="28"/>
      <c r="G1806" s="28"/>
    </row>
    <row r="1807" spans="3:7" s="25" customFormat="1" ht="15" x14ac:dyDescent="0.2">
      <c r="C1807" s="27"/>
      <c r="D1807" s="37"/>
      <c r="E1807" s="37"/>
      <c r="F1807" s="28"/>
      <c r="G1807" s="28"/>
    </row>
    <row r="1808" spans="3:7" s="25" customFormat="1" ht="15" x14ac:dyDescent="0.2">
      <c r="C1808" s="27"/>
      <c r="D1808" s="37"/>
      <c r="E1808" s="37"/>
      <c r="F1808" s="28"/>
      <c r="G1808" s="28"/>
    </row>
    <row r="1809" spans="3:7" s="25" customFormat="1" ht="15" x14ac:dyDescent="0.2">
      <c r="C1809" s="27"/>
      <c r="D1809" s="37"/>
      <c r="E1809" s="37"/>
      <c r="F1809" s="28"/>
      <c r="G1809" s="28"/>
    </row>
    <row r="1810" spans="3:7" s="25" customFormat="1" ht="15" x14ac:dyDescent="0.2">
      <c r="C1810" s="27"/>
      <c r="D1810" s="37"/>
      <c r="E1810" s="37"/>
      <c r="F1810" s="28"/>
      <c r="G1810" s="28"/>
    </row>
    <row r="1811" spans="3:7" s="25" customFormat="1" ht="15" x14ac:dyDescent="0.2">
      <c r="C1811" s="27"/>
      <c r="D1811" s="37"/>
      <c r="E1811" s="37"/>
      <c r="F1811" s="28"/>
      <c r="G1811" s="28"/>
    </row>
    <row r="1812" spans="3:7" s="25" customFormat="1" ht="15" x14ac:dyDescent="0.2">
      <c r="C1812" s="27"/>
      <c r="D1812" s="37"/>
      <c r="E1812" s="37"/>
      <c r="F1812" s="28"/>
      <c r="G1812" s="28"/>
    </row>
    <row r="1813" spans="3:7" s="25" customFormat="1" ht="15" x14ac:dyDescent="0.2">
      <c r="C1813" s="27"/>
      <c r="D1813" s="37"/>
      <c r="E1813" s="37"/>
      <c r="F1813" s="28"/>
      <c r="G1813" s="28"/>
    </row>
    <row r="1814" spans="3:7" s="25" customFormat="1" ht="15" x14ac:dyDescent="0.2">
      <c r="C1814" s="27"/>
      <c r="D1814" s="37"/>
      <c r="E1814" s="37"/>
      <c r="F1814" s="28"/>
      <c r="G1814" s="28"/>
    </row>
    <row r="1815" spans="3:7" s="25" customFormat="1" ht="15" x14ac:dyDescent="0.2">
      <c r="C1815" s="27"/>
      <c r="D1815" s="37"/>
      <c r="E1815" s="37"/>
      <c r="F1815" s="28"/>
      <c r="G1815" s="28"/>
    </row>
    <row r="1816" spans="3:7" s="25" customFormat="1" ht="15" x14ac:dyDescent="0.2">
      <c r="C1816" s="27"/>
      <c r="D1816" s="37"/>
      <c r="E1816" s="37"/>
      <c r="F1816" s="28"/>
      <c r="G1816" s="28"/>
    </row>
    <row r="1817" spans="3:7" s="25" customFormat="1" ht="15" x14ac:dyDescent="0.2">
      <c r="C1817" s="27"/>
      <c r="D1817" s="37"/>
      <c r="E1817" s="37"/>
      <c r="F1817" s="28"/>
      <c r="G1817" s="28"/>
    </row>
    <row r="1818" spans="3:7" s="25" customFormat="1" ht="15" x14ac:dyDescent="0.2">
      <c r="C1818" s="27"/>
      <c r="D1818" s="37"/>
      <c r="E1818" s="37"/>
      <c r="F1818" s="28"/>
      <c r="G1818" s="28"/>
    </row>
    <row r="1819" spans="3:7" s="25" customFormat="1" ht="15" x14ac:dyDescent="0.2">
      <c r="C1819" s="27"/>
      <c r="D1819" s="37"/>
      <c r="E1819" s="37"/>
      <c r="F1819" s="28"/>
      <c r="G1819" s="28"/>
    </row>
    <row r="1820" spans="3:7" s="25" customFormat="1" ht="15" x14ac:dyDescent="0.2">
      <c r="C1820" s="27"/>
      <c r="D1820" s="37"/>
      <c r="E1820" s="37"/>
      <c r="F1820" s="28"/>
      <c r="G1820" s="28"/>
    </row>
    <row r="1821" spans="3:7" s="25" customFormat="1" ht="15" x14ac:dyDescent="0.2">
      <c r="C1821" s="27"/>
      <c r="D1821" s="37"/>
      <c r="E1821" s="37"/>
      <c r="F1821" s="28"/>
      <c r="G1821" s="28"/>
    </row>
    <row r="1822" spans="3:7" s="25" customFormat="1" ht="15" x14ac:dyDescent="0.2">
      <c r="C1822" s="27"/>
      <c r="D1822" s="37"/>
      <c r="E1822" s="37"/>
      <c r="F1822" s="28"/>
      <c r="G1822" s="28"/>
    </row>
    <row r="1823" spans="3:7" s="25" customFormat="1" ht="15" x14ac:dyDescent="0.2">
      <c r="C1823" s="27"/>
      <c r="D1823" s="37"/>
      <c r="E1823" s="37"/>
      <c r="F1823" s="28"/>
      <c r="G1823" s="28"/>
    </row>
    <row r="1824" spans="3:7" s="25" customFormat="1" ht="15" x14ac:dyDescent="0.2">
      <c r="C1824" s="27"/>
      <c r="D1824" s="37"/>
      <c r="E1824" s="37"/>
      <c r="F1824" s="28"/>
      <c r="G1824" s="28"/>
    </row>
    <row r="1825" spans="3:7" s="25" customFormat="1" ht="15" x14ac:dyDescent="0.2">
      <c r="C1825" s="27"/>
      <c r="D1825" s="37"/>
      <c r="E1825" s="37"/>
      <c r="F1825" s="28"/>
      <c r="G1825" s="28"/>
    </row>
    <row r="1826" spans="3:7" s="25" customFormat="1" ht="15" x14ac:dyDescent="0.2">
      <c r="C1826" s="27"/>
      <c r="D1826" s="37"/>
      <c r="E1826" s="37"/>
      <c r="F1826" s="28"/>
      <c r="G1826" s="28"/>
    </row>
    <row r="1827" spans="3:7" s="25" customFormat="1" ht="15" x14ac:dyDescent="0.2">
      <c r="C1827" s="27"/>
      <c r="D1827" s="37"/>
      <c r="E1827" s="37"/>
      <c r="F1827" s="28"/>
      <c r="G1827" s="28"/>
    </row>
    <row r="1828" spans="3:7" s="25" customFormat="1" ht="15" x14ac:dyDescent="0.2">
      <c r="C1828" s="27"/>
      <c r="D1828" s="37"/>
      <c r="E1828" s="37"/>
      <c r="F1828" s="28"/>
      <c r="G1828" s="28"/>
    </row>
    <row r="1829" spans="3:7" s="25" customFormat="1" ht="15" x14ac:dyDescent="0.2">
      <c r="C1829" s="27"/>
      <c r="D1829" s="37"/>
      <c r="E1829" s="37"/>
      <c r="F1829" s="28"/>
      <c r="G1829" s="28"/>
    </row>
    <row r="1830" spans="3:7" s="25" customFormat="1" ht="15" x14ac:dyDescent="0.2">
      <c r="C1830" s="27"/>
      <c r="D1830" s="37"/>
      <c r="E1830" s="37"/>
      <c r="F1830" s="28"/>
      <c r="G1830" s="28"/>
    </row>
    <row r="1831" spans="3:7" s="25" customFormat="1" ht="15" x14ac:dyDescent="0.2">
      <c r="C1831" s="27"/>
      <c r="D1831" s="37"/>
      <c r="E1831" s="37"/>
      <c r="F1831" s="28"/>
      <c r="G1831" s="28"/>
    </row>
    <row r="1832" spans="3:7" s="25" customFormat="1" ht="15" x14ac:dyDescent="0.2">
      <c r="C1832" s="27"/>
      <c r="D1832" s="37"/>
      <c r="E1832" s="37"/>
      <c r="F1832" s="28"/>
      <c r="G1832" s="28"/>
    </row>
    <row r="1833" spans="3:7" s="25" customFormat="1" ht="15" x14ac:dyDescent="0.2">
      <c r="C1833" s="27"/>
      <c r="D1833" s="37"/>
      <c r="E1833" s="37"/>
      <c r="F1833" s="28"/>
      <c r="G1833" s="28"/>
    </row>
    <row r="1834" spans="3:7" s="25" customFormat="1" ht="15" x14ac:dyDescent="0.2">
      <c r="C1834" s="27"/>
      <c r="D1834" s="37"/>
      <c r="E1834" s="37"/>
      <c r="F1834" s="28"/>
      <c r="G1834" s="28"/>
    </row>
    <row r="1835" spans="3:7" s="25" customFormat="1" ht="15" x14ac:dyDescent="0.2">
      <c r="C1835" s="27"/>
      <c r="D1835" s="37"/>
      <c r="E1835" s="37"/>
      <c r="F1835" s="28"/>
      <c r="G1835" s="28"/>
    </row>
    <row r="1836" spans="3:7" s="25" customFormat="1" ht="15" x14ac:dyDescent="0.2">
      <c r="C1836" s="27"/>
      <c r="D1836" s="37"/>
      <c r="E1836" s="37"/>
      <c r="F1836" s="28"/>
      <c r="G1836" s="28"/>
    </row>
    <row r="1837" spans="3:7" s="25" customFormat="1" ht="15" x14ac:dyDescent="0.2">
      <c r="C1837" s="27"/>
      <c r="D1837" s="37"/>
      <c r="E1837" s="37"/>
      <c r="F1837" s="28"/>
      <c r="G1837" s="28"/>
    </row>
    <row r="1838" spans="3:7" s="25" customFormat="1" ht="15" x14ac:dyDescent="0.2">
      <c r="C1838" s="27"/>
      <c r="D1838" s="37"/>
      <c r="E1838" s="37"/>
      <c r="F1838" s="28"/>
      <c r="G1838" s="28"/>
    </row>
    <row r="1839" spans="3:7" s="25" customFormat="1" ht="15" x14ac:dyDescent="0.2">
      <c r="C1839" s="27"/>
      <c r="D1839" s="37"/>
      <c r="E1839" s="37"/>
      <c r="F1839" s="28"/>
      <c r="G1839" s="28"/>
    </row>
    <row r="1840" spans="3:7" s="25" customFormat="1" ht="15" x14ac:dyDescent="0.2">
      <c r="C1840" s="27"/>
      <c r="D1840" s="37"/>
      <c r="E1840" s="37"/>
      <c r="F1840" s="28"/>
      <c r="G1840" s="28"/>
    </row>
    <row r="1841" spans="3:7" s="25" customFormat="1" ht="15" x14ac:dyDescent="0.2">
      <c r="C1841" s="27"/>
      <c r="D1841" s="37"/>
      <c r="E1841" s="37"/>
      <c r="F1841" s="28"/>
      <c r="G1841" s="28"/>
    </row>
    <row r="1842" spans="3:7" s="25" customFormat="1" ht="15" x14ac:dyDescent="0.2">
      <c r="C1842" s="27"/>
      <c r="D1842" s="37"/>
      <c r="E1842" s="37"/>
      <c r="F1842" s="28"/>
      <c r="G1842" s="28"/>
    </row>
    <row r="1843" spans="3:7" s="25" customFormat="1" ht="15" x14ac:dyDescent="0.2">
      <c r="C1843" s="27"/>
      <c r="D1843" s="37"/>
      <c r="E1843" s="37"/>
      <c r="F1843" s="28"/>
      <c r="G1843" s="28"/>
    </row>
    <row r="1844" spans="3:7" s="25" customFormat="1" ht="15" x14ac:dyDescent="0.2">
      <c r="C1844" s="27"/>
      <c r="D1844" s="37"/>
      <c r="E1844" s="37"/>
      <c r="F1844" s="28"/>
      <c r="G1844" s="28"/>
    </row>
    <row r="1845" spans="3:7" s="25" customFormat="1" ht="15" x14ac:dyDescent="0.2">
      <c r="C1845" s="27"/>
      <c r="D1845" s="37"/>
      <c r="E1845" s="37"/>
      <c r="F1845" s="28"/>
      <c r="G1845" s="28"/>
    </row>
    <row r="1846" spans="3:7" s="25" customFormat="1" ht="15" x14ac:dyDescent="0.2">
      <c r="C1846" s="27"/>
      <c r="D1846" s="37"/>
      <c r="E1846" s="37"/>
      <c r="F1846" s="28"/>
      <c r="G1846" s="28"/>
    </row>
    <row r="1847" spans="3:7" s="25" customFormat="1" ht="15" x14ac:dyDescent="0.2">
      <c r="C1847" s="27"/>
      <c r="D1847" s="37"/>
      <c r="E1847" s="37"/>
      <c r="F1847" s="28"/>
      <c r="G1847" s="28"/>
    </row>
    <row r="1848" spans="3:7" s="25" customFormat="1" ht="15" x14ac:dyDescent="0.2">
      <c r="C1848" s="27"/>
      <c r="D1848" s="37"/>
      <c r="E1848" s="37"/>
      <c r="F1848" s="28"/>
      <c r="G1848" s="28"/>
    </row>
    <row r="1849" spans="3:7" s="25" customFormat="1" ht="15" x14ac:dyDescent="0.2">
      <c r="C1849" s="27"/>
      <c r="D1849" s="37"/>
      <c r="E1849" s="37"/>
      <c r="F1849" s="28"/>
      <c r="G1849" s="28"/>
    </row>
    <row r="1850" spans="3:7" s="25" customFormat="1" ht="15" x14ac:dyDescent="0.2">
      <c r="C1850" s="27"/>
      <c r="D1850" s="37"/>
      <c r="E1850" s="37"/>
      <c r="F1850" s="28"/>
      <c r="G1850" s="28"/>
    </row>
    <row r="1851" spans="3:7" s="25" customFormat="1" ht="15" x14ac:dyDescent="0.2">
      <c r="C1851" s="27"/>
      <c r="D1851" s="37"/>
      <c r="E1851" s="37"/>
      <c r="F1851" s="28"/>
      <c r="G1851" s="28"/>
    </row>
    <row r="1852" spans="3:7" s="25" customFormat="1" ht="15" x14ac:dyDescent="0.2">
      <c r="C1852" s="27"/>
      <c r="D1852" s="37"/>
      <c r="E1852" s="37"/>
      <c r="F1852" s="28"/>
      <c r="G1852" s="28"/>
    </row>
    <row r="1853" spans="3:7" s="25" customFormat="1" ht="15" x14ac:dyDescent="0.2">
      <c r="C1853" s="27"/>
      <c r="D1853" s="37"/>
      <c r="E1853" s="37"/>
      <c r="F1853" s="28"/>
      <c r="G1853" s="28"/>
    </row>
    <row r="1854" spans="3:7" s="25" customFormat="1" ht="15" x14ac:dyDescent="0.2">
      <c r="C1854" s="27"/>
      <c r="D1854" s="37"/>
      <c r="E1854" s="37"/>
      <c r="F1854" s="28"/>
      <c r="G1854" s="28"/>
    </row>
    <row r="1855" spans="3:7" s="25" customFormat="1" ht="15" x14ac:dyDescent="0.2">
      <c r="C1855" s="27"/>
      <c r="D1855" s="37"/>
      <c r="E1855" s="37"/>
      <c r="F1855" s="28"/>
      <c r="G1855" s="28"/>
    </row>
    <row r="1856" spans="3:7" s="25" customFormat="1" ht="15" x14ac:dyDescent="0.2">
      <c r="C1856" s="27"/>
      <c r="D1856" s="37"/>
      <c r="E1856" s="37"/>
      <c r="F1856" s="28"/>
      <c r="G1856" s="28"/>
    </row>
    <row r="1857" spans="3:7" s="25" customFormat="1" ht="15" x14ac:dyDescent="0.2">
      <c r="C1857" s="27"/>
      <c r="D1857" s="37"/>
      <c r="E1857" s="37"/>
      <c r="F1857" s="28"/>
      <c r="G1857" s="28"/>
    </row>
    <row r="1858" spans="3:7" s="25" customFormat="1" ht="15" x14ac:dyDescent="0.2">
      <c r="C1858" s="27"/>
      <c r="D1858" s="37"/>
      <c r="E1858" s="37"/>
      <c r="F1858" s="28"/>
      <c r="G1858" s="28"/>
    </row>
    <row r="1859" spans="3:7" s="25" customFormat="1" ht="15" x14ac:dyDescent="0.2">
      <c r="C1859" s="27"/>
      <c r="D1859" s="37"/>
      <c r="E1859" s="37"/>
      <c r="F1859" s="28"/>
      <c r="G1859" s="28"/>
    </row>
    <row r="1860" spans="3:7" s="25" customFormat="1" ht="15" x14ac:dyDescent="0.2">
      <c r="C1860" s="27"/>
      <c r="D1860" s="37"/>
      <c r="E1860" s="37"/>
      <c r="F1860" s="28"/>
      <c r="G1860" s="28"/>
    </row>
    <row r="1861" spans="3:7" s="25" customFormat="1" ht="15" x14ac:dyDescent="0.2">
      <c r="C1861" s="27"/>
      <c r="D1861" s="37"/>
      <c r="E1861" s="37"/>
      <c r="F1861" s="28"/>
      <c r="G1861" s="28"/>
    </row>
    <row r="1862" spans="3:7" s="25" customFormat="1" ht="15" x14ac:dyDescent="0.2">
      <c r="C1862" s="27"/>
      <c r="D1862" s="37"/>
      <c r="E1862" s="37"/>
      <c r="F1862" s="28"/>
      <c r="G1862" s="28"/>
    </row>
    <row r="1863" spans="3:7" s="25" customFormat="1" ht="15" x14ac:dyDescent="0.2">
      <c r="C1863" s="27"/>
      <c r="D1863" s="37"/>
      <c r="E1863" s="37"/>
      <c r="F1863" s="28"/>
      <c r="G1863" s="28"/>
    </row>
    <row r="1864" spans="3:7" s="25" customFormat="1" ht="15" x14ac:dyDescent="0.2">
      <c r="C1864" s="27"/>
      <c r="D1864" s="37"/>
      <c r="E1864" s="37"/>
      <c r="F1864" s="28"/>
      <c r="G1864" s="28"/>
    </row>
    <row r="1865" spans="3:7" s="25" customFormat="1" ht="15" x14ac:dyDescent="0.2">
      <c r="C1865" s="27"/>
      <c r="D1865" s="37"/>
      <c r="E1865" s="37"/>
      <c r="F1865" s="28"/>
      <c r="G1865" s="28"/>
    </row>
    <row r="1866" spans="3:7" s="25" customFormat="1" ht="15" x14ac:dyDescent="0.2">
      <c r="C1866" s="27"/>
      <c r="D1866" s="37"/>
      <c r="E1866" s="37"/>
      <c r="F1866" s="28"/>
      <c r="G1866" s="28"/>
    </row>
    <row r="1867" spans="3:7" s="25" customFormat="1" ht="15" x14ac:dyDescent="0.2">
      <c r="C1867" s="27"/>
      <c r="D1867" s="37"/>
      <c r="E1867" s="37"/>
      <c r="F1867" s="28"/>
      <c r="G1867" s="28"/>
    </row>
    <row r="1868" spans="3:7" s="25" customFormat="1" ht="15" x14ac:dyDescent="0.2">
      <c r="C1868" s="27"/>
      <c r="D1868" s="37"/>
      <c r="E1868" s="37"/>
      <c r="F1868" s="28"/>
      <c r="G1868" s="28"/>
    </row>
    <row r="1869" spans="3:7" s="25" customFormat="1" ht="15" x14ac:dyDescent="0.2">
      <c r="C1869" s="27"/>
      <c r="D1869" s="37"/>
      <c r="E1869" s="37"/>
      <c r="F1869" s="28"/>
      <c r="G1869" s="28"/>
    </row>
    <row r="1870" spans="3:7" s="25" customFormat="1" ht="15" x14ac:dyDescent="0.2">
      <c r="C1870" s="27"/>
      <c r="D1870" s="37"/>
      <c r="E1870" s="37"/>
      <c r="F1870" s="28"/>
      <c r="G1870" s="28"/>
    </row>
    <row r="1871" spans="3:7" s="25" customFormat="1" ht="15" x14ac:dyDescent="0.2">
      <c r="C1871" s="27"/>
      <c r="D1871" s="37"/>
      <c r="E1871" s="37"/>
      <c r="F1871" s="28"/>
      <c r="G1871" s="28"/>
    </row>
    <row r="1872" spans="3:7" s="25" customFormat="1" ht="15" x14ac:dyDescent="0.2">
      <c r="C1872" s="27"/>
      <c r="D1872" s="37"/>
      <c r="E1872" s="37"/>
      <c r="F1872" s="28"/>
      <c r="G1872" s="28"/>
    </row>
    <row r="1873" spans="3:7" s="25" customFormat="1" ht="15" x14ac:dyDescent="0.2">
      <c r="C1873" s="27"/>
      <c r="D1873" s="37"/>
      <c r="E1873" s="37"/>
      <c r="F1873" s="28"/>
      <c r="G1873" s="28"/>
    </row>
    <row r="1874" spans="3:7" s="25" customFormat="1" ht="15" x14ac:dyDescent="0.2">
      <c r="C1874" s="27"/>
      <c r="D1874" s="37"/>
      <c r="E1874" s="37"/>
      <c r="F1874" s="28"/>
      <c r="G1874" s="28"/>
    </row>
    <row r="1875" spans="3:7" s="25" customFormat="1" ht="15" x14ac:dyDescent="0.2">
      <c r="C1875" s="27"/>
      <c r="D1875" s="37"/>
      <c r="E1875" s="37"/>
      <c r="F1875" s="28"/>
      <c r="G1875" s="28"/>
    </row>
    <row r="1876" spans="3:7" s="25" customFormat="1" ht="15" x14ac:dyDescent="0.2">
      <c r="C1876" s="27"/>
      <c r="D1876" s="37"/>
      <c r="E1876" s="37"/>
      <c r="F1876" s="28"/>
      <c r="G1876" s="28"/>
    </row>
    <row r="1877" spans="3:7" s="25" customFormat="1" ht="15" x14ac:dyDescent="0.2">
      <c r="C1877" s="27"/>
      <c r="D1877" s="37"/>
      <c r="E1877" s="37"/>
      <c r="F1877" s="28"/>
      <c r="G1877" s="28"/>
    </row>
    <row r="1878" spans="3:7" s="25" customFormat="1" ht="15" x14ac:dyDescent="0.2">
      <c r="C1878" s="27"/>
      <c r="D1878" s="37"/>
      <c r="E1878" s="37"/>
      <c r="F1878" s="28"/>
      <c r="G1878" s="28"/>
    </row>
    <row r="1879" spans="3:7" s="25" customFormat="1" ht="15" x14ac:dyDescent="0.2">
      <c r="C1879" s="27"/>
      <c r="D1879" s="37"/>
      <c r="E1879" s="37"/>
      <c r="F1879" s="28"/>
      <c r="G1879" s="28"/>
    </row>
    <row r="1880" spans="3:7" s="25" customFormat="1" ht="15" x14ac:dyDescent="0.2">
      <c r="C1880" s="27"/>
      <c r="D1880" s="37"/>
      <c r="E1880" s="37"/>
      <c r="F1880" s="28"/>
      <c r="G1880" s="28"/>
    </row>
    <row r="1881" spans="3:7" s="25" customFormat="1" ht="15" x14ac:dyDescent="0.2">
      <c r="C1881" s="27"/>
      <c r="D1881" s="37"/>
      <c r="E1881" s="37"/>
      <c r="F1881" s="28"/>
      <c r="G1881" s="28"/>
    </row>
    <row r="1882" spans="3:7" s="25" customFormat="1" ht="15" x14ac:dyDescent="0.2">
      <c r="C1882" s="27"/>
      <c r="D1882" s="37"/>
      <c r="E1882" s="37"/>
      <c r="F1882" s="28"/>
      <c r="G1882" s="28"/>
    </row>
    <row r="1883" spans="3:7" s="25" customFormat="1" ht="15" x14ac:dyDescent="0.2">
      <c r="C1883" s="27"/>
      <c r="D1883" s="37"/>
      <c r="E1883" s="37"/>
      <c r="F1883" s="28"/>
      <c r="G1883" s="28"/>
    </row>
    <row r="1884" spans="3:7" s="25" customFormat="1" ht="15" x14ac:dyDescent="0.2">
      <c r="C1884" s="27"/>
      <c r="D1884" s="37"/>
      <c r="E1884" s="37"/>
      <c r="F1884" s="28"/>
      <c r="G1884" s="28"/>
    </row>
    <row r="1885" spans="3:7" s="25" customFormat="1" ht="15" x14ac:dyDescent="0.2">
      <c r="C1885" s="27"/>
      <c r="D1885" s="37"/>
      <c r="E1885" s="37"/>
      <c r="F1885" s="28"/>
      <c r="G1885" s="28"/>
    </row>
    <row r="1886" spans="3:7" s="25" customFormat="1" ht="15" x14ac:dyDescent="0.2">
      <c r="C1886" s="27"/>
      <c r="D1886" s="37"/>
      <c r="E1886" s="37"/>
      <c r="F1886" s="28"/>
      <c r="G1886" s="28"/>
    </row>
    <row r="1887" spans="3:7" s="25" customFormat="1" ht="15" x14ac:dyDescent="0.2">
      <c r="C1887" s="27"/>
      <c r="D1887" s="37"/>
      <c r="E1887" s="37"/>
      <c r="F1887" s="28"/>
      <c r="G1887" s="28"/>
    </row>
    <row r="1888" spans="3:7" s="25" customFormat="1" ht="15" x14ac:dyDescent="0.2">
      <c r="C1888" s="27"/>
      <c r="D1888" s="37"/>
      <c r="E1888" s="37"/>
      <c r="F1888" s="28"/>
      <c r="G1888" s="28"/>
    </row>
    <row r="1889" spans="3:7" s="25" customFormat="1" ht="15" x14ac:dyDescent="0.2">
      <c r="C1889" s="27"/>
      <c r="D1889" s="37"/>
      <c r="E1889" s="37"/>
      <c r="F1889" s="28"/>
      <c r="G1889" s="28"/>
    </row>
    <row r="1890" spans="3:7" s="25" customFormat="1" ht="15" x14ac:dyDescent="0.2">
      <c r="C1890" s="27"/>
      <c r="D1890" s="37"/>
      <c r="E1890" s="37"/>
      <c r="F1890" s="28"/>
      <c r="G1890" s="28"/>
    </row>
    <row r="1891" spans="3:7" s="25" customFormat="1" ht="15" x14ac:dyDescent="0.2">
      <c r="C1891" s="27"/>
      <c r="D1891" s="37"/>
      <c r="E1891" s="37"/>
      <c r="F1891" s="28"/>
      <c r="G1891" s="28"/>
    </row>
    <row r="1892" spans="3:7" s="25" customFormat="1" ht="15" x14ac:dyDescent="0.2">
      <c r="C1892" s="27"/>
      <c r="D1892" s="37"/>
      <c r="E1892" s="37"/>
      <c r="F1892" s="28"/>
      <c r="G1892" s="28"/>
    </row>
    <row r="1893" spans="3:7" s="25" customFormat="1" ht="15" x14ac:dyDescent="0.2">
      <c r="C1893" s="27"/>
      <c r="D1893" s="37"/>
      <c r="E1893" s="37"/>
      <c r="F1893" s="28"/>
      <c r="G1893" s="28"/>
    </row>
    <row r="1894" spans="3:7" s="25" customFormat="1" ht="15" x14ac:dyDescent="0.2">
      <c r="C1894" s="27"/>
      <c r="D1894" s="37"/>
      <c r="E1894" s="37"/>
      <c r="F1894" s="28"/>
      <c r="G1894" s="28"/>
    </row>
    <row r="1895" spans="3:7" s="25" customFormat="1" ht="15" x14ac:dyDescent="0.2">
      <c r="C1895" s="27"/>
      <c r="D1895" s="37"/>
      <c r="E1895" s="37"/>
      <c r="F1895" s="28"/>
      <c r="G1895" s="28"/>
    </row>
    <row r="1896" spans="3:7" s="25" customFormat="1" ht="15" x14ac:dyDescent="0.2">
      <c r="C1896" s="27"/>
      <c r="D1896" s="37"/>
      <c r="E1896" s="37"/>
      <c r="F1896" s="28"/>
      <c r="G1896" s="28"/>
    </row>
    <row r="1897" spans="3:7" s="25" customFormat="1" ht="15" x14ac:dyDescent="0.2">
      <c r="C1897" s="27"/>
      <c r="D1897" s="37"/>
      <c r="E1897" s="37"/>
      <c r="F1897" s="28"/>
      <c r="G1897" s="28"/>
    </row>
    <row r="1898" spans="3:7" s="25" customFormat="1" ht="15" x14ac:dyDescent="0.2">
      <c r="C1898" s="27"/>
      <c r="D1898" s="37"/>
      <c r="E1898" s="37"/>
      <c r="F1898" s="28"/>
      <c r="G1898" s="28"/>
    </row>
    <row r="1899" spans="3:7" s="25" customFormat="1" ht="15" x14ac:dyDescent="0.2">
      <c r="C1899" s="27"/>
      <c r="D1899" s="37"/>
      <c r="E1899" s="37"/>
      <c r="F1899" s="28"/>
      <c r="G1899" s="28"/>
    </row>
    <row r="1900" spans="3:7" s="25" customFormat="1" ht="15" x14ac:dyDescent="0.2">
      <c r="C1900" s="27"/>
      <c r="D1900" s="37"/>
      <c r="E1900" s="37"/>
      <c r="F1900" s="28"/>
      <c r="G1900" s="28"/>
    </row>
    <row r="1901" spans="3:7" s="25" customFormat="1" ht="15" x14ac:dyDescent="0.2">
      <c r="C1901" s="27"/>
      <c r="D1901" s="37"/>
      <c r="E1901" s="37"/>
      <c r="F1901" s="28"/>
      <c r="G1901" s="28"/>
    </row>
    <row r="1902" spans="3:7" s="25" customFormat="1" ht="15" x14ac:dyDescent="0.2">
      <c r="C1902" s="27"/>
      <c r="D1902" s="37"/>
      <c r="E1902" s="37"/>
      <c r="F1902" s="28"/>
      <c r="G1902" s="28"/>
    </row>
    <row r="1903" spans="3:7" s="25" customFormat="1" ht="15" x14ac:dyDescent="0.2">
      <c r="C1903" s="27"/>
      <c r="D1903" s="37"/>
      <c r="E1903" s="37"/>
      <c r="F1903" s="28"/>
      <c r="G1903" s="28"/>
    </row>
    <row r="1904" spans="3:7" s="25" customFormat="1" ht="15" x14ac:dyDescent="0.2">
      <c r="C1904" s="27"/>
      <c r="D1904" s="37"/>
      <c r="E1904" s="37"/>
      <c r="F1904" s="28"/>
      <c r="G1904" s="28"/>
    </row>
    <row r="1905" spans="3:7" s="25" customFormat="1" ht="15" x14ac:dyDescent="0.2">
      <c r="C1905" s="27"/>
      <c r="D1905" s="37"/>
      <c r="E1905" s="37"/>
      <c r="F1905" s="28"/>
      <c r="G1905" s="28"/>
    </row>
    <row r="1906" spans="3:7" s="25" customFormat="1" ht="15" x14ac:dyDescent="0.2">
      <c r="C1906" s="27"/>
      <c r="D1906" s="37"/>
      <c r="E1906" s="37"/>
      <c r="F1906" s="28"/>
      <c r="G1906" s="28"/>
    </row>
    <row r="1907" spans="3:7" s="25" customFormat="1" ht="15" x14ac:dyDescent="0.2">
      <c r="C1907" s="27"/>
      <c r="D1907" s="37"/>
      <c r="E1907" s="37"/>
      <c r="F1907" s="28"/>
      <c r="G1907" s="28"/>
    </row>
    <row r="1908" spans="3:7" s="25" customFormat="1" ht="15" x14ac:dyDescent="0.2">
      <c r="C1908" s="27"/>
      <c r="D1908" s="37"/>
      <c r="E1908" s="37"/>
      <c r="F1908" s="28"/>
      <c r="G1908" s="28"/>
    </row>
    <row r="1909" spans="3:7" s="25" customFormat="1" ht="15" x14ac:dyDescent="0.2">
      <c r="C1909" s="27"/>
      <c r="D1909" s="37"/>
      <c r="E1909" s="37"/>
      <c r="F1909" s="28"/>
      <c r="G1909" s="28"/>
    </row>
    <row r="1910" spans="3:7" s="25" customFormat="1" ht="15" x14ac:dyDescent="0.2">
      <c r="C1910" s="27"/>
      <c r="D1910" s="37"/>
      <c r="E1910" s="37"/>
      <c r="F1910" s="28"/>
      <c r="G1910" s="28"/>
    </row>
    <row r="1911" spans="3:7" s="25" customFormat="1" ht="15" x14ac:dyDescent="0.2">
      <c r="C1911" s="27"/>
      <c r="D1911" s="37"/>
      <c r="E1911" s="37"/>
      <c r="F1911" s="28"/>
      <c r="G1911" s="28"/>
    </row>
    <row r="1912" spans="3:7" s="25" customFormat="1" ht="15" x14ac:dyDescent="0.2">
      <c r="C1912" s="27"/>
      <c r="D1912" s="37"/>
      <c r="E1912" s="37"/>
      <c r="F1912" s="28"/>
      <c r="G1912" s="28"/>
    </row>
    <row r="1913" spans="3:7" s="25" customFormat="1" ht="15" x14ac:dyDescent="0.2">
      <c r="C1913" s="27"/>
      <c r="D1913" s="37"/>
      <c r="E1913" s="37"/>
      <c r="F1913" s="28"/>
      <c r="G1913" s="28"/>
    </row>
    <row r="1914" spans="3:7" s="25" customFormat="1" ht="15" x14ac:dyDescent="0.2">
      <c r="C1914" s="27"/>
      <c r="D1914" s="37"/>
      <c r="E1914" s="37"/>
      <c r="F1914" s="28"/>
      <c r="G1914" s="28"/>
    </row>
    <row r="1915" spans="3:7" s="25" customFormat="1" ht="15" x14ac:dyDescent="0.2">
      <c r="C1915" s="27"/>
      <c r="D1915" s="37"/>
      <c r="E1915" s="37"/>
      <c r="F1915" s="28"/>
      <c r="G1915" s="28"/>
    </row>
    <row r="1916" spans="3:7" s="25" customFormat="1" ht="15" x14ac:dyDescent="0.2">
      <c r="C1916" s="27"/>
      <c r="D1916" s="37"/>
      <c r="E1916" s="37"/>
      <c r="F1916" s="28"/>
      <c r="G1916" s="28"/>
    </row>
    <row r="1917" spans="3:7" s="25" customFormat="1" ht="15" x14ac:dyDescent="0.2">
      <c r="C1917" s="27"/>
      <c r="D1917" s="37"/>
      <c r="E1917" s="37"/>
      <c r="F1917" s="28"/>
      <c r="G1917" s="28"/>
    </row>
    <row r="1918" spans="3:7" s="25" customFormat="1" ht="15" x14ac:dyDescent="0.2">
      <c r="C1918" s="27"/>
      <c r="D1918" s="37"/>
      <c r="E1918" s="37"/>
      <c r="F1918" s="28"/>
      <c r="G1918" s="28"/>
    </row>
    <row r="1919" spans="3:7" s="25" customFormat="1" ht="15" x14ac:dyDescent="0.2">
      <c r="C1919" s="27"/>
      <c r="D1919" s="37"/>
      <c r="E1919" s="37"/>
      <c r="F1919" s="28"/>
      <c r="G1919" s="28"/>
    </row>
    <row r="1920" spans="3:7" s="25" customFormat="1" ht="15" x14ac:dyDescent="0.2">
      <c r="C1920" s="27"/>
      <c r="D1920" s="37"/>
      <c r="E1920" s="37"/>
      <c r="F1920" s="28"/>
      <c r="G1920" s="28"/>
    </row>
    <row r="1921" spans="3:7" s="25" customFormat="1" ht="15" x14ac:dyDescent="0.2">
      <c r="C1921" s="27"/>
      <c r="D1921" s="37"/>
      <c r="E1921" s="37"/>
      <c r="F1921" s="28"/>
      <c r="G1921" s="28"/>
    </row>
    <row r="1922" spans="3:7" s="25" customFormat="1" ht="15" x14ac:dyDescent="0.2">
      <c r="C1922" s="27"/>
      <c r="D1922" s="37"/>
      <c r="E1922" s="37"/>
      <c r="F1922" s="28"/>
      <c r="G1922" s="28"/>
    </row>
    <row r="1923" spans="3:7" s="25" customFormat="1" ht="15" x14ac:dyDescent="0.2">
      <c r="C1923" s="27"/>
      <c r="D1923" s="37"/>
      <c r="E1923" s="37"/>
      <c r="F1923" s="28"/>
      <c r="G1923" s="28"/>
    </row>
    <row r="1924" spans="3:7" s="25" customFormat="1" ht="15" x14ac:dyDescent="0.2">
      <c r="C1924" s="27"/>
      <c r="D1924" s="37"/>
      <c r="E1924" s="37"/>
      <c r="F1924" s="28"/>
      <c r="G1924" s="28"/>
    </row>
    <row r="1925" spans="3:7" s="25" customFormat="1" ht="15" x14ac:dyDescent="0.2">
      <c r="C1925" s="27"/>
      <c r="D1925" s="37"/>
      <c r="E1925" s="37"/>
      <c r="F1925" s="28"/>
      <c r="G1925" s="28"/>
    </row>
    <row r="1926" spans="3:7" s="25" customFormat="1" ht="15" x14ac:dyDescent="0.2">
      <c r="C1926" s="27"/>
      <c r="D1926" s="37"/>
      <c r="E1926" s="37"/>
      <c r="F1926" s="28"/>
      <c r="G1926" s="28"/>
    </row>
    <row r="1927" spans="3:7" s="25" customFormat="1" ht="15" x14ac:dyDescent="0.2">
      <c r="C1927" s="27"/>
      <c r="D1927" s="37"/>
      <c r="E1927" s="37"/>
      <c r="F1927" s="28"/>
      <c r="G1927" s="28"/>
    </row>
    <row r="1928" spans="3:7" s="25" customFormat="1" ht="15" x14ac:dyDescent="0.2">
      <c r="C1928" s="27"/>
      <c r="D1928" s="37"/>
      <c r="E1928" s="37"/>
      <c r="F1928" s="28"/>
      <c r="G1928" s="28"/>
    </row>
    <row r="1929" spans="3:7" s="25" customFormat="1" ht="15" x14ac:dyDescent="0.2">
      <c r="C1929" s="27"/>
      <c r="D1929" s="37"/>
      <c r="E1929" s="37"/>
      <c r="F1929" s="28"/>
      <c r="G1929" s="28"/>
    </row>
    <row r="1930" spans="3:7" s="25" customFormat="1" ht="15" x14ac:dyDescent="0.2">
      <c r="C1930" s="27"/>
      <c r="D1930" s="37"/>
      <c r="E1930" s="37"/>
      <c r="F1930" s="28"/>
      <c r="G1930" s="28"/>
    </row>
    <row r="1931" spans="3:7" s="25" customFormat="1" ht="15" x14ac:dyDescent="0.2">
      <c r="C1931" s="27"/>
      <c r="D1931" s="37"/>
      <c r="E1931" s="37"/>
      <c r="F1931" s="28"/>
      <c r="G1931" s="28"/>
    </row>
    <row r="1932" spans="3:7" s="25" customFormat="1" ht="15" x14ac:dyDescent="0.2">
      <c r="C1932" s="27"/>
      <c r="D1932" s="37"/>
      <c r="E1932" s="37"/>
      <c r="F1932" s="28"/>
      <c r="G1932" s="28"/>
    </row>
    <row r="1933" spans="3:7" s="25" customFormat="1" ht="15" x14ac:dyDescent="0.2">
      <c r="C1933" s="27"/>
      <c r="D1933" s="37"/>
      <c r="E1933" s="37"/>
      <c r="F1933" s="28"/>
      <c r="G1933" s="28"/>
    </row>
    <row r="1934" spans="3:7" s="25" customFormat="1" ht="15" x14ac:dyDescent="0.2">
      <c r="C1934" s="27"/>
      <c r="D1934" s="37"/>
      <c r="E1934" s="37"/>
      <c r="F1934" s="28"/>
      <c r="G1934" s="28"/>
    </row>
    <row r="1935" spans="3:7" s="25" customFormat="1" ht="15" x14ac:dyDescent="0.2">
      <c r="C1935" s="27"/>
      <c r="D1935" s="37"/>
      <c r="E1935" s="37"/>
      <c r="F1935" s="28"/>
      <c r="G1935" s="28"/>
    </row>
    <row r="1936" spans="3:7" s="25" customFormat="1" ht="15" x14ac:dyDescent="0.2">
      <c r="C1936" s="27"/>
      <c r="D1936" s="37"/>
      <c r="E1936" s="37"/>
      <c r="F1936" s="28"/>
      <c r="G1936" s="28"/>
    </row>
    <row r="1937" spans="3:7" s="25" customFormat="1" ht="15" x14ac:dyDescent="0.2">
      <c r="C1937" s="27"/>
      <c r="D1937" s="37"/>
      <c r="E1937" s="37"/>
      <c r="F1937" s="28"/>
      <c r="G1937" s="28"/>
    </row>
    <row r="1938" spans="3:7" s="25" customFormat="1" ht="15" x14ac:dyDescent="0.2">
      <c r="C1938" s="27"/>
      <c r="D1938" s="37"/>
      <c r="E1938" s="37"/>
      <c r="F1938" s="28"/>
      <c r="G1938" s="28"/>
    </row>
    <row r="1939" spans="3:7" s="25" customFormat="1" ht="15" x14ac:dyDescent="0.2">
      <c r="C1939" s="27"/>
      <c r="D1939" s="37"/>
      <c r="E1939" s="37"/>
      <c r="F1939" s="28"/>
      <c r="G1939" s="28"/>
    </row>
    <row r="1940" spans="3:7" s="25" customFormat="1" ht="15" x14ac:dyDescent="0.2">
      <c r="C1940" s="27"/>
      <c r="D1940" s="37"/>
      <c r="E1940" s="37"/>
      <c r="F1940" s="28"/>
      <c r="G1940" s="28"/>
    </row>
    <row r="1941" spans="3:7" s="25" customFormat="1" ht="15" x14ac:dyDescent="0.2">
      <c r="C1941" s="27"/>
      <c r="D1941" s="37"/>
      <c r="E1941" s="37"/>
      <c r="F1941" s="28"/>
      <c r="G1941" s="28"/>
    </row>
    <row r="1942" spans="3:7" s="25" customFormat="1" ht="15" x14ac:dyDescent="0.2">
      <c r="C1942" s="27"/>
      <c r="D1942" s="37"/>
      <c r="E1942" s="37"/>
      <c r="F1942" s="28"/>
      <c r="G1942" s="28"/>
    </row>
    <row r="1943" spans="3:7" s="25" customFormat="1" ht="15" x14ac:dyDescent="0.2">
      <c r="C1943" s="27"/>
      <c r="D1943" s="37"/>
      <c r="E1943" s="37"/>
      <c r="F1943" s="28"/>
      <c r="G1943" s="28"/>
    </row>
    <row r="1944" spans="3:7" s="25" customFormat="1" ht="15" x14ac:dyDescent="0.2">
      <c r="C1944" s="27"/>
      <c r="D1944" s="37"/>
      <c r="E1944" s="37"/>
      <c r="F1944" s="28"/>
      <c r="G1944" s="28"/>
    </row>
    <row r="1945" spans="3:7" s="25" customFormat="1" ht="15" x14ac:dyDescent="0.2">
      <c r="C1945" s="27"/>
      <c r="D1945" s="37"/>
      <c r="E1945" s="37"/>
      <c r="F1945" s="28"/>
      <c r="G1945" s="28"/>
    </row>
    <row r="1946" spans="3:7" s="25" customFormat="1" ht="15" x14ac:dyDescent="0.2">
      <c r="C1946" s="27"/>
      <c r="D1946" s="37"/>
      <c r="E1946" s="37"/>
      <c r="F1946" s="28"/>
      <c r="G1946" s="28"/>
    </row>
    <row r="1947" spans="3:7" s="25" customFormat="1" ht="15" x14ac:dyDescent="0.2">
      <c r="C1947" s="27"/>
      <c r="D1947" s="37"/>
      <c r="E1947" s="37"/>
      <c r="F1947" s="28"/>
      <c r="G1947" s="28"/>
    </row>
    <row r="1948" spans="3:7" s="25" customFormat="1" ht="15" x14ac:dyDescent="0.2">
      <c r="C1948" s="27"/>
      <c r="D1948" s="37"/>
      <c r="E1948" s="37"/>
      <c r="F1948" s="28"/>
      <c r="G1948" s="28"/>
    </row>
    <row r="1949" spans="3:7" s="25" customFormat="1" ht="15" x14ac:dyDescent="0.2">
      <c r="C1949" s="27"/>
      <c r="D1949" s="37"/>
      <c r="E1949" s="37"/>
      <c r="F1949" s="28"/>
      <c r="G1949" s="28"/>
    </row>
    <row r="1950" spans="3:7" s="25" customFormat="1" ht="15" x14ac:dyDescent="0.2">
      <c r="C1950" s="27"/>
      <c r="D1950" s="37"/>
      <c r="E1950" s="37"/>
      <c r="F1950" s="28"/>
      <c r="G1950" s="28"/>
    </row>
    <row r="1951" spans="3:7" s="25" customFormat="1" ht="15" x14ac:dyDescent="0.2">
      <c r="C1951" s="27"/>
      <c r="D1951" s="37"/>
      <c r="E1951" s="37"/>
      <c r="F1951" s="28"/>
      <c r="G1951" s="28"/>
    </row>
    <row r="1952" spans="3:7" s="25" customFormat="1" ht="15" x14ac:dyDescent="0.2">
      <c r="C1952" s="27"/>
      <c r="D1952" s="37"/>
      <c r="E1952" s="37"/>
      <c r="F1952" s="28"/>
      <c r="G1952" s="28"/>
    </row>
    <row r="1953" spans="3:7" s="25" customFormat="1" ht="15" x14ac:dyDescent="0.2">
      <c r="C1953" s="27"/>
      <c r="D1953" s="37"/>
      <c r="E1953" s="37"/>
      <c r="F1953" s="28"/>
      <c r="G1953" s="28"/>
    </row>
    <row r="1954" spans="3:7" s="25" customFormat="1" ht="15" x14ac:dyDescent="0.2">
      <c r="C1954" s="27"/>
      <c r="D1954" s="37"/>
      <c r="E1954" s="37"/>
      <c r="F1954" s="28"/>
      <c r="G1954" s="28"/>
    </row>
    <row r="1955" spans="3:7" s="25" customFormat="1" ht="15" x14ac:dyDescent="0.2">
      <c r="C1955" s="27"/>
      <c r="D1955" s="37"/>
      <c r="E1955" s="37"/>
      <c r="F1955" s="28"/>
      <c r="G1955" s="28"/>
    </row>
    <row r="1956" spans="3:7" s="25" customFormat="1" ht="15" x14ac:dyDescent="0.2">
      <c r="C1956" s="27"/>
      <c r="D1956" s="37"/>
      <c r="E1956" s="37"/>
      <c r="F1956" s="28"/>
      <c r="G1956" s="28"/>
    </row>
    <row r="1957" spans="3:7" s="25" customFormat="1" ht="15" x14ac:dyDescent="0.2">
      <c r="C1957" s="27"/>
      <c r="D1957" s="37"/>
      <c r="E1957" s="37"/>
      <c r="F1957" s="28"/>
      <c r="G1957" s="28"/>
    </row>
    <row r="1958" spans="3:7" s="25" customFormat="1" ht="15" x14ac:dyDescent="0.2">
      <c r="C1958" s="27"/>
      <c r="D1958" s="37"/>
      <c r="E1958" s="37"/>
      <c r="F1958" s="28"/>
      <c r="G1958" s="28"/>
    </row>
    <row r="1959" spans="3:7" s="25" customFormat="1" ht="15" x14ac:dyDescent="0.2">
      <c r="C1959" s="27"/>
      <c r="D1959" s="37"/>
      <c r="E1959" s="37"/>
      <c r="F1959" s="28"/>
      <c r="G1959" s="28"/>
    </row>
    <row r="1960" spans="3:7" s="25" customFormat="1" ht="15" x14ac:dyDescent="0.2">
      <c r="C1960" s="27"/>
      <c r="D1960" s="37"/>
      <c r="E1960" s="37"/>
      <c r="F1960" s="28"/>
      <c r="G1960" s="28"/>
    </row>
    <row r="1961" spans="3:7" s="25" customFormat="1" ht="15" x14ac:dyDescent="0.2">
      <c r="C1961" s="27"/>
      <c r="D1961" s="37"/>
      <c r="E1961" s="37"/>
      <c r="F1961" s="28"/>
      <c r="G1961" s="28"/>
    </row>
    <row r="1962" spans="3:7" s="25" customFormat="1" ht="15" x14ac:dyDescent="0.2">
      <c r="C1962" s="27"/>
      <c r="D1962" s="37"/>
      <c r="E1962" s="37"/>
      <c r="F1962" s="28"/>
      <c r="G1962" s="28"/>
    </row>
    <row r="1963" spans="3:7" s="25" customFormat="1" ht="15" x14ac:dyDescent="0.2">
      <c r="C1963" s="27"/>
      <c r="D1963" s="37"/>
      <c r="E1963" s="37"/>
      <c r="F1963" s="28"/>
      <c r="G1963" s="28"/>
    </row>
    <row r="1964" spans="3:7" s="25" customFormat="1" ht="15" x14ac:dyDescent="0.2">
      <c r="C1964" s="27"/>
      <c r="D1964" s="37"/>
      <c r="E1964" s="37"/>
      <c r="F1964" s="28"/>
      <c r="G1964" s="28"/>
    </row>
    <row r="1965" spans="3:7" s="25" customFormat="1" ht="15" x14ac:dyDescent="0.2">
      <c r="C1965" s="27"/>
      <c r="D1965" s="37"/>
      <c r="E1965" s="37"/>
      <c r="F1965" s="28"/>
      <c r="G1965" s="28"/>
    </row>
    <row r="1966" spans="3:7" s="25" customFormat="1" ht="15" x14ac:dyDescent="0.2">
      <c r="C1966" s="27"/>
      <c r="D1966" s="37"/>
      <c r="E1966" s="37"/>
      <c r="F1966" s="28"/>
      <c r="G1966" s="28"/>
    </row>
    <row r="1967" spans="3:7" s="25" customFormat="1" ht="15" x14ac:dyDescent="0.2">
      <c r="C1967" s="27"/>
      <c r="D1967" s="37"/>
      <c r="E1967" s="37"/>
      <c r="F1967" s="28"/>
      <c r="G1967" s="28"/>
    </row>
    <row r="1968" spans="3:7" s="25" customFormat="1" ht="15" x14ac:dyDescent="0.2">
      <c r="C1968" s="27"/>
      <c r="D1968" s="37"/>
      <c r="E1968" s="37"/>
      <c r="F1968" s="28"/>
      <c r="G1968" s="28"/>
    </row>
    <row r="1969" spans="3:7" s="25" customFormat="1" ht="15" x14ac:dyDescent="0.2">
      <c r="C1969" s="27"/>
      <c r="D1969" s="37"/>
      <c r="E1969" s="37"/>
      <c r="F1969" s="28"/>
      <c r="G1969" s="28"/>
    </row>
    <row r="1970" spans="3:7" s="25" customFormat="1" ht="15" x14ac:dyDescent="0.2">
      <c r="C1970" s="27"/>
      <c r="D1970" s="37"/>
      <c r="E1970" s="37"/>
      <c r="F1970" s="28"/>
      <c r="G1970" s="28"/>
    </row>
    <row r="1971" spans="3:7" s="25" customFormat="1" ht="15" x14ac:dyDescent="0.2">
      <c r="C1971" s="27"/>
      <c r="D1971" s="37"/>
      <c r="E1971" s="37"/>
      <c r="F1971" s="28"/>
      <c r="G1971" s="28"/>
    </row>
    <row r="1972" spans="3:7" s="25" customFormat="1" ht="15" x14ac:dyDescent="0.2">
      <c r="C1972" s="27"/>
      <c r="D1972" s="37"/>
      <c r="E1972" s="37"/>
      <c r="F1972" s="28"/>
      <c r="G1972" s="28"/>
    </row>
    <row r="1973" spans="3:7" s="25" customFormat="1" ht="15" x14ac:dyDescent="0.2">
      <c r="C1973" s="27"/>
      <c r="D1973" s="37"/>
      <c r="E1973" s="37"/>
      <c r="F1973" s="28"/>
      <c r="G1973" s="28"/>
    </row>
    <row r="1974" spans="3:7" s="25" customFormat="1" ht="15" x14ac:dyDescent="0.2">
      <c r="C1974" s="27"/>
      <c r="D1974" s="37"/>
      <c r="E1974" s="37"/>
      <c r="F1974" s="28"/>
      <c r="G1974" s="28"/>
    </row>
    <row r="1975" spans="3:7" s="25" customFormat="1" ht="15" x14ac:dyDescent="0.2">
      <c r="C1975" s="27"/>
      <c r="D1975" s="37"/>
      <c r="E1975" s="37"/>
      <c r="F1975" s="28"/>
      <c r="G1975" s="28"/>
    </row>
    <row r="1976" spans="3:7" s="25" customFormat="1" ht="15" x14ac:dyDescent="0.2">
      <c r="C1976" s="27"/>
      <c r="D1976" s="37"/>
      <c r="E1976" s="37"/>
      <c r="F1976" s="28"/>
      <c r="G1976" s="28"/>
    </row>
    <row r="1977" spans="3:7" s="25" customFormat="1" ht="15" x14ac:dyDescent="0.2">
      <c r="C1977" s="27"/>
      <c r="D1977" s="37"/>
      <c r="E1977" s="37"/>
      <c r="F1977" s="28"/>
      <c r="G1977" s="28"/>
    </row>
    <row r="1978" spans="3:7" s="25" customFormat="1" ht="15" x14ac:dyDescent="0.2">
      <c r="C1978" s="27"/>
      <c r="D1978" s="37"/>
      <c r="E1978" s="37"/>
      <c r="F1978" s="28"/>
      <c r="G1978" s="28"/>
    </row>
    <row r="1979" spans="3:7" s="25" customFormat="1" ht="15" x14ac:dyDescent="0.2">
      <c r="C1979" s="27"/>
      <c r="D1979" s="37"/>
      <c r="E1979" s="37"/>
      <c r="F1979" s="28"/>
      <c r="G1979" s="28"/>
    </row>
    <row r="1980" spans="3:7" s="25" customFormat="1" ht="15" x14ac:dyDescent="0.2">
      <c r="C1980" s="27"/>
      <c r="D1980" s="37"/>
      <c r="E1980" s="37"/>
      <c r="F1980" s="28"/>
      <c r="G1980" s="28"/>
    </row>
    <row r="1981" spans="3:7" s="25" customFormat="1" ht="15" x14ac:dyDescent="0.2">
      <c r="C1981" s="27"/>
      <c r="D1981" s="37"/>
      <c r="E1981" s="37"/>
      <c r="F1981" s="28"/>
      <c r="G1981" s="28"/>
    </row>
    <row r="1982" spans="3:7" s="25" customFormat="1" ht="15" x14ac:dyDescent="0.2">
      <c r="C1982" s="27"/>
      <c r="D1982" s="37"/>
      <c r="E1982" s="37"/>
      <c r="F1982" s="28"/>
      <c r="G1982" s="28"/>
    </row>
    <row r="1983" spans="3:7" s="25" customFormat="1" ht="15" x14ac:dyDescent="0.2">
      <c r="C1983" s="27"/>
      <c r="D1983" s="37"/>
      <c r="E1983" s="37"/>
      <c r="F1983" s="28"/>
      <c r="G1983" s="28"/>
    </row>
    <row r="1984" spans="3:7" s="25" customFormat="1" ht="15" x14ac:dyDescent="0.2">
      <c r="C1984" s="27"/>
      <c r="D1984" s="37"/>
      <c r="E1984" s="37"/>
      <c r="F1984" s="28"/>
      <c r="G1984" s="28"/>
    </row>
    <row r="1985" spans="3:7" s="25" customFormat="1" ht="15" x14ac:dyDescent="0.2">
      <c r="C1985" s="27"/>
      <c r="D1985" s="37"/>
      <c r="E1985" s="37"/>
      <c r="F1985" s="28"/>
      <c r="G1985" s="28"/>
    </row>
    <row r="1986" spans="3:7" s="25" customFormat="1" ht="15" x14ac:dyDescent="0.2">
      <c r="C1986" s="27"/>
      <c r="D1986" s="37"/>
      <c r="E1986" s="37"/>
      <c r="F1986" s="28"/>
      <c r="G1986" s="28"/>
    </row>
    <row r="1987" spans="3:7" s="25" customFormat="1" ht="15" x14ac:dyDescent="0.2">
      <c r="C1987" s="27"/>
      <c r="D1987" s="37"/>
      <c r="E1987" s="37"/>
      <c r="F1987" s="28"/>
      <c r="G1987" s="28"/>
    </row>
    <row r="1988" spans="3:7" s="25" customFormat="1" ht="15" x14ac:dyDescent="0.2">
      <c r="C1988" s="27"/>
      <c r="D1988" s="37"/>
      <c r="E1988" s="37"/>
      <c r="F1988" s="28"/>
      <c r="G1988" s="28"/>
    </row>
    <row r="1989" spans="3:7" s="25" customFormat="1" ht="15" x14ac:dyDescent="0.2">
      <c r="C1989" s="27"/>
      <c r="D1989" s="37"/>
      <c r="E1989" s="37"/>
      <c r="F1989" s="28"/>
      <c r="G1989" s="28"/>
    </row>
    <row r="1990" spans="3:7" s="25" customFormat="1" ht="15" x14ac:dyDescent="0.2">
      <c r="C1990" s="27"/>
      <c r="D1990" s="37"/>
      <c r="E1990" s="37"/>
      <c r="F1990" s="28"/>
      <c r="G1990" s="28"/>
    </row>
    <row r="1991" spans="3:7" s="25" customFormat="1" ht="15" x14ac:dyDescent="0.2">
      <c r="C1991" s="27"/>
      <c r="D1991" s="37"/>
      <c r="E1991" s="37"/>
      <c r="F1991" s="28"/>
      <c r="G1991" s="28"/>
    </row>
    <row r="1992" spans="3:7" s="25" customFormat="1" ht="15" x14ac:dyDescent="0.2">
      <c r="C1992" s="27"/>
      <c r="D1992" s="37"/>
      <c r="E1992" s="37"/>
      <c r="F1992" s="28"/>
      <c r="G1992" s="28"/>
    </row>
    <row r="1993" spans="3:7" s="25" customFormat="1" ht="15" x14ac:dyDescent="0.2">
      <c r="C1993" s="27"/>
      <c r="D1993" s="37"/>
      <c r="E1993" s="37"/>
      <c r="F1993" s="28"/>
      <c r="G1993" s="28"/>
    </row>
    <row r="1994" spans="3:7" s="25" customFormat="1" ht="15" x14ac:dyDescent="0.2">
      <c r="C1994" s="27"/>
      <c r="D1994" s="37"/>
      <c r="E1994" s="37"/>
      <c r="F1994" s="28"/>
      <c r="G1994" s="28"/>
    </row>
    <row r="1995" spans="3:7" s="25" customFormat="1" ht="15" x14ac:dyDescent="0.2">
      <c r="C1995" s="27"/>
      <c r="D1995" s="37"/>
      <c r="E1995" s="37"/>
      <c r="F1995" s="28"/>
      <c r="G1995" s="28"/>
    </row>
    <row r="1996" spans="3:7" s="25" customFormat="1" ht="15" x14ac:dyDescent="0.2">
      <c r="C1996" s="27"/>
      <c r="D1996" s="37"/>
      <c r="E1996" s="37"/>
      <c r="F1996" s="28"/>
      <c r="G1996" s="28"/>
    </row>
    <row r="1997" spans="3:7" s="25" customFormat="1" ht="15" x14ac:dyDescent="0.2">
      <c r="C1997" s="27"/>
      <c r="D1997" s="37"/>
      <c r="E1997" s="37"/>
      <c r="F1997" s="28"/>
      <c r="G1997" s="28"/>
    </row>
    <row r="1998" spans="3:7" s="25" customFormat="1" ht="15" x14ac:dyDescent="0.2">
      <c r="C1998" s="27"/>
      <c r="D1998" s="37"/>
      <c r="E1998" s="37"/>
      <c r="F1998" s="28"/>
      <c r="G1998" s="28"/>
    </row>
    <row r="1999" spans="3:7" s="25" customFormat="1" ht="15" x14ac:dyDescent="0.2">
      <c r="C1999" s="27"/>
      <c r="D1999" s="37"/>
      <c r="E1999" s="37"/>
      <c r="F1999" s="28"/>
      <c r="G1999" s="28"/>
    </row>
    <row r="2000" spans="3:7" s="25" customFormat="1" ht="15" x14ac:dyDescent="0.2">
      <c r="C2000" s="27"/>
      <c r="D2000" s="37"/>
      <c r="E2000" s="37"/>
      <c r="F2000" s="28"/>
      <c r="G2000" s="28"/>
    </row>
    <row r="2001" spans="3:7" s="25" customFormat="1" ht="15" x14ac:dyDescent="0.2">
      <c r="C2001" s="27"/>
      <c r="D2001" s="37"/>
      <c r="E2001" s="37"/>
      <c r="F2001" s="28"/>
      <c r="G2001" s="28"/>
    </row>
    <row r="2002" spans="3:7" s="25" customFormat="1" ht="15" x14ac:dyDescent="0.2">
      <c r="C2002" s="27"/>
      <c r="D2002" s="37"/>
      <c r="E2002" s="37"/>
      <c r="F2002" s="28"/>
      <c r="G2002" s="28"/>
    </row>
    <row r="2003" spans="3:7" s="25" customFormat="1" ht="15" x14ac:dyDescent="0.2">
      <c r="C2003" s="27"/>
      <c r="D2003" s="37"/>
      <c r="E2003" s="37"/>
      <c r="F2003" s="28"/>
      <c r="G2003" s="28"/>
    </row>
    <row r="2004" spans="3:7" s="25" customFormat="1" ht="15" x14ac:dyDescent="0.2">
      <c r="C2004" s="27"/>
      <c r="D2004" s="37"/>
      <c r="E2004" s="37"/>
      <c r="F2004" s="28"/>
      <c r="G2004" s="28"/>
    </row>
    <row r="2005" spans="3:7" s="25" customFormat="1" ht="15" x14ac:dyDescent="0.2">
      <c r="C2005" s="27"/>
      <c r="D2005" s="37"/>
      <c r="E2005" s="37"/>
      <c r="F2005" s="28"/>
      <c r="G2005" s="28"/>
    </row>
    <row r="2006" spans="3:7" s="25" customFormat="1" ht="15" x14ac:dyDescent="0.2">
      <c r="C2006" s="27"/>
      <c r="D2006" s="37"/>
      <c r="E2006" s="37"/>
      <c r="F2006" s="28"/>
      <c r="G2006" s="28"/>
    </row>
    <row r="2007" spans="3:7" s="25" customFormat="1" ht="15" x14ac:dyDescent="0.2">
      <c r="C2007" s="27"/>
      <c r="D2007" s="37"/>
      <c r="E2007" s="37"/>
      <c r="F2007" s="28"/>
      <c r="G2007" s="28"/>
    </row>
    <row r="2008" spans="3:7" s="25" customFormat="1" ht="15" x14ac:dyDescent="0.2">
      <c r="C2008" s="27"/>
      <c r="D2008" s="37"/>
      <c r="E2008" s="37"/>
      <c r="F2008" s="28"/>
      <c r="G2008" s="28"/>
    </row>
    <row r="2009" spans="3:7" s="25" customFormat="1" ht="15" x14ac:dyDescent="0.2">
      <c r="C2009" s="27"/>
      <c r="D2009" s="37"/>
      <c r="E2009" s="37"/>
      <c r="F2009" s="28"/>
      <c r="G2009" s="28"/>
    </row>
    <row r="2010" spans="3:7" s="25" customFormat="1" ht="15" x14ac:dyDescent="0.2">
      <c r="C2010" s="27"/>
      <c r="D2010" s="37"/>
      <c r="E2010" s="37"/>
      <c r="F2010" s="28"/>
      <c r="G2010" s="28"/>
    </row>
    <row r="2011" spans="3:7" s="25" customFormat="1" ht="15" x14ac:dyDescent="0.2">
      <c r="C2011" s="27"/>
      <c r="D2011" s="37"/>
      <c r="E2011" s="37"/>
      <c r="F2011" s="28"/>
      <c r="G2011" s="28"/>
    </row>
    <row r="2012" spans="3:7" s="25" customFormat="1" ht="15" x14ac:dyDescent="0.2">
      <c r="C2012" s="27"/>
      <c r="D2012" s="37"/>
      <c r="E2012" s="37"/>
      <c r="F2012" s="28"/>
      <c r="G2012" s="28"/>
    </row>
    <row r="2013" spans="3:7" s="25" customFormat="1" ht="15" x14ac:dyDescent="0.2">
      <c r="C2013" s="27"/>
      <c r="D2013" s="37"/>
      <c r="E2013" s="37"/>
      <c r="F2013" s="28"/>
      <c r="G2013" s="28"/>
    </row>
    <row r="2014" spans="3:7" s="25" customFormat="1" ht="15" x14ac:dyDescent="0.2">
      <c r="C2014" s="27"/>
      <c r="D2014" s="37"/>
      <c r="E2014" s="37"/>
      <c r="F2014" s="28"/>
      <c r="G2014" s="28"/>
    </row>
    <row r="2015" spans="3:7" s="25" customFormat="1" ht="15" x14ac:dyDescent="0.2">
      <c r="C2015" s="27"/>
      <c r="D2015" s="37"/>
      <c r="E2015" s="37"/>
      <c r="F2015" s="28"/>
      <c r="G2015" s="28"/>
    </row>
    <row r="2016" spans="3:7" s="25" customFormat="1" ht="15" x14ac:dyDescent="0.2">
      <c r="C2016" s="27"/>
      <c r="D2016" s="37"/>
      <c r="E2016" s="37"/>
      <c r="F2016" s="28"/>
      <c r="G2016" s="28"/>
    </row>
    <row r="2017" spans="3:7" s="25" customFormat="1" ht="15" x14ac:dyDescent="0.2">
      <c r="C2017" s="27"/>
      <c r="D2017" s="37"/>
      <c r="E2017" s="37"/>
      <c r="F2017" s="28"/>
      <c r="G2017" s="28"/>
    </row>
    <row r="2018" spans="3:7" s="25" customFormat="1" ht="15" x14ac:dyDescent="0.2">
      <c r="C2018" s="27"/>
      <c r="D2018" s="37"/>
      <c r="E2018" s="37"/>
      <c r="F2018" s="28"/>
      <c r="G2018" s="28"/>
    </row>
    <row r="2019" spans="3:7" s="25" customFormat="1" ht="15" x14ac:dyDescent="0.2">
      <c r="C2019" s="27"/>
      <c r="D2019" s="37"/>
      <c r="E2019" s="37"/>
      <c r="F2019" s="28"/>
      <c r="G2019" s="28"/>
    </row>
    <row r="2020" spans="3:7" s="25" customFormat="1" ht="15" x14ac:dyDescent="0.2">
      <c r="C2020" s="27"/>
      <c r="D2020" s="37"/>
      <c r="E2020" s="37"/>
      <c r="F2020" s="28"/>
      <c r="G2020" s="28"/>
    </row>
    <row r="2021" spans="3:7" s="25" customFormat="1" ht="15" x14ac:dyDescent="0.2">
      <c r="C2021" s="27"/>
      <c r="D2021" s="37"/>
      <c r="E2021" s="37"/>
      <c r="F2021" s="28"/>
      <c r="G2021" s="28"/>
    </row>
    <row r="2022" spans="3:7" s="25" customFormat="1" ht="15" x14ac:dyDescent="0.2">
      <c r="C2022" s="27"/>
      <c r="D2022" s="37"/>
      <c r="E2022" s="37"/>
      <c r="F2022" s="28"/>
      <c r="G2022" s="28"/>
    </row>
    <row r="2023" spans="3:7" s="25" customFormat="1" ht="15" x14ac:dyDescent="0.2">
      <c r="C2023" s="27"/>
      <c r="D2023" s="37"/>
      <c r="E2023" s="37"/>
      <c r="F2023" s="28"/>
      <c r="G2023" s="28"/>
    </row>
    <row r="2024" spans="3:7" s="25" customFormat="1" ht="15" x14ac:dyDescent="0.2">
      <c r="C2024" s="27"/>
      <c r="D2024" s="37"/>
      <c r="E2024" s="37"/>
      <c r="F2024" s="28"/>
      <c r="G2024" s="28"/>
    </row>
    <row r="2025" spans="3:7" s="25" customFormat="1" ht="15" x14ac:dyDescent="0.2">
      <c r="C2025" s="27"/>
      <c r="D2025" s="37"/>
      <c r="E2025" s="37"/>
      <c r="F2025" s="28"/>
      <c r="G2025" s="28"/>
    </row>
    <row r="2026" spans="3:7" s="25" customFormat="1" ht="15" x14ac:dyDescent="0.2">
      <c r="C2026" s="27"/>
      <c r="D2026" s="37"/>
      <c r="E2026" s="37"/>
      <c r="F2026" s="28"/>
      <c r="G2026" s="28"/>
    </row>
    <row r="2027" spans="3:7" s="25" customFormat="1" ht="15" x14ac:dyDescent="0.2">
      <c r="C2027" s="27"/>
      <c r="D2027" s="37"/>
      <c r="E2027" s="37"/>
      <c r="F2027" s="28"/>
      <c r="G2027" s="28"/>
    </row>
    <row r="2028" spans="3:7" s="25" customFormat="1" ht="15" x14ac:dyDescent="0.2">
      <c r="C2028" s="27"/>
      <c r="D2028" s="37"/>
      <c r="E2028" s="37"/>
      <c r="F2028" s="28"/>
      <c r="G2028" s="28"/>
    </row>
    <row r="2029" spans="3:7" s="25" customFormat="1" ht="15" x14ac:dyDescent="0.2">
      <c r="C2029" s="27"/>
      <c r="D2029" s="37"/>
      <c r="E2029" s="37"/>
      <c r="F2029" s="28"/>
      <c r="G2029" s="28"/>
    </row>
    <row r="2030" spans="3:7" s="25" customFormat="1" ht="15" x14ac:dyDescent="0.2">
      <c r="C2030" s="27"/>
      <c r="D2030" s="37"/>
      <c r="E2030" s="37"/>
      <c r="F2030" s="28"/>
      <c r="G2030" s="28"/>
    </row>
    <row r="2031" spans="3:7" s="25" customFormat="1" ht="15" x14ac:dyDescent="0.2">
      <c r="C2031" s="27"/>
      <c r="D2031" s="37"/>
      <c r="E2031" s="37"/>
      <c r="F2031" s="28"/>
      <c r="G2031" s="28"/>
    </row>
    <row r="2032" spans="3:7" s="25" customFormat="1" ht="15" x14ac:dyDescent="0.2">
      <c r="C2032" s="27"/>
      <c r="D2032" s="37"/>
      <c r="E2032" s="37"/>
      <c r="F2032" s="28"/>
      <c r="G2032" s="28"/>
    </row>
    <row r="2033" spans="3:7" s="25" customFormat="1" ht="15" x14ac:dyDescent="0.2">
      <c r="C2033" s="27"/>
      <c r="D2033" s="37"/>
      <c r="E2033" s="37"/>
      <c r="F2033" s="28"/>
      <c r="G2033" s="28"/>
    </row>
    <row r="2034" spans="3:7" s="25" customFormat="1" ht="15" x14ac:dyDescent="0.2">
      <c r="C2034" s="27"/>
      <c r="D2034" s="37"/>
      <c r="E2034" s="37"/>
      <c r="F2034" s="28"/>
      <c r="G2034" s="28"/>
    </row>
    <row r="2035" spans="3:7" s="25" customFormat="1" ht="15" x14ac:dyDescent="0.2">
      <c r="C2035" s="27"/>
      <c r="D2035" s="37"/>
      <c r="E2035" s="37"/>
      <c r="F2035" s="28"/>
      <c r="G2035" s="28"/>
    </row>
    <row r="2036" spans="3:7" s="25" customFormat="1" ht="15" x14ac:dyDescent="0.2">
      <c r="C2036" s="27"/>
      <c r="D2036" s="37"/>
      <c r="E2036" s="37"/>
      <c r="F2036" s="28"/>
      <c r="G2036" s="28"/>
    </row>
    <row r="2037" spans="3:7" s="25" customFormat="1" ht="15" x14ac:dyDescent="0.2">
      <c r="C2037" s="27"/>
      <c r="D2037" s="37"/>
      <c r="E2037" s="37"/>
      <c r="F2037" s="28"/>
      <c r="G2037" s="28"/>
    </row>
    <row r="2038" spans="3:7" s="25" customFormat="1" ht="15" x14ac:dyDescent="0.2">
      <c r="C2038" s="27"/>
      <c r="D2038" s="37"/>
      <c r="E2038" s="37"/>
      <c r="F2038" s="28"/>
      <c r="G2038" s="28"/>
    </row>
    <row r="2039" spans="3:7" s="25" customFormat="1" ht="15" x14ac:dyDescent="0.2">
      <c r="C2039" s="27"/>
      <c r="D2039" s="37"/>
      <c r="E2039" s="37"/>
      <c r="F2039" s="28"/>
      <c r="G2039" s="28"/>
    </row>
    <row r="2040" spans="3:7" s="25" customFormat="1" ht="15" x14ac:dyDescent="0.2">
      <c r="C2040" s="27"/>
      <c r="D2040" s="37"/>
      <c r="E2040" s="37"/>
      <c r="F2040" s="28"/>
      <c r="G2040" s="28"/>
    </row>
    <row r="2041" spans="3:7" s="25" customFormat="1" ht="15" x14ac:dyDescent="0.2">
      <c r="C2041" s="27"/>
      <c r="D2041" s="37"/>
      <c r="E2041" s="37"/>
      <c r="F2041" s="28"/>
      <c r="G2041" s="28"/>
    </row>
    <row r="2042" spans="3:7" s="25" customFormat="1" ht="15" x14ac:dyDescent="0.2">
      <c r="C2042" s="27"/>
      <c r="D2042" s="37"/>
      <c r="E2042" s="37"/>
      <c r="F2042" s="28"/>
      <c r="G2042" s="28"/>
    </row>
    <row r="2043" spans="3:7" s="25" customFormat="1" ht="15" x14ac:dyDescent="0.2">
      <c r="C2043" s="27"/>
      <c r="D2043" s="37"/>
      <c r="E2043" s="37"/>
      <c r="F2043" s="28"/>
      <c r="G2043" s="28"/>
    </row>
    <row r="2044" spans="3:7" s="25" customFormat="1" ht="15" x14ac:dyDescent="0.2">
      <c r="C2044" s="27"/>
      <c r="D2044" s="37"/>
      <c r="E2044" s="37"/>
      <c r="F2044" s="28"/>
      <c r="G2044" s="28"/>
    </row>
    <row r="2045" spans="3:7" s="25" customFormat="1" ht="15" x14ac:dyDescent="0.2">
      <c r="C2045" s="27"/>
      <c r="D2045" s="37"/>
      <c r="E2045" s="37"/>
      <c r="F2045" s="28"/>
      <c r="G2045" s="28"/>
    </row>
    <row r="2046" spans="3:7" s="25" customFormat="1" ht="15" x14ac:dyDescent="0.2">
      <c r="C2046" s="27"/>
      <c r="D2046" s="37"/>
      <c r="E2046" s="37"/>
      <c r="F2046" s="28"/>
      <c r="G2046" s="28"/>
    </row>
    <row r="2047" spans="3:7" s="25" customFormat="1" ht="15" x14ac:dyDescent="0.2">
      <c r="C2047" s="27"/>
      <c r="D2047" s="37"/>
      <c r="E2047" s="37"/>
      <c r="F2047" s="28"/>
      <c r="G2047" s="28"/>
    </row>
    <row r="2048" spans="3:7" s="25" customFormat="1" ht="15" x14ac:dyDescent="0.2">
      <c r="C2048" s="27"/>
      <c r="D2048" s="37"/>
      <c r="E2048" s="37"/>
      <c r="F2048" s="28"/>
      <c r="G2048" s="28"/>
    </row>
    <row r="2049" spans="3:7" s="25" customFormat="1" ht="15" x14ac:dyDescent="0.2">
      <c r="C2049" s="27"/>
      <c r="D2049" s="37"/>
      <c r="E2049" s="37"/>
      <c r="F2049" s="28"/>
      <c r="G2049" s="28"/>
    </row>
    <row r="2050" spans="3:7" s="25" customFormat="1" ht="15" x14ac:dyDescent="0.2">
      <c r="C2050" s="27"/>
      <c r="D2050" s="37"/>
      <c r="E2050" s="37"/>
      <c r="F2050" s="28"/>
      <c r="G2050" s="28"/>
    </row>
    <row r="2051" spans="3:7" s="25" customFormat="1" ht="15" x14ac:dyDescent="0.2">
      <c r="C2051" s="27"/>
      <c r="D2051" s="37"/>
      <c r="E2051" s="37"/>
      <c r="F2051" s="28"/>
      <c r="G2051" s="28"/>
    </row>
    <row r="2052" spans="3:7" s="25" customFormat="1" ht="15" x14ac:dyDescent="0.2">
      <c r="C2052" s="27"/>
      <c r="D2052" s="37"/>
      <c r="E2052" s="37"/>
      <c r="F2052" s="28"/>
      <c r="G2052" s="28"/>
    </row>
    <row r="2053" spans="3:7" s="25" customFormat="1" ht="15" x14ac:dyDescent="0.2">
      <c r="C2053" s="27"/>
      <c r="D2053" s="37"/>
      <c r="E2053" s="37"/>
      <c r="F2053" s="28"/>
      <c r="G2053" s="28"/>
    </row>
    <row r="2054" spans="3:7" s="25" customFormat="1" ht="15" x14ac:dyDescent="0.2">
      <c r="C2054" s="27"/>
      <c r="D2054" s="37"/>
      <c r="E2054" s="37"/>
      <c r="F2054" s="28"/>
      <c r="G2054" s="28"/>
    </row>
    <row r="2055" spans="3:7" s="25" customFormat="1" ht="15" x14ac:dyDescent="0.2">
      <c r="C2055" s="27"/>
      <c r="D2055" s="37"/>
      <c r="E2055" s="37"/>
      <c r="F2055" s="28"/>
      <c r="G2055" s="28"/>
    </row>
    <row r="2056" spans="3:7" s="25" customFormat="1" ht="15" x14ac:dyDescent="0.2">
      <c r="C2056" s="27"/>
      <c r="D2056" s="37"/>
      <c r="E2056" s="37"/>
      <c r="F2056" s="28"/>
      <c r="G2056" s="28"/>
    </row>
    <row r="2057" spans="3:7" s="25" customFormat="1" ht="15" x14ac:dyDescent="0.2">
      <c r="C2057" s="27"/>
      <c r="D2057" s="37"/>
      <c r="E2057" s="37"/>
      <c r="F2057" s="28"/>
      <c r="G2057" s="28"/>
    </row>
    <row r="2058" spans="3:7" s="25" customFormat="1" ht="15" x14ac:dyDescent="0.2">
      <c r="C2058" s="27"/>
      <c r="D2058" s="37"/>
      <c r="E2058" s="37"/>
      <c r="F2058" s="28"/>
      <c r="G2058" s="28"/>
    </row>
    <row r="2059" spans="3:7" s="25" customFormat="1" ht="15" x14ac:dyDescent="0.2">
      <c r="C2059" s="27"/>
      <c r="D2059" s="37"/>
      <c r="E2059" s="37"/>
      <c r="F2059" s="28"/>
      <c r="G2059" s="28"/>
    </row>
    <row r="2060" spans="3:7" s="25" customFormat="1" ht="15" x14ac:dyDescent="0.2">
      <c r="C2060" s="27"/>
      <c r="D2060" s="37"/>
      <c r="E2060" s="37"/>
      <c r="F2060" s="28"/>
      <c r="G2060" s="28"/>
    </row>
    <row r="2061" spans="3:7" s="25" customFormat="1" ht="15" x14ac:dyDescent="0.2">
      <c r="C2061" s="27"/>
      <c r="D2061" s="37"/>
      <c r="E2061" s="37"/>
      <c r="F2061" s="28"/>
      <c r="G2061" s="28"/>
    </row>
    <row r="2062" spans="3:7" s="25" customFormat="1" ht="15" x14ac:dyDescent="0.2">
      <c r="C2062" s="27"/>
      <c r="D2062" s="37"/>
      <c r="E2062" s="37"/>
      <c r="F2062" s="28"/>
      <c r="G2062" s="28"/>
    </row>
    <row r="2063" spans="3:7" s="25" customFormat="1" ht="15" x14ac:dyDescent="0.2">
      <c r="C2063" s="27"/>
      <c r="D2063" s="37"/>
      <c r="E2063" s="37"/>
      <c r="F2063" s="28"/>
      <c r="G2063" s="28"/>
    </row>
    <row r="2064" spans="3:7" s="25" customFormat="1" ht="15" x14ac:dyDescent="0.2">
      <c r="C2064" s="27"/>
      <c r="D2064" s="37"/>
      <c r="E2064" s="37"/>
      <c r="F2064" s="28"/>
      <c r="G2064" s="28"/>
    </row>
    <row r="2065" spans="3:7" s="25" customFormat="1" ht="15" x14ac:dyDescent="0.2">
      <c r="C2065" s="27"/>
      <c r="D2065" s="37"/>
      <c r="E2065" s="37"/>
      <c r="F2065" s="28"/>
      <c r="G2065" s="28"/>
    </row>
    <row r="2066" spans="3:7" s="25" customFormat="1" ht="15" x14ac:dyDescent="0.2">
      <c r="C2066" s="27"/>
      <c r="D2066" s="37"/>
      <c r="E2066" s="37"/>
      <c r="F2066" s="28"/>
      <c r="G2066" s="28"/>
    </row>
    <row r="2067" spans="3:7" s="25" customFormat="1" ht="15" x14ac:dyDescent="0.2">
      <c r="C2067" s="27"/>
      <c r="D2067" s="37"/>
      <c r="E2067" s="37"/>
      <c r="F2067" s="28"/>
      <c r="G2067" s="28"/>
    </row>
    <row r="2068" spans="3:7" s="25" customFormat="1" ht="15" x14ac:dyDescent="0.2">
      <c r="C2068" s="27"/>
      <c r="D2068" s="37"/>
      <c r="E2068" s="37"/>
      <c r="F2068" s="28"/>
      <c r="G2068" s="28"/>
    </row>
    <row r="2069" spans="3:7" s="25" customFormat="1" ht="15" x14ac:dyDescent="0.2">
      <c r="C2069" s="27"/>
      <c r="D2069" s="37"/>
      <c r="E2069" s="37"/>
      <c r="F2069" s="28"/>
      <c r="G2069" s="28"/>
    </row>
    <row r="2070" spans="3:7" s="25" customFormat="1" ht="15" x14ac:dyDescent="0.2">
      <c r="C2070" s="27"/>
      <c r="D2070" s="37"/>
      <c r="E2070" s="37"/>
      <c r="F2070" s="28"/>
      <c r="G2070" s="28"/>
    </row>
    <row r="2071" spans="3:7" s="25" customFormat="1" ht="15" x14ac:dyDescent="0.2">
      <c r="C2071" s="27"/>
      <c r="D2071" s="37"/>
      <c r="E2071" s="37"/>
      <c r="F2071" s="28"/>
      <c r="G2071" s="28"/>
    </row>
    <row r="2072" spans="3:7" s="25" customFormat="1" ht="15" x14ac:dyDescent="0.2">
      <c r="C2072" s="27"/>
      <c r="D2072" s="37"/>
      <c r="E2072" s="37"/>
      <c r="F2072" s="28"/>
      <c r="G2072" s="28"/>
    </row>
    <row r="2073" spans="3:7" s="25" customFormat="1" ht="15" x14ac:dyDescent="0.2">
      <c r="C2073" s="27"/>
      <c r="D2073" s="37"/>
      <c r="E2073" s="37"/>
      <c r="F2073" s="28"/>
      <c r="G2073" s="28"/>
    </row>
    <row r="2074" spans="3:7" s="25" customFormat="1" ht="15" x14ac:dyDescent="0.2">
      <c r="C2074" s="27"/>
      <c r="D2074" s="37"/>
      <c r="E2074" s="37"/>
      <c r="F2074" s="28"/>
      <c r="G2074" s="28"/>
    </row>
    <row r="2075" spans="3:7" s="25" customFormat="1" ht="15" x14ac:dyDescent="0.2">
      <c r="C2075" s="27"/>
      <c r="D2075" s="37"/>
      <c r="E2075" s="37"/>
      <c r="F2075" s="28"/>
      <c r="G2075" s="28"/>
    </row>
    <row r="2076" spans="3:7" s="25" customFormat="1" ht="15" x14ac:dyDescent="0.2">
      <c r="C2076" s="27"/>
      <c r="D2076" s="37"/>
      <c r="E2076" s="37"/>
      <c r="F2076" s="28"/>
      <c r="G2076" s="28"/>
    </row>
    <row r="2077" spans="3:7" s="25" customFormat="1" ht="15" x14ac:dyDescent="0.2">
      <c r="C2077" s="27"/>
      <c r="D2077" s="37"/>
      <c r="E2077" s="37"/>
      <c r="F2077" s="28"/>
      <c r="G2077" s="28"/>
    </row>
    <row r="2078" spans="3:7" s="25" customFormat="1" ht="15" x14ac:dyDescent="0.2">
      <c r="C2078" s="27"/>
      <c r="D2078" s="37"/>
      <c r="E2078" s="37"/>
      <c r="F2078" s="28"/>
      <c r="G2078" s="28"/>
    </row>
    <row r="2079" spans="3:7" s="25" customFormat="1" ht="15" x14ac:dyDescent="0.2">
      <c r="C2079" s="27"/>
      <c r="D2079" s="37"/>
      <c r="E2079" s="37"/>
      <c r="F2079" s="28"/>
      <c r="G2079" s="28"/>
    </row>
    <row r="2080" spans="3:7" s="25" customFormat="1" ht="15" x14ac:dyDescent="0.2">
      <c r="C2080" s="27"/>
      <c r="D2080" s="37"/>
      <c r="E2080" s="37"/>
      <c r="F2080" s="28"/>
      <c r="G2080" s="28"/>
    </row>
    <row r="2081" spans="3:7" s="25" customFormat="1" ht="15" x14ac:dyDescent="0.2">
      <c r="C2081" s="27"/>
      <c r="D2081" s="37"/>
      <c r="E2081" s="37"/>
      <c r="F2081" s="28"/>
      <c r="G2081" s="28"/>
    </row>
    <row r="2082" spans="3:7" s="25" customFormat="1" ht="15" x14ac:dyDescent="0.2">
      <c r="C2082" s="27"/>
      <c r="D2082" s="37"/>
      <c r="E2082" s="37"/>
      <c r="F2082" s="28"/>
      <c r="G2082" s="28"/>
    </row>
    <row r="2083" spans="3:7" s="25" customFormat="1" ht="15" x14ac:dyDescent="0.2">
      <c r="C2083" s="27"/>
      <c r="D2083" s="37"/>
      <c r="E2083" s="37"/>
      <c r="F2083" s="28"/>
      <c r="G2083" s="28"/>
    </row>
    <row r="2084" spans="3:7" s="25" customFormat="1" ht="15" x14ac:dyDescent="0.2">
      <c r="C2084" s="27"/>
      <c r="D2084" s="37"/>
      <c r="E2084" s="37"/>
      <c r="F2084" s="28"/>
      <c r="G2084" s="28"/>
    </row>
    <row r="2085" spans="3:7" s="25" customFormat="1" ht="15" x14ac:dyDescent="0.2">
      <c r="C2085" s="27"/>
      <c r="D2085" s="37"/>
      <c r="E2085" s="37"/>
      <c r="F2085" s="28"/>
      <c r="G2085" s="28"/>
    </row>
    <row r="2086" spans="3:7" s="25" customFormat="1" ht="15" x14ac:dyDescent="0.2">
      <c r="C2086" s="27"/>
      <c r="D2086" s="37"/>
      <c r="E2086" s="37"/>
      <c r="F2086" s="28"/>
      <c r="G2086" s="28"/>
    </row>
    <row r="2087" spans="3:7" s="25" customFormat="1" ht="15" x14ac:dyDescent="0.2">
      <c r="C2087" s="27"/>
      <c r="D2087" s="37"/>
      <c r="E2087" s="37"/>
      <c r="F2087" s="28"/>
      <c r="G2087" s="28"/>
    </row>
    <row r="2088" spans="3:7" s="25" customFormat="1" ht="15" x14ac:dyDescent="0.2">
      <c r="C2088" s="27"/>
      <c r="D2088" s="37"/>
      <c r="E2088" s="37"/>
      <c r="F2088" s="28"/>
      <c r="G2088" s="28"/>
    </row>
    <row r="2089" spans="3:7" s="25" customFormat="1" ht="15" x14ac:dyDescent="0.2">
      <c r="C2089" s="27"/>
      <c r="D2089" s="37"/>
      <c r="E2089" s="37"/>
      <c r="F2089" s="28"/>
      <c r="G2089" s="28"/>
    </row>
    <row r="2090" spans="3:7" s="25" customFormat="1" ht="15" x14ac:dyDescent="0.2">
      <c r="C2090" s="27"/>
      <c r="D2090" s="37"/>
      <c r="E2090" s="37"/>
      <c r="F2090" s="28"/>
      <c r="G2090" s="28"/>
    </row>
    <row r="2091" spans="3:7" s="25" customFormat="1" ht="15" x14ac:dyDescent="0.2">
      <c r="C2091" s="27"/>
      <c r="D2091" s="37"/>
      <c r="E2091" s="37"/>
      <c r="F2091" s="28"/>
      <c r="G2091" s="28"/>
    </row>
    <row r="2092" spans="3:7" s="25" customFormat="1" ht="15" x14ac:dyDescent="0.2">
      <c r="C2092" s="27"/>
      <c r="D2092" s="37"/>
      <c r="E2092" s="37"/>
      <c r="F2092" s="28"/>
      <c r="G2092" s="28"/>
    </row>
    <row r="2093" spans="3:7" s="25" customFormat="1" ht="15" x14ac:dyDescent="0.2">
      <c r="C2093" s="27"/>
      <c r="D2093" s="37"/>
      <c r="E2093" s="37"/>
      <c r="F2093" s="28"/>
      <c r="G2093" s="28"/>
    </row>
    <row r="2094" spans="3:7" s="25" customFormat="1" ht="15" x14ac:dyDescent="0.2">
      <c r="C2094" s="27"/>
      <c r="D2094" s="37"/>
      <c r="E2094" s="37"/>
      <c r="F2094" s="28"/>
      <c r="G2094" s="28"/>
    </row>
    <row r="2095" spans="3:7" s="25" customFormat="1" ht="15" x14ac:dyDescent="0.2">
      <c r="C2095" s="27"/>
      <c r="D2095" s="37"/>
      <c r="E2095" s="37"/>
      <c r="F2095" s="28"/>
      <c r="G2095" s="28"/>
    </row>
    <row r="2096" spans="3:7" s="25" customFormat="1" ht="15" x14ac:dyDescent="0.2">
      <c r="C2096" s="27"/>
      <c r="D2096" s="37"/>
      <c r="E2096" s="37"/>
      <c r="F2096" s="28"/>
      <c r="G2096" s="28"/>
    </row>
    <row r="2097" spans="3:7" s="25" customFormat="1" ht="15" x14ac:dyDescent="0.2">
      <c r="C2097" s="27"/>
      <c r="D2097" s="37"/>
      <c r="E2097" s="37"/>
      <c r="F2097" s="28"/>
      <c r="G2097" s="28"/>
    </row>
    <row r="2098" spans="3:7" s="25" customFormat="1" ht="15" x14ac:dyDescent="0.2">
      <c r="C2098" s="27"/>
      <c r="D2098" s="37"/>
      <c r="E2098" s="37"/>
      <c r="F2098" s="28"/>
      <c r="G2098" s="28"/>
    </row>
    <row r="2099" spans="3:7" s="25" customFormat="1" ht="15" x14ac:dyDescent="0.2">
      <c r="C2099" s="27"/>
      <c r="D2099" s="37"/>
      <c r="E2099" s="37"/>
      <c r="F2099" s="28"/>
      <c r="G2099" s="28"/>
    </row>
    <row r="2100" spans="3:7" s="25" customFormat="1" ht="15" x14ac:dyDescent="0.2">
      <c r="C2100" s="27"/>
      <c r="D2100" s="37"/>
      <c r="E2100" s="37"/>
      <c r="F2100" s="28"/>
      <c r="G2100" s="28"/>
    </row>
    <row r="2101" spans="3:7" s="25" customFormat="1" ht="15" x14ac:dyDescent="0.2">
      <c r="C2101" s="27"/>
      <c r="D2101" s="37"/>
      <c r="E2101" s="37"/>
      <c r="F2101" s="28"/>
      <c r="G2101" s="28"/>
    </row>
    <row r="2102" spans="3:7" s="25" customFormat="1" ht="15" x14ac:dyDescent="0.2">
      <c r="C2102" s="27"/>
      <c r="D2102" s="37"/>
      <c r="E2102" s="37"/>
      <c r="F2102" s="28"/>
      <c r="G2102" s="28"/>
    </row>
    <row r="2103" spans="3:7" s="25" customFormat="1" ht="15" x14ac:dyDescent="0.2">
      <c r="C2103" s="27"/>
      <c r="D2103" s="37"/>
      <c r="E2103" s="37"/>
      <c r="F2103" s="28"/>
      <c r="G2103" s="28"/>
    </row>
    <row r="2104" spans="3:7" s="25" customFormat="1" ht="15" x14ac:dyDescent="0.2">
      <c r="C2104" s="27"/>
      <c r="D2104" s="37"/>
      <c r="E2104" s="37"/>
      <c r="F2104" s="28"/>
      <c r="G2104" s="28"/>
    </row>
    <row r="2105" spans="3:7" s="25" customFormat="1" ht="15" x14ac:dyDescent="0.2">
      <c r="C2105" s="27"/>
      <c r="D2105" s="37"/>
      <c r="E2105" s="37"/>
      <c r="F2105" s="28"/>
      <c r="G2105" s="28"/>
    </row>
    <row r="2106" spans="3:7" s="25" customFormat="1" ht="15" x14ac:dyDescent="0.2">
      <c r="C2106" s="27"/>
      <c r="D2106" s="37"/>
      <c r="E2106" s="37"/>
      <c r="F2106" s="28"/>
      <c r="G2106" s="28"/>
    </row>
    <row r="2107" spans="3:7" s="25" customFormat="1" ht="15" x14ac:dyDescent="0.2">
      <c r="C2107" s="27"/>
      <c r="D2107" s="37"/>
      <c r="E2107" s="37"/>
      <c r="F2107" s="28"/>
      <c r="G2107" s="28"/>
    </row>
    <row r="2108" spans="3:7" s="25" customFormat="1" ht="15" x14ac:dyDescent="0.2">
      <c r="C2108" s="27"/>
      <c r="D2108" s="37"/>
      <c r="E2108" s="37"/>
      <c r="F2108" s="28"/>
      <c r="G2108" s="28"/>
    </row>
    <row r="2109" spans="3:7" s="25" customFormat="1" ht="15" x14ac:dyDescent="0.2">
      <c r="C2109" s="27"/>
      <c r="D2109" s="37"/>
      <c r="E2109" s="37"/>
      <c r="F2109" s="28"/>
      <c r="G2109" s="28"/>
    </row>
    <row r="2110" spans="3:7" s="25" customFormat="1" ht="15" x14ac:dyDescent="0.2">
      <c r="C2110" s="27"/>
      <c r="D2110" s="37"/>
      <c r="E2110" s="37"/>
      <c r="F2110" s="28"/>
      <c r="G2110" s="28"/>
    </row>
    <row r="2111" spans="3:7" s="25" customFormat="1" ht="15" x14ac:dyDescent="0.2">
      <c r="C2111" s="27"/>
      <c r="D2111" s="37"/>
      <c r="E2111" s="37"/>
      <c r="F2111" s="28"/>
      <c r="G2111" s="28"/>
    </row>
    <row r="2112" spans="3:7" s="25" customFormat="1" ht="15" x14ac:dyDescent="0.2">
      <c r="C2112" s="27"/>
      <c r="D2112" s="37"/>
      <c r="E2112" s="37"/>
      <c r="F2112" s="28"/>
      <c r="G2112" s="28"/>
    </row>
    <row r="2113" spans="3:7" s="25" customFormat="1" ht="15" x14ac:dyDescent="0.2">
      <c r="C2113" s="27"/>
      <c r="D2113" s="37"/>
      <c r="E2113" s="37"/>
      <c r="F2113" s="28"/>
      <c r="G2113" s="28"/>
    </row>
    <row r="2114" spans="3:7" s="25" customFormat="1" ht="15" x14ac:dyDescent="0.2">
      <c r="C2114" s="27"/>
      <c r="D2114" s="37"/>
      <c r="E2114" s="37"/>
      <c r="F2114" s="28"/>
      <c r="G2114" s="28"/>
    </row>
    <row r="2115" spans="3:7" s="25" customFormat="1" ht="15" x14ac:dyDescent="0.2">
      <c r="C2115" s="27"/>
      <c r="D2115" s="37"/>
      <c r="E2115" s="37"/>
      <c r="F2115" s="28"/>
      <c r="G2115" s="28"/>
    </row>
    <row r="2116" spans="3:7" s="25" customFormat="1" ht="15" x14ac:dyDescent="0.2">
      <c r="C2116" s="27"/>
      <c r="D2116" s="37"/>
      <c r="E2116" s="37"/>
      <c r="F2116" s="28"/>
      <c r="G2116" s="28"/>
    </row>
    <row r="2117" spans="3:7" s="25" customFormat="1" ht="15" x14ac:dyDescent="0.2">
      <c r="C2117" s="27"/>
      <c r="D2117" s="37"/>
      <c r="E2117" s="37"/>
      <c r="F2117" s="28"/>
      <c r="G2117" s="28"/>
    </row>
    <row r="2118" spans="3:7" s="25" customFormat="1" ht="15" x14ac:dyDescent="0.2">
      <c r="C2118" s="27"/>
      <c r="D2118" s="37"/>
      <c r="E2118" s="37"/>
      <c r="F2118" s="28"/>
      <c r="G2118" s="28"/>
    </row>
    <row r="2119" spans="3:7" s="25" customFormat="1" ht="15" x14ac:dyDescent="0.2">
      <c r="C2119" s="27"/>
      <c r="D2119" s="37"/>
      <c r="E2119" s="37"/>
      <c r="F2119" s="28"/>
      <c r="G2119" s="28"/>
    </row>
    <row r="2120" spans="3:7" s="25" customFormat="1" ht="15" x14ac:dyDescent="0.2">
      <c r="C2120" s="27"/>
      <c r="D2120" s="37"/>
      <c r="E2120" s="37"/>
      <c r="F2120" s="28"/>
      <c r="G2120" s="28"/>
    </row>
    <row r="2121" spans="3:7" s="25" customFormat="1" ht="15" x14ac:dyDescent="0.2">
      <c r="C2121" s="27"/>
      <c r="D2121" s="37"/>
      <c r="E2121" s="37"/>
      <c r="F2121" s="28"/>
      <c r="G2121" s="28"/>
    </row>
    <row r="2122" spans="3:7" s="25" customFormat="1" ht="15" x14ac:dyDescent="0.2">
      <c r="C2122" s="27"/>
      <c r="D2122" s="37"/>
      <c r="E2122" s="37"/>
      <c r="F2122" s="28"/>
      <c r="G2122" s="28"/>
    </row>
    <row r="2123" spans="3:7" s="25" customFormat="1" ht="15" x14ac:dyDescent="0.2">
      <c r="C2123" s="27"/>
      <c r="D2123" s="37"/>
      <c r="E2123" s="37"/>
      <c r="F2123" s="28"/>
      <c r="G2123" s="28"/>
    </row>
    <row r="2124" spans="3:7" s="25" customFormat="1" ht="15" x14ac:dyDescent="0.2">
      <c r="C2124" s="27"/>
      <c r="D2124" s="37"/>
      <c r="E2124" s="37"/>
      <c r="F2124" s="28"/>
      <c r="G2124" s="28"/>
    </row>
    <row r="2125" spans="3:7" s="25" customFormat="1" ht="15" x14ac:dyDescent="0.2">
      <c r="C2125" s="27"/>
      <c r="D2125" s="37"/>
      <c r="E2125" s="37"/>
      <c r="F2125" s="28"/>
      <c r="G2125" s="28"/>
    </row>
    <row r="2126" spans="3:7" s="25" customFormat="1" ht="15" x14ac:dyDescent="0.2">
      <c r="C2126" s="27"/>
      <c r="D2126" s="37"/>
      <c r="E2126" s="37"/>
      <c r="F2126" s="28"/>
      <c r="G2126" s="28"/>
    </row>
    <row r="2127" spans="3:7" s="25" customFormat="1" ht="15" x14ac:dyDescent="0.2">
      <c r="C2127" s="27"/>
      <c r="D2127" s="37"/>
      <c r="E2127" s="37"/>
      <c r="F2127" s="28"/>
      <c r="G2127" s="28"/>
    </row>
    <row r="2128" spans="3:7" s="25" customFormat="1" ht="15" x14ac:dyDescent="0.2">
      <c r="C2128" s="27"/>
      <c r="D2128" s="37"/>
      <c r="E2128" s="37"/>
      <c r="F2128" s="28"/>
      <c r="G2128" s="28"/>
    </row>
    <row r="2129" spans="3:7" s="25" customFormat="1" ht="15" x14ac:dyDescent="0.2">
      <c r="C2129" s="27"/>
      <c r="D2129" s="37"/>
      <c r="E2129" s="37"/>
      <c r="F2129" s="28"/>
      <c r="G2129" s="28"/>
    </row>
    <row r="2130" spans="3:7" s="25" customFormat="1" ht="15" x14ac:dyDescent="0.2">
      <c r="C2130" s="27"/>
      <c r="D2130" s="37"/>
      <c r="E2130" s="37"/>
      <c r="F2130" s="28"/>
      <c r="G2130" s="28"/>
    </row>
    <row r="2131" spans="3:7" s="25" customFormat="1" ht="15" x14ac:dyDescent="0.2">
      <c r="C2131" s="27"/>
      <c r="D2131" s="37"/>
      <c r="E2131" s="37"/>
      <c r="F2131" s="28"/>
      <c r="G2131" s="28"/>
    </row>
    <row r="2132" spans="3:7" s="25" customFormat="1" ht="15" x14ac:dyDescent="0.2">
      <c r="C2132" s="27"/>
      <c r="D2132" s="37"/>
      <c r="E2132" s="37"/>
      <c r="F2132" s="28"/>
      <c r="G2132" s="28"/>
    </row>
    <row r="2133" spans="3:7" s="25" customFormat="1" ht="15" x14ac:dyDescent="0.2">
      <c r="C2133" s="27"/>
      <c r="D2133" s="37"/>
      <c r="E2133" s="37"/>
      <c r="F2133" s="28"/>
      <c r="G2133" s="28"/>
    </row>
    <row r="2134" spans="3:7" s="25" customFormat="1" ht="15" x14ac:dyDescent="0.2">
      <c r="C2134" s="27"/>
      <c r="D2134" s="37"/>
      <c r="E2134" s="37"/>
      <c r="F2134" s="28"/>
      <c r="G2134" s="28"/>
    </row>
    <row r="2135" spans="3:7" s="25" customFormat="1" ht="15" x14ac:dyDescent="0.2">
      <c r="C2135" s="27"/>
      <c r="D2135" s="37"/>
      <c r="E2135" s="37"/>
      <c r="F2135" s="28"/>
      <c r="G2135" s="28"/>
    </row>
    <row r="2136" spans="3:7" s="25" customFormat="1" ht="15" x14ac:dyDescent="0.2">
      <c r="C2136" s="27"/>
      <c r="D2136" s="37"/>
      <c r="E2136" s="37"/>
      <c r="F2136" s="28"/>
      <c r="G2136" s="28"/>
    </row>
    <row r="2137" spans="3:7" s="25" customFormat="1" ht="15" x14ac:dyDescent="0.2">
      <c r="C2137" s="27"/>
      <c r="D2137" s="37"/>
      <c r="E2137" s="37"/>
      <c r="F2137" s="28"/>
      <c r="G2137" s="28"/>
    </row>
    <row r="2138" spans="3:7" s="25" customFormat="1" ht="15" x14ac:dyDescent="0.2">
      <c r="C2138" s="27"/>
      <c r="D2138" s="37"/>
      <c r="E2138" s="37"/>
      <c r="F2138" s="28"/>
      <c r="G2138" s="28"/>
    </row>
    <row r="2139" spans="3:7" s="25" customFormat="1" ht="15" x14ac:dyDescent="0.2">
      <c r="C2139" s="27"/>
      <c r="D2139" s="37"/>
      <c r="E2139" s="37"/>
      <c r="F2139" s="28"/>
      <c r="G2139" s="28"/>
    </row>
    <row r="2140" spans="3:7" s="25" customFormat="1" ht="15" x14ac:dyDescent="0.2">
      <c r="C2140" s="27"/>
      <c r="D2140" s="37"/>
      <c r="E2140" s="37"/>
      <c r="F2140" s="28"/>
      <c r="G2140" s="28"/>
    </row>
    <row r="2141" spans="3:7" s="25" customFormat="1" ht="15" x14ac:dyDescent="0.2">
      <c r="C2141" s="27"/>
      <c r="D2141" s="37"/>
      <c r="E2141" s="37"/>
      <c r="F2141" s="28"/>
      <c r="G2141" s="28"/>
    </row>
    <row r="2142" spans="3:7" s="25" customFormat="1" ht="15" x14ac:dyDescent="0.2">
      <c r="C2142" s="27"/>
      <c r="D2142" s="37"/>
      <c r="E2142" s="37"/>
      <c r="F2142" s="28"/>
      <c r="G2142" s="28"/>
    </row>
    <row r="2143" spans="3:7" s="25" customFormat="1" ht="15" x14ac:dyDescent="0.2">
      <c r="C2143" s="27"/>
      <c r="D2143" s="37"/>
      <c r="E2143" s="37"/>
      <c r="F2143" s="28"/>
      <c r="G2143" s="28"/>
    </row>
    <row r="2144" spans="3:7" s="25" customFormat="1" ht="15" x14ac:dyDescent="0.2">
      <c r="C2144" s="27"/>
      <c r="D2144" s="37"/>
      <c r="E2144" s="37"/>
      <c r="F2144" s="28"/>
      <c r="G2144" s="28"/>
    </row>
    <row r="2145" spans="3:7" s="25" customFormat="1" ht="15" x14ac:dyDescent="0.2">
      <c r="C2145" s="27"/>
      <c r="D2145" s="37"/>
      <c r="E2145" s="37"/>
      <c r="F2145" s="28"/>
      <c r="G2145" s="28"/>
    </row>
    <row r="2146" spans="3:7" s="25" customFormat="1" ht="15" x14ac:dyDescent="0.2">
      <c r="C2146" s="27"/>
      <c r="D2146" s="37"/>
      <c r="E2146" s="37"/>
      <c r="F2146" s="28"/>
      <c r="G2146" s="28"/>
    </row>
    <row r="2147" spans="3:7" s="25" customFormat="1" ht="15" x14ac:dyDescent="0.2">
      <c r="C2147" s="27"/>
      <c r="D2147" s="37"/>
      <c r="E2147" s="37"/>
      <c r="F2147" s="28"/>
      <c r="G2147" s="28"/>
    </row>
    <row r="2148" spans="3:7" s="25" customFormat="1" ht="15" x14ac:dyDescent="0.2">
      <c r="C2148" s="27"/>
      <c r="D2148" s="37"/>
      <c r="E2148" s="37"/>
      <c r="F2148" s="28"/>
      <c r="G2148" s="28"/>
    </row>
    <row r="2149" spans="3:7" s="25" customFormat="1" ht="15" x14ac:dyDescent="0.2">
      <c r="C2149" s="27"/>
      <c r="D2149" s="37"/>
      <c r="E2149" s="37"/>
      <c r="F2149" s="28"/>
      <c r="G2149" s="28"/>
    </row>
    <row r="2150" spans="3:7" s="25" customFormat="1" ht="15" x14ac:dyDescent="0.2">
      <c r="C2150" s="27"/>
      <c r="D2150" s="37"/>
      <c r="E2150" s="37"/>
      <c r="F2150" s="28"/>
      <c r="G2150" s="28"/>
    </row>
    <row r="2151" spans="3:7" s="25" customFormat="1" ht="15" x14ac:dyDescent="0.2">
      <c r="C2151" s="27"/>
      <c r="D2151" s="37"/>
      <c r="E2151" s="37"/>
      <c r="F2151" s="28"/>
      <c r="G2151" s="28"/>
    </row>
    <row r="2152" spans="3:7" s="25" customFormat="1" ht="15" x14ac:dyDescent="0.2">
      <c r="C2152" s="27"/>
      <c r="D2152" s="37"/>
      <c r="E2152" s="37"/>
      <c r="F2152" s="28"/>
      <c r="G2152" s="28"/>
    </row>
    <row r="2153" spans="3:7" s="25" customFormat="1" ht="15" x14ac:dyDescent="0.2">
      <c r="C2153" s="27"/>
      <c r="D2153" s="37"/>
      <c r="E2153" s="37"/>
      <c r="F2153" s="28"/>
      <c r="G2153" s="28"/>
    </row>
    <row r="2154" spans="3:7" s="25" customFormat="1" ht="15" x14ac:dyDescent="0.2">
      <c r="C2154" s="27"/>
      <c r="D2154" s="37"/>
      <c r="E2154" s="37"/>
      <c r="F2154" s="28"/>
      <c r="G2154" s="28"/>
    </row>
    <row r="2155" spans="3:7" s="25" customFormat="1" ht="15" x14ac:dyDescent="0.2">
      <c r="C2155" s="27"/>
      <c r="D2155" s="37"/>
      <c r="E2155" s="37"/>
      <c r="F2155" s="28"/>
      <c r="G2155" s="28"/>
    </row>
    <row r="2156" spans="3:7" s="25" customFormat="1" ht="15" x14ac:dyDescent="0.2">
      <c r="C2156" s="27"/>
      <c r="D2156" s="37"/>
      <c r="E2156" s="37"/>
      <c r="F2156" s="28"/>
      <c r="G2156" s="28"/>
    </row>
    <row r="2157" spans="3:7" s="25" customFormat="1" ht="15" x14ac:dyDescent="0.2">
      <c r="C2157" s="27"/>
      <c r="D2157" s="37"/>
      <c r="E2157" s="37"/>
      <c r="F2157" s="28"/>
      <c r="G2157" s="28"/>
    </row>
    <row r="2158" spans="3:7" s="25" customFormat="1" ht="15" x14ac:dyDescent="0.2">
      <c r="C2158" s="27"/>
      <c r="D2158" s="37"/>
      <c r="E2158" s="37"/>
      <c r="F2158" s="28"/>
      <c r="G2158" s="28"/>
    </row>
    <row r="2159" spans="3:7" s="25" customFormat="1" ht="15" x14ac:dyDescent="0.2">
      <c r="C2159" s="27"/>
      <c r="D2159" s="37"/>
      <c r="E2159" s="37"/>
      <c r="F2159" s="28"/>
      <c r="G2159" s="28"/>
    </row>
    <row r="2160" spans="3:7" s="25" customFormat="1" ht="15" x14ac:dyDescent="0.2">
      <c r="C2160" s="27"/>
      <c r="D2160" s="37"/>
      <c r="E2160" s="37"/>
      <c r="F2160" s="28"/>
      <c r="G2160" s="28"/>
    </row>
    <row r="2161" spans="3:7" s="25" customFormat="1" ht="15" x14ac:dyDescent="0.2">
      <c r="C2161" s="27"/>
      <c r="D2161" s="37"/>
      <c r="E2161" s="37"/>
      <c r="F2161" s="28"/>
      <c r="G2161" s="28"/>
    </row>
    <row r="2162" spans="3:7" s="25" customFormat="1" ht="15" x14ac:dyDescent="0.2">
      <c r="C2162" s="27"/>
      <c r="D2162" s="37"/>
      <c r="E2162" s="37"/>
      <c r="F2162" s="28"/>
      <c r="G2162" s="28"/>
    </row>
    <row r="2163" spans="3:7" s="25" customFormat="1" ht="15" x14ac:dyDescent="0.2">
      <c r="C2163" s="27"/>
      <c r="D2163" s="37"/>
      <c r="E2163" s="37"/>
      <c r="F2163" s="28"/>
      <c r="G2163" s="28"/>
    </row>
    <row r="2164" spans="3:7" s="25" customFormat="1" ht="15" x14ac:dyDescent="0.2">
      <c r="C2164" s="27"/>
      <c r="D2164" s="37"/>
      <c r="E2164" s="37"/>
      <c r="F2164" s="28"/>
      <c r="G2164" s="28"/>
    </row>
    <row r="2165" spans="3:7" s="25" customFormat="1" ht="15" x14ac:dyDescent="0.2">
      <c r="C2165" s="27"/>
      <c r="D2165" s="37"/>
      <c r="E2165" s="37"/>
      <c r="F2165" s="28"/>
      <c r="G2165" s="28"/>
    </row>
    <row r="2166" spans="3:7" s="25" customFormat="1" ht="15" x14ac:dyDescent="0.2">
      <c r="C2166" s="27"/>
      <c r="D2166" s="37"/>
      <c r="E2166" s="37"/>
      <c r="F2166" s="28"/>
      <c r="G2166" s="28"/>
    </row>
    <row r="2167" spans="3:7" s="25" customFormat="1" ht="15" x14ac:dyDescent="0.2">
      <c r="C2167" s="27"/>
      <c r="D2167" s="37"/>
      <c r="E2167" s="37"/>
      <c r="F2167" s="28"/>
      <c r="G2167" s="28"/>
    </row>
    <row r="2168" spans="3:7" s="25" customFormat="1" ht="15" x14ac:dyDescent="0.2">
      <c r="C2168" s="27"/>
      <c r="D2168" s="37"/>
      <c r="E2168" s="37"/>
      <c r="F2168" s="28"/>
      <c r="G2168" s="28"/>
    </row>
    <row r="2169" spans="3:7" s="25" customFormat="1" ht="15" x14ac:dyDescent="0.2">
      <c r="C2169" s="27"/>
      <c r="D2169" s="37"/>
      <c r="E2169" s="37"/>
      <c r="F2169" s="28"/>
      <c r="G2169" s="28"/>
    </row>
    <row r="2170" spans="3:7" s="25" customFormat="1" ht="15" x14ac:dyDescent="0.2">
      <c r="C2170" s="27"/>
      <c r="D2170" s="37"/>
      <c r="E2170" s="37"/>
      <c r="F2170" s="28"/>
      <c r="G2170" s="28"/>
    </row>
    <row r="2171" spans="3:7" s="25" customFormat="1" ht="15" x14ac:dyDescent="0.2">
      <c r="C2171" s="27"/>
      <c r="D2171" s="37"/>
      <c r="E2171" s="37"/>
      <c r="F2171" s="28"/>
      <c r="G2171" s="28"/>
    </row>
    <row r="2172" spans="3:7" s="25" customFormat="1" ht="15" x14ac:dyDescent="0.2">
      <c r="C2172" s="27"/>
      <c r="D2172" s="37"/>
      <c r="E2172" s="37"/>
      <c r="F2172" s="28"/>
      <c r="G2172" s="28"/>
    </row>
    <row r="2173" spans="3:7" s="25" customFormat="1" ht="15" x14ac:dyDescent="0.2">
      <c r="C2173" s="27"/>
      <c r="D2173" s="37"/>
      <c r="E2173" s="37"/>
      <c r="F2173" s="28"/>
      <c r="G2173" s="28"/>
    </row>
    <row r="2174" spans="3:7" s="25" customFormat="1" ht="15" x14ac:dyDescent="0.2">
      <c r="C2174" s="27"/>
      <c r="D2174" s="37"/>
      <c r="E2174" s="37"/>
      <c r="F2174" s="28"/>
      <c r="G2174" s="28"/>
    </row>
    <row r="2175" spans="3:7" s="25" customFormat="1" ht="15" x14ac:dyDescent="0.2">
      <c r="C2175" s="27"/>
      <c r="D2175" s="37"/>
      <c r="E2175" s="37"/>
      <c r="F2175" s="28"/>
      <c r="G2175" s="28"/>
    </row>
    <row r="2176" spans="3:7" s="25" customFormat="1" ht="15" x14ac:dyDescent="0.2">
      <c r="C2176" s="27"/>
      <c r="D2176" s="37"/>
      <c r="E2176" s="37"/>
      <c r="F2176" s="28"/>
      <c r="G2176" s="28"/>
    </row>
    <row r="2177" spans="3:7" s="25" customFormat="1" ht="15" x14ac:dyDescent="0.2">
      <c r="C2177" s="27"/>
      <c r="D2177" s="37"/>
      <c r="E2177" s="37"/>
      <c r="F2177" s="28"/>
      <c r="G2177" s="28"/>
    </row>
    <row r="2178" spans="3:7" s="25" customFormat="1" ht="15" x14ac:dyDescent="0.2">
      <c r="C2178" s="27"/>
      <c r="D2178" s="37"/>
      <c r="E2178" s="37"/>
      <c r="F2178" s="28"/>
      <c r="G2178" s="28"/>
    </row>
    <row r="2179" spans="3:7" s="25" customFormat="1" ht="15" x14ac:dyDescent="0.2">
      <c r="C2179" s="27"/>
      <c r="D2179" s="37"/>
      <c r="E2179" s="37"/>
      <c r="F2179" s="28"/>
      <c r="G2179" s="28"/>
    </row>
    <row r="2180" spans="3:7" s="25" customFormat="1" ht="15" x14ac:dyDescent="0.2">
      <c r="C2180" s="27"/>
      <c r="D2180" s="37"/>
      <c r="E2180" s="37"/>
      <c r="F2180" s="28"/>
      <c r="G2180" s="28"/>
    </row>
    <row r="2181" spans="3:7" s="25" customFormat="1" ht="15" x14ac:dyDescent="0.2">
      <c r="C2181" s="27"/>
      <c r="D2181" s="37"/>
      <c r="E2181" s="37"/>
      <c r="F2181" s="28"/>
      <c r="G2181" s="28"/>
    </row>
    <row r="2182" spans="3:7" s="25" customFormat="1" ht="15" x14ac:dyDescent="0.2">
      <c r="C2182" s="27"/>
      <c r="D2182" s="37"/>
      <c r="E2182" s="37"/>
      <c r="F2182" s="28"/>
      <c r="G2182" s="28"/>
    </row>
    <row r="2183" spans="3:7" s="25" customFormat="1" ht="15" x14ac:dyDescent="0.2">
      <c r="C2183" s="27"/>
      <c r="D2183" s="37"/>
      <c r="E2183" s="37"/>
      <c r="F2183" s="28"/>
      <c r="G2183" s="28"/>
    </row>
    <row r="2184" spans="3:7" s="25" customFormat="1" ht="15" x14ac:dyDescent="0.2">
      <c r="C2184" s="27"/>
      <c r="D2184" s="37"/>
      <c r="E2184" s="37"/>
      <c r="F2184" s="28"/>
      <c r="G2184" s="28"/>
    </row>
    <row r="2185" spans="3:7" s="25" customFormat="1" ht="15" x14ac:dyDescent="0.2">
      <c r="C2185" s="27"/>
      <c r="D2185" s="37"/>
      <c r="E2185" s="37"/>
      <c r="F2185" s="28"/>
      <c r="G2185" s="28"/>
    </row>
    <row r="2186" spans="3:7" s="25" customFormat="1" ht="15" x14ac:dyDescent="0.2">
      <c r="C2186" s="27"/>
      <c r="D2186" s="37"/>
      <c r="E2186" s="37"/>
      <c r="F2186" s="28"/>
      <c r="G2186" s="28"/>
    </row>
    <row r="2187" spans="3:7" s="25" customFormat="1" ht="15" x14ac:dyDescent="0.2">
      <c r="C2187" s="27"/>
      <c r="D2187" s="37"/>
      <c r="E2187" s="37"/>
      <c r="F2187" s="28"/>
      <c r="G2187" s="28"/>
    </row>
    <row r="2188" spans="3:7" s="25" customFormat="1" ht="15" x14ac:dyDescent="0.2">
      <c r="C2188" s="27"/>
      <c r="D2188" s="37"/>
      <c r="E2188" s="37"/>
      <c r="F2188" s="28"/>
      <c r="G2188" s="28"/>
    </row>
    <row r="2189" spans="3:7" s="25" customFormat="1" ht="15" x14ac:dyDescent="0.2">
      <c r="C2189" s="27"/>
      <c r="D2189" s="37"/>
      <c r="E2189" s="37"/>
      <c r="F2189" s="28"/>
      <c r="G2189" s="28"/>
    </row>
    <row r="2190" spans="3:7" s="25" customFormat="1" ht="15" x14ac:dyDescent="0.2">
      <c r="C2190" s="27"/>
      <c r="D2190" s="37"/>
      <c r="E2190" s="37"/>
      <c r="F2190" s="28"/>
      <c r="G2190" s="28"/>
    </row>
    <row r="2191" spans="3:7" s="25" customFormat="1" ht="15" x14ac:dyDescent="0.2">
      <c r="C2191" s="27"/>
      <c r="D2191" s="37"/>
      <c r="E2191" s="37"/>
      <c r="F2191" s="28"/>
      <c r="G2191" s="28"/>
    </row>
    <row r="2192" spans="3:7" s="25" customFormat="1" ht="15" x14ac:dyDescent="0.2">
      <c r="C2192" s="27"/>
      <c r="D2192" s="37"/>
      <c r="E2192" s="37"/>
      <c r="F2192" s="28"/>
      <c r="G2192" s="28"/>
    </row>
    <row r="2193" spans="3:7" s="25" customFormat="1" ht="15" x14ac:dyDescent="0.2">
      <c r="C2193" s="27"/>
      <c r="D2193" s="37"/>
      <c r="E2193" s="37"/>
      <c r="F2193" s="28"/>
      <c r="G2193" s="28"/>
    </row>
    <row r="2194" spans="3:7" s="25" customFormat="1" ht="15" x14ac:dyDescent="0.2">
      <c r="C2194" s="27"/>
      <c r="D2194" s="37"/>
      <c r="E2194" s="37"/>
      <c r="F2194" s="28"/>
      <c r="G2194" s="28"/>
    </row>
    <row r="2195" spans="3:7" s="25" customFormat="1" ht="15" x14ac:dyDescent="0.2">
      <c r="C2195" s="27"/>
      <c r="D2195" s="37"/>
      <c r="E2195" s="37"/>
      <c r="F2195" s="28"/>
      <c r="G2195" s="28"/>
    </row>
    <row r="2196" spans="3:7" s="25" customFormat="1" ht="15" x14ac:dyDescent="0.2">
      <c r="C2196" s="27"/>
      <c r="D2196" s="37"/>
      <c r="E2196" s="37"/>
      <c r="F2196" s="28"/>
      <c r="G2196" s="28"/>
    </row>
    <row r="2197" spans="3:7" s="25" customFormat="1" ht="15" x14ac:dyDescent="0.2">
      <c r="C2197" s="27"/>
      <c r="D2197" s="37"/>
      <c r="E2197" s="37"/>
      <c r="F2197" s="28"/>
      <c r="G2197" s="28"/>
    </row>
    <row r="2198" spans="3:7" s="25" customFormat="1" ht="15" x14ac:dyDescent="0.2">
      <c r="C2198" s="27"/>
      <c r="D2198" s="37"/>
      <c r="E2198" s="37"/>
      <c r="F2198" s="28"/>
      <c r="G2198" s="28"/>
    </row>
    <row r="2199" spans="3:7" s="25" customFormat="1" ht="15" x14ac:dyDescent="0.2">
      <c r="C2199" s="27"/>
      <c r="D2199" s="37"/>
      <c r="E2199" s="37"/>
      <c r="F2199" s="28"/>
      <c r="G2199" s="28"/>
    </row>
    <row r="2200" spans="3:7" s="25" customFormat="1" ht="15" x14ac:dyDescent="0.2">
      <c r="C2200" s="27"/>
      <c r="D2200" s="37"/>
      <c r="E2200" s="37"/>
      <c r="F2200" s="28"/>
      <c r="G2200" s="28"/>
    </row>
    <row r="2201" spans="3:7" s="25" customFormat="1" ht="15" x14ac:dyDescent="0.2">
      <c r="C2201" s="27"/>
      <c r="D2201" s="37"/>
      <c r="E2201" s="37"/>
      <c r="F2201" s="28"/>
      <c r="G2201" s="28"/>
    </row>
    <row r="2202" spans="3:7" s="25" customFormat="1" ht="15" x14ac:dyDescent="0.2">
      <c r="C2202" s="27"/>
      <c r="D2202" s="37"/>
      <c r="E2202" s="37"/>
      <c r="F2202" s="28"/>
      <c r="G2202" s="28"/>
    </row>
    <row r="2203" spans="3:7" s="25" customFormat="1" ht="15" x14ac:dyDescent="0.2">
      <c r="C2203" s="27"/>
      <c r="D2203" s="37"/>
      <c r="E2203" s="37"/>
      <c r="F2203" s="28"/>
      <c r="G2203" s="28"/>
    </row>
    <row r="2204" spans="3:7" s="25" customFormat="1" ht="15" x14ac:dyDescent="0.2">
      <c r="C2204" s="27"/>
      <c r="D2204" s="37"/>
      <c r="E2204" s="37"/>
      <c r="F2204" s="28"/>
      <c r="G2204" s="28"/>
    </row>
    <row r="2205" spans="3:7" s="25" customFormat="1" ht="15" x14ac:dyDescent="0.2">
      <c r="C2205" s="27"/>
      <c r="D2205" s="37"/>
      <c r="E2205" s="37"/>
      <c r="F2205" s="28"/>
      <c r="G2205" s="28"/>
    </row>
    <row r="2206" spans="3:7" s="25" customFormat="1" ht="15" x14ac:dyDescent="0.2">
      <c r="C2206" s="27"/>
      <c r="D2206" s="37"/>
      <c r="E2206" s="37"/>
      <c r="F2206" s="28"/>
      <c r="G2206" s="28"/>
    </row>
    <row r="2207" spans="3:7" s="25" customFormat="1" ht="15" x14ac:dyDescent="0.2">
      <c r="C2207" s="27"/>
      <c r="D2207" s="37"/>
      <c r="E2207" s="37"/>
      <c r="F2207" s="28"/>
      <c r="G2207" s="28"/>
    </row>
    <row r="2208" spans="3:7" s="25" customFormat="1" ht="15" x14ac:dyDescent="0.2">
      <c r="C2208" s="27"/>
      <c r="D2208" s="37"/>
      <c r="E2208" s="37"/>
      <c r="F2208" s="28"/>
      <c r="G2208" s="28"/>
    </row>
    <row r="2209" spans="3:7" s="25" customFormat="1" ht="15" x14ac:dyDescent="0.2">
      <c r="C2209" s="27"/>
      <c r="D2209" s="37"/>
      <c r="E2209" s="37"/>
      <c r="F2209" s="28"/>
      <c r="G2209" s="28"/>
    </row>
    <row r="2210" spans="3:7" s="25" customFormat="1" ht="15" x14ac:dyDescent="0.2">
      <c r="C2210" s="27"/>
      <c r="D2210" s="37"/>
      <c r="E2210" s="37"/>
      <c r="F2210" s="28"/>
      <c r="G2210" s="28"/>
    </row>
    <row r="2211" spans="3:7" s="25" customFormat="1" ht="15" x14ac:dyDescent="0.2">
      <c r="C2211" s="27"/>
      <c r="D2211" s="37"/>
      <c r="E2211" s="37"/>
      <c r="F2211" s="28"/>
      <c r="G2211" s="28"/>
    </row>
    <row r="2212" spans="3:7" s="25" customFormat="1" ht="15" x14ac:dyDescent="0.2">
      <c r="C2212" s="27"/>
      <c r="D2212" s="37"/>
      <c r="E2212" s="37"/>
      <c r="F2212" s="28"/>
      <c r="G2212" s="28"/>
    </row>
    <row r="2213" spans="3:7" s="25" customFormat="1" ht="15" x14ac:dyDescent="0.2">
      <c r="C2213" s="27"/>
      <c r="D2213" s="37"/>
      <c r="E2213" s="37"/>
      <c r="F2213" s="28"/>
      <c r="G2213" s="28"/>
    </row>
    <row r="2214" spans="3:7" s="25" customFormat="1" ht="15" x14ac:dyDescent="0.2">
      <c r="C2214" s="27"/>
      <c r="D2214" s="37"/>
      <c r="E2214" s="37"/>
      <c r="F2214" s="28"/>
      <c r="G2214" s="28"/>
    </row>
    <row r="2215" spans="3:7" s="25" customFormat="1" ht="15" x14ac:dyDescent="0.2">
      <c r="C2215" s="27"/>
      <c r="D2215" s="37"/>
      <c r="E2215" s="37"/>
      <c r="F2215" s="28"/>
      <c r="G2215" s="28"/>
    </row>
    <row r="2216" spans="3:7" s="25" customFormat="1" ht="15" x14ac:dyDescent="0.2">
      <c r="C2216" s="27"/>
      <c r="D2216" s="37"/>
      <c r="E2216" s="37"/>
      <c r="F2216" s="28"/>
      <c r="G2216" s="28"/>
    </row>
    <row r="2217" spans="3:7" s="25" customFormat="1" ht="15" x14ac:dyDescent="0.2">
      <c r="C2217" s="27"/>
      <c r="D2217" s="37"/>
      <c r="E2217" s="37"/>
      <c r="F2217" s="28"/>
      <c r="G2217" s="28"/>
    </row>
    <row r="2218" spans="3:7" s="25" customFormat="1" ht="15" x14ac:dyDescent="0.2">
      <c r="C2218" s="27"/>
      <c r="D2218" s="37"/>
      <c r="E2218" s="37"/>
      <c r="F2218" s="28"/>
      <c r="G2218" s="28"/>
    </row>
    <row r="2219" spans="3:7" s="25" customFormat="1" ht="15" x14ac:dyDescent="0.2">
      <c r="C2219" s="27"/>
      <c r="D2219" s="37"/>
      <c r="E2219" s="37"/>
      <c r="F2219" s="28"/>
      <c r="G2219" s="28"/>
    </row>
    <row r="2220" spans="3:7" s="25" customFormat="1" ht="15" x14ac:dyDescent="0.2">
      <c r="C2220" s="27"/>
      <c r="D2220" s="37"/>
      <c r="E2220" s="37"/>
      <c r="F2220" s="28"/>
      <c r="G2220" s="28"/>
    </row>
    <row r="2221" spans="3:7" s="25" customFormat="1" ht="15" x14ac:dyDescent="0.2">
      <c r="C2221" s="27"/>
      <c r="D2221" s="37"/>
      <c r="E2221" s="37"/>
      <c r="F2221" s="28"/>
      <c r="G2221" s="28"/>
    </row>
    <row r="2222" spans="3:7" s="25" customFormat="1" ht="15" x14ac:dyDescent="0.2">
      <c r="C2222" s="27"/>
      <c r="D2222" s="37"/>
      <c r="E2222" s="37"/>
      <c r="F2222" s="28"/>
      <c r="G2222" s="28"/>
    </row>
    <row r="2223" spans="3:7" s="25" customFormat="1" ht="15" x14ac:dyDescent="0.2">
      <c r="C2223" s="27"/>
      <c r="D2223" s="37"/>
      <c r="E2223" s="37"/>
      <c r="F2223" s="28"/>
      <c r="G2223" s="28"/>
    </row>
    <row r="2224" spans="3:7" s="25" customFormat="1" ht="15" x14ac:dyDescent="0.2">
      <c r="C2224" s="27"/>
      <c r="D2224" s="37"/>
      <c r="E2224" s="37"/>
      <c r="F2224" s="28"/>
      <c r="G2224" s="28"/>
    </row>
    <row r="2225" spans="3:7" s="25" customFormat="1" ht="15" x14ac:dyDescent="0.2">
      <c r="C2225" s="27"/>
      <c r="D2225" s="37"/>
      <c r="E2225" s="37"/>
      <c r="F2225" s="28"/>
      <c r="G2225" s="28"/>
    </row>
    <row r="2226" spans="3:7" s="25" customFormat="1" ht="15" x14ac:dyDescent="0.2">
      <c r="C2226" s="27"/>
      <c r="D2226" s="37"/>
      <c r="E2226" s="37"/>
      <c r="F2226" s="28"/>
      <c r="G2226" s="28"/>
    </row>
    <row r="2227" spans="3:7" s="25" customFormat="1" ht="15" x14ac:dyDescent="0.2">
      <c r="C2227" s="27"/>
      <c r="D2227" s="37"/>
      <c r="E2227" s="37"/>
      <c r="F2227" s="28"/>
      <c r="G2227" s="28"/>
    </row>
    <row r="2228" spans="3:7" s="25" customFormat="1" ht="15" x14ac:dyDescent="0.2">
      <c r="C2228" s="27"/>
      <c r="D2228" s="37"/>
      <c r="E2228" s="37"/>
      <c r="F2228" s="28"/>
      <c r="G2228" s="28"/>
    </row>
    <row r="2229" spans="3:7" s="25" customFormat="1" ht="15" x14ac:dyDescent="0.2">
      <c r="C2229" s="27"/>
      <c r="D2229" s="37"/>
      <c r="E2229" s="37"/>
      <c r="F2229" s="28"/>
      <c r="G2229" s="28"/>
    </row>
    <row r="2230" spans="3:7" s="25" customFormat="1" ht="15" x14ac:dyDescent="0.2">
      <c r="C2230" s="27"/>
      <c r="D2230" s="37"/>
      <c r="E2230" s="37"/>
      <c r="F2230" s="28"/>
      <c r="G2230" s="28"/>
    </row>
    <row r="2231" spans="3:7" s="25" customFormat="1" ht="15" x14ac:dyDescent="0.2">
      <c r="C2231" s="27"/>
      <c r="D2231" s="37"/>
      <c r="E2231" s="37"/>
      <c r="F2231" s="28"/>
      <c r="G2231" s="28"/>
    </row>
    <row r="2232" spans="3:7" s="25" customFormat="1" ht="15" x14ac:dyDescent="0.2">
      <c r="C2232" s="27"/>
      <c r="D2232" s="37"/>
      <c r="E2232" s="37"/>
      <c r="F2232" s="28"/>
      <c r="G2232" s="28"/>
    </row>
    <row r="2233" spans="3:7" s="25" customFormat="1" ht="15" x14ac:dyDescent="0.2">
      <c r="C2233" s="27"/>
      <c r="D2233" s="37"/>
      <c r="E2233" s="37"/>
      <c r="F2233" s="28"/>
      <c r="G2233" s="28"/>
    </row>
    <row r="2234" spans="3:7" s="25" customFormat="1" ht="15" x14ac:dyDescent="0.2">
      <c r="C2234" s="27"/>
      <c r="D2234" s="37"/>
      <c r="E2234" s="37"/>
      <c r="F2234" s="28"/>
      <c r="G2234" s="28"/>
    </row>
    <row r="2235" spans="3:7" s="25" customFormat="1" ht="15" x14ac:dyDescent="0.2">
      <c r="C2235" s="27"/>
      <c r="D2235" s="37"/>
      <c r="E2235" s="37"/>
      <c r="F2235" s="28"/>
      <c r="G2235" s="28"/>
    </row>
    <row r="2236" spans="3:7" s="25" customFormat="1" ht="15" x14ac:dyDescent="0.2">
      <c r="C2236" s="27"/>
      <c r="D2236" s="37"/>
      <c r="E2236" s="37"/>
      <c r="F2236" s="28"/>
      <c r="G2236" s="28"/>
    </row>
    <row r="2237" spans="3:7" s="25" customFormat="1" ht="15" x14ac:dyDescent="0.2">
      <c r="C2237" s="27"/>
      <c r="D2237" s="37"/>
      <c r="E2237" s="37"/>
      <c r="F2237" s="28"/>
      <c r="G2237" s="28"/>
    </row>
    <row r="2238" spans="3:7" s="25" customFormat="1" ht="15" x14ac:dyDescent="0.2">
      <c r="C2238" s="27"/>
      <c r="D2238" s="37"/>
      <c r="E2238" s="37"/>
      <c r="F2238" s="28"/>
      <c r="G2238" s="28"/>
    </row>
    <row r="2239" spans="3:7" s="25" customFormat="1" ht="15" x14ac:dyDescent="0.2">
      <c r="C2239" s="27"/>
      <c r="D2239" s="37"/>
      <c r="E2239" s="37"/>
      <c r="F2239" s="28"/>
      <c r="G2239" s="28"/>
    </row>
    <row r="2240" spans="3:7" s="25" customFormat="1" ht="15" x14ac:dyDescent="0.2">
      <c r="C2240" s="27"/>
      <c r="D2240" s="37"/>
      <c r="E2240" s="37"/>
      <c r="F2240" s="28"/>
      <c r="G2240" s="28"/>
    </row>
    <row r="2241" spans="3:7" s="25" customFormat="1" ht="15" x14ac:dyDescent="0.2">
      <c r="C2241" s="27"/>
      <c r="D2241" s="37"/>
      <c r="E2241" s="37"/>
      <c r="F2241" s="28"/>
      <c r="G2241" s="28"/>
    </row>
    <row r="2242" spans="3:7" s="25" customFormat="1" ht="15" x14ac:dyDescent="0.2">
      <c r="C2242" s="27"/>
      <c r="D2242" s="37"/>
      <c r="E2242" s="37"/>
      <c r="F2242" s="28"/>
      <c r="G2242" s="28"/>
    </row>
    <row r="2243" spans="3:7" s="25" customFormat="1" ht="15" x14ac:dyDescent="0.2">
      <c r="C2243" s="27"/>
      <c r="D2243" s="37"/>
      <c r="E2243" s="37"/>
      <c r="F2243" s="28"/>
      <c r="G2243" s="28"/>
    </row>
    <row r="2244" spans="3:7" s="25" customFormat="1" ht="15" x14ac:dyDescent="0.2">
      <c r="C2244" s="27"/>
      <c r="D2244" s="37"/>
      <c r="E2244" s="37"/>
      <c r="F2244" s="28"/>
      <c r="G2244" s="28"/>
    </row>
    <row r="2245" spans="3:7" s="25" customFormat="1" ht="15" x14ac:dyDescent="0.2">
      <c r="C2245" s="27"/>
      <c r="D2245" s="37"/>
      <c r="E2245" s="37"/>
      <c r="F2245" s="28"/>
      <c r="G2245" s="28"/>
    </row>
    <row r="2246" spans="3:7" s="25" customFormat="1" ht="15" x14ac:dyDescent="0.2">
      <c r="C2246" s="27"/>
      <c r="D2246" s="37"/>
      <c r="E2246" s="37"/>
      <c r="F2246" s="28"/>
      <c r="G2246" s="28"/>
    </row>
    <row r="2247" spans="3:7" s="25" customFormat="1" ht="15" x14ac:dyDescent="0.2">
      <c r="C2247" s="27"/>
      <c r="D2247" s="37"/>
      <c r="E2247" s="37"/>
      <c r="F2247" s="28"/>
      <c r="G2247" s="28"/>
    </row>
    <row r="2248" spans="3:7" s="25" customFormat="1" ht="15" x14ac:dyDescent="0.2">
      <c r="C2248" s="27"/>
      <c r="D2248" s="37"/>
      <c r="E2248" s="37"/>
      <c r="F2248" s="28"/>
      <c r="G2248" s="28"/>
    </row>
    <row r="2249" spans="3:7" s="25" customFormat="1" ht="15" x14ac:dyDescent="0.2">
      <c r="C2249" s="27"/>
      <c r="D2249" s="37"/>
      <c r="E2249" s="37"/>
      <c r="F2249" s="28"/>
      <c r="G2249" s="28"/>
    </row>
    <row r="2250" spans="3:7" s="25" customFormat="1" ht="15" x14ac:dyDescent="0.2">
      <c r="C2250" s="27"/>
      <c r="D2250" s="37"/>
      <c r="E2250" s="37"/>
      <c r="F2250" s="28"/>
      <c r="G2250" s="28"/>
    </row>
    <row r="2251" spans="3:7" s="25" customFormat="1" ht="15" x14ac:dyDescent="0.2">
      <c r="C2251" s="27"/>
      <c r="D2251" s="37"/>
      <c r="E2251" s="37"/>
      <c r="F2251" s="28"/>
      <c r="G2251" s="28"/>
    </row>
    <row r="2252" spans="3:7" s="25" customFormat="1" ht="15" x14ac:dyDescent="0.2">
      <c r="C2252" s="27"/>
      <c r="D2252" s="37"/>
      <c r="E2252" s="37"/>
      <c r="F2252" s="28"/>
      <c r="G2252" s="28"/>
    </row>
    <row r="2253" spans="3:7" s="25" customFormat="1" ht="15" x14ac:dyDescent="0.2">
      <c r="C2253" s="27"/>
      <c r="D2253" s="37"/>
      <c r="E2253" s="37"/>
      <c r="F2253" s="28"/>
      <c r="G2253" s="28"/>
    </row>
    <row r="2254" spans="3:7" s="25" customFormat="1" ht="15" x14ac:dyDescent="0.2">
      <c r="C2254" s="27"/>
      <c r="D2254" s="37"/>
      <c r="E2254" s="37"/>
      <c r="F2254" s="28"/>
      <c r="G2254" s="28"/>
    </row>
    <row r="2255" spans="3:7" s="25" customFormat="1" ht="15" x14ac:dyDescent="0.2">
      <c r="C2255" s="27"/>
      <c r="D2255" s="37"/>
      <c r="E2255" s="37"/>
      <c r="F2255" s="28"/>
      <c r="G2255" s="28"/>
    </row>
    <row r="2256" spans="3:7" s="25" customFormat="1" ht="15" x14ac:dyDescent="0.2">
      <c r="C2256" s="27"/>
      <c r="D2256" s="37"/>
      <c r="E2256" s="37"/>
      <c r="F2256" s="28"/>
      <c r="G2256" s="28"/>
    </row>
    <row r="2257" spans="3:7" s="25" customFormat="1" ht="15" x14ac:dyDescent="0.2">
      <c r="C2257" s="27"/>
      <c r="D2257" s="37"/>
      <c r="E2257" s="37"/>
      <c r="F2257" s="28"/>
      <c r="G2257" s="28"/>
    </row>
    <row r="2258" spans="3:7" s="25" customFormat="1" ht="15" x14ac:dyDescent="0.2">
      <c r="C2258" s="27"/>
      <c r="D2258" s="37"/>
      <c r="E2258" s="37"/>
      <c r="F2258" s="28"/>
      <c r="G2258" s="28"/>
    </row>
    <row r="2259" spans="3:7" s="25" customFormat="1" ht="15" x14ac:dyDescent="0.2">
      <c r="C2259" s="27"/>
      <c r="D2259" s="37"/>
      <c r="E2259" s="37"/>
      <c r="F2259" s="28"/>
      <c r="G2259" s="28"/>
    </row>
    <row r="2260" spans="3:7" s="25" customFormat="1" ht="15" x14ac:dyDescent="0.2">
      <c r="C2260" s="27"/>
      <c r="D2260" s="37"/>
      <c r="E2260" s="37"/>
      <c r="F2260" s="28"/>
      <c r="G2260" s="28"/>
    </row>
    <row r="2261" spans="3:7" s="25" customFormat="1" ht="15" x14ac:dyDescent="0.2">
      <c r="C2261" s="27"/>
      <c r="D2261" s="37"/>
      <c r="E2261" s="37"/>
      <c r="F2261" s="28"/>
      <c r="G2261" s="28"/>
    </row>
    <row r="2262" spans="3:7" s="25" customFormat="1" ht="15" x14ac:dyDescent="0.2">
      <c r="C2262" s="27"/>
      <c r="D2262" s="37"/>
      <c r="E2262" s="37"/>
      <c r="F2262" s="28"/>
      <c r="G2262" s="28"/>
    </row>
    <row r="2263" spans="3:7" s="25" customFormat="1" ht="15" x14ac:dyDescent="0.2">
      <c r="C2263" s="27"/>
      <c r="D2263" s="37"/>
      <c r="E2263" s="37"/>
      <c r="F2263" s="28"/>
      <c r="G2263" s="28"/>
    </row>
    <row r="2264" spans="3:7" s="25" customFormat="1" ht="15" x14ac:dyDescent="0.2">
      <c r="C2264" s="27"/>
      <c r="D2264" s="37"/>
      <c r="E2264" s="37"/>
      <c r="F2264" s="28"/>
      <c r="G2264" s="28"/>
    </row>
    <row r="2265" spans="3:7" s="25" customFormat="1" ht="15" x14ac:dyDescent="0.2">
      <c r="C2265" s="27"/>
      <c r="D2265" s="37"/>
      <c r="E2265" s="37"/>
      <c r="F2265" s="28"/>
      <c r="G2265" s="28"/>
    </row>
    <row r="2266" spans="3:7" s="25" customFormat="1" ht="15" x14ac:dyDescent="0.2">
      <c r="C2266" s="27"/>
      <c r="D2266" s="37"/>
      <c r="E2266" s="37"/>
      <c r="F2266" s="28"/>
      <c r="G2266" s="28"/>
    </row>
    <row r="2267" spans="3:7" s="25" customFormat="1" ht="15" x14ac:dyDescent="0.2">
      <c r="C2267" s="27"/>
      <c r="D2267" s="37"/>
      <c r="E2267" s="37"/>
      <c r="F2267" s="28"/>
      <c r="G2267" s="28"/>
    </row>
    <row r="2268" spans="3:7" s="25" customFormat="1" ht="15" x14ac:dyDescent="0.2">
      <c r="C2268" s="27"/>
      <c r="D2268" s="37"/>
      <c r="E2268" s="37"/>
      <c r="F2268" s="28"/>
      <c r="G2268" s="28"/>
    </row>
    <row r="2269" spans="3:7" s="25" customFormat="1" ht="15" x14ac:dyDescent="0.2">
      <c r="C2269" s="27"/>
      <c r="D2269" s="37"/>
      <c r="E2269" s="37"/>
      <c r="F2269" s="28"/>
      <c r="G2269" s="28"/>
    </row>
    <row r="2270" spans="3:7" s="25" customFormat="1" ht="15" x14ac:dyDescent="0.2">
      <c r="C2270" s="27"/>
      <c r="D2270" s="37"/>
      <c r="E2270" s="37"/>
      <c r="F2270" s="28"/>
      <c r="G2270" s="28"/>
    </row>
    <row r="2271" spans="3:7" s="25" customFormat="1" ht="15" x14ac:dyDescent="0.2">
      <c r="C2271" s="27"/>
      <c r="D2271" s="37"/>
      <c r="E2271" s="37"/>
      <c r="F2271" s="28"/>
      <c r="G2271" s="28"/>
    </row>
    <row r="2272" spans="3:7" s="25" customFormat="1" ht="15" x14ac:dyDescent="0.2">
      <c r="C2272" s="27"/>
      <c r="D2272" s="37"/>
      <c r="E2272" s="37"/>
      <c r="F2272" s="28"/>
      <c r="G2272" s="28"/>
    </row>
    <row r="2273" spans="3:7" s="25" customFormat="1" ht="15" x14ac:dyDescent="0.2">
      <c r="C2273" s="27"/>
      <c r="D2273" s="37"/>
      <c r="E2273" s="37"/>
      <c r="F2273" s="28"/>
      <c r="G2273" s="28"/>
    </row>
    <row r="2274" spans="3:7" s="25" customFormat="1" ht="15" x14ac:dyDescent="0.2">
      <c r="C2274" s="27"/>
      <c r="D2274" s="37"/>
      <c r="E2274" s="37"/>
      <c r="F2274" s="28"/>
      <c r="G2274" s="28"/>
    </row>
    <row r="2275" spans="3:7" s="25" customFormat="1" ht="15" x14ac:dyDescent="0.2">
      <c r="C2275" s="27"/>
      <c r="D2275" s="37"/>
      <c r="E2275" s="37"/>
      <c r="F2275" s="28"/>
      <c r="G2275" s="28"/>
    </row>
    <row r="2276" spans="3:7" s="25" customFormat="1" ht="15" x14ac:dyDescent="0.2">
      <c r="C2276" s="27"/>
      <c r="D2276" s="37"/>
      <c r="E2276" s="37"/>
      <c r="F2276" s="28"/>
      <c r="G2276" s="28"/>
    </row>
    <row r="2277" spans="3:7" s="25" customFormat="1" ht="15" x14ac:dyDescent="0.2">
      <c r="C2277" s="27"/>
      <c r="D2277" s="37"/>
      <c r="E2277" s="37"/>
      <c r="F2277" s="28"/>
      <c r="G2277" s="28"/>
    </row>
    <row r="2278" spans="3:7" s="25" customFormat="1" ht="15" x14ac:dyDescent="0.2">
      <c r="C2278" s="27"/>
      <c r="D2278" s="37"/>
      <c r="E2278" s="37"/>
      <c r="F2278" s="28"/>
      <c r="G2278" s="28"/>
    </row>
    <row r="2279" spans="3:7" s="25" customFormat="1" ht="15" x14ac:dyDescent="0.2">
      <c r="C2279" s="27"/>
      <c r="D2279" s="37"/>
      <c r="E2279" s="37"/>
      <c r="F2279" s="28"/>
      <c r="G2279" s="28"/>
    </row>
    <row r="2280" spans="3:7" s="25" customFormat="1" ht="15" x14ac:dyDescent="0.2">
      <c r="C2280" s="27"/>
      <c r="D2280" s="37"/>
      <c r="E2280" s="37"/>
      <c r="F2280" s="28"/>
      <c r="G2280" s="28"/>
    </row>
    <row r="2281" spans="3:7" s="25" customFormat="1" ht="15" x14ac:dyDescent="0.2">
      <c r="C2281" s="27"/>
      <c r="D2281" s="37"/>
      <c r="E2281" s="37"/>
      <c r="F2281" s="28"/>
      <c r="G2281" s="28"/>
    </row>
    <row r="2282" spans="3:7" s="25" customFormat="1" ht="15" x14ac:dyDescent="0.2">
      <c r="C2282" s="27"/>
      <c r="D2282" s="37"/>
      <c r="E2282" s="37"/>
      <c r="F2282" s="28"/>
      <c r="G2282" s="28"/>
    </row>
    <row r="2283" spans="3:7" s="25" customFormat="1" ht="15" x14ac:dyDescent="0.2">
      <c r="C2283" s="27"/>
      <c r="D2283" s="37"/>
      <c r="E2283" s="37"/>
      <c r="F2283" s="28"/>
      <c r="G2283" s="28"/>
    </row>
    <row r="2284" spans="3:7" s="25" customFormat="1" ht="15" x14ac:dyDescent="0.2">
      <c r="C2284" s="27"/>
      <c r="D2284" s="37"/>
      <c r="E2284" s="37"/>
      <c r="F2284" s="28"/>
      <c r="G2284" s="28"/>
    </row>
    <row r="2285" spans="3:7" s="25" customFormat="1" ht="15" x14ac:dyDescent="0.2">
      <c r="C2285" s="27"/>
      <c r="D2285" s="37"/>
      <c r="E2285" s="37"/>
      <c r="F2285" s="28"/>
      <c r="G2285" s="28"/>
    </row>
    <row r="2286" spans="3:7" s="25" customFormat="1" ht="15" x14ac:dyDescent="0.2">
      <c r="C2286" s="27"/>
      <c r="D2286" s="37"/>
      <c r="E2286" s="37"/>
      <c r="F2286" s="28"/>
      <c r="G2286" s="28"/>
    </row>
    <row r="2287" spans="3:7" s="25" customFormat="1" ht="15" x14ac:dyDescent="0.2">
      <c r="C2287" s="27"/>
      <c r="D2287" s="37"/>
      <c r="E2287" s="37"/>
      <c r="F2287" s="28"/>
      <c r="G2287" s="28"/>
    </row>
    <row r="2288" spans="3:7" s="25" customFormat="1" ht="15" x14ac:dyDescent="0.2">
      <c r="C2288" s="27"/>
      <c r="D2288" s="37"/>
      <c r="E2288" s="37"/>
      <c r="F2288" s="28"/>
      <c r="G2288" s="28"/>
    </row>
    <row r="2289" spans="3:7" s="25" customFormat="1" ht="15" x14ac:dyDescent="0.2">
      <c r="C2289" s="27"/>
      <c r="D2289" s="37"/>
      <c r="E2289" s="37"/>
      <c r="F2289" s="28"/>
      <c r="G2289" s="28"/>
    </row>
    <row r="2290" spans="3:7" s="25" customFormat="1" ht="15" x14ac:dyDescent="0.2">
      <c r="C2290" s="27"/>
      <c r="D2290" s="37"/>
      <c r="E2290" s="37"/>
      <c r="F2290" s="28"/>
      <c r="G2290" s="28"/>
    </row>
    <row r="2291" spans="3:7" s="25" customFormat="1" ht="15" x14ac:dyDescent="0.2">
      <c r="C2291" s="27"/>
      <c r="D2291" s="37"/>
      <c r="E2291" s="37"/>
      <c r="F2291" s="28"/>
      <c r="G2291" s="28"/>
    </row>
    <row r="2292" spans="3:7" s="25" customFormat="1" ht="15" x14ac:dyDescent="0.2">
      <c r="C2292" s="27"/>
      <c r="D2292" s="37"/>
      <c r="E2292" s="37"/>
      <c r="F2292" s="28"/>
      <c r="G2292" s="28"/>
    </row>
    <row r="2293" spans="3:7" s="25" customFormat="1" ht="15" x14ac:dyDescent="0.2">
      <c r="C2293" s="27"/>
      <c r="D2293" s="37"/>
      <c r="E2293" s="37"/>
      <c r="F2293" s="28"/>
      <c r="G2293" s="28"/>
    </row>
    <row r="2294" spans="3:7" s="25" customFormat="1" ht="15" x14ac:dyDescent="0.2">
      <c r="C2294" s="27"/>
      <c r="D2294" s="37"/>
      <c r="E2294" s="37"/>
      <c r="F2294" s="28"/>
      <c r="G2294" s="28"/>
    </row>
    <row r="2295" spans="3:7" s="25" customFormat="1" ht="15" x14ac:dyDescent="0.2">
      <c r="C2295" s="27"/>
      <c r="D2295" s="37"/>
      <c r="E2295" s="37"/>
      <c r="F2295" s="28"/>
      <c r="G2295" s="28"/>
    </row>
    <row r="2296" spans="3:7" s="25" customFormat="1" ht="15" x14ac:dyDescent="0.2">
      <c r="C2296" s="27"/>
      <c r="D2296" s="37"/>
      <c r="E2296" s="37"/>
      <c r="F2296" s="28"/>
      <c r="G2296" s="28"/>
    </row>
    <row r="2297" spans="3:7" s="25" customFormat="1" ht="15" x14ac:dyDescent="0.2">
      <c r="C2297" s="27"/>
      <c r="D2297" s="37"/>
      <c r="E2297" s="37"/>
      <c r="F2297" s="28"/>
      <c r="G2297" s="28"/>
    </row>
    <row r="2298" spans="3:7" s="25" customFormat="1" ht="15" x14ac:dyDescent="0.2">
      <c r="C2298" s="27"/>
      <c r="D2298" s="37"/>
      <c r="E2298" s="37"/>
      <c r="F2298" s="28"/>
      <c r="G2298" s="28"/>
    </row>
    <row r="2299" spans="3:7" s="25" customFormat="1" ht="15" x14ac:dyDescent="0.2">
      <c r="C2299" s="27"/>
      <c r="D2299" s="37"/>
      <c r="E2299" s="37"/>
      <c r="F2299" s="28"/>
      <c r="G2299" s="28"/>
    </row>
    <row r="2300" spans="3:7" s="25" customFormat="1" ht="15" x14ac:dyDescent="0.2">
      <c r="C2300" s="27"/>
      <c r="D2300" s="37"/>
      <c r="E2300" s="37"/>
      <c r="F2300" s="28"/>
      <c r="G2300" s="28"/>
    </row>
    <row r="2301" spans="3:7" s="25" customFormat="1" ht="15" x14ac:dyDescent="0.2">
      <c r="C2301" s="27"/>
      <c r="D2301" s="37"/>
      <c r="E2301" s="37"/>
      <c r="F2301" s="28"/>
      <c r="G2301" s="28"/>
    </row>
    <row r="2302" spans="3:7" s="25" customFormat="1" ht="15" x14ac:dyDescent="0.2">
      <c r="C2302" s="27"/>
      <c r="D2302" s="37"/>
      <c r="E2302" s="37"/>
      <c r="F2302" s="28"/>
      <c r="G2302" s="28"/>
    </row>
    <row r="2303" spans="3:7" s="25" customFormat="1" ht="15" x14ac:dyDescent="0.2">
      <c r="C2303" s="27"/>
      <c r="D2303" s="37"/>
      <c r="E2303" s="37"/>
      <c r="F2303" s="28"/>
      <c r="G2303" s="28"/>
    </row>
    <row r="2304" spans="3:7" s="25" customFormat="1" ht="15" x14ac:dyDescent="0.2">
      <c r="C2304" s="27"/>
      <c r="D2304" s="37"/>
      <c r="E2304" s="37"/>
      <c r="F2304" s="28"/>
      <c r="G2304" s="28"/>
    </row>
    <row r="2305" spans="3:7" s="25" customFormat="1" ht="15" x14ac:dyDescent="0.2">
      <c r="C2305" s="27"/>
      <c r="D2305" s="37"/>
      <c r="E2305" s="37"/>
      <c r="F2305" s="28"/>
      <c r="G2305" s="28"/>
    </row>
    <row r="2306" spans="3:7" s="25" customFormat="1" ht="15" x14ac:dyDescent="0.2">
      <c r="C2306" s="27"/>
      <c r="D2306" s="37"/>
      <c r="E2306" s="37"/>
      <c r="F2306" s="28"/>
      <c r="G2306" s="28"/>
    </row>
    <row r="2307" spans="3:7" s="25" customFormat="1" ht="15" x14ac:dyDescent="0.2">
      <c r="C2307" s="27"/>
      <c r="D2307" s="37"/>
      <c r="E2307" s="37"/>
      <c r="F2307" s="28"/>
      <c r="G2307" s="28"/>
    </row>
    <row r="2308" spans="3:7" s="25" customFormat="1" ht="15" x14ac:dyDescent="0.2">
      <c r="C2308" s="27"/>
      <c r="D2308" s="37"/>
      <c r="E2308" s="37"/>
      <c r="F2308" s="28"/>
      <c r="G2308" s="28"/>
    </row>
    <row r="2309" spans="3:7" s="25" customFormat="1" ht="15" x14ac:dyDescent="0.2">
      <c r="C2309" s="27"/>
      <c r="D2309" s="37"/>
      <c r="E2309" s="37"/>
      <c r="F2309" s="28"/>
      <c r="G2309" s="28"/>
    </row>
    <row r="2310" spans="3:7" s="25" customFormat="1" ht="15" x14ac:dyDescent="0.2">
      <c r="C2310" s="27"/>
      <c r="D2310" s="37"/>
      <c r="E2310" s="37"/>
      <c r="F2310" s="28"/>
      <c r="G2310" s="28"/>
    </row>
    <row r="2311" spans="3:7" s="25" customFormat="1" ht="15" x14ac:dyDescent="0.2">
      <c r="C2311" s="27"/>
      <c r="D2311" s="37"/>
      <c r="E2311" s="37"/>
      <c r="F2311" s="28"/>
      <c r="G2311" s="28"/>
    </row>
    <row r="2312" spans="3:7" s="25" customFormat="1" ht="15" x14ac:dyDescent="0.2">
      <c r="C2312" s="27"/>
      <c r="D2312" s="37"/>
      <c r="E2312" s="37"/>
      <c r="F2312" s="28"/>
      <c r="G2312" s="28"/>
    </row>
    <row r="2313" spans="3:7" s="25" customFormat="1" ht="15" x14ac:dyDescent="0.2">
      <c r="C2313" s="27"/>
      <c r="D2313" s="37"/>
      <c r="E2313" s="37"/>
      <c r="F2313" s="28"/>
      <c r="G2313" s="28"/>
    </row>
    <row r="2314" spans="3:7" s="25" customFormat="1" ht="15" x14ac:dyDescent="0.2">
      <c r="C2314" s="27"/>
      <c r="D2314" s="37"/>
      <c r="E2314" s="37"/>
      <c r="F2314" s="28"/>
      <c r="G2314" s="28"/>
    </row>
    <row r="2315" spans="3:7" s="25" customFormat="1" ht="15" x14ac:dyDescent="0.2">
      <c r="C2315" s="27"/>
      <c r="D2315" s="37"/>
      <c r="E2315" s="37"/>
      <c r="F2315" s="28"/>
      <c r="G2315" s="28"/>
    </row>
    <row r="2316" spans="3:7" s="25" customFormat="1" ht="15" x14ac:dyDescent="0.2">
      <c r="C2316" s="27"/>
      <c r="D2316" s="37"/>
      <c r="E2316" s="37"/>
      <c r="F2316" s="28"/>
      <c r="G2316" s="28"/>
    </row>
    <row r="2317" spans="3:7" s="25" customFormat="1" ht="15" x14ac:dyDescent="0.2">
      <c r="C2317" s="27"/>
      <c r="D2317" s="37"/>
      <c r="E2317" s="37"/>
      <c r="F2317" s="28"/>
      <c r="G2317" s="28"/>
    </row>
    <row r="2318" spans="3:7" s="25" customFormat="1" ht="15" x14ac:dyDescent="0.2">
      <c r="C2318" s="27"/>
      <c r="D2318" s="37"/>
      <c r="E2318" s="37"/>
      <c r="F2318" s="28"/>
      <c r="G2318" s="28"/>
    </row>
    <row r="2319" spans="3:7" s="25" customFormat="1" ht="15" x14ac:dyDescent="0.2">
      <c r="C2319" s="27"/>
      <c r="D2319" s="37"/>
      <c r="E2319" s="37"/>
      <c r="F2319" s="28"/>
      <c r="G2319" s="28"/>
    </row>
    <row r="2320" spans="3:7" s="25" customFormat="1" ht="15" x14ac:dyDescent="0.2">
      <c r="C2320" s="27"/>
      <c r="D2320" s="37"/>
      <c r="E2320" s="37"/>
      <c r="F2320" s="28"/>
      <c r="G2320" s="28"/>
    </row>
    <row r="2321" spans="3:7" s="25" customFormat="1" ht="15" x14ac:dyDescent="0.2">
      <c r="C2321" s="27"/>
      <c r="D2321" s="37"/>
      <c r="E2321" s="37"/>
      <c r="F2321" s="28"/>
      <c r="G2321" s="28"/>
    </row>
    <row r="2322" spans="3:7" s="25" customFormat="1" ht="15" x14ac:dyDescent="0.2">
      <c r="C2322" s="27"/>
      <c r="D2322" s="37"/>
      <c r="E2322" s="37"/>
      <c r="F2322" s="28"/>
      <c r="G2322" s="28"/>
    </row>
    <row r="2323" spans="3:7" s="25" customFormat="1" ht="15" x14ac:dyDescent="0.2">
      <c r="C2323" s="27"/>
      <c r="D2323" s="37"/>
      <c r="E2323" s="37"/>
      <c r="F2323" s="28"/>
      <c r="G2323" s="28"/>
    </row>
    <row r="2324" spans="3:7" s="25" customFormat="1" ht="15" x14ac:dyDescent="0.2">
      <c r="C2324" s="27"/>
      <c r="D2324" s="37"/>
      <c r="E2324" s="37"/>
      <c r="F2324" s="28"/>
      <c r="G2324" s="28"/>
    </row>
    <row r="2325" spans="3:7" s="25" customFormat="1" ht="15" x14ac:dyDescent="0.2">
      <c r="C2325" s="27"/>
      <c r="D2325" s="37"/>
      <c r="E2325" s="37"/>
      <c r="F2325" s="28"/>
      <c r="G2325" s="28"/>
    </row>
    <row r="2326" spans="3:7" s="25" customFormat="1" ht="15" x14ac:dyDescent="0.2">
      <c r="C2326" s="27"/>
      <c r="D2326" s="37"/>
      <c r="E2326" s="37"/>
      <c r="F2326" s="28"/>
      <c r="G2326" s="28"/>
    </row>
    <row r="2327" spans="3:7" s="25" customFormat="1" ht="15" x14ac:dyDescent="0.2">
      <c r="C2327" s="27"/>
      <c r="D2327" s="37"/>
      <c r="E2327" s="37"/>
      <c r="F2327" s="28"/>
      <c r="G2327" s="28"/>
    </row>
    <row r="2328" spans="3:7" s="25" customFormat="1" ht="15" x14ac:dyDescent="0.2">
      <c r="C2328" s="27"/>
      <c r="D2328" s="37"/>
      <c r="E2328" s="37"/>
      <c r="F2328" s="28"/>
      <c r="G2328" s="28"/>
    </row>
    <row r="2329" spans="3:7" s="25" customFormat="1" ht="15" x14ac:dyDescent="0.2">
      <c r="C2329" s="27"/>
      <c r="D2329" s="37"/>
      <c r="E2329" s="37"/>
      <c r="F2329" s="28"/>
      <c r="G2329" s="28"/>
    </row>
    <row r="2330" spans="3:7" s="25" customFormat="1" ht="15" x14ac:dyDescent="0.2">
      <c r="C2330" s="27"/>
      <c r="D2330" s="37"/>
      <c r="E2330" s="37"/>
      <c r="F2330" s="28"/>
      <c r="G2330" s="28"/>
    </row>
    <row r="2331" spans="3:7" s="25" customFormat="1" ht="15" x14ac:dyDescent="0.2">
      <c r="C2331" s="27"/>
      <c r="D2331" s="37"/>
      <c r="E2331" s="37"/>
      <c r="F2331" s="28"/>
      <c r="G2331" s="28"/>
    </row>
    <row r="2332" spans="3:7" s="25" customFormat="1" ht="15" x14ac:dyDescent="0.2">
      <c r="C2332" s="27"/>
      <c r="D2332" s="37"/>
      <c r="E2332" s="37"/>
      <c r="F2332" s="28"/>
      <c r="G2332" s="28"/>
    </row>
    <row r="2333" spans="3:7" s="25" customFormat="1" ht="15" x14ac:dyDescent="0.2">
      <c r="C2333" s="27"/>
      <c r="D2333" s="37"/>
      <c r="E2333" s="37"/>
      <c r="F2333" s="28"/>
      <c r="G2333" s="28"/>
    </row>
    <row r="2334" spans="3:7" s="25" customFormat="1" ht="15" x14ac:dyDescent="0.2">
      <c r="C2334" s="27"/>
      <c r="D2334" s="37"/>
      <c r="E2334" s="37"/>
      <c r="F2334" s="28"/>
      <c r="G2334" s="28"/>
    </row>
    <row r="2335" spans="3:7" s="25" customFormat="1" ht="15" x14ac:dyDescent="0.2">
      <c r="C2335" s="27"/>
      <c r="D2335" s="37"/>
      <c r="E2335" s="37"/>
      <c r="F2335" s="28"/>
      <c r="G2335" s="28"/>
    </row>
    <row r="2336" spans="3:7" s="25" customFormat="1" ht="15" x14ac:dyDescent="0.2">
      <c r="C2336" s="27"/>
      <c r="D2336" s="37"/>
      <c r="E2336" s="37"/>
      <c r="F2336" s="28"/>
      <c r="G2336" s="28"/>
    </row>
    <row r="2337" spans="3:7" s="25" customFormat="1" ht="15" x14ac:dyDescent="0.2">
      <c r="C2337" s="27"/>
      <c r="D2337" s="37"/>
      <c r="E2337" s="37"/>
      <c r="F2337" s="28"/>
      <c r="G2337" s="28"/>
    </row>
    <row r="2338" spans="3:7" s="25" customFormat="1" ht="15" x14ac:dyDescent="0.2">
      <c r="C2338" s="27"/>
      <c r="D2338" s="37"/>
      <c r="E2338" s="37"/>
      <c r="F2338" s="28"/>
      <c r="G2338" s="28"/>
    </row>
    <row r="2339" spans="3:7" s="25" customFormat="1" ht="15" x14ac:dyDescent="0.2">
      <c r="C2339" s="27"/>
      <c r="D2339" s="37"/>
      <c r="E2339" s="37"/>
      <c r="F2339" s="28"/>
      <c r="G2339" s="28"/>
    </row>
    <row r="2340" spans="3:7" s="25" customFormat="1" ht="15" x14ac:dyDescent="0.2">
      <c r="C2340" s="27"/>
      <c r="D2340" s="37"/>
      <c r="E2340" s="37"/>
      <c r="F2340" s="28"/>
      <c r="G2340" s="28"/>
    </row>
    <row r="2341" spans="3:7" s="25" customFormat="1" ht="15" x14ac:dyDescent="0.2">
      <c r="C2341" s="27"/>
      <c r="D2341" s="37"/>
      <c r="E2341" s="37"/>
      <c r="F2341" s="28"/>
      <c r="G2341" s="28"/>
    </row>
    <row r="2342" spans="3:7" s="25" customFormat="1" ht="15" x14ac:dyDescent="0.2">
      <c r="C2342" s="27"/>
      <c r="D2342" s="37"/>
      <c r="E2342" s="37"/>
      <c r="F2342" s="28"/>
      <c r="G2342" s="28"/>
    </row>
    <row r="2343" spans="3:7" s="25" customFormat="1" ht="15" x14ac:dyDescent="0.2">
      <c r="C2343" s="27"/>
      <c r="D2343" s="37"/>
      <c r="E2343" s="37"/>
      <c r="F2343" s="28"/>
      <c r="G2343" s="28"/>
    </row>
    <row r="2344" spans="3:7" s="25" customFormat="1" ht="15" x14ac:dyDescent="0.2">
      <c r="C2344" s="27"/>
      <c r="D2344" s="37"/>
      <c r="E2344" s="37"/>
      <c r="F2344" s="28"/>
      <c r="G2344" s="28"/>
    </row>
    <row r="2345" spans="3:7" s="25" customFormat="1" ht="15" x14ac:dyDescent="0.2">
      <c r="C2345" s="27"/>
      <c r="D2345" s="37"/>
      <c r="E2345" s="37"/>
      <c r="F2345" s="28"/>
      <c r="G2345" s="28"/>
    </row>
    <row r="2346" spans="3:7" s="25" customFormat="1" ht="15" x14ac:dyDescent="0.2">
      <c r="C2346" s="27"/>
      <c r="D2346" s="37"/>
      <c r="E2346" s="37"/>
      <c r="F2346" s="28"/>
      <c r="G2346" s="28"/>
    </row>
    <row r="2347" spans="3:7" s="25" customFormat="1" ht="15" x14ac:dyDescent="0.2">
      <c r="C2347" s="27"/>
      <c r="D2347" s="37"/>
      <c r="E2347" s="37"/>
      <c r="F2347" s="28"/>
      <c r="G2347" s="28"/>
    </row>
    <row r="2348" spans="3:7" s="25" customFormat="1" ht="15" x14ac:dyDescent="0.2">
      <c r="C2348" s="27"/>
      <c r="D2348" s="37"/>
      <c r="E2348" s="37"/>
      <c r="F2348" s="28"/>
      <c r="G2348" s="28"/>
    </row>
    <row r="2349" spans="3:7" s="25" customFormat="1" ht="15" x14ac:dyDescent="0.2">
      <c r="C2349" s="27"/>
      <c r="D2349" s="37"/>
      <c r="E2349" s="37"/>
      <c r="F2349" s="28"/>
      <c r="G2349" s="28"/>
    </row>
    <row r="2350" spans="3:7" s="25" customFormat="1" ht="15" x14ac:dyDescent="0.2">
      <c r="C2350" s="27"/>
      <c r="D2350" s="37"/>
      <c r="E2350" s="37"/>
      <c r="F2350" s="28"/>
      <c r="G2350" s="28"/>
    </row>
    <row r="2351" spans="3:7" s="25" customFormat="1" ht="15" x14ac:dyDescent="0.2">
      <c r="C2351" s="27"/>
      <c r="D2351" s="37"/>
      <c r="E2351" s="37"/>
      <c r="F2351" s="28"/>
      <c r="G2351" s="28"/>
    </row>
    <row r="2352" spans="3:7" s="25" customFormat="1" ht="15" x14ac:dyDescent="0.2">
      <c r="C2352" s="27"/>
      <c r="D2352" s="37"/>
      <c r="E2352" s="37"/>
      <c r="F2352" s="28"/>
      <c r="G2352" s="28"/>
    </row>
    <row r="2353" spans="3:7" s="25" customFormat="1" ht="15" x14ac:dyDescent="0.2">
      <c r="C2353" s="27"/>
      <c r="D2353" s="37"/>
      <c r="E2353" s="37"/>
      <c r="F2353" s="28"/>
      <c r="G2353" s="28"/>
    </row>
    <row r="2354" spans="3:7" s="25" customFormat="1" ht="15" x14ac:dyDescent="0.2">
      <c r="C2354" s="27"/>
      <c r="D2354" s="37"/>
      <c r="E2354" s="37"/>
      <c r="F2354" s="28"/>
      <c r="G2354" s="28"/>
    </row>
    <row r="2355" spans="3:7" s="25" customFormat="1" ht="15" x14ac:dyDescent="0.2">
      <c r="C2355" s="27"/>
      <c r="D2355" s="37"/>
      <c r="E2355" s="37"/>
      <c r="F2355" s="28"/>
      <c r="G2355" s="28"/>
    </row>
    <row r="2356" spans="3:7" s="25" customFormat="1" ht="15" x14ac:dyDescent="0.2">
      <c r="C2356" s="27"/>
      <c r="D2356" s="37"/>
      <c r="E2356" s="37"/>
      <c r="F2356" s="28"/>
      <c r="G2356" s="28"/>
    </row>
    <row r="2357" spans="3:7" s="25" customFormat="1" ht="15" x14ac:dyDescent="0.2">
      <c r="C2357" s="27"/>
      <c r="D2357" s="37"/>
      <c r="E2357" s="37"/>
      <c r="F2357" s="28"/>
      <c r="G2357" s="28"/>
    </row>
    <row r="2358" spans="3:7" s="25" customFormat="1" ht="15" x14ac:dyDescent="0.2">
      <c r="C2358" s="27"/>
      <c r="D2358" s="37"/>
      <c r="E2358" s="37"/>
      <c r="F2358" s="28"/>
      <c r="G2358" s="28"/>
    </row>
    <row r="2359" spans="3:7" s="25" customFormat="1" ht="15" x14ac:dyDescent="0.2">
      <c r="C2359" s="27"/>
      <c r="D2359" s="37"/>
      <c r="E2359" s="37"/>
      <c r="F2359" s="28"/>
      <c r="G2359" s="28"/>
    </row>
    <row r="2360" spans="3:7" s="25" customFormat="1" ht="15" x14ac:dyDescent="0.2">
      <c r="C2360" s="27"/>
      <c r="D2360" s="37"/>
      <c r="E2360" s="37"/>
      <c r="F2360" s="28"/>
      <c r="G2360" s="28"/>
    </row>
    <row r="2361" spans="3:7" s="25" customFormat="1" ht="15" x14ac:dyDescent="0.2">
      <c r="C2361" s="27"/>
      <c r="D2361" s="37"/>
      <c r="E2361" s="37"/>
      <c r="F2361" s="28"/>
      <c r="G2361" s="28"/>
    </row>
    <row r="2362" spans="3:7" s="25" customFormat="1" ht="15" x14ac:dyDescent="0.2">
      <c r="C2362" s="27"/>
      <c r="D2362" s="37"/>
      <c r="E2362" s="37"/>
      <c r="F2362" s="28"/>
      <c r="G2362" s="28"/>
    </row>
    <row r="2363" spans="3:7" s="25" customFormat="1" ht="15" x14ac:dyDescent="0.2">
      <c r="C2363" s="27"/>
      <c r="D2363" s="37"/>
      <c r="E2363" s="37"/>
      <c r="F2363" s="28"/>
      <c r="G2363" s="28"/>
    </row>
    <row r="2364" spans="3:7" s="25" customFormat="1" ht="15" x14ac:dyDescent="0.2">
      <c r="C2364" s="27"/>
      <c r="D2364" s="37"/>
      <c r="E2364" s="37"/>
      <c r="F2364" s="28"/>
      <c r="G2364" s="28"/>
    </row>
    <row r="2365" spans="3:7" s="25" customFormat="1" ht="15" x14ac:dyDescent="0.2">
      <c r="C2365" s="27"/>
      <c r="D2365" s="37"/>
      <c r="E2365" s="37"/>
      <c r="F2365" s="28"/>
      <c r="G2365" s="28"/>
    </row>
    <row r="2366" spans="3:7" s="25" customFormat="1" ht="15" x14ac:dyDescent="0.2">
      <c r="C2366" s="27"/>
      <c r="D2366" s="37"/>
      <c r="E2366" s="37"/>
      <c r="F2366" s="28"/>
      <c r="G2366" s="28"/>
    </row>
    <row r="2367" spans="3:7" s="25" customFormat="1" ht="15" x14ac:dyDescent="0.2">
      <c r="C2367" s="27"/>
      <c r="D2367" s="37"/>
      <c r="E2367" s="37"/>
      <c r="F2367" s="28"/>
      <c r="G2367" s="28"/>
    </row>
    <row r="2368" spans="3:7" s="25" customFormat="1" ht="15" x14ac:dyDescent="0.2">
      <c r="C2368" s="27"/>
      <c r="D2368" s="37"/>
      <c r="E2368" s="37"/>
      <c r="F2368" s="28"/>
      <c r="G2368" s="28"/>
    </row>
    <row r="2369" spans="3:7" s="25" customFormat="1" ht="15" x14ac:dyDescent="0.2">
      <c r="C2369" s="27"/>
      <c r="D2369" s="37"/>
      <c r="E2369" s="37"/>
      <c r="F2369" s="28"/>
      <c r="G2369" s="28"/>
    </row>
    <row r="2370" spans="3:7" s="25" customFormat="1" ht="15" x14ac:dyDescent="0.2">
      <c r="C2370" s="27"/>
      <c r="D2370" s="37"/>
      <c r="E2370" s="37"/>
      <c r="F2370" s="28"/>
      <c r="G2370" s="28"/>
    </row>
    <row r="2371" spans="3:7" s="25" customFormat="1" ht="15" x14ac:dyDescent="0.2">
      <c r="C2371" s="27"/>
      <c r="D2371" s="37"/>
      <c r="E2371" s="37"/>
      <c r="F2371" s="28"/>
      <c r="G2371" s="28"/>
    </row>
    <row r="2372" spans="3:7" s="25" customFormat="1" ht="15" x14ac:dyDescent="0.2">
      <c r="C2372" s="27"/>
      <c r="D2372" s="37"/>
      <c r="E2372" s="37"/>
      <c r="F2372" s="28"/>
      <c r="G2372" s="28"/>
    </row>
    <row r="2373" spans="3:7" s="25" customFormat="1" ht="15" x14ac:dyDescent="0.2">
      <c r="C2373" s="27"/>
      <c r="D2373" s="37"/>
      <c r="E2373" s="37"/>
      <c r="F2373" s="28"/>
      <c r="G2373" s="28"/>
    </row>
    <row r="2374" spans="3:7" s="25" customFormat="1" ht="15" x14ac:dyDescent="0.2">
      <c r="C2374" s="27"/>
      <c r="D2374" s="37"/>
      <c r="E2374" s="37"/>
      <c r="F2374" s="28"/>
      <c r="G2374" s="28"/>
    </row>
    <row r="2375" spans="3:7" s="25" customFormat="1" ht="15" x14ac:dyDescent="0.2">
      <c r="C2375" s="27"/>
      <c r="D2375" s="37"/>
      <c r="E2375" s="37"/>
      <c r="F2375" s="28"/>
      <c r="G2375" s="28"/>
    </row>
    <row r="2376" spans="3:7" s="25" customFormat="1" ht="15" x14ac:dyDescent="0.2">
      <c r="C2376" s="27"/>
      <c r="D2376" s="37"/>
      <c r="E2376" s="37"/>
      <c r="F2376" s="28"/>
      <c r="G2376" s="28"/>
    </row>
    <row r="2377" spans="3:7" s="25" customFormat="1" ht="15" x14ac:dyDescent="0.2">
      <c r="C2377" s="27"/>
      <c r="D2377" s="37"/>
      <c r="E2377" s="37"/>
      <c r="F2377" s="28"/>
      <c r="G2377" s="28"/>
    </row>
    <row r="2378" spans="3:7" s="25" customFormat="1" ht="15" x14ac:dyDescent="0.2">
      <c r="C2378" s="27"/>
      <c r="D2378" s="37"/>
      <c r="E2378" s="37"/>
      <c r="F2378" s="28"/>
      <c r="G2378" s="28"/>
    </row>
    <row r="2379" spans="3:7" s="25" customFormat="1" ht="15" x14ac:dyDescent="0.2">
      <c r="C2379" s="27"/>
      <c r="D2379" s="37"/>
      <c r="E2379" s="37"/>
      <c r="F2379" s="28"/>
      <c r="G2379" s="28"/>
    </row>
    <row r="2380" spans="3:7" s="25" customFormat="1" ht="15" x14ac:dyDescent="0.2">
      <c r="C2380" s="27"/>
      <c r="D2380" s="37"/>
      <c r="E2380" s="37"/>
      <c r="F2380" s="28"/>
      <c r="G2380" s="28"/>
    </row>
    <row r="2381" spans="3:7" s="25" customFormat="1" ht="15" x14ac:dyDescent="0.2">
      <c r="C2381" s="27"/>
      <c r="D2381" s="37"/>
      <c r="E2381" s="37"/>
      <c r="F2381" s="28"/>
      <c r="G2381" s="28"/>
    </row>
    <row r="2382" spans="3:7" s="25" customFormat="1" ht="15" x14ac:dyDescent="0.2">
      <c r="C2382" s="27"/>
      <c r="D2382" s="37"/>
      <c r="E2382" s="37"/>
      <c r="F2382" s="28"/>
      <c r="G2382" s="28"/>
    </row>
    <row r="2383" spans="3:7" s="25" customFormat="1" ht="15" x14ac:dyDescent="0.2">
      <c r="C2383" s="27"/>
      <c r="D2383" s="37"/>
      <c r="E2383" s="37"/>
      <c r="F2383" s="28"/>
      <c r="G2383" s="28"/>
    </row>
    <row r="2384" spans="3:7" s="25" customFormat="1" ht="15" x14ac:dyDescent="0.2">
      <c r="C2384" s="27"/>
      <c r="D2384" s="37"/>
      <c r="E2384" s="37"/>
      <c r="F2384" s="28"/>
      <c r="G2384" s="28"/>
    </row>
    <row r="2385" spans="3:7" s="25" customFormat="1" ht="15" x14ac:dyDescent="0.2">
      <c r="C2385" s="27"/>
      <c r="D2385" s="37"/>
      <c r="E2385" s="37"/>
      <c r="F2385" s="28"/>
      <c r="G2385" s="28"/>
    </row>
    <row r="2386" spans="3:7" s="25" customFormat="1" ht="15" x14ac:dyDescent="0.2">
      <c r="C2386" s="27"/>
      <c r="D2386" s="37"/>
      <c r="E2386" s="37"/>
      <c r="F2386" s="28"/>
      <c r="G2386" s="28"/>
    </row>
    <row r="2387" spans="3:7" s="25" customFormat="1" ht="15" x14ac:dyDescent="0.2">
      <c r="C2387" s="27"/>
      <c r="D2387" s="37"/>
      <c r="E2387" s="37"/>
      <c r="F2387" s="28"/>
      <c r="G2387" s="28"/>
    </row>
    <row r="2388" spans="3:7" s="25" customFormat="1" ht="15" x14ac:dyDescent="0.2">
      <c r="C2388" s="27"/>
      <c r="D2388" s="37"/>
      <c r="E2388" s="37"/>
      <c r="F2388" s="28"/>
      <c r="G2388" s="28"/>
    </row>
    <row r="2389" spans="3:7" s="25" customFormat="1" ht="15" x14ac:dyDescent="0.2">
      <c r="C2389" s="27"/>
      <c r="D2389" s="37"/>
      <c r="E2389" s="37"/>
      <c r="F2389" s="28"/>
      <c r="G2389" s="28"/>
    </row>
    <row r="2390" spans="3:7" s="25" customFormat="1" ht="15" x14ac:dyDescent="0.2">
      <c r="C2390" s="27"/>
      <c r="D2390" s="37"/>
      <c r="E2390" s="37"/>
      <c r="F2390" s="28"/>
      <c r="G2390" s="28"/>
    </row>
    <row r="2391" spans="3:7" s="25" customFormat="1" ht="15" x14ac:dyDescent="0.2">
      <c r="C2391" s="27"/>
      <c r="D2391" s="37"/>
      <c r="E2391" s="37"/>
      <c r="F2391" s="28"/>
      <c r="G2391" s="28"/>
    </row>
    <row r="2392" spans="3:7" s="25" customFormat="1" ht="15" x14ac:dyDescent="0.2">
      <c r="C2392" s="27"/>
      <c r="D2392" s="37"/>
      <c r="E2392" s="37"/>
      <c r="F2392" s="28"/>
      <c r="G2392" s="28"/>
    </row>
    <row r="2393" spans="3:7" s="25" customFormat="1" ht="15" x14ac:dyDescent="0.2">
      <c r="C2393" s="27"/>
      <c r="D2393" s="37"/>
      <c r="E2393" s="37"/>
      <c r="F2393" s="28"/>
      <c r="G2393" s="28"/>
    </row>
    <row r="2394" spans="3:7" s="25" customFormat="1" ht="15" x14ac:dyDescent="0.2">
      <c r="C2394" s="27"/>
      <c r="D2394" s="37"/>
      <c r="E2394" s="37"/>
      <c r="F2394" s="28"/>
      <c r="G2394" s="28"/>
    </row>
    <row r="2395" spans="3:7" s="25" customFormat="1" ht="15" x14ac:dyDescent="0.2">
      <c r="C2395" s="27"/>
      <c r="D2395" s="37"/>
      <c r="E2395" s="37"/>
      <c r="F2395" s="28"/>
      <c r="G2395" s="28"/>
    </row>
    <row r="2396" spans="3:7" s="25" customFormat="1" ht="15" x14ac:dyDescent="0.2">
      <c r="C2396" s="27"/>
      <c r="D2396" s="37"/>
      <c r="E2396" s="37"/>
      <c r="F2396" s="28"/>
      <c r="G2396" s="28"/>
    </row>
    <row r="2397" spans="3:7" s="25" customFormat="1" ht="15" x14ac:dyDescent="0.2">
      <c r="C2397" s="27"/>
      <c r="D2397" s="37"/>
      <c r="E2397" s="37"/>
      <c r="F2397" s="28"/>
      <c r="G2397" s="28"/>
    </row>
    <row r="2398" spans="3:7" s="25" customFormat="1" ht="15" x14ac:dyDescent="0.2">
      <c r="C2398" s="27"/>
      <c r="D2398" s="37"/>
      <c r="E2398" s="37"/>
      <c r="F2398" s="28"/>
      <c r="G2398" s="28"/>
    </row>
    <row r="2399" spans="3:7" s="25" customFormat="1" ht="15" x14ac:dyDescent="0.2">
      <c r="C2399" s="27"/>
      <c r="D2399" s="37"/>
      <c r="E2399" s="37"/>
      <c r="F2399" s="28"/>
      <c r="G2399" s="28"/>
    </row>
    <row r="2400" spans="3:7" s="25" customFormat="1" ht="15" x14ac:dyDescent="0.2">
      <c r="C2400" s="27"/>
      <c r="D2400" s="37"/>
      <c r="E2400" s="37"/>
      <c r="F2400" s="28"/>
      <c r="G2400" s="28"/>
    </row>
    <row r="2401" spans="3:7" s="25" customFormat="1" ht="15" x14ac:dyDescent="0.2">
      <c r="C2401" s="27"/>
      <c r="D2401" s="37"/>
      <c r="E2401" s="37"/>
      <c r="F2401" s="28"/>
      <c r="G2401" s="28"/>
    </row>
    <row r="2402" spans="3:7" s="25" customFormat="1" ht="15" x14ac:dyDescent="0.2">
      <c r="C2402" s="27"/>
      <c r="D2402" s="37"/>
      <c r="E2402" s="37"/>
      <c r="F2402" s="28"/>
      <c r="G2402" s="28"/>
    </row>
    <row r="2403" spans="3:7" s="25" customFormat="1" ht="15" x14ac:dyDescent="0.2">
      <c r="C2403" s="27"/>
      <c r="D2403" s="37"/>
      <c r="E2403" s="37"/>
      <c r="F2403" s="28"/>
      <c r="G2403" s="28"/>
    </row>
    <row r="2404" spans="3:7" s="25" customFormat="1" ht="15" x14ac:dyDescent="0.2">
      <c r="C2404" s="27"/>
      <c r="D2404" s="37"/>
      <c r="E2404" s="37"/>
      <c r="F2404" s="28"/>
      <c r="G2404" s="28"/>
    </row>
    <row r="2405" spans="3:7" s="25" customFormat="1" ht="15" x14ac:dyDescent="0.2">
      <c r="C2405" s="27"/>
      <c r="D2405" s="37"/>
      <c r="E2405" s="37"/>
      <c r="F2405" s="28"/>
      <c r="G2405" s="28"/>
    </row>
    <row r="2406" spans="3:7" s="25" customFormat="1" ht="15" x14ac:dyDescent="0.2">
      <c r="C2406" s="27"/>
      <c r="D2406" s="37"/>
      <c r="E2406" s="37"/>
      <c r="F2406" s="28"/>
      <c r="G2406" s="28"/>
    </row>
    <row r="2407" spans="3:7" s="25" customFormat="1" ht="15" x14ac:dyDescent="0.2">
      <c r="C2407" s="27"/>
      <c r="D2407" s="37"/>
      <c r="E2407" s="37"/>
      <c r="F2407" s="28"/>
      <c r="G2407" s="28"/>
    </row>
    <row r="2408" spans="3:7" s="25" customFormat="1" ht="15" x14ac:dyDescent="0.2">
      <c r="C2408" s="27"/>
      <c r="D2408" s="37"/>
      <c r="E2408" s="37"/>
      <c r="F2408" s="28"/>
      <c r="G2408" s="28"/>
    </row>
    <row r="2409" spans="3:7" s="25" customFormat="1" ht="15" x14ac:dyDescent="0.2">
      <c r="C2409" s="27"/>
      <c r="D2409" s="37"/>
      <c r="E2409" s="37"/>
      <c r="F2409" s="28"/>
      <c r="G2409" s="28"/>
    </row>
    <row r="2410" spans="3:7" s="25" customFormat="1" ht="15" x14ac:dyDescent="0.2">
      <c r="C2410" s="27"/>
      <c r="D2410" s="37"/>
      <c r="E2410" s="37"/>
      <c r="F2410" s="28"/>
      <c r="G2410" s="28"/>
    </row>
    <row r="2411" spans="3:7" s="25" customFormat="1" ht="15" x14ac:dyDescent="0.2">
      <c r="C2411" s="27"/>
      <c r="D2411" s="37"/>
      <c r="E2411" s="37"/>
      <c r="F2411" s="28"/>
      <c r="G2411" s="28"/>
    </row>
    <row r="2412" spans="3:7" s="25" customFormat="1" ht="15" x14ac:dyDescent="0.2">
      <c r="C2412" s="27"/>
      <c r="D2412" s="37"/>
      <c r="E2412" s="37"/>
      <c r="F2412" s="28"/>
      <c r="G2412" s="28"/>
    </row>
    <row r="2413" spans="3:7" s="25" customFormat="1" ht="15" x14ac:dyDescent="0.2">
      <c r="C2413" s="27"/>
      <c r="D2413" s="37"/>
      <c r="E2413" s="37"/>
      <c r="F2413" s="28"/>
      <c r="G2413" s="28"/>
    </row>
    <row r="2414" spans="3:7" s="25" customFormat="1" ht="15" x14ac:dyDescent="0.2">
      <c r="C2414" s="27"/>
      <c r="D2414" s="37"/>
      <c r="E2414" s="37"/>
      <c r="F2414" s="28"/>
      <c r="G2414" s="28"/>
    </row>
    <row r="2415" spans="3:7" s="25" customFormat="1" ht="15" x14ac:dyDescent="0.2">
      <c r="C2415" s="27"/>
      <c r="D2415" s="37"/>
      <c r="E2415" s="37"/>
      <c r="F2415" s="28"/>
      <c r="G2415" s="28"/>
    </row>
    <row r="2416" spans="3:7" s="25" customFormat="1" ht="15" x14ac:dyDescent="0.2">
      <c r="C2416" s="27"/>
      <c r="D2416" s="37"/>
      <c r="E2416" s="37"/>
      <c r="F2416" s="28"/>
      <c r="G2416" s="28"/>
    </row>
    <row r="2417" spans="3:7" s="25" customFormat="1" ht="15" x14ac:dyDescent="0.2">
      <c r="C2417" s="27"/>
      <c r="D2417" s="37"/>
      <c r="E2417" s="37"/>
      <c r="F2417" s="28"/>
      <c r="G2417" s="28"/>
    </row>
    <row r="2418" spans="3:7" s="25" customFormat="1" ht="15" x14ac:dyDescent="0.2">
      <c r="C2418" s="27"/>
      <c r="D2418" s="37"/>
      <c r="E2418" s="37"/>
      <c r="F2418" s="28"/>
      <c r="G2418" s="28"/>
    </row>
    <row r="2419" spans="3:7" s="25" customFormat="1" ht="15" x14ac:dyDescent="0.2">
      <c r="C2419" s="27"/>
      <c r="D2419" s="37"/>
      <c r="E2419" s="37"/>
      <c r="F2419" s="28"/>
      <c r="G2419" s="28"/>
    </row>
    <row r="2420" spans="3:7" s="25" customFormat="1" ht="15" x14ac:dyDescent="0.2">
      <c r="C2420" s="27"/>
      <c r="D2420" s="37"/>
      <c r="E2420" s="37"/>
      <c r="F2420" s="28"/>
      <c r="G2420" s="28"/>
    </row>
    <row r="2421" spans="3:7" s="25" customFormat="1" ht="15" x14ac:dyDescent="0.2">
      <c r="C2421" s="27"/>
      <c r="D2421" s="37"/>
      <c r="E2421" s="37"/>
      <c r="F2421" s="28"/>
      <c r="G2421" s="28"/>
    </row>
    <row r="2422" spans="3:7" s="25" customFormat="1" ht="15" x14ac:dyDescent="0.2">
      <c r="C2422" s="27"/>
      <c r="D2422" s="37"/>
      <c r="E2422" s="37"/>
      <c r="F2422" s="28"/>
      <c r="G2422" s="28"/>
    </row>
    <row r="2423" spans="3:7" s="25" customFormat="1" ht="15" x14ac:dyDescent="0.2">
      <c r="C2423" s="27"/>
      <c r="D2423" s="37"/>
      <c r="E2423" s="37"/>
      <c r="F2423" s="28"/>
      <c r="G2423" s="28"/>
    </row>
    <row r="2424" spans="3:7" s="25" customFormat="1" ht="15" x14ac:dyDescent="0.2">
      <c r="C2424" s="27"/>
      <c r="D2424" s="37"/>
      <c r="E2424" s="37"/>
      <c r="F2424" s="28"/>
      <c r="G2424" s="28"/>
    </row>
    <row r="2425" spans="3:7" s="25" customFormat="1" ht="15" x14ac:dyDescent="0.2">
      <c r="C2425" s="27"/>
      <c r="D2425" s="37"/>
      <c r="E2425" s="37"/>
      <c r="F2425" s="28"/>
      <c r="G2425" s="28"/>
    </row>
    <row r="2426" spans="3:7" s="25" customFormat="1" ht="15" x14ac:dyDescent="0.2">
      <c r="C2426" s="27"/>
      <c r="D2426" s="37"/>
      <c r="E2426" s="37"/>
      <c r="F2426" s="28"/>
      <c r="G2426" s="28"/>
    </row>
    <row r="2427" spans="3:7" s="25" customFormat="1" ht="15" x14ac:dyDescent="0.2">
      <c r="C2427" s="27"/>
      <c r="D2427" s="37"/>
      <c r="E2427" s="37"/>
      <c r="F2427" s="28"/>
      <c r="G2427" s="28"/>
    </row>
    <row r="2428" spans="3:7" s="25" customFormat="1" ht="15" x14ac:dyDescent="0.2">
      <c r="C2428" s="27"/>
      <c r="D2428" s="37"/>
      <c r="E2428" s="37"/>
      <c r="F2428" s="28"/>
      <c r="G2428" s="28"/>
    </row>
    <row r="2429" spans="3:7" s="25" customFormat="1" ht="15" x14ac:dyDescent="0.2">
      <c r="C2429" s="27"/>
      <c r="D2429" s="37"/>
      <c r="E2429" s="37"/>
      <c r="F2429" s="28"/>
      <c r="G2429" s="28"/>
    </row>
    <row r="2430" spans="3:7" s="25" customFormat="1" ht="15" x14ac:dyDescent="0.2">
      <c r="C2430" s="27"/>
      <c r="D2430" s="37"/>
      <c r="E2430" s="37"/>
      <c r="F2430" s="28"/>
      <c r="G2430" s="28"/>
    </row>
    <row r="2431" spans="3:7" s="25" customFormat="1" ht="15" x14ac:dyDescent="0.2">
      <c r="C2431" s="27"/>
      <c r="D2431" s="37"/>
      <c r="E2431" s="37"/>
      <c r="F2431" s="28"/>
      <c r="G2431" s="28"/>
    </row>
    <row r="2432" spans="3:7" s="25" customFormat="1" ht="15" x14ac:dyDescent="0.2">
      <c r="C2432" s="27"/>
      <c r="D2432" s="37"/>
      <c r="E2432" s="37"/>
      <c r="F2432" s="28"/>
      <c r="G2432" s="28"/>
    </row>
    <row r="2433" spans="3:7" s="25" customFormat="1" ht="15" x14ac:dyDescent="0.2">
      <c r="C2433" s="27"/>
      <c r="D2433" s="37"/>
      <c r="E2433" s="37"/>
      <c r="F2433" s="28"/>
      <c r="G2433" s="28"/>
    </row>
    <row r="2434" spans="3:7" s="25" customFormat="1" ht="15" x14ac:dyDescent="0.2">
      <c r="C2434" s="27"/>
      <c r="D2434" s="37"/>
      <c r="E2434" s="37"/>
      <c r="F2434" s="28"/>
      <c r="G2434" s="28"/>
    </row>
    <row r="2435" spans="3:7" s="25" customFormat="1" ht="15" x14ac:dyDescent="0.2">
      <c r="C2435" s="27"/>
      <c r="D2435" s="37"/>
      <c r="E2435" s="37"/>
      <c r="F2435" s="28"/>
      <c r="G2435" s="28"/>
    </row>
    <row r="2436" spans="3:7" s="25" customFormat="1" ht="15" x14ac:dyDescent="0.2">
      <c r="C2436" s="27"/>
      <c r="D2436" s="37"/>
      <c r="E2436" s="37"/>
      <c r="F2436" s="28"/>
      <c r="G2436" s="28"/>
    </row>
    <row r="2437" spans="3:7" s="25" customFormat="1" ht="15" x14ac:dyDescent="0.2">
      <c r="C2437" s="27"/>
      <c r="D2437" s="37"/>
      <c r="E2437" s="37"/>
      <c r="F2437" s="28"/>
      <c r="G2437" s="28"/>
    </row>
    <row r="2438" spans="3:7" s="25" customFormat="1" ht="15" x14ac:dyDescent="0.2">
      <c r="C2438" s="27"/>
      <c r="D2438" s="37"/>
      <c r="E2438" s="37"/>
      <c r="F2438" s="28"/>
      <c r="G2438" s="28"/>
    </row>
    <row r="2439" spans="3:7" s="25" customFormat="1" ht="15" x14ac:dyDescent="0.2">
      <c r="C2439" s="27"/>
      <c r="D2439" s="37"/>
      <c r="E2439" s="37"/>
      <c r="F2439" s="28"/>
      <c r="G2439" s="28"/>
    </row>
    <row r="2440" spans="3:7" s="25" customFormat="1" ht="15" x14ac:dyDescent="0.2">
      <c r="C2440" s="27"/>
      <c r="D2440" s="37"/>
      <c r="E2440" s="37"/>
      <c r="F2440" s="28"/>
      <c r="G2440" s="28"/>
    </row>
    <row r="2441" spans="3:7" s="25" customFormat="1" ht="15" x14ac:dyDescent="0.2">
      <c r="C2441" s="27"/>
      <c r="D2441" s="37"/>
      <c r="E2441" s="37"/>
      <c r="F2441" s="28"/>
      <c r="G2441" s="28"/>
    </row>
    <row r="2442" spans="3:7" s="25" customFormat="1" ht="15" x14ac:dyDescent="0.2">
      <c r="C2442" s="27"/>
      <c r="D2442" s="37"/>
      <c r="E2442" s="37"/>
      <c r="F2442" s="28"/>
      <c r="G2442" s="28"/>
    </row>
    <row r="2443" spans="3:7" s="25" customFormat="1" ht="15" x14ac:dyDescent="0.2">
      <c r="C2443" s="27"/>
      <c r="D2443" s="37"/>
      <c r="E2443" s="37"/>
      <c r="F2443" s="28"/>
      <c r="G2443" s="28"/>
    </row>
    <row r="2444" spans="3:7" s="25" customFormat="1" ht="15" x14ac:dyDescent="0.2">
      <c r="C2444" s="27"/>
      <c r="D2444" s="37"/>
      <c r="E2444" s="37"/>
      <c r="F2444" s="28"/>
      <c r="G2444" s="28"/>
    </row>
    <row r="2445" spans="3:7" s="25" customFormat="1" ht="15" x14ac:dyDescent="0.2">
      <c r="C2445" s="27"/>
      <c r="D2445" s="37"/>
      <c r="E2445" s="37"/>
      <c r="F2445" s="28"/>
      <c r="G2445" s="28"/>
    </row>
    <row r="2446" spans="3:7" s="25" customFormat="1" ht="15" x14ac:dyDescent="0.2">
      <c r="C2446" s="27"/>
      <c r="D2446" s="37"/>
      <c r="E2446" s="37"/>
      <c r="F2446" s="28"/>
      <c r="G2446" s="28"/>
    </row>
    <row r="2447" spans="3:7" s="25" customFormat="1" ht="15" x14ac:dyDescent="0.2">
      <c r="C2447" s="27"/>
      <c r="D2447" s="37"/>
      <c r="E2447" s="37"/>
      <c r="F2447" s="28"/>
      <c r="G2447" s="28"/>
    </row>
    <row r="2448" spans="3:7" s="25" customFormat="1" ht="15" x14ac:dyDescent="0.2">
      <c r="C2448" s="27"/>
      <c r="D2448" s="37"/>
      <c r="E2448" s="37"/>
      <c r="F2448" s="28"/>
      <c r="G2448" s="28"/>
    </row>
    <row r="2449" spans="3:7" s="25" customFormat="1" ht="15" x14ac:dyDescent="0.2">
      <c r="C2449" s="27"/>
      <c r="D2449" s="37"/>
      <c r="E2449" s="37"/>
      <c r="F2449" s="28"/>
      <c r="G2449" s="28"/>
    </row>
    <row r="2450" spans="3:7" s="25" customFormat="1" ht="15" x14ac:dyDescent="0.2">
      <c r="C2450" s="27"/>
      <c r="D2450" s="37"/>
      <c r="E2450" s="37"/>
      <c r="F2450" s="28"/>
      <c r="G2450" s="28"/>
    </row>
    <row r="2451" spans="3:7" s="25" customFormat="1" ht="15" x14ac:dyDescent="0.2">
      <c r="C2451" s="27"/>
      <c r="D2451" s="37"/>
      <c r="E2451" s="37"/>
      <c r="F2451" s="28"/>
      <c r="G2451" s="28"/>
    </row>
    <row r="2452" spans="3:7" s="25" customFormat="1" ht="15" x14ac:dyDescent="0.2">
      <c r="C2452" s="27"/>
      <c r="D2452" s="37"/>
      <c r="E2452" s="37"/>
      <c r="F2452" s="28"/>
      <c r="G2452" s="28"/>
    </row>
    <row r="2453" spans="3:7" s="25" customFormat="1" ht="15" x14ac:dyDescent="0.2">
      <c r="C2453" s="27"/>
      <c r="D2453" s="37"/>
      <c r="E2453" s="37"/>
      <c r="F2453" s="28"/>
      <c r="G2453" s="28"/>
    </row>
    <row r="2454" spans="3:7" s="25" customFormat="1" ht="15" x14ac:dyDescent="0.2">
      <c r="C2454" s="27"/>
      <c r="D2454" s="37"/>
      <c r="E2454" s="37"/>
      <c r="F2454" s="28"/>
      <c r="G2454" s="28"/>
    </row>
    <row r="2455" spans="3:7" s="25" customFormat="1" ht="15" x14ac:dyDescent="0.2">
      <c r="C2455" s="27"/>
      <c r="D2455" s="37"/>
      <c r="E2455" s="37"/>
      <c r="F2455" s="28"/>
      <c r="G2455" s="28"/>
    </row>
    <row r="2456" spans="3:7" s="25" customFormat="1" ht="15" x14ac:dyDescent="0.2">
      <c r="C2456" s="27"/>
      <c r="D2456" s="37"/>
      <c r="E2456" s="37"/>
      <c r="F2456" s="28"/>
      <c r="G2456" s="28"/>
    </row>
    <row r="2457" spans="3:7" s="25" customFormat="1" ht="15" x14ac:dyDescent="0.2">
      <c r="C2457" s="27"/>
      <c r="D2457" s="37"/>
      <c r="E2457" s="37"/>
      <c r="F2457" s="28"/>
      <c r="G2457" s="28"/>
    </row>
    <row r="2458" spans="3:7" s="25" customFormat="1" ht="15" x14ac:dyDescent="0.2">
      <c r="C2458" s="27"/>
      <c r="D2458" s="37"/>
      <c r="E2458" s="37"/>
      <c r="F2458" s="28"/>
      <c r="G2458" s="28"/>
    </row>
    <row r="2459" spans="3:7" s="25" customFormat="1" ht="15" x14ac:dyDescent="0.2">
      <c r="C2459" s="27"/>
      <c r="D2459" s="37"/>
      <c r="E2459" s="37"/>
      <c r="F2459" s="28"/>
      <c r="G2459" s="28"/>
    </row>
    <row r="2460" spans="3:7" s="25" customFormat="1" ht="15" x14ac:dyDescent="0.2">
      <c r="C2460" s="27"/>
      <c r="D2460" s="37"/>
      <c r="E2460" s="37"/>
      <c r="F2460" s="28"/>
      <c r="G2460" s="28"/>
    </row>
    <row r="2461" spans="3:7" s="25" customFormat="1" ht="15" x14ac:dyDescent="0.2">
      <c r="C2461" s="27"/>
      <c r="D2461" s="37"/>
      <c r="E2461" s="37"/>
      <c r="F2461" s="28"/>
      <c r="G2461" s="28"/>
    </row>
    <row r="2462" spans="3:7" s="25" customFormat="1" ht="15" x14ac:dyDescent="0.2">
      <c r="C2462" s="27"/>
      <c r="D2462" s="37"/>
      <c r="E2462" s="37"/>
      <c r="F2462" s="28"/>
      <c r="G2462" s="28"/>
    </row>
    <row r="2463" spans="3:7" s="25" customFormat="1" ht="15" x14ac:dyDescent="0.2">
      <c r="C2463" s="27"/>
      <c r="D2463" s="37"/>
      <c r="E2463" s="37"/>
      <c r="F2463" s="28"/>
      <c r="G2463" s="28"/>
    </row>
    <row r="2464" spans="3:7" s="25" customFormat="1" ht="15" x14ac:dyDescent="0.2">
      <c r="C2464" s="27"/>
      <c r="D2464" s="37"/>
      <c r="E2464" s="37"/>
      <c r="F2464" s="28"/>
      <c r="G2464" s="28"/>
    </row>
    <row r="2465" spans="3:7" s="25" customFormat="1" ht="15" x14ac:dyDescent="0.2">
      <c r="C2465" s="27"/>
      <c r="D2465" s="37"/>
      <c r="E2465" s="37"/>
      <c r="F2465" s="28"/>
      <c r="G2465" s="28"/>
    </row>
    <row r="2466" spans="3:7" s="25" customFormat="1" ht="15" x14ac:dyDescent="0.2">
      <c r="C2466" s="27"/>
      <c r="D2466" s="37"/>
      <c r="E2466" s="37"/>
      <c r="F2466" s="28"/>
      <c r="G2466" s="28"/>
    </row>
    <row r="2467" spans="3:7" s="25" customFormat="1" ht="15" x14ac:dyDescent="0.2">
      <c r="C2467" s="27"/>
      <c r="D2467" s="37"/>
      <c r="E2467" s="37"/>
      <c r="F2467" s="28"/>
      <c r="G2467" s="28"/>
    </row>
    <row r="2468" spans="3:7" s="25" customFormat="1" ht="15" x14ac:dyDescent="0.2">
      <c r="C2468" s="27"/>
      <c r="D2468" s="37"/>
      <c r="E2468" s="37"/>
      <c r="F2468" s="28"/>
      <c r="G2468" s="28"/>
    </row>
    <row r="2469" spans="3:7" s="25" customFormat="1" ht="15" x14ac:dyDescent="0.2">
      <c r="C2469" s="27"/>
      <c r="D2469" s="37"/>
      <c r="E2469" s="37"/>
      <c r="F2469" s="28"/>
      <c r="G2469" s="28"/>
    </row>
    <row r="2470" spans="3:7" s="25" customFormat="1" ht="15" x14ac:dyDescent="0.2">
      <c r="C2470" s="27"/>
      <c r="D2470" s="37"/>
      <c r="E2470" s="37"/>
      <c r="F2470" s="28"/>
      <c r="G2470" s="28"/>
    </row>
    <row r="2471" spans="3:7" s="25" customFormat="1" ht="15" x14ac:dyDescent="0.2">
      <c r="C2471" s="27"/>
      <c r="D2471" s="37"/>
      <c r="E2471" s="37"/>
      <c r="F2471" s="28"/>
      <c r="G2471" s="28"/>
    </row>
    <row r="2472" spans="3:7" s="25" customFormat="1" ht="15" x14ac:dyDescent="0.2">
      <c r="C2472" s="27"/>
      <c r="D2472" s="37"/>
      <c r="E2472" s="37"/>
      <c r="F2472" s="28"/>
      <c r="G2472" s="28"/>
    </row>
    <row r="2473" spans="3:7" s="25" customFormat="1" ht="15" x14ac:dyDescent="0.2">
      <c r="C2473" s="27"/>
      <c r="D2473" s="37"/>
      <c r="E2473" s="37"/>
      <c r="F2473" s="28"/>
      <c r="G2473" s="28"/>
    </row>
    <row r="2474" spans="3:7" s="25" customFormat="1" ht="15" x14ac:dyDescent="0.2">
      <c r="C2474" s="27"/>
      <c r="D2474" s="37"/>
      <c r="E2474" s="37"/>
      <c r="F2474" s="28"/>
      <c r="G2474" s="28"/>
    </row>
    <row r="2475" spans="3:7" s="25" customFormat="1" ht="15" x14ac:dyDescent="0.2">
      <c r="C2475" s="27"/>
      <c r="D2475" s="37"/>
      <c r="E2475" s="37"/>
      <c r="F2475" s="28"/>
      <c r="G2475" s="28"/>
    </row>
    <row r="2476" spans="3:7" s="25" customFormat="1" ht="15" x14ac:dyDescent="0.2">
      <c r="C2476" s="27"/>
      <c r="D2476" s="37"/>
      <c r="E2476" s="37"/>
      <c r="F2476" s="28"/>
      <c r="G2476" s="28"/>
    </row>
    <row r="2477" spans="3:7" s="25" customFormat="1" ht="15" x14ac:dyDescent="0.2">
      <c r="C2477" s="27"/>
      <c r="D2477" s="37"/>
      <c r="E2477" s="37"/>
      <c r="F2477" s="28"/>
      <c r="G2477" s="28"/>
    </row>
    <row r="2478" spans="3:7" s="25" customFormat="1" ht="15" x14ac:dyDescent="0.2">
      <c r="C2478" s="27"/>
      <c r="D2478" s="37"/>
      <c r="E2478" s="37"/>
      <c r="F2478" s="28"/>
      <c r="G2478" s="28"/>
    </row>
    <row r="2479" spans="3:7" s="25" customFormat="1" ht="15" x14ac:dyDescent="0.2">
      <c r="C2479" s="27"/>
      <c r="D2479" s="37"/>
      <c r="E2479" s="37"/>
      <c r="F2479" s="28"/>
      <c r="G2479" s="28"/>
    </row>
    <row r="2480" spans="3:7" s="25" customFormat="1" ht="15" x14ac:dyDescent="0.2">
      <c r="C2480" s="27"/>
      <c r="D2480" s="37"/>
      <c r="E2480" s="37"/>
      <c r="F2480" s="28"/>
      <c r="G2480" s="28"/>
    </row>
    <row r="2481" spans="3:7" s="25" customFormat="1" ht="15" x14ac:dyDescent="0.2">
      <c r="C2481" s="27"/>
      <c r="D2481" s="37"/>
      <c r="E2481" s="37"/>
      <c r="F2481" s="28"/>
      <c r="G2481" s="28"/>
    </row>
    <row r="2482" spans="3:7" s="25" customFormat="1" ht="15" x14ac:dyDescent="0.2">
      <c r="C2482" s="27"/>
      <c r="D2482" s="37"/>
      <c r="E2482" s="37"/>
      <c r="F2482" s="28"/>
      <c r="G2482" s="28"/>
    </row>
    <row r="2483" spans="3:7" s="25" customFormat="1" ht="15" x14ac:dyDescent="0.2">
      <c r="C2483" s="27"/>
      <c r="D2483" s="37"/>
      <c r="E2483" s="37"/>
      <c r="F2483" s="28"/>
      <c r="G2483" s="28"/>
    </row>
    <row r="2484" spans="3:7" s="25" customFormat="1" ht="15" x14ac:dyDescent="0.2">
      <c r="C2484" s="27"/>
      <c r="D2484" s="37"/>
      <c r="E2484" s="37"/>
      <c r="F2484" s="28"/>
      <c r="G2484" s="28"/>
    </row>
    <row r="2485" spans="3:7" s="25" customFormat="1" ht="15" x14ac:dyDescent="0.2">
      <c r="C2485" s="27"/>
      <c r="D2485" s="37"/>
      <c r="E2485" s="37"/>
      <c r="F2485" s="28"/>
      <c r="G2485" s="28"/>
    </row>
    <row r="2486" spans="3:7" s="25" customFormat="1" ht="15" x14ac:dyDescent="0.2">
      <c r="C2486" s="27"/>
      <c r="D2486" s="37"/>
      <c r="E2486" s="37"/>
      <c r="F2486" s="28"/>
      <c r="G2486" s="28"/>
    </row>
    <row r="2487" spans="3:7" s="25" customFormat="1" ht="15" x14ac:dyDescent="0.2">
      <c r="C2487" s="27"/>
      <c r="D2487" s="37"/>
      <c r="E2487" s="37"/>
      <c r="F2487" s="28"/>
      <c r="G2487" s="28"/>
    </row>
    <row r="2488" spans="3:7" s="25" customFormat="1" ht="15" x14ac:dyDescent="0.2">
      <c r="C2488" s="27"/>
      <c r="D2488" s="37"/>
      <c r="E2488" s="37"/>
      <c r="F2488" s="28"/>
      <c r="G2488" s="28"/>
    </row>
    <row r="2489" spans="3:7" s="25" customFormat="1" ht="15" x14ac:dyDescent="0.2">
      <c r="C2489" s="27"/>
      <c r="D2489" s="37"/>
      <c r="E2489" s="37"/>
      <c r="F2489" s="28"/>
      <c r="G2489" s="28"/>
    </row>
    <row r="2490" spans="3:7" s="25" customFormat="1" ht="15" x14ac:dyDescent="0.2">
      <c r="C2490" s="27"/>
      <c r="D2490" s="37"/>
      <c r="E2490" s="37"/>
      <c r="F2490" s="28"/>
      <c r="G2490" s="28"/>
    </row>
    <row r="2491" spans="3:7" s="25" customFormat="1" ht="15" x14ac:dyDescent="0.2">
      <c r="C2491" s="27"/>
      <c r="D2491" s="37"/>
      <c r="E2491" s="37"/>
      <c r="F2491" s="28"/>
      <c r="G2491" s="28"/>
    </row>
    <row r="2492" spans="3:7" s="25" customFormat="1" ht="15" x14ac:dyDescent="0.2">
      <c r="C2492" s="27"/>
      <c r="D2492" s="37"/>
      <c r="E2492" s="37"/>
      <c r="F2492" s="28"/>
      <c r="G2492" s="28"/>
    </row>
    <row r="2493" spans="3:7" s="25" customFormat="1" ht="15" x14ac:dyDescent="0.2">
      <c r="C2493" s="27"/>
      <c r="D2493" s="37"/>
      <c r="E2493" s="37"/>
      <c r="F2493" s="28"/>
      <c r="G2493" s="28"/>
    </row>
    <row r="2494" spans="3:7" s="25" customFormat="1" ht="15" x14ac:dyDescent="0.2">
      <c r="C2494" s="27"/>
      <c r="D2494" s="37"/>
      <c r="E2494" s="37"/>
      <c r="F2494" s="28"/>
      <c r="G2494" s="28"/>
    </row>
    <row r="2495" spans="3:7" s="25" customFormat="1" ht="15" x14ac:dyDescent="0.2">
      <c r="C2495" s="27"/>
      <c r="D2495" s="37"/>
      <c r="E2495" s="37"/>
      <c r="F2495" s="28"/>
      <c r="G2495" s="28"/>
    </row>
    <row r="2496" spans="3:7" s="25" customFormat="1" ht="15" x14ac:dyDescent="0.2">
      <c r="C2496" s="27"/>
      <c r="D2496" s="37"/>
      <c r="E2496" s="37"/>
      <c r="F2496" s="28"/>
      <c r="G2496" s="28"/>
    </row>
    <row r="2497" spans="3:7" s="25" customFormat="1" ht="15" x14ac:dyDescent="0.2">
      <c r="C2497" s="27"/>
      <c r="D2497" s="37"/>
      <c r="E2497" s="37"/>
      <c r="F2497" s="28"/>
      <c r="G2497" s="28"/>
    </row>
    <row r="2498" spans="3:7" s="25" customFormat="1" ht="15" x14ac:dyDescent="0.2">
      <c r="C2498" s="27"/>
      <c r="D2498" s="37"/>
      <c r="E2498" s="37"/>
      <c r="F2498" s="28"/>
      <c r="G2498" s="28"/>
    </row>
    <row r="2499" spans="3:7" s="25" customFormat="1" ht="15" x14ac:dyDescent="0.2">
      <c r="C2499" s="27"/>
      <c r="D2499" s="37"/>
      <c r="E2499" s="37"/>
      <c r="F2499" s="28"/>
      <c r="G2499" s="28"/>
    </row>
    <row r="2500" spans="3:7" s="25" customFormat="1" ht="15" x14ac:dyDescent="0.2">
      <c r="C2500" s="27"/>
      <c r="D2500" s="37"/>
      <c r="E2500" s="37"/>
      <c r="F2500" s="28"/>
      <c r="G2500" s="28"/>
    </row>
    <row r="2501" spans="3:7" s="25" customFormat="1" ht="15" x14ac:dyDescent="0.2">
      <c r="C2501" s="27"/>
      <c r="D2501" s="37"/>
      <c r="E2501" s="37"/>
      <c r="F2501" s="28"/>
      <c r="G2501" s="28"/>
    </row>
    <row r="2502" spans="3:7" s="25" customFormat="1" ht="15" x14ac:dyDescent="0.2">
      <c r="C2502" s="27"/>
      <c r="D2502" s="37"/>
      <c r="E2502" s="37"/>
      <c r="F2502" s="28"/>
      <c r="G2502" s="28"/>
    </row>
    <row r="2503" spans="3:7" s="25" customFormat="1" ht="15" x14ac:dyDescent="0.2">
      <c r="C2503" s="27"/>
      <c r="D2503" s="37"/>
      <c r="E2503" s="37"/>
      <c r="F2503" s="28"/>
      <c r="G2503" s="28"/>
    </row>
    <row r="2504" spans="3:7" s="25" customFormat="1" ht="15" x14ac:dyDescent="0.2">
      <c r="C2504" s="27"/>
      <c r="D2504" s="37"/>
      <c r="E2504" s="37"/>
      <c r="F2504" s="28"/>
      <c r="G2504" s="28"/>
    </row>
    <row r="2505" spans="3:7" s="25" customFormat="1" ht="15" x14ac:dyDescent="0.2">
      <c r="C2505" s="27"/>
      <c r="D2505" s="37"/>
      <c r="E2505" s="37"/>
      <c r="F2505" s="28"/>
      <c r="G2505" s="28"/>
    </row>
    <row r="2506" spans="3:7" s="25" customFormat="1" ht="15" x14ac:dyDescent="0.2">
      <c r="C2506" s="27"/>
      <c r="D2506" s="37"/>
      <c r="E2506" s="37"/>
      <c r="F2506" s="28"/>
      <c r="G2506" s="28"/>
    </row>
    <row r="2507" spans="3:7" s="25" customFormat="1" ht="15" x14ac:dyDescent="0.2">
      <c r="C2507" s="27"/>
      <c r="D2507" s="37"/>
      <c r="E2507" s="37"/>
      <c r="F2507" s="28"/>
      <c r="G2507" s="28"/>
    </row>
    <row r="2508" spans="3:7" s="25" customFormat="1" ht="15" x14ac:dyDescent="0.2">
      <c r="C2508" s="27"/>
      <c r="D2508" s="37"/>
      <c r="E2508" s="37"/>
      <c r="F2508" s="28"/>
      <c r="G2508" s="28"/>
    </row>
    <row r="2509" spans="3:7" s="25" customFormat="1" ht="15" x14ac:dyDescent="0.2">
      <c r="C2509" s="27"/>
      <c r="D2509" s="37"/>
      <c r="E2509" s="37"/>
      <c r="F2509" s="28"/>
      <c r="G2509" s="28"/>
    </row>
    <row r="2510" spans="3:7" s="25" customFormat="1" ht="15" x14ac:dyDescent="0.2">
      <c r="C2510" s="27"/>
      <c r="D2510" s="37"/>
      <c r="E2510" s="37"/>
      <c r="F2510" s="28"/>
      <c r="G2510" s="28"/>
    </row>
    <row r="2511" spans="3:7" s="25" customFormat="1" ht="15" x14ac:dyDescent="0.2">
      <c r="C2511" s="27"/>
      <c r="D2511" s="37"/>
      <c r="E2511" s="37"/>
      <c r="F2511" s="28"/>
      <c r="G2511" s="28"/>
    </row>
    <row r="2512" spans="3:7" s="25" customFormat="1" ht="15" x14ac:dyDescent="0.2">
      <c r="C2512" s="27"/>
      <c r="D2512" s="37"/>
      <c r="E2512" s="37"/>
      <c r="F2512" s="28"/>
      <c r="G2512" s="28"/>
    </row>
    <row r="2513" spans="3:7" s="25" customFormat="1" ht="15" x14ac:dyDescent="0.2">
      <c r="C2513" s="27"/>
      <c r="D2513" s="37"/>
      <c r="E2513" s="37"/>
      <c r="F2513" s="28"/>
      <c r="G2513" s="28"/>
    </row>
    <row r="2514" spans="3:7" s="25" customFormat="1" ht="15" x14ac:dyDescent="0.2">
      <c r="C2514" s="27"/>
      <c r="D2514" s="37"/>
      <c r="E2514" s="37"/>
      <c r="F2514" s="28"/>
      <c r="G2514" s="28"/>
    </row>
    <row r="2515" spans="3:7" s="25" customFormat="1" ht="15" x14ac:dyDescent="0.2">
      <c r="C2515" s="27"/>
      <c r="D2515" s="37"/>
      <c r="E2515" s="37"/>
      <c r="F2515" s="28"/>
      <c r="G2515" s="28"/>
    </row>
    <row r="2516" spans="3:7" s="25" customFormat="1" ht="15" x14ac:dyDescent="0.2">
      <c r="C2516" s="27"/>
      <c r="D2516" s="37"/>
      <c r="E2516" s="37"/>
      <c r="F2516" s="28"/>
      <c r="G2516" s="28"/>
    </row>
    <row r="2517" spans="3:7" s="25" customFormat="1" ht="15" x14ac:dyDescent="0.2">
      <c r="C2517" s="27"/>
      <c r="D2517" s="37"/>
      <c r="E2517" s="37"/>
      <c r="F2517" s="28"/>
      <c r="G2517" s="28"/>
    </row>
    <row r="2518" spans="3:7" s="25" customFormat="1" ht="15" x14ac:dyDescent="0.2">
      <c r="C2518" s="27"/>
      <c r="D2518" s="37"/>
      <c r="E2518" s="37"/>
      <c r="F2518" s="28"/>
      <c r="G2518" s="28"/>
    </row>
    <row r="2519" spans="3:7" s="25" customFormat="1" ht="15" x14ac:dyDescent="0.2">
      <c r="C2519" s="27"/>
      <c r="D2519" s="37"/>
      <c r="E2519" s="37"/>
      <c r="F2519" s="28"/>
      <c r="G2519" s="28"/>
    </row>
    <row r="2520" spans="3:7" s="25" customFormat="1" ht="15" x14ac:dyDescent="0.2">
      <c r="C2520" s="27"/>
      <c r="D2520" s="37"/>
      <c r="E2520" s="37"/>
      <c r="F2520" s="28"/>
      <c r="G2520" s="28"/>
    </row>
    <row r="2521" spans="3:7" s="25" customFormat="1" ht="15" x14ac:dyDescent="0.2">
      <c r="C2521" s="27"/>
      <c r="D2521" s="37"/>
      <c r="E2521" s="37"/>
      <c r="F2521" s="28"/>
      <c r="G2521" s="28"/>
    </row>
    <row r="2522" spans="3:7" s="25" customFormat="1" ht="15" x14ac:dyDescent="0.2">
      <c r="C2522" s="27"/>
      <c r="D2522" s="37"/>
      <c r="E2522" s="37"/>
      <c r="F2522" s="28"/>
      <c r="G2522" s="28"/>
    </row>
    <row r="2523" spans="3:7" s="25" customFormat="1" ht="15" x14ac:dyDescent="0.2">
      <c r="C2523" s="27"/>
      <c r="D2523" s="37"/>
      <c r="E2523" s="37"/>
      <c r="F2523" s="28"/>
      <c r="G2523" s="28"/>
    </row>
    <row r="2524" spans="3:7" s="25" customFormat="1" ht="15" x14ac:dyDescent="0.2">
      <c r="C2524" s="27"/>
      <c r="D2524" s="37"/>
      <c r="E2524" s="37"/>
      <c r="F2524" s="28"/>
      <c r="G2524" s="28"/>
    </row>
    <row r="2525" spans="3:7" s="25" customFormat="1" ht="15" x14ac:dyDescent="0.2">
      <c r="C2525" s="27"/>
      <c r="D2525" s="37"/>
      <c r="E2525" s="37"/>
      <c r="F2525" s="28"/>
      <c r="G2525" s="28"/>
    </row>
    <row r="2526" spans="3:7" s="25" customFormat="1" ht="15" x14ac:dyDescent="0.2">
      <c r="C2526" s="27"/>
      <c r="D2526" s="37"/>
      <c r="E2526" s="37"/>
      <c r="F2526" s="28"/>
      <c r="G2526" s="28"/>
    </row>
    <row r="2527" spans="3:7" s="25" customFormat="1" ht="15" x14ac:dyDescent="0.2">
      <c r="C2527" s="27"/>
      <c r="D2527" s="37"/>
      <c r="E2527" s="37"/>
      <c r="F2527" s="28"/>
      <c r="G2527" s="28"/>
    </row>
    <row r="2528" spans="3:7" s="25" customFormat="1" ht="15" x14ac:dyDescent="0.2">
      <c r="C2528" s="27"/>
      <c r="D2528" s="37"/>
      <c r="E2528" s="37"/>
      <c r="F2528" s="28"/>
      <c r="G2528" s="28"/>
    </row>
    <row r="2529" spans="3:7" s="25" customFormat="1" ht="15" x14ac:dyDescent="0.2">
      <c r="C2529" s="27"/>
      <c r="D2529" s="37"/>
      <c r="E2529" s="37"/>
      <c r="F2529" s="28"/>
      <c r="G2529" s="28"/>
    </row>
    <row r="2530" spans="3:7" s="25" customFormat="1" ht="15" x14ac:dyDescent="0.2">
      <c r="C2530" s="27"/>
      <c r="D2530" s="37"/>
      <c r="E2530" s="37"/>
      <c r="F2530" s="28"/>
      <c r="G2530" s="28"/>
    </row>
    <row r="2531" spans="3:7" s="25" customFormat="1" ht="15" x14ac:dyDescent="0.2">
      <c r="C2531" s="27"/>
      <c r="D2531" s="37"/>
      <c r="E2531" s="37"/>
      <c r="F2531" s="28"/>
      <c r="G2531" s="28"/>
    </row>
    <row r="2532" spans="3:7" s="25" customFormat="1" ht="15" x14ac:dyDescent="0.2">
      <c r="C2532" s="27"/>
      <c r="D2532" s="37"/>
      <c r="E2532" s="37"/>
      <c r="F2532" s="28"/>
      <c r="G2532" s="28"/>
    </row>
    <row r="2533" spans="3:7" s="25" customFormat="1" ht="15" x14ac:dyDescent="0.2">
      <c r="C2533" s="27"/>
      <c r="D2533" s="37"/>
      <c r="E2533" s="37"/>
      <c r="F2533" s="28"/>
      <c r="G2533" s="28"/>
    </row>
    <row r="2534" spans="3:7" s="25" customFormat="1" ht="15" x14ac:dyDescent="0.2">
      <c r="C2534" s="27"/>
      <c r="D2534" s="37"/>
      <c r="E2534" s="37"/>
      <c r="F2534" s="28"/>
      <c r="G2534" s="28"/>
    </row>
    <row r="2535" spans="3:7" s="25" customFormat="1" ht="15" x14ac:dyDescent="0.2">
      <c r="C2535" s="27"/>
      <c r="D2535" s="37"/>
      <c r="E2535" s="37"/>
      <c r="F2535" s="28"/>
      <c r="G2535" s="28"/>
    </row>
    <row r="2536" spans="3:7" s="25" customFormat="1" ht="15" x14ac:dyDescent="0.2">
      <c r="C2536" s="27"/>
      <c r="D2536" s="37"/>
      <c r="E2536" s="37"/>
      <c r="F2536" s="28"/>
      <c r="G2536" s="28"/>
    </row>
    <row r="2537" spans="3:7" s="25" customFormat="1" ht="15" x14ac:dyDescent="0.2">
      <c r="C2537" s="27"/>
      <c r="D2537" s="37"/>
      <c r="E2537" s="37"/>
      <c r="F2537" s="28"/>
      <c r="G2537" s="28"/>
    </row>
    <row r="2538" spans="3:7" s="25" customFormat="1" ht="15" x14ac:dyDescent="0.2">
      <c r="C2538" s="27"/>
      <c r="D2538" s="37"/>
      <c r="E2538" s="37"/>
      <c r="F2538" s="28"/>
      <c r="G2538" s="28"/>
    </row>
    <row r="2539" spans="3:7" s="25" customFormat="1" ht="15" x14ac:dyDescent="0.2">
      <c r="C2539" s="27"/>
      <c r="D2539" s="37"/>
      <c r="E2539" s="37"/>
      <c r="F2539" s="28"/>
      <c r="G2539" s="28"/>
    </row>
    <row r="2540" spans="3:7" s="25" customFormat="1" ht="15" x14ac:dyDescent="0.2">
      <c r="C2540" s="27"/>
      <c r="D2540" s="37"/>
      <c r="E2540" s="37"/>
      <c r="F2540" s="28"/>
      <c r="G2540" s="28"/>
    </row>
    <row r="2541" spans="3:7" s="25" customFormat="1" ht="15" x14ac:dyDescent="0.2">
      <c r="C2541" s="27"/>
      <c r="D2541" s="37"/>
      <c r="E2541" s="37"/>
      <c r="F2541" s="28"/>
      <c r="G2541" s="28"/>
    </row>
    <row r="2542" spans="3:7" s="25" customFormat="1" ht="15" x14ac:dyDescent="0.2">
      <c r="C2542" s="27"/>
      <c r="D2542" s="37"/>
      <c r="E2542" s="37"/>
      <c r="F2542" s="28"/>
      <c r="G2542" s="28"/>
    </row>
    <row r="2543" spans="3:7" s="25" customFormat="1" ht="15" x14ac:dyDescent="0.2">
      <c r="C2543" s="27"/>
      <c r="D2543" s="37"/>
      <c r="E2543" s="37"/>
      <c r="F2543" s="28"/>
      <c r="G2543" s="28"/>
    </row>
    <row r="2544" spans="3:7" s="25" customFormat="1" ht="15" x14ac:dyDescent="0.2">
      <c r="C2544" s="27"/>
      <c r="D2544" s="37"/>
      <c r="E2544" s="37"/>
      <c r="F2544" s="28"/>
      <c r="G2544" s="28"/>
    </row>
    <row r="2545" spans="3:7" s="25" customFormat="1" ht="15" x14ac:dyDescent="0.2">
      <c r="C2545" s="27"/>
      <c r="D2545" s="37"/>
      <c r="E2545" s="37"/>
      <c r="F2545" s="28"/>
      <c r="G2545" s="28"/>
    </row>
    <row r="2546" spans="3:7" s="25" customFormat="1" ht="15" x14ac:dyDescent="0.2">
      <c r="C2546" s="27"/>
      <c r="D2546" s="37"/>
      <c r="E2546" s="37"/>
      <c r="F2546" s="28"/>
      <c r="G2546" s="28"/>
    </row>
    <row r="2547" spans="3:7" s="25" customFormat="1" ht="15" x14ac:dyDescent="0.2">
      <c r="C2547" s="27"/>
      <c r="D2547" s="37"/>
      <c r="E2547" s="37"/>
      <c r="F2547" s="28"/>
      <c r="G2547" s="28"/>
    </row>
    <row r="2548" spans="3:7" s="25" customFormat="1" ht="15" x14ac:dyDescent="0.2">
      <c r="C2548" s="27"/>
      <c r="D2548" s="37"/>
      <c r="E2548" s="37"/>
      <c r="F2548" s="28"/>
      <c r="G2548" s="28"/>
    </row>
    <row r="2549" spans="3:7" s="25" customFormat="1" ht="15" x14ac:dyDescent="0.2">
      <c r="C2549" s="27"/>
      <c r="D2549" s="37"/>
      <c r="E2549" s="37"/>
      <c r="F2549" s="28"/>
      <c r="G2549" s="28"/>
    </row>
    <row r="2550" spans="3:7" s="25" customFormat="1" ht="15" x14ac:dyDescent="0.2">
      <c r="C2550" s="27"/>
      <c r="D2550" s="37"/>
      <c r="E2550" s="37"/>
      <c r="F2550" s="28"/>
      <c r="G2550" s="28"/>
    </row>
    <row r="2551" spans="3:7" s="25" customFormat="1" ht="15" x14ac:dyDescent="0.2">
      <c r="C2551" s="27"/>
      <c r="D2551" s="37"/>
      <c r="E2551" s="37"/>
      <c r="F2551" s="28"/>
      <c r="G2551" s="28"/>
    </row>
    <row r="2552" spans="3:7" s="25" customFormat="1" ht="15" x14ac:dyDescent="0.2">
      <c r="C2552" s="27"/>
      <c r="D2552" s="37"/>
      <c r="E2552" s="37"/>
      <c r="F2552" s="28"/>
      <c r="G2552" s="28"/>
    </row>
    <row r="2553" spans="3:7" s="25" customFormat="1" ht="15" x14ac:dyDescent="0.2">
      <c r="C2553" s="27"/>
      <c r="D2553" s="37"/>
      <c r="E2553" s="37"/>
      <c r="F2553" s="28"/>
      <c r="G2553" s="28"/>
    </row>
    <row r="2554" spans="3:7" s="25" customFormat="1" ht="15" x14ac:dyDescent="0.2">
      <c r="C2554" s="27"/>
      <c r="D2554" s="37"/>
      <c r="E2554" s="37"/>
      <c r="F2554" s="28"/>
      <c r="G2554" s="28"/>
    </row>
    <row r="2555" spans="3:7" s="25" customFormat="1" ht="15" x14ac:dyDescent="0.2">
      <c r="C2555" s="27"/>
      <c r="D2555" s="37"/>
      <c r="E2555" s="37"/>
      <c r="F2555" s="28"/>
      <c r="G2555" s="28"/>
    </row>
    <row r="2556" spans="3:7" s="25" customFormat="1" ht="15" x14ac:dyDescent="0.2">
      <c r="C2556" s="27"/>
      <c r="D2556" s="37"/>
      <c r="E2556" s="37"/>
      <c r="F2556" s="28"/>
      <c r="G2556" s="28"/>
    </row>
    <row r="2557" spans="3:7" s="25" customFormat="1" ht="15" x14ac:dyDescent="0.2">
      <c r="C2557" s="27"/>
      <c r="D2557" s="37"/>
      <c r="E2557" s="37"/>
      <c r="F2557" s="28"/>
      <c r="G2557" s="28"/>
    </row>
    <row r="2558" spans="3:7" s="25" customFormat="1" ht="15" x14ac:dyDescent="0.2">
      <c r="C2558" s="27"/>
      <c r="D2558" s="37"/>
      <c r="E2558" s="37"/>
      <c r="F2558" s="28"/>
      <c r="G2558" s="28"/>
    </row>
    <row r="2559" spans="3:7" s="25" customFormat="1" ht="15" x14ac:dyDescent="0.2">
      <c r="C2559" s="27"/>
      <c r="D2559" s="37"/>
      <c r="E2559" s="37"/>
      <c r="F2559" s="28"/>
      <c r="G2559" s="28"/>
    </row>
    <row r="2560" spans="3:7" s="25" customFormat="1" ht="15" x14ac:dyDescent="0.2">
      <c r="C2560" s="27"/>
      <c r="D2560" s="37"/>
      <c r="E2560" s="37"/>
      <c r="F2560" s="28"/>
      <c r="G2560" s="28"/>
    </row>
    <row r="2561" spans="3:7" s="25" customFormat="1" ht="15" x14ac:dyDescent="0.2">
      <c r="C2561" s="27"/>
      <c r="D2561" s="37"/>
      <c r="E2561" s="37"/>
      <c r="F2561" s="28"/>
      <c r="G2561" s="28"/>
    </row>
    <row r="2562" spans="3:7" s="25" customFormat="1" ht="15" x14ac:dyDescent="0.2">
      <c r="C2562" s="27"/>
      <c r="D2562" s="37"/>
      <c r="E2562" s="37"/>
      <c r="F2562" s="28"/>
      <c r="G2562" s="28"/>
    </row>
    <row r="2563" spans="3:7" s="25" customFormat="1" ht="15" x14ac:dyDescent="0.2">
      <c r="C2563" s="27"/>
      <c r="D2563" s="37"/>
      <c r="E2563" s="37"/>
      <c r="F2563" s="28"/>
      <c r="G2563" s="28"/>
    </row>
    <row r="2564" spans="3:7" s="25" customFormat="1" ht="15" x14ac:dyDescent="0.2">
      <c r="C2564" s="27"/>
      <c r="D2564" s="37"/>
      <c r="E2564" s="37"/>
      <c r="F2564" s="28"/>
      <c r="G2564" s="28"/>
    </row>
    <row r="2565" spans="3:7" s="25" customFormat="1" ht="15" x14ac:dyDescent="0.2">
      <c r="C2565" s="27"/>
      <c r="D2565" s="37"/>
      <c r="E2565" s="37"/>
      <c r="F2565" s="28"/>
      <c r="G2565" s="28"/>
    </row>
    <row r="2566" spans="3:7" s="25" customFormat="1" ht="15" x14ac:dyDescent="0.2">
      <c r="C2566" s="27"/>
      <c r="D2566" s="37"/>
      <c r="E2566" s="37"/>
      <c r="F2566" s="28"/>
      <c r="G2566" s="28"/>
    </row>
    <row r="2567" spans="3:7" s="25" customFormat="1" ht="15" x14ac:dyDescent="0.2">
      <c r="C2567" s="27"/>
      <c r="D2567" s="37"/>
      <c r="E2567" s="37"/>
      <c r="F2567" s="28"/>
      <c r="G2567" s="28"/>
    </row>
    <row r="2568" spans="3:7" s="25" customFormat="1" ht="15" x14ac:dyDescent="0.2">
      <c r="C2568" s="27"/>
      <c r="D2568" s="37"/>
      <c r="E2568" s="37"/>
      <c r="F2568" s="28"/>
      <c r="G2568" s="28"/>
    </row>
    <row r="2569" spans="3:7" s="25" customFormat="1" ht="15" x14ac:dyDescent="0.2">
      <c r="C2569" s="27"/>
      <c r="D2569" s="37"/>
      <c r="E2569" s="37"/>
      <c r="F2569" s="28"/>
      <c r="G2569" s="28"/>
    </row>
    <row r="2570" spans="3:7" s="25" customFormat="1" ht="15" x14ac:dyDescent="0.2">
      <c r="C2570" s="27"/>
      <c r="D2570" s="37"/>
      <c r="E2570" s="37"/>
      <c r="F2570" s="28"/>
      <c r="G2570" s="28"/>
    </row>
    <row r="2571" spans="3:7" s="25" customFormat="1" ht="15" x14ac:dyDescent="0.2">
      <c r="C2571" s="27"/>
      <c r="D2571" s="37"/>
      <c r="E2571" s="37"/>
      <c r="F2571" s="28"/>
      <c r="G2571" s="28"/>
    </row>
    <row r="2572" spans="3:7" s="25" customFormat="1" ht="15" x14ac:dyDescent="0.2">
      <c r="C2572" s="27"/>
      <c r="D2572" s="37"/>
      <c r="E2572" s="37"/>
      <c r="F2572" s="28"/>
      <c r="G2572" s="28"/>
    </row>
    <row r="2573" spans="3:7" s="25" customFormat="1" ht="15" x14ac:dyDescent="0.2">
      <c r="C2573" s="27"/>
      <c r="D2573" s="37"/>
      <c r="E2573" s="37"/>
      <c r="F2573" s="28"/>
      <c r="G2573" s="28"/>
    </row>
    <row r="2574" spans="3:7" s="25" customFormat="1" ht="15" x14ac:dyDescent="0.2">
      <c r="C2574" s="27"/>
      <c r="D2574" s="37"/>
      <c r="E2574" s="37"/>
      <c r="F2574" s="28"/>
      <c r="G2574" s="28"/>
    </row>
    <row r="2575" spans="3:7" s="25" customFormat="1" ht="15" x14ac:dyDescent="0.2">
      <c r="C2575" s="27"/>
      <c r="D2575" s="37"/>
      <c r="E2575" s="37"/>
      <c r="F2575" s="28"/>
      <c r="G2575" s="28"/>
    </row>
    <row r="2576" spans="3:7" s="25" customFormat="1" ht="15" x14ac:dyDescent="0.2">
      <c r="C2576" s="27"/>
      <c r="D2576" s="37"/>
      <c r="E2576" s="37"/>
      <c r="F2576" s="28"/>
      <c r="G2576" s="28"/>
    </row>
    <row r="2577" spans="3:7" s="25" customFormat="1" ht="15" x14ac:dyDescent="0.2">
      <c r="C2577" s="27"/>
      <c r="D2577" s="37"/>
      <c r="E2577" s="37"/>
      <c r="F2577" s="28"/>
      <c r="G2577" s="28"/>
    </row>
    <row r="2578" spans="3:7" s="25" customFormat="1" ht="15" x14ac:dyDescent="0.2">
      <c r="C2578" s="27"/>
      <c r="D2578" s="37"/>
      <c r="E2578" s="37"/>
      <c r="F2578" s="28"/>
      <c r="G2578" s="28"/>
    </row>
    <row r="2579" spans="3:7" s="25" customFormat="1" ht="15" x14ac:dyDescent="0.2">
      <c r="C2579" s="27"/>
      <c r="D2579" s="37"/>
      <c r="E2579" s="37"/>
      <c r="F2579" s="28"/>
      <c r="G2579" s="28"/>
    </row>
    <row r="2580" spans="3:7" s="25" customFormat="1" ht="15" x14ac:dyDescent="0.2">
      <c r="C2580" s="27"/>
      <c r="D2580" s="37"/>
      <c r="E2580" s="37"/>
      <c r="F2580" s="28"/>
      <c r="G2580" s="28"/>
    </row>
    <row r="2581" spans="3:7" s="25" customFormat="1" ht="15" x14ac:dyDescent="0.2">
      <c r="C2581" s="27"/>
      <c r="D2581" s="37"/>
      <c r="E2581" s="37"/>
      <c r="F2581" s="28"/>
      <c r="G2581" s="28"/>
    </row>
    <row r="2582" spans="3:7" s="25" customFormat="1" ht="15" x14ac:dyDescent="0.2">
      <c r="C2582" s="27"/>
      <c r="D2582" s="37"/>
      <c r="E2582" s="37"/>
      <c r="F2582" s="28"/>
      <c r="G2582" s="28"/>
    </row>
    <row r="2583" spans="3:7" s="25" customFormat="1" ht="15" x14ac:dyDescent="0.2">
      <c r="C2583" s="27"/>
      <c r="D2583" s="37"/>
      <c r="E2583" s="37"/>
      <c r="F2583" s="28"/>
      <c r="G2583" s="28"/>
    </row>
    <row r="2584" spans="3:7" s="25" customFormat="1" ht="15" x14ac:dyDescent="0.2">
      <c r="C2584" s="27"/>
      <c r="D2584" s="37"/>
      <c r="E2584" s="37"/>
      <c r="F2584" s="28"/>
      <c r="G2584" s="28"/>
    </row>
    <row r="2585" spans="3:7" s="25" customFormat="1" ht="15" x14ac:dyDescent="0.2">
      <c r="C2585" s="27"/>
      <c r="D2585" s="37"/>
      <c r="E2585" s="37"/>
      <c r="F2585" s="28"/>
      <c r="G2585" s="28"/>
    </row>
    <row r="2586" spans="3:7" s="25" customFormat="1" ht="15" x14ac:dyDescent="0.2">
      <c r="C2586" s="27"/>
      <c r="D2586" s="37"/>
      <c r="E2586" s="37"/>
      <c r="F2586" s="28"/>
      <c r="G2586" s="28"/>
    </row>
    <row r="2587" spans="3:7" s="25" customFormat="1" ht="15" x14ac:dyDescent="0.2">
      <c r="C2587" s="27"/>
      <c r="D2587" s="37"/>
      <c r="E2587" s="37"/>
      <c r="F2587" s="28"/>
      <c r="G2587" s="28"/>
    </row>
    <row r="2588" spans="3:7" s="25" customFormat="1" ht="15" x14ac:dyDescent="0.2">
      <c r="C2588" s="27"/>
      <c r="D2588" s="37"/>
      <c r="E2588" s="37"/>
      <c r="F2588" s="28"/>
      <c r="G2588" s="28"/>
    </row>
    <row r="2589" spans="3:7" s="25" customFormat="1" ht="15" x14ac:dyDescent="0.2">
      <c r="C2589" s="27"/>
      <c r="D2589" s="37"/>
      <c r="E2589" s="37"/>
      <c r="F2589" s="28"/>
      <c r="G2589" s="28"/>
    </row>
    <row r="2590" spans="3:7" s="25" customFormat="1" ht="15" x14ac:dyDescent="0.2">
      <c r="C2590" s="27"/>
      <c r="D2590" s="37"/>
      <c r="E2590" s="37"/>
      <c r="F2590" s="28"/>
      <c r="G2590" s="28"/>
    </row>
    <row r="2591" spans="3:7" s="25" customFormat="1" ht="15" x14ac:dyDescent="0.2">
      <c r="C2591" s="27"/>
      <c r="D2591" s="37"/>
      <c r="E2591" s="37"/>
      <c r="F2591" s="28"/>
      <c r="G2591" s="28"/>
    </row>
    <row r="2592" spans="3:7" s="25" customFormat="1" ht="15" x14ac:dyDescent="0.2">
      <c r="C2592" s="27"/>
      <c r="D2592" s="37"/>
      <c r="E2592" s="37"/>
      <c r="F2592" s="28"/>
      <c r="G2592" s="28"/>
    </row>
    <row r="2593" spans="3:7" s="25" customFormat="1" ht="15" x14ac:dyDescent="0.2">
      <c r="C2593" s="27"/>
      <c r="D2593" s="37"/>
      <c r="E2593" s="37"/>
      <c r="F2593" s="28"/>
      <c r="G2593" s="28"/>
    </row>
    <row r="2594" spans="3:7" s="25" customFormat="1" ht="15" x14ac:dyDescent="0.2">
      <c r="C2594" s="27"/>
      <c r="D2594" s="37"/>
      <c r="E2594" s="37"/>
      <c r="F2594" s="28"/>
      <c r="G2594" s="28"/>
    </row>
    <row r="2595" spans="3:7" s="25" customFormat="1" ht="15" x14ac:dyDescent="0.2">
      <c r="C2595" s="27"/>
      <c r="D2595" s="37"/>
      <c r="E2595" s="37"/>
      <c r="F2595" s="28"/>
      <c r="G2595" s="28"/>
    </row>
    <row r="2596" spans="3:7" s="25" customFormat="1" ht="15" x14ac:dyDescent="0.2">
      <c r="C2596" s="27"/>
      <c r="D2596" s="37"/>
      <c r="E2596" s="37"/>
      <c r="F2596" s="28"/>
      <c r="G2596" s="28"/>
    </row>
    <row r="2597" spans="3:7" s="25" customFormat="1" ht="15" x14ac:dyDescent="0.2">
      <c r="C2597" s="27"/>
      <c r="D2597" s="37"/>
      <c r="E2597" s="37"/>
      <c r="F2597" s="28"/>
      <c r="G2597" s="28"/>
    </row>
    <row r="2598" spans="3:7" s="25" customFormat="1" ht="15" x14ac:dyDescent="0.2">
      <c r="C2598" s="27"/>
      <c r="D2598" s="37"/>
      <c r="E2598" s="37"/>
      <c r="F2598" s="28"/>
      <c r="G2598" s="28"/>
    </row>
    <row r="2599" spans="3:7" s="25" customFormat="1" ht="15" x14ac:dyDescent="0.2">
      <c r="C2599" s="27"/>
      <c r="D2599" s="37"/>
      <c r="E2599" s="37"/>
      <c r="F2599" s="28"/>
      <c r="G2599" s="28"/>
    </row>
    <row r="2600" spans="3:7" s="25" customFormat="1" ht="15" x14ac:dyDescent="0.2">
      <c r="C2600" s="27"/>
      <c r="D2600" s="37"/>
      <c r="E2600" s="37"/>
      <c r="F2600" s="28"/>
      <c r="G2600" s="28"/>
    </row>
    <row r="2601" spans="3:7" s="25" customFormat="1" ht="15" x14ac:dyDescent="0.2">
      <c r="C2601" s="27"/>
      <c r="D2601" s="37"/>
      <c r="E2601" s="37"/>
      <c r="F2601" s="28"/>
      <c r="G2601" s="28"/>
    </row>
    <row r="2602" spans="3:7" s="25" customFormat="1" ht="15" x14ac:dyDescent="0.2">
      <c r="C2602" s="27"/>
      <c r="D2602" s="37"/>
      <c r="E2602" s="37"/>
      <c r="F2602" s="28"/>
      <c r="G2602" s="28"/>
    </row>
    <row r="2603" spans="3:7" s="25" customFormat="1" ht="15" x14ac:dyDescent="0.2">
      <c r="C2603" s="27"/>
      <c r="D2603" s="37"/>
      <c r="E2603" s="37"/>
      <c r="F2603" s="28"/>
      <c r="G2603" s="28"/>
    </row>
    <row r="2604" spans="3:7" s="25" customFormat="1" ht="15" x14ac:dyDescent="0.2">
      <c r="C2604" s="27"/>
      <c r="D2604" s="37"/>
      <c r="E2604" s="37"/>
      <c r="F2604" s="28"/>
      <c r="G2604" s="28"/>
    </row>
    <row r="2605" spans="3:7" s="25" customFormat="1" ht="15" x14ac:dyDescent="0.2">
      <c r="C2605" s="27"/>
      <c r="D2605" s="37"/>
      <c r="E2605" s="37"/>
      <c r="F2605" s="28"/>
      <c r="G2605" s="28"/>
    </row>
    <row r="2606" spans="3:7" s="25" customFormat="1" ht="15" x14ac:dyDescent="0.2">
      <c r="C2606" s="27"/>
      <c r="D2606" s="37"/>
      <c r="E2606" s="37"/>
      <c r="F2606" s="28"/>
      <c r="G2606" s="28"/>
    </row>
    <row r="2607" spans="3:7" s="25" customFormat="1" ht="15" x14ac:dyDescent="0.2">
      <c r="C2607" s="27"/>
      <c r="D2607" s="37"/>
      <c r="E2607" s="37"/>
      <c r="F2607" s="28"/>
      <c r="G2607" s="28"/>
    </row>
    <row r="2608" spans="3:7" s="25" customFormat="1" ht="15" x14ac:dyDescent="0.2">
      <c r="C2608" s="27"/>
      <c r="D2608" s="37"/>
      <c r="E2608" s="37"/>
      <c r="F2608" s="28"/>
      <c r="G2608" s="28"/>
    </row>
    <row r="2609" spans="3:7" s="25" customFormat="1" ht="15" x14ac:dyDescent="0.2">
      <c r="C2609" s="27"/>
      <c r="D2609" s="37"/>
      <c r="E2609" s="37"/>
      <c r="F2609" s="28"/>
      <c r="G2609" s="28"/>
    </row>
    <row r="2610" spans="3:7" s="25" customFormat="1" ht="15" x14ac:dyDescent="0.2">
      <c r="C2610" s="27"/>
      <c r="D2610" s="37"/>
      <c r="E2610" s="37"/>
      <c r="F2610" s="28"/>
      <c r="G2610" s="28"/>
    </row>
    <row r="2611" spans="3:7" s="25" customFormat="1" ht="15" x14ac:dyDescent="0.2">
      <c r="C2611" s="27"/>
      <c r="D2611" s="37"/>
      <c r="E2611" s="37"/>
      <c r="F2611" s="28"/>
      <c r="G2611" s="28"/>
    </row>
    <row r="2612" spans="3:7" s="25" customFormat="1" ht="15" x14ac:dyDescent="0.2">
      <c r="C2612" s="27"/>
      <c r="D2612" s="37"/>
      <c r="E2612" s="37"/>
      <c r="F2612" s="28"/>
      <c r="G2612" s="28"/>
    </row>
    <row r="2613" spans="3:7" s="25" customFormat="1" ht="15" x14ac:dyDescent="0.2">
      <c r="C2613" s="27"/>
      <c r="D2613" s="37"/>
      <c r="E2613" s="37"/>
      <c r="F2613" s="28"/>
      <c r="G2613" s="28"/>
    </row>
    <row r="2614" spans="3:7" s="25" customFormat="1" ht="15" x14ac:dyDescent="0.2">
      <c r="C2614" s="27"/>
      <c r="D2614" s="37"/>
      <c r="E2614" s="37"/>
      <c r="F2614" s="28"/>
      <c r="G2614" s="28"/>
    </row>
    <row r="2615" spans="3:7" s="25" customFormat="1" ht="15" x14ac:dyDescent="0.2">
      <c r="C2615" s="27"/>
      <c r="D2615" s="37"/>
      <c r="E2615" s="37"/>
      <c r="F2615" s="28"/>
      <c r="G2615" s="28"/>
    </row>
    <row r="2616" spans="3:7" s="25" customFormat="1" ht="15" x14ac:dyDescent="0.2">
      <c r="C2616" s="27"/>
      <c r="D2616" s="37"/>
      <c r="E2616" s="37"/>
      <c r="F2616" s="28"/>
      <c r="G2616" s="28"/>
    </row>
    <row r="2617" spans="3:7" s="25" customFormat="1" ht="15" x14ac:dyDescent="0.2">
      <c r="C2617" s="27"/>
      <c r="D2617" s="37"/>
      <c r="E2617" s="37"/>
      <c r="F2617" s="28"/>
      <c r="G2617" s="28"/>
    </row>
    <row r="2618" spans="3:7" s="25" customFormat="1" ht="15" x14ac:dyDescent="0.2">
      <c r="C2618" s="27"/>
      <c r="D2618" s="37"/>
      <c r="E2618" s="37"/>
      <c r="F2618" s="28"/>
      <c r="G2618" s="28"/>
    </row>
    <row r="2619" spans="3:7" s="25" customFormat="1" ht="15" x14ac:dyDescent="0.2">
      <c r="C2619" s="27"/>
      <c r="D2619" s="37"/>
      <c r="E2619" s="37"/>
      <c r="F2619" s="28"/>
      <c r="G2619" s="28"/>
    </row>
    <row r="2620" spans="3:7" s="25" customFormat="1" ht="15" x14ac:dyDescent="0.2">
      <c r="C2620" s="27"/>
      <c r="D2620" s="37"/>
      <c r="E2620" s="37"/>
      <c r="F2620" s="28"/>
      <c r="G2620" s="28"/>
    </row>
    <row r="2621" spans="3:7" s="25" customFormat="1" ht="15" x14ac:dyDescent="0.2">
      <c r="C2621" s="27"/>
      <c r="D2621" s="37"/>
      <c r="E2621" s="37"/>
      <c r="F2621" s="28"/>
      <c r="G2621" s="28"/>
    </row>
    <row r="2622" spans="3:7" s="25" customFormat="1" ht="15" x14ac:dyDescent="0.2">
      <c r="C2622" s="27"/>
      <c r="D2622" s="37"/>
      <c r="E2622" s="37"/>
      <c r="F2622" s="28"/>
      <c r="G2622" s="28"/>
    </row>
    <row r="2623" spans="3:7" s="25" customFormat="1" ht="15" x14ac:dyDescent="0.2">
      <c r="C2623" s="27"/>
      <c r="D2623" s="37"/>
      <c r="E2623" s="37"/>
      <c r="F2623" s="28"/>
      <c r="G2623" s="28"/>
    </row>
    <row r="2624" spans="3:7" s="25" customFormat="1" ht="15" x14ac:dyDescent="0.2">
      <c r="C2624" s="27"/>
      <c r="D2624" s="37"/>
      <c r="E2624" s="37"/>
      <c r="F2624" s="28"/>
      <c r="G2624" s="28"/>
    </row>
    <row r="2625" spans="3:7" s="25" customFormat="1" ht="15" x14ac:dyDescent="0.2">
      <c r="C2625" s="27"/>
      <c r="D2625" s="37"/>
      <c r="E2625" s="37"/>
      <c r="F2625" s="28"/>
      <c r="G2625" s="28"/>
    </row>
    <row r="2626" spans="3:7" s="25" customFormat="1" ht="15" x14ac:dyDescent="0.2">
      <c r="C2626" s="27"/>
      <c r="D2626" s="37"/>
      <c r="E2626" s="37"/>
      <c r="F2626" s="28"/>
      <c r="G2626" s="28"/>
    </row>
    <row r="2627" spans="3:7" s="25" customFormat="1" ht="15" x14ac:dyDescent="0.2">
      <c r="C2627" s="27"/>
      <c r="D2627" s="37"/>
      <c r="E2627" s="37"/>
      <c r="F2627" s="28"/>
      <c r="G2627" s="28"/>
    </row>
    <row r="2628" spans="3:7" s="25" customFormat="1" ht="15" x14ac:dyDescent="0.2">
      <c r="C2628" s="27"/>
      <c r="D2628" s="37"/>
      <c r="E2628" s="37"/>
      <c r="F2628" s="28"/>
      <c r="G2628" s="28"/>
    </row>
    <row r="2629" spans="3:7" s="25" customFormat="1" ht="15" x14ac:dyDescent="0.2">
      <c r="C2629" s="27"/>
      <c r="D2629" s="37"/>
      <c r="E2629" s="37"/>
      <c r="F2629" s="28"/>
      <c r="G2629" s="28"/>
    </row>
    <row r="2630" spans="3:7" s="25" customFormat="1" ht="15" x14ac:dyDescent="0.2">
      <c r="C2630" s="27"/>
      <c r="D2630" s="37"/>
      <c r="E2630" s="37"/>
      <c r="F2630" s="28"/>
      <c r="G2630" s="28"/>
    </row>
    <row r="2631" spans="3:7" s="25" customFormat="1" ht="15" x14ac:dyDescent="0.2">
      <c r="C2631" s="27"/>
      <c r="D2631" s="37"/>
      <c r="E2631" s="37"/>
      <c r="F2631" s="28"/>
      <c r="G2631" s="28"/>
    </row>
    <row r="2632" spans="3:7" s="25" customFormat="1" ht="15" x14ac:dyDescent="0.2">
      <c r="C2632" s="27"/>
      <c r="D2632" s="37"/>
      <c r="E2632" s="37"/>
      <c r="F2632" s="28"/>
      <c r="G2632" s="28"/>
    </row>
    <row r="2633" spans="3:7" s="25" customFormat="1" ht="15" x14ac:dyDescent="0.2">
      <c r="C2633" s="27"/>
      <c r="D2633" s="37"/>
      <c r="E2633" s="37"/>
      <c r="F2633" s="28"/>
      <c r="G2633" s="28"/>
    </row>
    <row r="2634" spans="3:7" s="25" customFormat="1" ht="15" x14ac:dyDescent="0.2">
      <c r="C2634" s="27"/>
      <c r="D2634" s="37"/>
      <c r="E2634" s="37"/>
      <c r="F2634" s="28"/>
      <c r="G2634" s="28"/>
    </row>
    <row r="2635" spans="3:7" s="25" customFormat="1" ht="15" x14ac:dyDescent="0.2">
      <c r="C2635" s="27"/>
      <c r="D2635" s="37"/>
      <c r="E2635" s="37"/>
      <c r="F2635" s="28"/>
      <c r="G2635" s="28"/>
    </row>
    <row r="2636" spans="3:7" s="25" customFormat="1" ht="15" x14ac:dyDescent="0.2">
      <c r="C2636" s="27"/>
      <c r="D2636" s="37"/>
      <c r="E2636" s="37"/>
      <c r="F2636" s="28"/>
      <c r="G2636" s="28"/>
    </row>
    <row r="2637" spans="3:7" s="25" customFormat="1" ht="15" x14ac:dyDescent="0.2">
      <c r="C2637" s="27"/>
      <c r="D2637" s="37"/>
      <c r="E2637" s="37"/>
      <c r="F2637" s="28"/>
      <c r="G2637" s="28"/>
    </row>
    <row r="2638" spans="3:7" s="25" customFormat="1" ht="15" x14ac:dyDescent="0.2">
      <c r="C2638" s="27"/>
      <c r="D2638" s="37"/>
      <c r="E2638" s="37"/>
      <c r="F2638" s="28"/>
      <c r="G2638" s="28"/>
    </row>
    <row r="2639" spans="3:7" s="25" customFormat="1" ht="15" x14ac:dyDescent="0.2">
      <c r="C2639" s="27"/>
      <c r="D2639" s="37"/>
      <c r="E2639" s="37"/>
      <c r="F2639" s="28"/>
      <c r="G2639" s="28"/>
    </row>
    <row r="2640" spans="3:7" s="25" customFormat="1" ht="15" x14ac:dyDescent="0.2">
      <c r="C2640" s="27"/>
      <c r="D2640" s="37"/>
      <c r="E2640" s="37"/>
      <c r="F2640" s="28"/>
      <c r="G2640" s="28"/>
    </row>
    <row r="2641" spans="3:7" s="25" customFormat="1" ht="15" x14ac:dyDescent="0.2">
      <c r="C2641" s="27"/>
      <c r="D2641" s="37"/>
      <c r="E2641" s="37"/>
      <c r="F2641" s="28"/>
      <c r="G2641" s="28"/>
    </row>
    <row r="2642" spans="3:7" s="25" customFormat="1" ht="15" x14ac:dyDescent="0.2">
      <c r="C2642" s="27"/>
      <c r="D2642" s="37"/>
      <c r="E2642" s="37"/>
      <c r="F2642" s="28"/>
      <c r="G2642" s="28"/>
    </row>
    <row r="2643" spans="3:7" s="25" customFormat="1" ht="15" x14ac:dyDescent="0.2">
      <c r="C2643" s="27"/>
      <c r="D2643" s="37"/>
      <c r="E2643" s="37"/>
      <c r="F2643" s="28"/>
      <c r="G2643" s="28"/>
    </row>
    <row r="2644" spans="3:7" s="25" customFormat="1" ht="15" x14ac:dyDescent="0.2">
      <c r="C2644" s="27"/>
      <c r="D2644" s="37"/>
      <c r="E2644" s="37"/>
      <c r="F2644" s="28"/>
      <c r="G2644" s="28"/>
    </row>
    <row r="2645" spans="3:7" s="25" customFormat="1" ht="15" x14ac:dyDescent="0.2">
      <c r="C2645" s="27"/>
      <c r="D2645" s="37"/>
      <c r="E2645" s="37"/>
      <c r="F2645" s="28"/>
      <c r="G2645" s="28"/>
    </row>
    <row r="2646" spans="3:7" s="25" customFormat="1" ht="15" x14ac:dyDescent="0.2">
      <c r="C2646" s="27"/>
      <c r="D2646" s="37"/>
      <c r="E2646" s="37"/>
      <c r="F2646" s="28"/>
      <c r="G2646" s="28"/>
    </row>
    <row r="2647" spans="3:7" s="25" customFormat="1" ht="15" x14ac:dyDescent="0.2">
      <c r="C2647" s="27"/>
      <c r="D2647" s="37"/>
      <c r="E2647" s="37"/>
      <c r="F2647" s="28"/>
      <c r="G2647" s="28"/>
    </row>
    <row r="2648" spans="3:7" s="25" customFormat="1" ht="15" x14ac:dyDescent="0.2">
      <c r="C2648" s="27"/>
      <c r="D2648" s="37"/>
      <c r="E2648" s="37"/>
      <c r="F2648" s="28"/>
      <c r="G2648" s="28"/>
    </row>
    <row r="2649" spans="3:7" s="25" customFormat="1" ht="15" x14ac:dyDescent="0.2">
      <c r="C2649" s="27"/>
      <c r="D2649" s="37"/>
      <c r="E2649" s="37"/>
      <c r="F2649" s="28"/>
      <c r="G2649" s="28"/>
    </row>
    <row r="2650" spans="3:7" s="25" customFormat="1" ht="15" x14ac:dyDescent="0.2">
      <c r="C2650" s="27"/>
      <c r="D2650" s="37"/>
      <c r="E2650" s="37"/>
      <c r="F2650" s="28"/>
      <c r="G2650" s="28"/>
    </row>
    <row r="2651" spans="3:7" s="25" customFormat="1" ht="15" x14ac:dyDescent="0.2">
      <c r="C2651" s="27"/>
      <c r="D2651" s="37"/>
      <c r="E2651" s="37"/>
      <c r="F2651" s="28"/>
      <c r="G2651" s="28"/>
    </row>
    <row r="2652" spans="3:7" s="25" customFormat="1" ht="15" x14ac:dyDescent="0.2">
      <c r="C2652" s="27"/>
      <c r="D2652" s="37"/>
      <c r="E2652" s="37"/>
      <c r="F2652" s="28"/>
      <c r="G2652" s="28"/>
    </row>
    <row r="2653" spans="3:7" s="25" customFormat="1" ht="15" x14ac:dyDescent="0.2">
      <c r="C2653" s="27"/>
      <c r="D2653" s="37"/>
      <c r="E2653" s="37"/>
      <c r="F2653" s="28"/>
      <c r="G2653" s="28"/>
    </row>
    <row r="2654" spans="3:7" s="25" customFormat="1" ht="15" x14ac:dyDescent="0.2">
      <c r="C2654" s="27"/>
      <c r="D2654" s="37"/>
      <c r="E2654" s="37"/>
      <c r="F2654" s="28"/>
      <c r="G2654" s="28"/>
    </row>
    <row r="2655" spans="3:7" s="25" customFormat="1" ht="15" x14ac:dyDescent="0.2">
      <c r="C2655" s="27"/>
      <c r="D2655" s="37"/>
      <c r="E2655" s="37"/>
      <c r="F2655" s="28"/>
      <c r="G2655" s="28"/>
    </row>
    <row r="2656" spans="3:7" s="25" customFormat="1" ht="15" x14ac:dyDescent="0.2">
      <c r="C2656" s="27"/>
      <c r="D2656" s="37"/>
      <c r="E2656" s="37"/>
      <c r="F2656" s="28"/>
      <c r="G2656" s="28"/>
    </row>
    <row r="2657" spans="3:7" s="25" customFormat="1" ht="15" x14ac:dyDescent="0.2">
      <c r="C2657" s="27"/>
      <c r="D2657" s="37"/>
      <c r="E2657" s="37"/>
      <c r="F2657" s="28"/>
      <c r="G2657" s="28"/>
    </row>
    <row r="2658" spans="3:7" s="25" customFormat="1" ht="15" x14ac:dyDescent="0.2">
      <c r="C2658" s="27"/>
      <c r="D2658" s="37"/>
      <c r="E2658" s="37"/>
      <c r="F2658" s="28"/>
      <c r="G2658" s="28"/>
    </row>
    <row r="2659" spans="3:7" s="25" customFormat="1" ht="15" x14ac:dyDescent="0.2">
      <c r="C2659" s="27"/>
      <c r="D2659" s="37"/>
      <c r="E2659" s="37"/>
      <c r="F2659" s="28"/>
      <c r="G2659" s="28"/>
    </row>
    <row r="2660" spans="3:7" s="25" customFormat="1" ht="15" x14ac:dyDescent="0.2">
      <c r="C2660" s="27"/>
      <c r="D2660" s="37"/>
      <c r="E2660" s="37"/>
      <c r="F2660" s="28"/>
      <c r="G2660" s="28"/>
    </row>
    <row r="2661" spans="3:7" s="25" customFormat="1" ht="15" x14ac:dyDescent="0.2">
      <c r="C2661" s="27"/>
      <c r="D2661" s="37"/>
      <c r="E2661" s="37"/>
      <c r="F2661" s="28"/>
      <c r="G2661" s="28"/>
    </row>
    <row r="2662" spans="3:7" s="25" customFormat="1" ht="15" x14ac:dyDescent="0.2">
      <c r="C2662" s="27"/>
      <c r="D2662" s="37"/>
      <c r="E2662" s="37"/>
      <c r="F2662" s="28"/>
      <c r="G2662" s="28"/>
    </row>
    <row r="2663" spans="3:7" s="25" customFormat="1" ht="15" x14ac:dyDescent="0.2">
      <c r="C2663" s="27"/>
      <c r="D2663" s="37"/>
      <c r="E2663" s="37"/>
      <c r="F2663" s="28"/>
      <c r="G2663" s="28"/>
    </row>
    <row r="2664" spans="3:7" s="25" customFormat="1" ht="15" x14ac:dyDescent="0.2">
      <c r="C2664" s="27"/>
      <c r="D2664" s="37"/>
      <c r="E2664" s="37"/>
      <c r="F2664" s="28"/>
      <c r="G2664" s="28"/>
    </row>
    <row r="2665" spans="3:7" s="25" customFormat="1" ht="15" x14ac:dyDescent="0.2">
      <c r="C2665" s="27"/>
      <c r="D2665" s="37"/>
      <c r="E2665" s="37"/>
      <c r="F2665" s="28"/>
      <c r="G2665" s="28"/>
    </row>
    <row r="2666" spans="3:7" s="25" customFormat="1" ht="15" x14ac:dyDescent="0.2">
      <c r="C2666" s="27"/>
      <c r="D2666" s="37"/>
      <c r="E2666" s="37"/>
      <c r="F2666" s="28"/>
      <c r="G2666" s="28"/>
    </row>
    <row r="2667" spans="3:7" s="25" customFormat="1" ht="15" x14ac:dyDescent="0.2">
      <c r="C2667" s="27"/>
      <c r="D2667" s="37"/>
      <c r="E2667" s="37"/>
      <c r="F2667" s="28"/>
      <c r="G2667" s="28"/>
    </row>
    <row r="2668" spans="3:7" s="25" customFormat="1" ht="15" x14ac:dyDescent="0.2">
      <c r="C2668" s="27"/>
      <c r="D2668" s="37"/>
      <c r="E2668" s="37"/>
      <c r="F2668" s="28"/>
      <c r="G2668" s="28"/>
    </row>
    <row r="2669" spans="3:7" s="25" customFormat="1" ht="15" x14ac:dyDescent="0.2">
      <c r="C2669" s="27"/>
      <c r="D2669" s="37"/>
      <c r="E2669" s="37"/>
      <c r="F2669" s="28"/>
      <c r="G2669" s="28"/>
    </row>
    <row r="2670" spans="3:7" s="25" customFormat="1" ht="15" x14ac:dyDescent="0.2">
      <c r="C2670" s="27"/>
      <c r="D2670" s="37"/>
      <c r="E2670" s="37"/>
      <c r="F2670" s="28"/>
      <c r="G2670" s="28"/>
    </row>
    <row r="2671" spans="3:7" s="25" customFormat="1" ht="15" x14ac:dyDescent="0.2">
      <c r="C2671" s="27"/>
      <c r="D2671" s="37"/>
      <c r="E2671" s="37"/>
      <c r="F2671" s="28"/>
      <c r="G2671" s="28"/>
    </row>
    <row r="2672" spans="3:7" s="25" customFormat="1" ht="15" x14ac:dyDescent="0.2">
      <c r="C2672" s="27"/>
      <c r="D2672" s="37"/>
      <c r="E2672" s="37"/>
      <c r="F2672" s="28"/>
      <c r="G2672" s="28"/>
    </row>
    <row r="2673" spans="3:7" s="25" customFormat="1" ht="15" x14ac:dyDescent="0.2">
      <c r="C2673" s="27"/>
      <c r="D2673" s="37"/>
      <c r="E2673" s="37"/>
      <c r="F2673" s="28"/>
      <c r="G2673" s="28"/>
    </row>
    <row r="2674" spans="3:7" s="25" customFormat="1" ht="15" x14ac:dyDescent="0.2">
      <c r="C2674" s="27"/>
      <c r="D2674" s="37"/>
      <c r="E2674" s="37"/>
      <c r="F2674" s="28"/>
      <c r="G2674" s="28"/>
    </row>
    <row r="2675" spans="3:7" s="25" customFormat="1" ht="15" x14ac:dyDescent="0.2">
      <c r="C2675" s="27"/>
      <c r="D2675" s="37"/>
      <c r="E2675" s="37"/>
      <c r="F2675" s="28"/>
      <c r="G2675" s="28"/>
    </row>
    <row r="2676" spans="3:7" s="25" customFormat="1" ht="15" x14ac:dyDescent="0.2">
      <c r="C2676" s="27"/>
      <c r="D2676" s="37"/>
      <c r="E2676" s="37"/>
      <c r="F2676" s="28"/>
      <c r="G2676" s="28"/>
    </row>
    <row r="2677" spans="3:7" s="25" customFormat="1" ht="15" x14ac:dyDescent="0.2">
      <c r="C2677" s="27"/>
      <c r="D2677" s="37"/>
      <c r="E2677" s="37"/>
      <c r="F2677" s="28"/>
      <c r="G2677" s="28"/>
    </row>
    <row r="2678" spans="3:7" s="25" customFormat="1" ht="15" x14ac:dyDescent="0.2">
      <c r="C2678" s="27"/>
      <c r="D2678" s="37"/>
      <c r="E2678" s="37"/>
      <c r="F2678" s="28"/>
      <c r="G2678" s="28"/>
    </row>
    <row r="2679" spans="3:7" s="25" customFormat="1" ht="15" x14ac:dyDescent="0.2">
      <c r="C2679" s="27"/>
      <c r="D2679" s="37"/>
      <c r="E2679" s="37"/>
      <c r="F2679" s="28"/>
      <c r="G2679" s="28"/>
    </row>
    <row r="2680" spans="3:7" s="25" customFormat="1" ht="15" x14ac:dyDescent="0.2">
      <c r="C2680" s="27"/>
      <c r="D2680" s="37"/>
      <c r="E2680" s="37"/>
      <c r="F2680" s="28"/>
      <c r="G2680" s="28"/>
    </row>
    <row r="2681" spans="3:7" s="25" customFormat="1" ht="15" x14ac:dyDescent="0.2">
      <c r="C2681" s="27"/>
      <c r="D2681" s="37"/>
      <c r="E2681" s="37"/>
      <c r="F2681" s="28"/>
      <c r="G2681" s="28"/>
    </row>
    <row r="2682" spans="3:7" s="25" customFormat="1" ht="15" x14ac:dyDescent="0.2">
      <c r="C2682" s="27"/>
      <c r="D2682" s="37"/>
      <c r="E2682" s="37"/>
      <c r="F2682" s="28"/>
      <c r="G2682" s="28"/>
    </row>
    <row r="2683" spans="3:7" s="25" customFormat="1" ht="15" x14ac:dyDescent="0.2">
      <c r="C2683" s="27"/>
      <c r="D2683" s="37"/>
      <c r="E2683" s="37"/>
      <c r="F2683" s="28"/>
      <c r="G2683" s="28"/>
    </row>
    <row r="2684" spans="3:7" s="25" customFormat="1" ht="15" x14ac:dyDescent="0.2">
      <c r="C2684" s="27"/>
      <c r="D2684" s="37"/>
      <c r="E2684" s="37"/>
      <c r="F2684" s="28"/>
      <c r="G2684" s="28"/>
    </row>
    <row r="2685" spans="3:7" s="25" customFormat="1" ht="15" x14ac:dyDescent="0.2">
      <c r="C2685" s="27"/>
      <c r="D2685" s="37"/>
      <c r="E2685" s="37"/>
      <c r="F2685" s="28"/>
      <c r="G2685" s="28"/>
    </row>
    <row r="2686" spans="3:7" s="25" customFormat="1" ht="15" x14ac:dyDescent="0.2">
      <c r="C2686" s="27"/>
      <c r="D2686" s="37"/>
      <c r="E2686" s="37"/>
      <c r="F2686" s="28"/>
      <c r="G2686" s="28"/>
    </row>
    <row r="2687" spans="3:7" s="25" customFormat="1" ht="15" x14ac:dyDescent="0.2">
      <c r="C2687" s="27"/>
      <c r="D2687" s="37"/>
      <c r="E2687" s="37"/>
      <c r="F2687" s="28"/>
      <c r="G2687" s="28"/>
    </row>
    <row r="2688" spans="3:7" s="25" customFormat="1" ht="15" x14ac:dyDescent="0.2">
      <c r="C2688" s="27"/>
      <c r="D2688" s="37"/>
      <c r="E2688" s="37"/>
      <c r="F2688" s="28"/>
      <c r="G2688" s="28"/>
    </row>
    <row r="2689" spans="3:7" s="25" customFormat="1" ht="15" x14ac:dyDescent="0.2">
      <c r="C2689" s="27"/>
      <c r="D2689" s="37"/>
      <c r="E2689" s="37"/>
      <c r="F2689" s="28"/>
      <c r="G2689" s="28"/>
    </row>
    <row r="2690" spans="3:7" s="25" customFormat="1" ht="15" x14ac:dyDescent="0.2">
      <c r="C2690" s="27"/>
      <c r="D2690" s="37"/>
      <c r="E2690" s="37"/>
      <c r="F2690" s="28"/>
      <c r="G2690" s="28"/>
    </row>
    <row r="2691" spans="3:7" s="25" customFormat="1" ht="15" x14ac:dyDescent="0.2">
      <c r="C2691" s="27"/>
      <c r="D2691" s="37"/>
      <c r="E2691" s="37"/>
      <c r="F2691" s="28"/>
      <c r="G2691" s="28"/>
    </row>
    <row r="2692" spans="3:7" s="25" customFormat="1" ht="15" x14ac:dyDescent="0.2">
      <c r="C2692" s="27"/>
      <c r="D2692" s="37"/>
      <c r="E2692" s="37"/>
      <c r="F2692" s="28"/>
      <c r="G2692" s="28"/>
    </row>
    <row r="2693" spans="3:7" s="25" customFormat="1" ht="15" x14ac:dyDescent="0.2">
      <c r="C2693" s="27"/>
      <c r="D2693" s="37"/>
      <c r="E2693" s="37"/>
      <c r="F2693" s="28"/>
      <c r="G2693" s="28"/>
    </row>
    <row r="2694" spans="3:7" s="25" customFormat="1" ht="15" x14ac:dyDescent="0.2">
      <c r="C2694" s="27"/>
      <c r="D2694" s="37"/>
      <c r="E2694" s="37"/>
      <c r="F2694" s="28"/>
      <c r="G2694" s="28"/>
    </row>
    <row r="2695" spans="3:7" s="25" customFormat="1" ht="15" x14ac:dyDescent="0.2">
      <c r="C2695" s="27"/>
      <c r="D2695" s="37"/>
      <c r="E2695" s="37"/>
      <c r="F2695" s="28"/>
      <c r="G2695" s="28"/>
    </row>
    <row r="2696" spans="3:7" s="25" customFormat="1" ht="15" x14ac:dyDescent="0.2">
      <c r="C2696" s="27"/>
      <c r="D2696" s="37"/>
      <c r="E2696" s="37"/>
      <c r="F2696" s="28"/>
      <c r="G2696" s="28"/>
    </row>
    <row r="2697" spans="3:7" s="25" customFormat="1" ht="15" x14ac:dyDescent="0.2">
      <c r="C2697" s="27"/>
      <c r="D2697" s="37"/>
      <c r="E2697" s="37"/>
      <c r="F2697" s="28"/>
      <c r="G2697" s="28"/>
    </row>
    <row r="2698" spans="3:7" s="25" customFormat="1" ht="15" x14ac:dyDescent="0.2">
      <c r="C2698" s="27"/>
      <c r="D2698" s="37"/>
      <c r="E2698" s="37"/>
      <c r="F2698" s="28"/>
      <c r="G2698" s="28"/>
    </row>
    <row r="2699" spans="3:7" s="25" customFormat="1" ht="15" x14ac:dyDescent="0.2">
      <c r="C2699" s="27"/>
      <c r="D2699" s="37"/>
      <c r="E2699" s="37"/>
      <c r="F2699" s="28"/>
      <c r="G2699" s="28"/>
    </row>
    <row r="2700" spans="3:7" s="25" customFormat="1" ht="15" x14ac:dyDescent="0.2">
      <c r="C2700" s="27"/>
      <c r="D2700" s="37"/>
      <c r="E2700" s="37"/>
      <c r="F2700" s="28"/>
      <c r="G2700" s="28"/>
    </row>
    <row r="2701" spans="3:7" s="25" customFormat="1" ht="15" x14ac:dyDescent="0.2">
      <c r="C2701" s="27"/>
      <c r="D2701" s="37"/>
      <c r="E2701" s="37"/>
      <c r="F2701" s="28"/>
      <c r="G2701" s="28"/>
    </row>
    <row r="2702" spans="3:7" s="25" customFormat="1" ht="15" x14ac:dyDescent="0.2">
      <c r="C2702" s="27"/>
      <c r="D2702" s="37"/>
      <c r="E2702" s="37"/>
      <c r="F2702" s="28"/>
      <c r="G2702" s="28"/>
    </row>
    <row r="2703" spans="3:7" s="25" customFormat="1" ht="15" x14ac:dyDescent="0.2">
      <c r="C2703" s="27"/>
      <c r="D2703" s="37"/>
      <c r="E2703" s="37"/>
      <c r="F2703" s="28"/>
      <c r="G2703" s="28"/>
    </row>
    <row r="2704" spans="3:7" s="25" customFormat="1" ht="15" x14ac:dyDescent="0.2">
      <c r="C2704" s="27"/>
      <c r="D2704" s="37"/>
      <c r="E2704" s="37"/>
      <c r="F2704" s="28"/>
      <c r="G2704" s="28"/>
    </row>
    <row r="2705" spans="3:7" s="25" customFormat="1" ht="15" x14ac:dyDescent="0.2">
      <c r="C2705" s="27"/>
      <c r="D2705" s="37"/>
      <c r="E2705" s="37"/>
      <c r="F2705" s="28"/>
      <c r="G2705" s="28"/>
    </row>
    <row r="2706" spans="3:7" s="25" customFormat="1" ht="15" x14ac:dyDescent="0.2">
      <c r="C2706" s="27"/>
      <c r="D2706" s="37"/>
      <c r="E2706" s="37"/>
      <c r="F2706" s="28"/>
      <c r="G2706" s="28"/>
    </row>
    <row r="2707" spans="3:7" s="25" customFormat="1" ht="15" x14ac:dyDescent="0.2">
      <c r="C2707" s="27"/>
      <c r="D2707" s="37"/>
      <c r="E2707" s="37"/>
      <c r="F2707" s="28"/>
      <c r="G2707" s="28"/>
    </row>
    <row r="2708" spans="3:7" s="25" customFormat="1" ht="15" x14ac:dyDescent="0.2">
      <c r="C2708" s="27"/>
      <c r="D2708" s="37"/>
      <c r="E2708" s="37"/>
      <c r="F2708" s="28"/>
      <c r="G2708" s="28"/>
    </row>
    <row r="2709" spans="3:7" s="25" customFormat="1" ht="15" x14ac:dyDescent="0.2">
      <c r="C2709" s="27"/>
      <c r="D2709" s="37"/>
      <c r="E2709" s="37"/>
      <c r="F2709" s="28"/>
      <c r="G2709" s="28"/>
    </row>
    <row r="2710" spans="3:7" s="25" customFormat="1" ht="15" x14ac:dyDescent="0.2">
      <c r="C2710" s="27"/>
      <c r="D2710" s="37"/>
      <c r="E2710" s="37"/>
      <c r="F2710" s="28"/>
      <c r="G2710" s="28"/>
    </row>
    <row r="2711" spans="3:7" s="25" customFormat="1" ht="15" x14ac:dyDescent="0.2">
      <c r="C2711" s="27"/>
      <c r="D2711" s="37"/>
      <c r="E2711" s="37"/>
      <c r="F2711" s="28"/>
      <c r="G2711" s="28"/>
    </row>
    <row r="2712" spans="3:7" s="25" customFormat="1" ht="15" x14ac:dyDescent="0.2">
      <c r="C2712" s="27"/>
      <c r="D2712" s="37"/>
      <c r="E2712" s="37"/>
      <c r="F2712" s="28"/>
      <c r="G2712" s="28"/>
    </row>
    <row r="2713" spans="3:7" s="25" customFormat="1" ht="15" x14ac:dyDescent="0.2">
      <c r="C2713" s="27"/>
      <c r="D2713" s="37"/>
      <c r="E2713" s="37"/>
      <c r="F2713" s="28"/>
      <c r="G2713" s="28"/>
    </row>
    <row r="2714" spans="3:7" s="25" customFormat="1" ht="15" x14ac:dyDescent="0.2">
      <c r="C2714" s="27"/>
      <c r="D2714" s="37"/>
      <c r="E2714" s="37"/>
      <c r="F2714" s="28"/>
      <c r="G2714" s="28"/>
    </row>
    <row r="2715" spans="3:7" s="25" customFormat="1" ht="15" x14ac:dyDescent="0.2">
      <c r="C2715" s="27"/>
      <c r="D2715" s="37"/>
      <c r="E2715" s="37"/>
      <c r="F2715" s="28"/>
      <c r="G2715" s="28"/>
    </row>
    <row r="2716" spans="3:7" s="25" customFormat="1" ht="15" x14ac:dyDescent="0.2">
      <c r="C2716" s="27"/>
      <c r="D2716" s="37"/>
      <c r="E2716" s="37"/>
      <c r="F2716" s="28"/>
      <c r="G2716" s="28"/>
    </row>
    <row r="2717" spans="3:7" s="25" customFormat="1" ht="15" x14ac:dyDescent="0.2">
      <c r="C2717" s="27"/>
      <c r="D2717" s="37"/>
      <c r="E2717" s="37"/>
      <c r="F2717" s="28"/>
      <c r="G2717" s="28"/>
    </row>
    <row r="2718" spans="3:7" s="25" customFormat="1" ht="15" x14ac:dyDescent="0.2">
      <c r="C2718" s="27"/>
      <c r="D2718" s="37"/>
      <c r="E2718" s="37"/>
      <c r="F2718" s="28"/>
      <c r="G2718" s="28"/>
    </row>
    <row r="2719" spans="3:7" s="25" customFormat="1" ht="15" x14ac:dyDescent="0.2">
      <c r="C2719" s="27"/>
      <c r="D2719" s="37"/>
      <c r="E2719" s="37"/>
      <c r="F2719" s="28"/>
      <c r="G2719" s="28"/>
    </row>
    <row r="2720" spans="3:7" s="25" customFormat="1" ht="15" x14ac:dyDescent="0.2">
      <c r="C2720" s="27"/>
      <c r="D2720" s="37"/>
      <c r="E2720" s="37"/>
      <c r="F2720" s="28"/>
      <c r="G2720" s="28"/>
    </row>
    <row r="2721" spans="3:7" s="25" customFormat="1" ht="15" x14ac:dyDescent="0.2">
      <c r="C2721" s="27"/>
      <c r="D2721" s="37"/>
      <c r="E2721" s="37"/>
      <c r="F2721" s="28"/>
      <c r="G2721" s="28"/>
    </row>
    <row r="2722" spans="3:7" s="25" customFormat="1" ht="15" x14ac:dyDescent="0.2">
      <c r="C2722" s="27"/>
      <c r="D2722" s="37"/>
      <c r="E2722" s="37"/>
      <c r="F2722" s="28"/>
      <c r="G2722" s="28"/>
    </row>
    <row r="2723" spans="3:7" s="25" customFormat="1" ht="15" x14ac:dyDescent="0.2">
      <c r="C2723" s="27"/>
      <c r="D2723" s="37"/>
      <c r="E2723" s="37"/>
      <c r="F2723" s="28"/>
      <c r="G2723" s="28"/>
    </row>
    <row r="2724" spans="3:7" s="25" customFormat="1" ht="15" x14ac:dyDescent="0.2">
      <c r="C2724" s="27"/>
      <c r="D2724" s="37"/>
      <c r="E2724" s="37"/>
      <c r="F2724" s="28"/>
      <c r="G2724" s="28"/>
    </row>
    <row r="2725" spans="3:7" s="25" customFormat="1" ht="15" x14ac:dyDescent="0.2">
      <c r="C2725" s="27"/>
      <c r="D2725" s="37"/>
      <c r="E2725" s="37"/>
      <c r="F2725" s="28"/>
      <c r="G2725" s="28"/>
    </row>
    <row r="2726" spans="3:7" s="25" customFormat="1" ht="15" x14ac:dyDescent="0.2">
      <c r="C2726" s="27"/>
      <c r="D2726" s="37"/>
      <c r="E2726" s="37"/>
      <c r="F2726" s="28"/>
      <c r="G2726" s="28"/>
    </row>
    <row r="2727" spans="3:7" s="25" customFormat="1" ht="15" x14ac:dyDescent="0.2">
      <c r="C2727" s="27"/>
      <c r="D2727" s="37"/>
      <c r="E2727" s="37"/>
      <c r="F2727" s="28"/>
      <c r="G2727" s="28"/>
    </row>
    <row r="2728" spans="3:7" s="25" customFormat="1" ht="15" x14ac:dyDescent="0.2">
      <c r="C2728" s="27"/>
      <c r="D2728" s="37"/>
      <c r="E2728" s="37"/>
      <c r="F2728" s="28"/>
      <c r="G2728" s="28"/>
    </row>
    <row r="2729" spans="3:7" s="25" customFormat="1" ht="15" x14ac:dyDescent="0.2">
      <c r="C2729" s="27"/>
      <c r="D2729" s="37"/>
      <c r="E2729" s="37"/>
      <c r="F2729" s="28"/>
      <c r="G2729" s="28"/>
    </row>
    <row r="2730" spans="3:7" s="25" customFormat="1" ht="15" x14ac:dyDescent="0.2">
      <c r="C2730" s="27"/>
      <c r="D2730" s="37"/>
      <c r="E2730" s="37"/>
      <c r="F2730" s="28"/>
      <c r="G2730" s="28"/>
    </row>
    <row r="2731" spans="3:7" s="25" customFormat="1" ht="15" x14ac:dyDescent="0.2">
      <c r="C2731" s="27"/>
      <c r="D2731" s="37"/>
      <c r="E2731" s="37"/>
      <c r="F2731" s="28"/>
      <c r="G2731" s="28"/>
    </row>
    <row r="2732" spans="3:7" s="25" customFormat="1" ht="15" x14ac:dyDescent="0.2">
      <c r="C2732" s="27"/>
      <c r="D2732" s="37"/>
      <c r="E2732" s="37"/>
      <c r="F2732" s="28"/>
      <c r="G2732" s="28"/>
    </row>
    <row r="2733" spans="3:7" s="25" customFormat="1" ht="15" x14ac:dyDescent="0.2">
      <c r="C2733" s="27"/>
      <c r="D2733" s="37"/>
      <c r="E2733" s="37"/>
      <c r="F2733" s="28"/>
      <c r="G2733" s="28"/>
    </row>
    <row r="2734" spans="3:7" s="25" customFormat="1" ht="15" x14ac:dyDescent="0.2">
      <c r="C2734" s="27"/>
      <c r="D2734" s="37"/>
      <c r="E2734" s="37"/>
      <c r="F2734" s="28"/>
      <c r="G2734" s="28"/>
    </row>
    <row r="2735" spans="3:7" s="25" customFormat="1" ht="15" x14ac:dyDescent="0.2">
      <c r="C2735" s="27"/>
      <c r="D2735" s="37"/>
      <c r="E2735" s="37"/>
      <c r="F2735" s="28"/>
      <c r="G2735" s="28"/>
    </row>
    <row r="2736" spans="3:7" s="25" customFormat="1" ht="15" x14ac:dyDescent="0.2">
      <c r="C2736" s="27"/>
      <c r="D2736" s="37"/>
      <c r="E2736" s="37"/>
      <c r="F2736" s="28"/>
      <c r="G2736" s="28"/>
    </row>
    <row r="2737" spans="3:7" s="25" customFormat="1" ht="15" x14ac:dyDescent="0.2">
      <c r="C2737" s="27"/>
      <c r="D2737" s="37"/>
      <c r="E2737" s="37"/>
      <c r="F2737" s="28"/>
      <c r="G2737" s="28"/>
    </row>
    <row r="2738" spans="3:7" s="25" customFormat="1" ht="15" x14ac:dyDescent="0.2">
      <c r="C2738" s="27"/>
      <c r="D2738" s="37"/>
      <c r="E2738" s="37"/>
      <c r="F2738" s="28"/>
      <c r="G2738" s="28"/>
    </row>
    <row r="2739" spans="3:7" s="25" customFormat="1" ht="15" x14ac:dyDescent="0.2">
      <c r="C2739" s="27"/>
      <c r="D2739" s="37"/>
      <c r="E2739" s="37"/>
      <c r="F2739" s="28"/>
      <c r="G2739" s="28"/>
    </row>
    <row r="2740" spans="3:7" s="25" customFormat="1" ht="15" x14ac:dyDescent="0.2">
      <c r="C2740" s="27"/>
      <c r="D2740" s="37"/>
      <c r="E2740" s="37"/>
      <c r="F2740" s="28"/>
      <c r="G2740" s="28"/>
    </row>
    <row r="2741" spans="3:7" s="25" customFormat="1" ht="15" x14ac:dyDescent="0.2">
      <c r="C2741" s="27"/>
      <c r="D2741" s="37"/>
      <c r="E2741" s="37"/>
      <c r="F2741" s="28"/>
      <c r="G2741" s="28"/>
    </row>
    <row r="2742" spans="3:7" s="25" customFormat="1" ht="15" x14ac:dyDescent="0.2">
      <c r="C2742" s="27"/>
      <c r="D2742" s="37"/>
      <c r="E2742" s="37"/>
      <c r="F2742" s="28"/>
      <c r="G2742" s="28"/>
    </row>
    <row r="2743" spans="3:7" s="25" customFormat="1" ht="15" x14ac:dyDescent="0.2">
      <c r="C2743" s="27"/>
      <c r="D2743" s="37"/>
      <c r="E2743" s="37"/>
      <c r="F2743" s="28"/>
      <c r="G2743" s="28"/>
    </row>
    <row r="2744" spans="3:7" s="25" customFormat="1" ht="15" x14ac:dyDescent="0.2">
      <c r="C2744" s="27"/>
      <c r="D2744" s="37"/>
      <c r="E2744" s="37"/>
      <c r="F2744" s="28"/>
      <c r="G2744" s="28"/>
    </row>
    <row r="2745" spans="3:7" s="25" customFormat="1" ht="15" x14ac:dyDescent="0.2">
      <c r="C2745" s="27"/>
      <c r="D2745" s="37"/>
      <c r="E2745" s="37"/>
      <c r="F2745" s="28"/>
      <c r="G2745" s="28"/>
    </row>
    <row r="2746" spans="3:7" s="25" customFormat="1" ht="15" x14ac:dyDescent="0.2">
      <c r="C2746" s="27"/>
      <c r="D2746" s="37"/>
      <c r="E2746" s="37"/>
      <c r="F2746" s="28"/>
      <c r="G2746" s="28"/>
    </row>
    <row r="2747" spans="3:7" s="25" customFormat="1" ht="15" x14ac:dyDescent="0.2">
      <c r="C2747" s="27"/>
      <c r="D2747" s="37"/>
      <c r="E2747" s="37"/>
      <c r="F2747" s="28"/>
      <c r="G2747" s="28"/>
    </row>
    <row r="2748" spans="3:7" s="25" customFormat="1" ht="15" x14ac:dyDescent="0.2">
      <c r="C2748" s="27"/>
      <c r="D2748" s="37"/>
      <c r="E2748" s="37"/>
      <c r="F2748" s="28"/>
      <c r="G2748" s="28"/>
    </row>
    <row r="2749" spans="3:7" s="25" customFormat="1" ht="15" x14ac:dyDescent="0.2">
      <c r="C2749" s="27"/>
      <c r="D2749" s="37"/>
      <c r="E2749" s="37"/>
      <c r="F2749" s="28"/>
      <c r="G2749" s="28"/>
    </row>
    <row r="2750" spans="3:7" s="25" customFormat="1" ht="15" x14ac:dyDescent="0.2">
      <c r="C2750" s="27"/>
      <c r="D2750" s="37"/>
      <c r="E2750" s="37"/>
      <c r="F2750" s="28"/>
      <c r="G2750" s="28"/>
    </row>
    <row r="2751" spans="3:7" s="25" customFormat="1" ht="15" x14ac:dyDescent="0.2">
      <c r="C2751" s="27"/>
      <c r="D2751" s="37"/>
      <c r="E2751" s="37"/>
      <c r="F2751" s="28"/>
      <c r="G2751" s="28"/>
    </row>
    <row r="2752" spans="3:7" s="25" customFormat="1" ht="15" x14ac:dyDescent="0.2">
      <c r="C2752" s="27"/>
      <c r="D2752" s="37"/>
      <c r="E2752" s="37"/>
      <c r="F2752" s="28"/>
      <c r="G2752" s="28"/>
    </row>
    <row r="2753" spans="3:7" s="25" customFormat="1" ht="15" x14ac:dyDescent="0.2">
      <c r="C2753" s="27"/>
      <c r="D2753" s="37"/>
      <c r="E2753" s="37"/>
      <c r="F2753" s="28"/>
      <c r="G2753" s="28"/>
    </row>
    <row r="2754" spans="3:7" s="25" customFormat="1" ht="15" x14ac:dyDescent="0.2">
      <c r="C2754" s="27"/>
      <c r="D2754" s="37"/>
      <c r="E2754" s="37"/>
      <c r="F2754" s="28"/>
      <c r="G2754" s="28"/>
    </row>
    <row r="2755" spans="3:7" s="25" customFormat="1" ht="15" x14ac:dyDescent="0.2">
      <c r="C2755" s="27"/>
      <c r="D2755" s="37"/>
      <c r="E2755" s="37"/>
      <c r="F2755" s="28"/>
      <c r="G2755" s="28"/>
    </row>
    <row r="2756" spans="3:7" s="25" customFormat="1" ht="15" x14ac:dyDescent="0.2">
      <c r="C2756" s="27"/>
      <c r="D2756" s="37"/>
      <c r="E2756" s="37"/>
      <c r="F2756" s="28"/>
      <c r="G2756" s="28"/>
    </row>
    <row r="2757" spans="3:7" s="25" customFormat="1" ht="15" x14ac:dyDescent="0.2">
      <c r="C2757" s="27"/>
      <c r="D2757" s="37"/>
      <c r="E2757" s="37"/>
      <c r="F2757" s="28"/>
      <c r="G2757" s="28"/>
    </row>
    <row r="2758" spans="3:7" s="25" customFormat="1" ht="15" x14ac:dyDescent="0.2">
      <c r="C2758" s="27"/>
      <c r="D2758" s="37"/>
      <c r="E2758" s="37"/>
      <c r="F2758" s="28"/>
      <c r="G2758" s="28"/>
    </row>
    <row r="2759" spans="3:7" s="25" customFormat="1" ht="15" x14ac:dyDescent="0.2">
      <c r="C2759" s="27"/>
      <c r="D2759" s="37"/>
      <c r="E2759" s="37"/>
      <c r="F2759" s="28"/>
      <c r="G2759" s="28"/>
    </row>
    <row r="2760" spans="3:7" s="25" customFormat="1" ht="15" x14ac:dyDescent="0.2">
      <c r="C2760" s="27"/>
      <c r="D2760" s="37"/>
      <c r="E2760" s="37"/>
      <c r="F2760" s="28"/>
      <c r="G2760" s="28"/>
    </row>
    <row r="2761" spans="3:7" s="25" customFormat="1" ht="15" x14ac:dyDescent="0.2">
      <c r="C2761" s="27"/>
      <c r="D2761" s="37"/>
      <c r="E2761" s="37"/>
      <c r="F2761" s="28"/>
      <c r="G2761" s="28"/>
    </row>
    <row r="2762" spans="3:7" s="25" customFormat="1" ht="15" x14ac:dyDescent="0.2">
      <c r="C2762" s="27"/>
      <c r="D2762" s="37"/>
      <c r="E2762" s="37"/>
      <c r="F2762" s="28"/>
      <c r="G2762" s="28"/>
    </row>
    <row r="2763" spans="3:7" s="25" customFormat="1" ht="15" x14ac:dyDescent="0.2">
      <c r="C2763" s="27"/>
      <c r="D2763" s="37"/>
      <c r="E2763" s="37"/>
      <c r="F2763" s="28"/>
      <c r="G2763" s="28"/>
    </row>
    <row r="2764" spans="3:7" s="25" customFormat="1" ht="15" x14ac:dyDescent="0.2">
      <c r="C2764" s="27"/>
      <c r="D2764" s="37"/>
      <c r="E2764" s="37"/>
      <c r="F2764" s="28"/>
      <c r="G2764" s="28"/>
    </row>
    <row r="2765" spans="3:7" s="25" customFormat="1" ht="15" x14ac:dyDescent="0.2">
      <c r="C2765" s="27"/>
      <c r="D2765" s="37"/>
      <c r="E2765" s="37"/>
      <c r="F2765" s="28"/>
      <c r="G2765" s="28"/>
    </row>
    <row r="2766" spans="3:7" s="25" customFormat="1" ht="15" x14ac:dyDescent="0.2">
      <c r="C2766" s="27"/>
      <c r="D2766" s="37"/>
      <c r="E2766" s="37"/>
      <c r="F2766" s="28"/>
      <c r="G2766" s="28"/>
    </row>
    <row r="2767" spans="3:7" s="25" customFormat="1" ht="15" x14ac:dyDescent="0.2">
      <c r="C2767" s="27"/>
      <c r="D2767" s="37"/>
      <c r="E2767" s="37"/>
      <c r="F2767" s="28"/>
      <c r="G2767" s="28"/>
    </row>
    <row r="2768" spans="3:7" s="25" customFormat="1" ht="15" x14ac:dyDescent="0.2">
      <c r="C2768" s="27"/>
      <c r="D2768" s="37"/>
      <c r="E2768" s="37"/>
      <c r="F2768" s="28"/>
      <c r="G2768" s="28"/>
    </row>
    <row r="2769" spans="3:7" s="25" customFormat="1" ht="15" x14ac:dyDescent="0.2">
      <c r="C2769" s="27"/>
      <c r="D2769" s="37"/>
      <c r="E2769" s="37"/>
      <c r="F2769" s="28"/>
      <c r="G2769" s="28"/>
    </row>
    <row r="2770" spans="3:7" s="25" customFormat="1" ht="15" x14ac:dyDescent="0.2">
      <c r="C2770" s="27"/>
      <c r="D2770" s="37"/>
      <c r="E2770" s="37"/>
      <c r="F2770" s="28"/>
      <c r="G2770" s="28"/>
    </row>
    <row r="2771" spans="3:7" s="25" customFormat="1" ht="15" x14ac:dyDescent="0.2">
      <c r="C2771" s="27"/>
      <c r="D2771" s="37"/>
      <c r="E2771" s="37"/>
      <c r="F2771" s="28"/>
      <c r="G2771" s="28"/>
    </row>
    <row r="2772" spans="3:7" s="25" customFormat="1" ht="15" x14ac:dyDescent="0.2">
      <c r="C2772" s="27"/>
      <c r="D2772" s="37"/>
      <c r="E2772" s="37"/>
      <c r="F2772" s="28"/>
      <c r="G2772" s="28"/>
    </row>
    <row r="2773" spans="3:7" s="25" customFormat="1" ht="15" x14ac:dyDescent="0.2">
      <c r="C2773" s="27"/>
      <c r="D2773" s="37"/>
      <c r="E2773" s="37"/>
      <c r="F2773" s="28"/>
      <c r="G2773" s="28"/>
    </row>
    <row r="2774" spans="3:7" s="25" customFormat="1" ht="15" x14ac:dyDescent="0.2">
      <c r="C2774" s="27"/>
      <c r="D2774" s="37"/>
      <c r="E2774" s="37"/>
      <c r="F2774" s="28"/>
      <c r="G2774" s="28"/>
    </row>
    <row r="2775" spans="3:7" s="25" customFormat="1" ht="15" x14ac:dyDescent="0.2">
      <c r="C2775" s="27"/>
      <c r="D2775" s="37"/>
      <c r="E2775" s="37"/>
      <c r="F2775" s="28"/>
      <c r="G2775" s="28"/>
    </row>
    <row r="2776" spans="3:7" s="25" customFormat="1" ht="15" x14ac:dyDescent="0.2">
      <c r="C2776" s="27"/>
      <c r="D2776" s="37"/>
      <c r="E2776" s="37"/>
      <c r="F2776" s="28"/>
      <c r="G2776" s="28"/>
    </row>
    <row r="2777" spans="3:7" s="25" customFormat="1" ht="15" x14ac:dyDescent="0.2">
      <c r="C2777" s="27"/>
      <c r="D2777" s="37"/>
      <c r="E2777" s="37"/>
      <c r="F2777" s="28"/>
      <c r="G2777" s="28"/>
    </row>
    <row r="2778" spans="3:7" s="25" customFormat="1" ht="15" x14ac:dyDescent="0.2">
      <c r="C2778" s="27"/>
      <c r="D2778" s="37"/>
      <c r="E2778" s="37"/>
      <c r="F2778" s="28"/>
      <c r="G2778" s="28"/>
    </row>
    <row r="2779" spans="3:7" s="25" customFormat="1" ht="15" x14ac:dyDescent="0.2">
      <c r="C2779" s="27"/>
      <c r="D2779" s="37"/>
      <c r="E2779" s="37"/>
      <c r="F2779" s="28"/>
      <c r="G2779" s="28"/>
    </row>
    <row r="2780" spans="3:7" s="25" customFormat="1" ht="15" x14ac:dyDescent="0.2">
      <c r="C2780" s="27"/>
      <c r="D2780" s="37"/>
      <c r="E2780" s="37"/>
      <c r="F2780" s="28"/>
      <c r="G2780" s="28"/>
    </row>
    <row r="2781" spans="3:7" s="25" customFormat="1" ht="15" x14ac:dyDescent="0.2">
      <c r="C2781" s="27"/>
      <c r="D2781" s="37"/>
      <c r="E2781" s="37"/>
      <c r="F2781" s="28"/>
      <c r="G2781" s="28"/>
    </row>
    <row r="2782" spans="3:7" s="25" customFormat="1" ht="15" x14ac:dyDescent="0.2">
      <c r="C2782" s="27"/>
      <c r="D2782" s="37"/>
      <c r="E2782" s="37"/>
      <c r="F2782" s="28"/>
      <c r="G2782" s="28"/>
    </row>
    <row r="2783" spans="3:7" s="25" customFormat="1" ht="15" x14ac:dyDescent="0.2">
      <c r="C2783" s="27"/>
      <c r="D2783" s="37"/>
      <c r="E2783" s="37"/>
      <c r="F2783" s="28"/>
      <c r="G2783" s="28"/>
    </row>
    <row r="2784" spans="3:7" s="25" customFormat="1" ht="15" x14ac:dyDescent="0.2">
      <c r="C2784" s="27"/>
      <c r="D2784" s="37"/>
      <c r="E2784" s="37"/>
      <c r="F2784" s="28"/>
      <c r="G2784" s="28"/>
    </row>
    <row r="2785" spans="3:7" s="25" customFormat="1" ht="15" x14ac:dyDescent="0.2">
      <c r="C2785" s="27"/>
      <c r="D2785" s="37"/>
      <c r="E2785" s="37"/>
      <c r="F2785" s="28"/>
      <c r="G2785" s="28"/>
    </row>
    <row r="2786" spans="3:7" s="25" customFormat="1" ht="15" x14ac:dyDescent="0.2">
      <c r="C2786" s="27"/>
      <c r="D2786" s="37"/>
      <c r="E2786" s="37"/>
      <c r="F2786" s="28"/>
      <c r="G2786" s="28"/>
    </row>
    <row r="2787" spans="3:7" s="25" customFormat="1" ht="15" x14ac:dyDescent="0.2">
      <c r="C2787" s="27"/>
      <c r="D2787" s="37"/>
      <c r="E2787" s="37"/>
      <c r="F2787" s="28"/>
      <c r="G2787" s="28"/>
    </row>
    <row r="2788" spans="3:7" s="25" customFormat="1" ht="15" x14ac:dyDescent="0.2">
      <c r="C2788" s="27"/>
      <c r="D2788" s="37"/>
      <c r="E2788" s="37"/>
      <c r="F2788" s="28"/>
      <c r="G2788" s="28"/>
    </row>
    <row r="2789" spans="3:7" s="25" customFormat="1" ht="15" x14ac:dyDescent="0.2">
      <c r="C2789" s="27"/>
      <c r="D2789" s="37"/>
      <c r="E2789" s="37"/>
      <c r="F2789" s="28"/>
      <c r="G2789" s="28"/>
    </row>
    <row r="2790" spans="3:7" s="25" customFormat="1" ht="15" x14ac:dyDescent="0.2">
      <c r="C2790" s="27"/>
      <c r="D2790" s="37"/>
      <c r="E2790" s="37"/>
      <c r="F2790" s="28"/>
      <c r="G2790" s="28"/>
    </row>
    <row r="2791" spans="3:7" s="25" customFormat="1" ht="15" x14ac:dyDescent="0.2">
      <c r="C2791" s="27"/>
      <c r="D2791" s="37"/>
      <c r="E2791" s="37"/>
      <c r="F2791" s="28"/>
      <c r="G2791" s="28"/>
    </row>
    <row r="2792" spans="3:7" s="25" customFormat="1" ht="15" x14ac:dyDescent="0.2">
      <c r="C2792" s="27"/>
      <c r="D2792" s="37"/>
      <c r="E2792" s="37"/>
      <c r="F2792" s="28"/>
      <c r="G2792" s="28"/>
    </row>
    <row r="2793" spans="3:7" s="25" customFormat="1" ht="15" x14ac:dyDescent="0.2">
      <c r="C2793" s="27"/>
      <c r="D2793" s="37"/>
      <c r="E2793" s="37"/>
      <c r="F2793" s="28"/>
      <c r="G2793" s="28"/>
    </row>
    <row r="2794" spans="3:7" s="25" customFormat="1" ht="15" x14ac:dyDescent="0.2">
      <c r="C2794" s="27"/>
      <c r="D2794" s="37"/>
      <c r="E2794" s="37"/>
      <c r="F2794" s="28"/>
      <c r="G2794" s="28"/>
    </row>
    <row r="2795" spans="3:7" s="25" customFormat="1" ht="15" x14ac:dyDescent="0.2">
      <c r="C2795" s="27"/>
      <c r="D2795" s="37"/>
      <c r="E2795" s="37"/>
      <c r="F2795" s="28"/>
      <c r="G2795" s="28"/>
    </row>
    <row r="2796" spans="3:7" s="25" customFormat="1" ht="15" x14ac:dyDescent="0.2">
      <c r="C2796" s="27"/>
      <c r="D2796" s="37"/>
      <c r="E2796" s="37"/>
      <c r="F2796" s="28"/>
      <c r="G2796" s="28"/>
    </row>
    <row r="2797" spans="3:7" s="25" customFormat="1" ht="15" x14ac:dyDescent="0.2">
      <c r="C2797" s="27"/>
      <c r="D2797" s="37"/>
      <c r="E2797" s="37"/>
      <c r="F2797" s="28"/>
      <c r="G2797" s="28"/>
    </row>
    <row r="2798" spans="3:7" s="25" customFormat="1" ht="15" x14ac:dyDescent="0.2">
      <c r="C2798" s="27"/>
      <c r="D2798" s="37"/>
      <c r="E2798" s="37"/>
      <c r="F2798" s="28"/>
      <c r="G2798" s="28"/>
    </row>
    <row r="2799" spans="3:7" s="25" customFormat="1" ht="15" x14ac:dyDescent="0.2">
      <c r="C2799" s="27"/>
      <c r="D2799" s="37"/>
      <c r="E2799" s="37"/>
      <c r="F2799" s="28"/>
      <c r="G2799" s="28"/>
    </row>
    <row r="2800" spans="3:7" s="25" customFormat="1" ht="15" x14ac:dyDescent="0.2">
      <c r="C2800" s="27"/>
      <c r="D2800" s="37"/>
      <c r="E2800" s="37"/>
      <c r="F2800" s="28"/>
      <c r="G2800" s="28"/>
    </row>
    <row r="2801" spans="3:7" s="25" customFormat="1" ht="15" x14ac:dyDescent="0.2">
      <c r="C2801" s="27"/>
      <c r="D2801" s="37"/>
      <c r="E2801" s="37"/>
      <c r="F2801" s="28"/>
      <c r="G2801" s="28"/>
    </row>
    <row r="2802" spans="3:7" s="25" customFormat="1" ht="15" x14ac:dyDescent="0.2">
      <c r="C2802" s="27"/>
      <c r="D2802" s="37"/>
      <c r="E2802" s="37"/>
      <c r="F2802" s="28"/>
      <c r="G2802" s="28"/>
    </row>
    <row r="2803" spans="3:7" s="25" customFormat="1" ht="15" x14ac:dyDescent="0.2">
      <c r="C2803" s="27"/>
      <c r="D2803" s="37"/>
      <c r="E2803" s="37"/>
      <c r="F2803" s="28"/>
      <c r="G2803" s="28"/>
    </row>
    <row r="2804" spans="3:7" s="25" customFormat="1" ht="15" x14ac:dyDescent="0.2">
      <c r="C2804" s="27"/>
      <c r="D2804" s="37"/>
      <c r="E2804" s="37"/>
      <c r="F2804" s="28"/>
      <c r="G2804" s="28"/>
    </row>
    <row r="2805" spans="3:7" s="25" customFormat="1" ht="15" x14ac:dyDescent="0.2">
      <c r="C2805" s="27"/>
      <c r="D2805" s="37"/>
      <c r="E2805" s="37"/>
      <c r="F2805" s="28"/>
      <c r="G2805" s="28"/>
    </row>
    <row r="2806" spans="3:7" s="25" customFormat="1" ht="15" x14ac:dyDescent="0.2">
      <c r="C2806" s="27"/>
      <c r="D2806" s="37"/>
      <c r="E2806" s="37"/>
      <c r="F2806" s="28"/>
      <c r="G2806" s="28"/>
    </row>
    <row r="2807" spans="3:7" s="25" customFormat="1" ht="15" x14ac:dyDescent="0.2">
      <c r="C2807" s="27"/>
      <c r="D2807" s="37"/>
      <c r="E2807" s="37"/>
      <c r="F2807" s="28"/>
      <c r="G2807" s="28"/>
    </row>
    <row r="2808" spans="3:7" s="25" customFormat="1" ht="15" x14ac:dyDescent="0.2">
      <c r="C2808" s="27"/>
      <c r="D2808" s="37"/>
      <c r="E2808" s="37"/>
      <c r="F2808" s="28"/>
      <c r="G2808" s="28"/>
    </row>
    <row r="2809" spans="3:7" s="25" customFormat="1" ht="15" x14ac:dyDescent="0.2">
      <c r="C2809" s="27"/>
      <c r="D2809" s="37"/>
      <c r="E2809" s="37"/>
      <c r="F2809" s="28"/>
      <c r="G2809" s="28"/>
    </row>
    <row r="2810" spans="3:7" s="25" customFormat="1" ht="15" x14ac:dyDescent="0.2">
      <c r="C2810" s="27"/>
      <c r="D2810" s="37"/>
      <c r="E2810" s="37"/>
      <c r="F2810" s="28"/>
      <c r="G2810" s="28"/>
    </row>
    <row r="2811" spans="3:7" s="25" customFormat="1" ht="15" x14ac:dyDescent="0.2">
      <c r="C2811" s="27"/>
      <c r="D2811" s="37"/>
      <c r="E2811" s="37"/>
      <c r="F2811" s="28"/>
      <c r="G2811" s="28"/>
    </row>
    <row r="2812" spans="3:7" s="25" customFormat="1" ht="15" x14ac:dyDescent="0.2">
      <c r="C2812" s="27"/>
      <c r="D2812" s="37"/>
      <c r="E2812" s="37"/>
      <c r="F2812" s="28"/>
      <c r="G2812" s="28"/>
    </row>
    <row r="2813" spans="3:7" s="25" customFormat="1" ht="15" x14ac:dyDescent="0.2">
      <c r="C2813" s="27"/>
      <c r="D2813" s="37"/>
      <c r="E2813" s="37"/>
      <c r="F2813" s="28"/>
      <c r="G2813" s="28"/>
    </row>
    <row r="2814" spans="3:7" s="25" customFormat="1" ht="15" x14ac:dyDescent="0.2">
      <c r="C2814" s="27"/>
      <c r="D2814" s="37"/>
      <c r="E2814" s="37"/>
      <c r="F2814" s="28"/>
      <c r="G2814" s="28"/>
    </row>
    <row r="2815" spans="3:7" s="25" customFormat="1" ht="15" x14ac:dyDescent="0.2">
      <c r="C2815" s="27"/>
      <c r="D2815" s="37"/>
      <c r="E2815" s="37"/>
      <c r="F2815" s="28"/>
      <c r="G2815" s="28"/>
    </row>
    <row r="2816" spans="3:7" s="25" customFormat="1" ht="15" x14ac:dyDescent="0.2">
      <c r="C2816" s="27"/>
      <c r="D2816" s="37"/>
      <c r="E2816" s="37"/>
      <c r="F2816" s="28"/>
      <c r="G2816" s="28"/>
    </row>
    <row r="2817" spans="3:7" s="25" customFormat="1" ht="15" x14ac:dyDescent="0.2">
      <c r="C2817" s="27"/>
      <c r="D2817" s="37"/>
      <c r="E2817" s="37"/>
      <c r="F2817" s="28"/>
      <c r="G2817" s="28"/>
    </row>
    <row r="2818" spans="3:7" s="25" customFormat="1" ht="15" x14ac:dyDescent="0.2">
      <c r="C2818" s="27"/>
      <c r="D2818" s="37"/>
      <c r="E2818" s="37"/>
      <c r="F2818" s="28"/>
      <c r="G2818" s="28"/>
    </row>
    <row r="2819" spans="3:7" s="25" customFormat="1" ht="15" x14ac:dyDescent="0.2">
      <c r="C2819" s="27"/>
      <c r="D2819" s="37"/>
      <c r="E2819" s="37"/>
      <c r="F2819" s="28"/>
      <c r="G2819" s="28"/>
    </row>
    <row r="2820" spans="3:7" s="25" customFormat="1" ht="15" x14ac:dyDescent="0.2">
      <c r="C2820" s="27"/>
      <c r="D2820" s="37"/>
      <c r="E2820" s="37"/>
      <c r="F2820" s="28"/>
      <c r="G2820" s="28"/>
    </row>
    <row r="2821" spans="3:7" s="25" customFormat="1" ht="15" x14ac:dyDescent="0.2">
      <c r="C2821" s="27"/>
      <c r="D2821" s="37"/>
      <c r="E2821" s="37"/>
      <c r="F2821" s="28"/>
      <c r="G2821" s="28"/>
    </row>
    <row r="2822" spans="3:7" s="25" customFormat="1" ht="15" x14ac:dyDescent="0.2">
      <c r="C2822" s="27"/>
      <c r="D2822" s="37"/>
      <c r="E2822" s="37"/>
      <c r="F2822" s="28"/>
      <c r="G2822" s="28"/>
    </row>
    <row r="2823" spans="3:7" s="25" customFormat="1" ht="15" x14ac:dyDescent="0.2">
      <c r="C2823" s="27"/>
      <c r="D2823" s="37"/>
      <c r="E2823" s="37"/>
      <c r="F2823" s="28"/>
      <c r="G2823" s="28"/>
    </row>
    <row r="2824" spans="3:7" s="25" customFormat="1" ht="15" x14ac:dyDescent="0.2">
      <c r="C2824" s="27"/>
      <c r="D2824" s="37"/>
      <c r="E2824" s="37"/>
      <c r="F2824" s="28"/>
      <c r="G2824" s="28"/>
    </row>
    <row r="2825" spans="3:7" s="25" customFormat="1" ht="15" x14ac:dyDescent="0.2">
      <c r="C2825" s="27"/>
      <c r="D2825" s="37"/>
      <c r="E2825" s="37"/>
      <c r="F2825" s="28"/>
      <c r="G2825" s="28"/>
    </row>
    <row r="2826" spans="3:7" s="25" customFormat="1" ht="15" x14ac:dyDescent="0.2">
      <c r="C2826" s="27"/>
      <c r="D2826" s="37"/>
      <c r="E2826" s="37"/>
      <c r="F2826" s="28"/>
      <c r="G2826" s="28"/>
    </row>
    <row r="2827" spans="3:7" s="25" customFormat="1" ht="15" x14ac:dyDescent="0.2">
      <c r="C2827" s="27"/>
      <c r="D2827" s="37"/>
      <c r="E2827" s="37"/>
      <c r="F2827" s="28"/>
      <c r="G2827" s="28"/>
    </row>
    <row r="2828" spans="3:7" s="25" customFormat="1" ht="15" x14ac:dyDescent="0.2">
      <c r="C2828" s="27"/>
      <c r="D2828" s="37"/>
      <c r="E2828" s="37"/>
      <c r="F2828" s="28"/>
      <c r="G2828" s="28"/>
    </row>
    <row r="2829" spans="3:7" s="25" customFormat="1" ht="15" x14ac:dyDescent="0.2">
      <c r="C2829" s="27"/>
      <c r="D2829" s="37"/>
      <c r="E2829" s="37"/>
      <c r="F2829" s="28"/>
      <c r="G2829" s="28"/>
    </row>
    <row r="2830" spans="3:7" s="25" customFormat="1" ht="15" x14ac:dyDescent="0.2">
      <c r="C2830" s="27"/>
      <c r="D2830" s="37"/>
      <c r="E2830" s="37"/>
      <c r="F2830" s="28"/>
      <c r="G2830" s="28"/>
    </row>
    <row r="2831" spans="3:7" s="25" customFormat="1" ht="15" x14ac:dyDescent="0.2">
      <c r="C2831" s="27"/>
      <c r="D2831" s="37"/>
      <c r="E2831" s="37"/>
      <c r="F2831" s="28"/>
      <c r="G2831" s="28"/>
    </row>
    <row r="2832" spans="3:7" s="25" customFormat="1" ht="15" x14ac:dyDescent="0.2">
      <c r="C2832" s="27"/>
      <c r="D2832" s="37"/>
      <c r="E2832" s="37"/>
      <c r="F2832" s="28"/>
      <c r="G2832" s="28"/>
    </row>
    <row r="2833" spans="3:7" s="25" customFormat="1" ht="15" x14ac:dyDescent="0.2">
      <c r="C2833" s="27"/>
      <c r="D2833" s="37"/>
      <c r="E2833" s="37"/>
      <c r="F2833" s="28"/>
      <c r="G2833" s="28"/>
    </row>
    <row r="2834" spans="3:7" s="25" customFormat="1" ht="15" x14ac:dyDescent="0.2">
      <c r="C2834" s="27"/>
      <c r="D2834" s="37"/>
      <c r="E2834" s="37"/>
      <c r="F2834" s="28"/>
      <c r="G2834" s="28"/>
    </row>
    <row r="2835" spans="3:7" s="25" customFormat="1" ht="15" x14ac:dyDescent="0.2">
      <c r="C2835" s="27"/>
      <c r="D2835" s="37"/>
      <c r="E2835" s="37"/>
      <c r="F2835" s="28"/>
      <c r="G2835" s="28"/>
    </row>
    <row r="2836" spans="3:7" s="25" customFormat="1" ht="15" x14ac:dyDescent="0.2">
      <c r="C2836" s="27"/>
      <c r="D2836" s="37"/>
      <c r="E2836" s="37"/>
      <c r="F2836" s="28"/>
      <c r="G2836" s="28"/>
    </row>
    <row r="2837" spans="3:7" s="25" customFormat="1" ht="15" x14ac:dyDescent="0.2">
      <c r="C2837" s="27"/>
      <c r="D2837" s="37"/>
      <c r="E2837" s="37"/>
      <c r="F2837" s="28"/>
      <c r="G2837" s="28"/>
    </row>
    <row r="2838" spans="3:7" s="25" customFormat="1" ht="15" x14ac:dyDescent="0.2">
      <c r="C2838" s="27"/>
      <c r="D2838" s="37"/>
      <c r="E2838" s="37"/>
      <c r="F2838" s="28"/>
      <c r="G2838" s="28"/>
    </row>
    <row r="2839" spans="3:7" s="25" customFormat="1" ht="15" x14ac:dyDescent="0.2">
      <c r="C2839" s="27"/>
      <c r="D2839" s="37"/>
      <c r="E2839" s="37"/>
      <c r="F2839" s="28"/>
      <c r="G2839" s="28"/>
    </row>
    <row r="2840" spans="3:7" s="25" customFormat="1" ht="15" x14ac:dyDescent="0.2">
      <c r="C2840" s="27"/>
      <c r="D2840" s="37"/>
      <c r="E2840" s="37"/>
      <c r="F2840" s="28"/>
      <c r="G2840" s="28"/>
    </row>
    <row r="2841" spans="3:7" s="25" customFormat="1" ht="15" x14ac:dyDescent="0.2">
      <c r="C2841" s="27"/>
      <c r="D2841" s="37"/>
      <c r="E2841" s="37"/>
      <c r="F2841" s="28"/>
      <c r="G2841" s="28"/>
    </row>
    <row r="2842" spans="3:7" s="25" customFormat="1" ht="15" x14ac:dyDescent="0.2">
      <c r="C2842" s="27"/>
      <c r="D2842" s="37"/>
      <c r="E2842" s="37"/>
      <c r="F2842" s="28"/>
      <c r="G2842" s="28"/>
    </row>
    <row r="2843" spans="3:7" s="25" customFormat="1" ht="15" x14ac:dyDescent="0.2">
      <c r="C2843" s="27"/>
      <c r="D2843" s="37"/>
      <c r="E2843" s="37"/>
      <c r="F2843" s="28"/>
      <c r="G2843" s="28"/>
    </row>
    <row r="2844" spans="3:7" s="25" customFormat="1" ht="15" x14ac:dyDescent="0.2">
      <c r="C2844" s="27"/>
      <c r="D2844" s="37"/>
      <c r="E2844" s="37"/>
      <c r="F2844" s="28"/>
      <c r="G2844" s="28"/>
    </row>
    <row r="2845" spans="3:7" s="25" customFormat="1" ht="15" x14ac:dyDescent="0.2">
      <c r="C2845" s="27"/>
      <c r="D2845" s="37"/>
      <c r="E2845" s="37"/>
      <c r="F2845" s="28"/>
      <c r="G2845" s="28"/>
    </row>
    <row r="2846" spans="3:7" s="25" customFormat="1" ht="15" x14ac:dyDescent="0.2">
      <c r="C2846" s="27"/>
      <c r="D2846" s="37"/>
      <c r="E2846" s="37"/>
      <c r="F2846" s="28"/>
      <c r="G2846" s="28"/>
    </row>
    <row r="2847" spans="3:7" s="25" customFormat="1" ht="15" x14ac:dyDescent="0.2">
      <c r="C2847" s="27"/>
      <c r="D2847" s="37"/>
      <c r="E2847" s="37"/>
      <c r="F2847" s="28"/>
      <c r="G2847" s="28"/>
    </row>
    <row r="2848" spans="3:7" s="25" customFormat="1" ht="15" x14ac:dyDescent="0.2">
      <c r="C2848" s="27"/>
      <c r="D2848" s="37"/>
      <c r="E2848" s="37"/>
      <c r="F2848" s="28"/>
      <c r="G2848" s="28"/>
    </row>
    <row r="2849" spans="3:7" s="25" customFormat="1" ht="15" x14ac:dyDescent="0.2">
      <c r="C2849" s="27"/>
      <c r="D2849" s="37"/>
      <c r="E2849" s="37"/>
      <c r="F2849" s="28"/>
      <c r="G2849" s="28"/>
    </row>
    <row r="2850" spans="3:7" s="25" customFormat="1" ht="15" x14ac:dyDescent="0.2">
      <c r="C2850" s="27"/>
      <c r="D2850" s="37"/>
      <c r="E2850" s="37"/>
      <c r="F2850" s="28"/>
      <c r="G2850" s="28"/>
    </row>
    <row r="2851" spans="3:7" s="25" customFormat="1" ht="15" x14ac:dyDescent="0.2">
      <c r="C2851" s="27"/>
      <c r="D2851" s="37"/>
      <c r="E2851" s="37"/>
      <c r="F2851" s="28"/>
      <c r="G2851" s="28"/>
    </row>
    <row r="2852" spans="3:7" s="25" customFormat="1" ht="15" x14ac:dyDescent="0.2">
      <c r="C2852" s="27"/>
      <c r="D2852" s="37"/>
      <c r="E2852" s="37"/>
      <c r="F2852" s="28"/>
      <c r="G2852" s="28"/>
    </row>
    <row r="2853" spans="3:7" s="25" customFormat="1" ht="15" x14ac:dyDescent="0.2">
      <c r="C2853" s="27"/>
      <c r="D2853" s="37"/>
      <c r="E2853" s="37"/>
      <c r="F2853" s="28"/>
      <c r="G2853" s="28"/>
    </row>
    <row r="2854" spans="3:7" s="25" customFormat="1" ht="15" x14ac:dyDescent="0.2">
      <c r="C2854" s="27"/>
      <c r="D2854" s="37"/>
      <c r="E2854" s="37"/>
      <c r="F2854" s="28"/>
      <c r="G2854" s="28"/>
    </row>
    <row r="2855" spans="3:7" s="25" customFormat="1" ht="15" x14ac:dyDescent="0.2">
      <c r="C2855" s="27"/>
      <c r="D2855" s="37"/>
      <c r="E2855" s="37"/>
      <c r="F2855" s="28"/>
      <c r="G2855" s="28"/>
    </row>
    <row r="2856" spans="3:7" s="25" customFormat="1" ht="15" x14ac:dyDescent="0.2">
      <c r="C2856" s="27"/>
      <c r="D2856" s="37"/>
      <c r="E2856" s="37"/>
      <c r="F2856" s="28"/>
      <c r="G2856" s="28"/>
    </row>
    <row r="2857" spans="3:7" s="25" customFormat="1" ht="15" x14ac:dyDescent="0.2">
      <c r="C2857" s="27"/>
      <c r="D2857" s="37"/>
      <c r="E2857" s="37"/>
      <c r="F2857" s="28"/>
      <c r="G2857" s="28"/>
    </row>
    <row r="2858" spans="3:7" s="25" customFormat="1" ht="15" x14ac:dyDescent="0.2">
      <c r="C2858" s="27"/>
      <c r="D2858" s="37"/>
      <c r="E2858" s="37"/>
      <c r="F2858" s="28"/>
      <c r="G2858" s="28"/>
    </row>
    <row r="2859" spans="3:7" s="25" customFormat="1" ht="15" x14ac:dyDescent="0.2">
      <c r="C2859" s="27"/>
      <c r="D2859" s="37"/>
      <c r="E2859" s="37"/>
      <c r="F2859" s="28"/>
      <c r="G2859" s="28"/>
    </row>
    <row r="2860" spans="3:7" s="25" customFormat="1" ht="15" x14ac:dyDescent="0.2">
      <c r="C2860" s="27"/>
      <c r="D2860" s="37"/>
      <c r="E2860" s="37"/>
      <c r="F2860" s="28"/>
      <c r="G2860" s="28"/>
    </row>
    <row r="2861" spans="3:7" s="25" customFormat="1" ht="15" x14ac:dyDescent="0.2">
      <c r="C2861" s="27"/>
      <c r="D2861" s="37"/>
      <c r="E2861" s="37"/>
      <c r="F2861" s="28"/>
      <c r="G2861" s="28"/>
    </row>
    <row r="2862" spans="3:7" s="25" customFormat="1" ht="15" x14ac:dyDescent="0.2">
      <c r="C2862" s="27"/>
      <c r="D2862" s="37"/>
      <c r="E2862" s="37"/>
      <c r="F2862" s="28"/>
      <c r="G2862" s="28"/>
    </row>
    <row r="2863" spans="3:7" s="25" customFormat="1" ht="15" x14ac:dyDescent="0.2">
      <c r="C2863" s="27"/>
      <c r="D2863" s="37"/>
      <c r="E2863" s="37"/>
      <c r="F2863" s="28"/>
      <c r="G2863" s="28"/>
    </row>
    <row r="2864" spans="3:7" s="25" customFormat="1" ht="15" x14ac:dyDescent="0.2">
      <c r="C2864" s="27"/>
      <c r="D2864" s="37"/>
      <c r="E2864" s="37"/>
      <c r="F2864" s="28"/>
      <c r="G2864" s="28"/>
    </row>
    <row r="2865" spans="3:7" s="25" customFormat="1" ht="15" x14ac:dyDescent="0.2">
      <c r="C2865" s="27"/>
      <c r="D2865" s="37"/>
      <c r="E2865" s="37"/>
      <c r="F2865" s="28"/>
      <c r="G2865" s="28"/>
    </row>
    <row r="2866" spans="3:7" s="25" customFormat="1" ht="15" x14ac:dyDescent="0.2">
      <c r="C2866" s="27"/>
      <c r="D2866" s="37"/>
      <c r="E2866" s="37"/>
      <c r="F2866" s="28"/>
      <c r="G2866" s="28"/>
    </row>
    <row r="2867" spans="3:7" s="25" customFormat="1" ht="15" x14ac:dyDescent="0.2">
      <c r="C2867" s="27"/>
      <c r="D2867" s="37"/>
      <c r="E2867" s="37"/>
      <c r="F2867" s="28"/>
      <c r="G2867" s="28"/>
    </row>
    <row r="2868" spans="3:7" s="25" customFormat="1" ht="15" x14ac:dyDescent="0.2">
      <c r="C2868" s="27"/>
      <c r="D2868" s="37"/>
      <c r="E2868" s="37"/>
      <c r="F2868" s="28"/>
      <c r="G2868" s="28"/>
    </row>
    <row r="2869" spans="3:7" s="25" customFormat="1" ht="15" x14ac:dyDescent="0.2">
      <c r="C2869" s="27"/>
      <c r="D2869" s="37"/>
      <c r="E2869" s="37"/>
      <c r="F2869" s="28"/>
      <c r="G2869" s="28"/>
    </row>
    <row r="2870" spans="3:7" s="25" customFormat="1" ht="15" x14ac:dyDescent="0.2">
      <c r="C2870" s="27"/>
      <c r="D2870" s="37"/>
      <c r="E2870" s="37"/>
      <c r="F2870" s="28"/>
      <c r="G2870" s="28"/>
    </row>
    <row r="2871" spans="3:7" s="25" customFormat="1" ht="15" x14ac:dyDescent="0.2">
      <c r="C2871" s="27"/>
      <c r="D2871" s="37"/>
      <c r="E2871" s="37"/>
      <c r="F2871" s="28"/>
      <c r="G2871" s="28"/>
    </row>
    <row r="2872" spans="3:7" s="25" customFormat="1" ht="15" x14ac:dyDescent="0.2">
      <c r="C2872" s="27"/>
      <c r="D2872" s="37"/>
      <c r="E2872" s="37"/>
      <c r="F2872" s="28"/>
      <c r="G2872" s="28"/>
    </row>
    <row r="2873" spans="3:7" s="25" customFormat="1" ht="15" x14ac:dyDescent="0.2">
      <c r="C2873" s="27"/>
      <c r="D2873" s="37"/>
      <c r="E2873" s="37"/>
      <c r="F2873" s="28"/>
      <c r="G2873" s="28"/>
    </row>
    <row r="2874" spans="3:7" s="25" customFormat="1" ht="15" x14ac:dyDescent="0.2">
      <c r="C2874" s="27"/>
      <c r="D2874" s="37"/>
      <c r="E2874" s="37"/>
      <c r="F2874" s="28"/>
      <c r="G2874" s="28"/>
    </row>
    <row r="2875" spans="3:7" s="25" customFormat="1" ht="15" x14ac:dyDescent="0.2">
      <c r="C2875" s="27"/>
      <c r="D2875" s="37"/>
      <c r="E2875" s="37"/>
      <c r="F2875" s="28"/>
      <c r="G2875" s="28"/>
    </row>
    <row r="2876" spans="3:7" s="25" customFormat="1" ht="15" x14ac:dyDescent="0.2">
      <c r="C2876" s="27"/>
      <c r="D2876" s="37"/>
      <c r="E2876" s="37"/>
      <c r="F2876" s="28"/>
      <c r="G2876" s="28"/>
    </row>
    <row r="2877" spans="3:7" s="25" customFormat="1" ht="15" x14ac:dyDescent="0.2">
      <c r="C2877" s="27"/>
      <c r="D2877" s="37"/>
      <c r="E2877" s="37"/>
      <c r="F2877" s="28"/>
      <c r="G2877" s="28"/>
    </row>
    <row r="2878" spans="3:7" s="25" customFormat="1" ht="15" x14ac:dyDescent="0.2">
      <c r="C2878" s="27"/>
      <c r="D2878" s="37"/>
      <c r="E2878" s="37"/>
      <c r="F2878" s="28"/>
      <c r="G2878" s="28"/>
    </row>
    <row r="2879" spans="3:7" s="25" customFormat="1" ht="15" x14ac:dyDescent="0.2">
      <c r="C2879" s="27"/>
      <c r="D2879" s="37"/>
      <c r="E2879" s="37"/>
      <c r="F2879" s="28"/>
      <c r="G2879" s="28"/>
    </row>
    <row r="2880" spans="3:7" s="25" customFormat="1" ht="15" x14ac:dyDescent="0.2">
      <c r="C2880" s="27"/>
      <c r="D2880" s="37"/>
      <c r="E2880" s="37"/>
      <c r="F2880" s="28"/>
      <c r="G2880" s="28"/>
    </row>
    <row r="2881" spans="3:7" s="25" customFormat="1" ht="15" x14ac:dyDescent="0.2">
      <c r="C2881" s="27"/>
      <c r="D2881" s="37"/>
      <c r="E2881" s="37"/>
      <c r="F2881" s="28"/>
      <c r="G2881" s="28"/>
    </row>
    <row r="2882" spans="3:7" s="25" customFormat="1" ht="15" x14ac:dyDescent="0.2">
      <c r="C2882" s="27"/>
      <c r="D2882" s="37"/>
      <c r="E2882" s="37"/>
      <c r="F2882" s="28"/>
      <c r="G2882" s="28"/>
    </row>
    <row r="2883" spans="3:7" s="25" customFormat="1" ht="15" x14ac:dyDescent="0.2">
      <c r="C2883" s="27"/>
      <c r="D2883" s="37"/>
      <c r="E2883" s="37"/>
      <c r="F2883" s="28"/>
      <c r="G2883" s="28"/>
    </row>
    <row r="2884" spans="3:7" s="25" customFormat="1" ht="15" x14ac:dyDescent="0.2">
      <c r="C2884" s="27"/>
      <c r="D2884" s="37"/>
      <c r="E2884" s="37"/>
      <c r="F2884" s="28"/>
      <c r="G2884" s="28"/>
    </row>
    <row r="2885" spans="3:7" s="25" customFormat="1" ht="15" x14ac:dyDescent="0.2">
      <c r="C2885" s="27"/>
      <c r="D2885" s="37"/>
      <c r="E2885" s="37"/>
      <c r="F2885" s="28"/>
      <c r="G2885" s="28"/>
    </row>
    <row r="2886" spans="3:7" s="25" customFormat="1" ht="15" x14ac:dyDescent="0.2">
      <c r="C2886" s="27"/>
      <c r="D2886" s="37"/>
      <c r="E2886" s="37"/>
      <c r="F2886" s="28"/>
      <c r="G2886" s="28"/>
    </row>
    <row r="2887" spans="3:7" s="25" customFormat="1" ht="15" x14ac:dyDescent="0.2">
      <c r="C2887" s="27"/>
      <c r="D2887" s="37"/>
      <c r="E2887" s="37"/>
      <c r="F2887" s="28"/>
      <c r="G2887" s="28"/>
    </row>
    <row r="2888" spans="3:7" s="25" customFormat="1" ht="15" x14ac:dyDescent="0.2">
      <c r="C2888" s="27"/>
      <c r="D2888" s="37"/>
      <c r="E2888" s="37"/>
      <c r="F2888" s="28"/>
      <c r="G2888" s="28"/>
    </row>
    <row r="2889" spans="3:7" s="25" customFormat="1" ht="15" x14ac:dyDescent="0.2">
      <c r="C2889" s="27"/>
      <c r="D2889" s="37"/>
      <c r="E2889" s="37"/>
      <c r="F2889" s="28"/>
      <c r="G2889" s="28"/>
    </row>
    <row r="2890" spans="3:7" s="25" customFormat="1" ht="15" x14ac:dyDescent="0.2">
      <c r="C2890" s="27"/>
      <c r="D2890" s="37"/>
      <c r="E2890" s="37"/>
      <c r="F2890" s="28"/>
      <c r="G2890" s="28"/>
    </row>
    <row r="2891" spans="3:7" s="25" customFormat="1" ht="15" x14ac:dyDescent="0.2">
      <c r="C2891" s="27"/>
      <c r="D2891" s="37"/>
      <c r="E2891" s="37"/>
      <c r="F2891" s="28"/>
      <c r="G2891" s="28"/>
    </row>
    <row r="2892" spans="3:7" s="25" customFormat="1" ht="15" x14ac:dyDescent="0.2">
      <c r="C2892" s="27"/>
      <c r="D2892" s="37"/>
      <c r="E2892" s="37"/>
      <c r="F2892" s="28"/>
      <c r="G2892" s="28"/>
    </row>
    <row r="2893" spans="3:7" s="25" customFormat="1" ht="15" x14ac:dyDescent="0.2">
      <c r="C2893" s="27"/>
      <c r="D2893" s="37"/>
      <c r="E2893" s="37"/>
      <c r="F2893" s="28"/>
      <c r="G2893" s="28"/>
    </row>
    <row r="2894" spans="3:7" s="25" customFormat="1" ht="15" x14ac:dyDescent="0.2">
      <c r="C2894" s="27"/>
      <c r="D2894" s="37"/>
      <c r="E2894" s="37"/>
      <c r="F2894" s="28"/>
      <c r="G2894" s="28"/>
    </row>
    <row r="2895" spans="3:7" s="25" customFormat="1" ht="15" x14ac:dyDescent="0.2">
      <c r="C2895" s="27"/>
      <c r="D2895" s="37"/>
      <c r="E2895" s="37"/>
      <c r="F2895" s="28"/>
      <c r="G2895" s="28"/>
    </row>
    <row r="2896" spans="3:7" s="25" customFormat="1" ht="15" x14ac:dyDescent="0.2">
      <c r="C2896" s="27"/>
      <c r="D2896" s="37"/>
      <c r="E2896" s="37"/>
      <c r="F2896" s="28"/>
      <c r="G2896" s="28"/>
    </row>
    <row r="2897" spans="3:7" s="25" customFormat="1" ht="15" x14ac:dyDescent="0.2">
      <c r="C2897" s="27"/>
      <c r="D2897" s="37"/>
      <c r="E2897" s="37"/>
      <c r="F2897" s="28"/>
      <c r="G2897" s="28"/>
    </row>
    <row r="2898" spans="3:7" s="25" customFormat="1" ht="15" x14ac:dyDescent="0.2">
      <c r="C2898" s="27"/>
      <c r="D2898" s="37"/>
      <c r="E2898" s="37"/>
      <c r="F2898" s="28"/>
      <c r="G2898" s="28"/>
    </row>
    <row r="2899" spans="3:7" s="25" customFormat="1" ht="15" x14ac:dyDescent="0.2">
      <c r="C2899" s="27"/>
      <c r="D2899" s="37"/>
      <c r="E2899" s="37"/>
      <c r="F2899" s="28"/>
      <c r="G2899" s="28"/>
    </row>
    <row r="2900" spans="3:7" s="25" customFormat="1" ht="15" x14ac:dyDescent="0.2">
      <c r="C2900" s="27"/>
      <c r="D2900" s="37"/>
      <c r="E2900" s="37"/>
      <c r="F2900" s="28"/>
      <c r="G2900" s="28"/>
    </row>
    <row r="2901" spans="3:7" s="25" customFormat="1" ht="15" x14ac:dyDescent="0.2">
      <c r="C2901" s="27"/>
      <c r="D2901" s="37"/>
      <c r="E2901" s="37"/>
      <c r="F2901" s="28"/>
      <c r="G2901" s="28"/>
    </row>
    <row r="2902" spans="3:7" s="25" customFormat="1" ht="15" x14ac:dyDescent="0.2">
      <c r="C2902" s="27"/>
      <c r="D2902" s="37"/>
      <c r="E2902" s="37"/>
      <c r="F2902" s="28"/>
      <c r="G2902" s="28"/>
    </row>
    <row r="2903" spans="3:7" s="25" customFormat="1" ht="15" x14ac:dyDescent="0.2">
      <c r="C2903" s="27"/>
      <c r="D2903" s="37"/>
      <c r="E2903" s="37"/>
      <c r="F2903" s="28"/>
      <c r="G2903" s="28"/>
    </row>
    <row r="2904" spans="3:7" s="25" customFormat="1" ht="15" x14ac:dyDescent="0.2">
      <c r="C2904" s="27"/>
      <c r="D2904" s="37"/>
      <c r="E2904" s="37"/>
      <c r="F2904" s="28"/>
      <c r="G2904" s="28"/>
    </row>
    <row r="2905" spans="3:7" s="25" customFormat="1" ht="15" x14ac:dyDescent="0.2">
      <c r="C2905" s="27"/>
      <c r="D2905" s="37"/>
      <c r="E2905" s="37"/>
      <c r="F2905" s="28"/>
      <c r="G2905" s="28"/>
    </row>
    <row r="2906" spans="3:7" s="25" customFormat="1" ht="15" x14ac:dyDescent="0.2">
      <c r="C2906" s="27"/>
      <c r="D2906" s="37"/>
      <c r="E2906" s="37"/>
      <c r="F2906" s="28"/>
      <c r="G2906" s="28"/>
    </row>
    <row r="2907" spans="3:7" s="25" customFormat="1" ht="15" x14ac:dyDescent="0.2">
      <c r="C2907" s="27"/>
      <c r="D2907" s="37"/>
      <c r="E2907" s="37"/>
      <c r="F2907" s="28"/>
      <c r="G2907" s="28"/>
    </row>
    <row r="2908" spans="3:7" s="25" customFormat="1" ht="15" x14ac:dyDescent="0.2">
      <c r="C2908" s="27"/>
      <c r="D2908" s="37"/>
      <c r="E2908" s="37"/>
      <c r="F2908" s="28"/>
      <c r="G2908" s="28"/>
    </row>
    <row r="2909" spans="3:7" s="25" customFormat="1" ht="15" x14ac:dyDescent="0.2">
      <c r="C2909" s="27"/>
      <c r="D2909" s="37"/>
      <c r="E2909" s="37"/>
      <c r="F2909" s="28"/>
      <c r="G2909" s="28"/>
    </row>
    <row r="2910" spans="3:7" s="25" customFormat="1" ht="15" x14ac:dyDescent="0.2">
      <c r="C2910" s="27"/>
      <c r="D2910" s="37"/>
      <c r="E2910" s="37"/>
      <c r="F2910" s="28"/>
      <c r="G2910" s="28"/>
    </row>
    <row r="2911" spans="3:7" s="25" customFormat="1" ht="15" x14ac:dyDescent="0.2">
      <c r="C2911" s="27"/>
      <c r="D2911" s="37"/>
      <c r="E2911" s="37"/>
      <c r="F2911" s="28"/>
      <c r="G2911" s="28"/>
    </row>
    <row r="2912" spans="3:7" s="25" customFormat="1" ht="15" x14ac:dyDescent="0.2">
      <c r="C2912" s="27"/>
      <c r="D2912" s="37"/>
      <c r="E2912" s="37"/>
      <c r="F2912" s="28"/>
      <c r="G2912" s="28"/>
    </row>
    <row r="2913" spans="3:7" s="25" customFormat="1" ht="15" x14ac:dyDescent="0.2">
      <c r="C2913" s="27"/>
      <c r="D2913" s="37"/>
      <c r="E2913" s="37"/>
      <c r="F2913" s="28"/>
      <c r="G2913" s="28"/>
    </row>
    <row r="2914" spans="3:7" s="25" customFormat="1" ht="15" x14ac:dyDescent="0.2">
      <c r="C2914" s="27"/>
      <c r="D2914" s="37"/>
      <c r="E2914" s="37"/>
      <c r="F2914" s="28"/>
      <c r="G2914" s="28"/>
    </row>
    <row r="2915" spans="3:7" s="25" customFormat="1" ht="15" x14ac:dyDescent="0.2">
      <c r="C2915" s="27"/>
      <c r="D2915" s="37"/>
      <c r="E2915" s="37"/>
      <c r="F2915" s="28"/>
      <c r="G2915" s="28"/>
    </row>
    <row r="2916" spans="3:7" s="25" customFormat="1" ht="15" x14ac:dyDescent="0.2">
      <c r="C2916" s="27"/>
      <c r="D2916" s="37"/>
      <c r="E2916" s="37"/>
      <c r="F2916" s="28"/>
      <c r="G2916" s="28"/>
    </row>
    <row r="2917" spans="3:7" s="25" customFormat="1" ht="15" x14ac:dyDescent="0.2">
      <c r="C2917" s="27"/>
      <c r="D2917" s="37"/>
      <c r="E2917" s="37"/>
      <c r="F2917" s="28"/>
      <c r="G2917" s="28"/>
    </row>
    <row r="2918" spans="3:7" s="25" customFormat="1" ht="15" x14ac:dyDescent="0.2">
      <c r="C2918" s="27"/>
      <c r="D2918" s="37"/>
      <c r="E2918" s="37"/>
      <c r="F2918" s="28"/>
      <c r="G2918" s="28"/>
    </row>
    <row r="2919" spans="3:7" s="25" customFormat="1" ht="15" x14ac:dyDescent="0.2">
      <c r="C2919" s="27"/>
      <c r="D2919" s="37"/>
      <c r="E2919" s="37"/>
      <c r="F2919" s="28"/>
      <c r="G2919" s="28"/>
    </row>
    <row r="2920" spans="3:7" s="25" customFormat="1" ht="15" x14ac:dyDescent="0.2">
      <c r="C2920" s="27"/>
      <c r="D2920" s="37"/>
      <c r="E2920" s="37"/>
      <c r="F2920" s="28"/>
      <c r="G2920" s="28"/>
    </row>
    <row r="2921" spans="3:7" s="25" customFormat="1" ht="15" x14ac:dyDescent="0.2">
      <c r="C2921" s="27"/>
      <c r="D2921" s="37"/>
      <c r="E2921" s="37"/>
      <c r="F2921" s="28"/>
      <c r="G2921" s="28"/>
    </row>
    <row r="2922" spans="3:7" s="25" customFormat="1" ht="15" x14ac:dyDescent="0.2">
      <c r="C2922" s="27"/>
      <c r="D2922" s="37"/>
      <c r="E2922" s="37"/>
      <c r="F2922" s="28"/>
      <c r="G2922" s="28"/>
    </row>
    <row r="2923" spans="3:7" s="25" customFormat="1" ht="15" x14ac:dyDescent="0.2">
      <c r="C2923" s="27"/>
      <c r="D2923" s="37"/>
      <c r="E2923" s="37"/>
      <c r="F2923" s="28"/>
      <c r="G2923" s="28"/>
    </row>
    <row r="2924" spans="3:7" s="25" customFormat="1" ht="15" x14ac:dyDescent="0.2">
      <c r="C2924" s="27"/>
      <c r="D2924" s="37"/>
      <c r="E2924" s="37"/>
      <c r="F2924" s="28"/>
      <c r="G2924" s="28"/>
    </row>
    <row r="2925" spans="3:7" s="25" customFormat="1" ht="15" x14ac:dyDescent="0.2">
      <c r="C2925" s="27"/>
      <c r="D2925" s="37"/>
      <c r="E2925" s="37"/>
      <c r="F2925" s="28"/>
      <c r="G2925" s="28"/>
    </row>
    <row r="2926" spans="3:7" s="25" customFormat="1" ht="15" x14ac:dyDescent="0.2">
      <c r="C2926" s="27"/>
      <c r="D2926" s="37"/>
      <c r="E2926" s="37"/>
      <c r="F2926" s="28"/>
      <c r="G2926" s="28"/>
    </row>
    <row r="2927" spans="3:7" s="25" customFormat="1" ht="15" x14ac:dyDescent="0.2">
      <c r="C2927" s="27"/>
      <c r="D2927" s="37"/>
      <c r="E2927" s="37"/>
      <c r="F2927" s="28"/>
      <c r="G2927" s="28"/>
    </row>
    <row r="2928" spans="3:7" s="25" customFormat="1" ht="15" x14ac:dyDescent="0.2">
      <c r="C2928" s="27"/>
      <c r="D2928" s="37"/>
      <c r="E2928" s="37"/>
      <c r="F2928" s="28"/>
      <c r="G2928" s="28"/>
    </row>
    <row r="2929" spans="3:7" s="25" customFormat="1" ht="15" x14ac:dyDescent="0.2">
      <c r="C2929" s="27"/>
      <c r="D2929" s="37"/>
      <c r="E2929" s="37"/>
      <c r="F2929" s="28"/>
      <c r="G2929" s="28"/>
    </row>
    <row r="2930" spans="3:7" s="25" customFormat="1" ht="15" x14ac:dyDescent="0.2">
      <c r="C2930" s="27"/>
      <c r="D2930" s="37"/>
      <c r="E2930" s="37"/>
      <c r="F2930" s="28"/>
      <c r="G2930" s="28"/>
    </row>
    <row r="2931" spans="3:7" s="25" customFormat="1" ht="15" x14ac:dyDescent="0.2">
      <c r="C2931" s="27"/>
      <c r="D2931" s="37"/>
      <c r="E2931" s="37"/>
      <c r="F2931" s="28"/>
      <c r="G2931" s="28"/>
    </row>
    <row r="2932" spans="3:7" s="25" customFormat="1" ht="15" x14ac:dyDescent="0.2">
      <c r="C2932" s="27"/>
      <c r="D2932" s="37"/>
      <c r="E2932" s="37"/>
      <c r="F2932" s="28"/>
      <c r="G2932" s="28"/>
    </row>
    <row r="2933" spans="3:7" s="25" customFormat="1" ht="15" x14ac:dyDescent="0.2">
      <c r="C2933" s="27"/>
      <c r="D2933" s="37"/>
      <c r="E2933" s="37"/>
      <c r="F2933" s="28"/>
      <c r="G2933" s="28"/>
    </row>
    <row r="2934" spans="3:7" s="25" customFormat="1" ht="15" x14ac:dyDescent="0.2">
      <c r="C2934" s="27"/>
      <c r="D2934" s="37"/>
      <c r="E2934" s="37"/>
      <c r="F2934" s="28"/>
      <c r="G2934" s="28"/>
    </row>
    <row r="2935" spans="3:7" s="25" customFormat="1" ht="15" x14ac:dyDescent="0.2">
      <c r="C2935" s="27"/>
      <c r="D2935" s="37"/>
      <c r="E2935" s="37"/>
      <c r="F2935" s="28"/>
      <c r="G2935" s="28"/>
    </row>
    <row r="2936" spans="3:7" s="25" customFormat="1" ht="15" x14ac:dyDescent="0.2">
      <c r="C2936" s="27"/>
      <c r="D2936" s="37"/>
      <c r="E2936" s="37"/>
      <c r="F2936" s="28"/>
      <c r="G2936" s="28"/>
    </row>
    <row r="2937" spans="3:7" s="25" customFormat="1" ht="15" x14ac:dyDescent="0.2">
      <c r="C2937" s="27"/>
      <c r="D2937" s="37"/>
      <c r="E2937" s="37"/>
      <c r="F2937" s="28"/>
      <c r="G2937" s="28"/>
    </row>
    <row r="2938" spans="3:7" s="25" customFormat="1" ht="15" x14ac:dyDescent="0.2">
      <c r="C2938" s="27"/>
      <c r="D2938" s="37"/>
      <c r="E2938" s="37"/>
      <c r="F2938" s="28"/>
      <c r="G2938" s="28"/>
    </row>
    <row r="2939" spans="3:7" s="25" customFormat="1" ht="15" x14ac:dyDescent="0.2">
      <c r="C2939" s="27"/>
      <c r="D2939" s="37"/>
      <c r="E2939" s="37"/>
      <c r="F2939" s="28"/>
      <c r="G2939" s="28"/>
    </row>
    <row r="2940" spans="3:7" s="25" customFormat="1" ht="15" x14ac:dyDescent="0.2">
      <c r="C2940" s="27"/>
      <c r="D2940" s="37"/>
      <c r="E2940" s="37"/>
      <c r="F2940" s="28"/>
      <c r="G2940" s="28"/>
    </row>
    <row r="2941" spans="3:7" s="25" customFormat="1" ht="15" x14ac:dyDescent="0.2">
      <c r="C2941" s="27"/>
      <c r="D2941" s="37"/>
      <c r="E2941" s="37"/>
      <c r="F2941" s="28"/>
      <c r="G2941" s="28"/>
    </row>
    <row r="2942" spans="3:7" s="25" customFormat="1" ht="15" x14ac:dyDescent="0.2">
      <c r="C2942" s="27"/>
      <c r="D2942" s="37"/>
      <c r="E2942" s="37"/>
      <c r="F2942" s="28"/>
      <c r="G2942" s="28"/>
    </row>
    <row r="2943" spans="3:7" s="25" customFormat="1" ht="15" x14ac:dyDescent="0.2">
      <c r="C2943" s="27"/>
      <c r="D2943" s="37"/>
      <c r="E2943" s="37"/>
      <c r="F2943" s="28"/>
      <c r="G2943" s="28"/>
    </row>
    <row r="2944" spans="3:7" s="25" customFormat="1" ht="15" x14ac:dyDescent="0.2">
      <c r="C2944" s="27"/>
      <c r="D2944" s="37"/>
      <c r="E2944" s="37"/>
      <c r="F2944" s="28"/>
      <c r="G2944" s="28"/>
    </row>
    <row r="2945" spans="3:7" s="25" customFormat="1" ht="15" x14ac:dyDescent="0.2">
      <c r="C2945" s="27"/>
      <c r="D2945" s="37"/>
      <c r="E2945" s="37"/>
      <c r="F2945" s="28"/>
      <c r="G2945" s="28"/>
    </row>
    <row r="2946" spans="3:7" s="25" customFormat="1" ht="15" x14ac:dyDescent="0.2">
      <c r="C2946" s="27"/>
      <c r="D2946" s="37"/>
      <c r="E2946" s="37"/>
      <c r="F2946" s="28"/>
      <c r="G2946" s="28"/>
    </row>
    <row r="2947" spans="3:7" s="25" customFormat="1" ht="15" x14ac:dyDescent="0.2">
      <c r="C2947" s="27"/>
      <c r="D2947" s="37"/>
      <c r="E2947" s="37"/>
      <c r="F2947" s="28"/>
      <c r="G2947" s="28"/>
    </row>
    <row r="2948" spans="3:7" s="25" customFormat="1" ht="15" x14ac:dyDescent="0.2">
      <c r="C2948" s="27"/>
      <c r="D2948" s="37"/>
      <c r="E2948" s="37"/>
      <c r="F2948" s="28"/>
      <c r="G2948" s="28"/>
    </row>
    <row r="2949" spans="3:7" s="25" customFormat="1" ht="15" x14ac:dyDescent="0.2">
      <c r="C2949" s="27"/>
      <c r="D2949" s="37"/>
      <c r="E2949" s="37"/>
      <c r="F2949" s="28"/>
      <c r="G2949" s="28"/>
    </row>
    <row r="2950" spans="3:7" s="25" customFormat="1" ht="15" x14ac:dyDescent="0.2">
      <c r="C2950" s="27"/>
      <c r="D2950" s="37"/>
      <c r="E2950" s="37"/>
      <c r="F2950" s="28"/>
      <c r="G2950" s="28"/>
    </row>
    <row r="2951" spans="3:7" s="25" customFormat="1" ht="15" x14ac:dyDescent="0.2">
      <c r="C2951" s="27"/>
      <c r="D2951" s="37"/>
      <c r="E2951" s="37"/>
      <c r="F2951" s="28"/>
      <c r="G2951" s="28"/>
    </row>
    <row r="2952" spans="3:7" s="25" customFormat="1" ht="15" x14ac:dyDescent="0.2">
      <c r="C2952" s="27"/>
      <c r="D2952" s="37"/>
      <c r="E2952" s="37"/>
      <c r="F2952" s="28"/>
      <c r="G2952" s="28"/>
    </row>
    <row r="2953" spans="3:7" s="25" customFormat="1" ht="15" x14ac:dyDescent="0.2">
      <c r="C2953" s="27"/>
      <c r="D2953" s="37"/>
      <c r="E2953" s="37"/>
      <c r="F2953" s="28"/>
      <c r="G2953" s="28"/>
    </row>
    <row r="2954" spans="3:7" s="25" customFormat="1" ht="15" x14ac:dyDescent="0.2">
      <c r="C2954" s="27"/>
      <c r="D2954" s="37"/>
      <c r="E2954" s="37"/>
      <c r="F2954" s="28"/>
      <c r="G2954" s="28"/>
    </row>
    <row r="2955" spans="3:7" s="25" customFormat="1" ht="15" x14ac:dyDescent="0.2">
      <c r="C2955" s="27"/>
      <c r="D2955" s="37"/>
      <c r="E2955" s="37"/>
      <c r="F2955" s="28"/>
      <c r="G2955" s="28"/>
    </row>
    <row r="2956" spans="3:7" s="25" customFormat="1" ht="15" x14ac:dyDescent="0.2">
      <c r="C2956" s="27"/>
      <c r="D2956" s="37"/>
      <c r="E2956" s="37"/>
      <c r="F2956" s="28"/>
      <c r="G2956" s="28"/>
    </row>
    <row r="2957" spans="3:7" s="25" customFormat="1" ht="15" x14ac:dyDescent="0.2">
      <c r="C2957" s="27"/>
      <c r="D2957" s="37"/>
      <c r="E2957" s="37"/>
      <c r="F2957" s="28"/>
      <c r="G2957" s="28"/>
    </row>
    <row r="2958" spans="3:7" s="25" customFormat="1" ht="15" x14ac:dyDescent="0.2">
      <c r="C2958" s="27"/>
      <c r="D2958" s="37"/>
      <c r="E2958" s="37"/>
      <c r="F2958" s="28"/>
      <c r="G2958" s="28"/>
    </row>
    <row r="2959" spans="3:7" s="25" customFormat="1" ht="15" x14ac:dyDescent="0.2">
      <c r="C2959" s="27"/>
      <c r="D2959" s="37"/>
      <c r="E2959" s="37"/>
      <c r="F2959" s="28"/>
      <c r="G2959" s="28"/>
    </row>
    <row r="2960" spans="3:7" s="25" customFormat="1" ht="15" x14ac:dyDescent="0.2">
      <c r="C2960" s="27"/>
      <c r="D2960" s="37"/>
      <c r="E2960" s="37"/>
      <c r="F2960" s="28"/>
      <c r="G2960" s="28"/>
    </row>
    <row r="2961" spans="3:7" s="25" customFormat="1" ht="15" x14ac:dyDescent="0.2">
      <c r="C2961" s="27"/>
      <c r="D2961" s="37"/>
      <c r="E2961" s="37"/>
      <c r="F2961" s="28"/>
      <c r="G2961" s="28"/>
    </row>
    <row r="2962" spans="3:7" s="25" customFormat="1" ht="15" x14ac:dyDescent="0.2">
      <c r="C2962" s="27"/>
      <c r="D2962" s="37"/>
      <c r="E2962" s="37"/>
      <c r="F2962" s="28"/>
      <c r="G2962" s="28"/>
    </row>
    <row r="2963" spans="3:7" s="25" customFormat="1" ht="15" x14ac:dyDescent="0.2">
      <c r="C2963" s="27"/>
      <c r="D2963" s="37"/>
      <c r="E2963" s="37"/>
      <c r="F2963" s="28"/>
      <c r="G2963" s="28"/>
    </row>
    <row r="2964" spans="3:7" s="25" customFormat="1" ht="15" x14ac:dyDescent="0.2">
      <c r="C2964" s="27"/>
      <c r="D2964" s="37"/>
      <c r="E2964" s="37"/>
      <c r="F2964" s="28"/>
      <c r="G2964" s="28"/>
    </row>
    <row r="2965" spans="3:7" s="25" customFormat="1" ht="15" x14ac:dyDescent="0.2">
      <c r="C2965" s="27"/>
      <c r="D2965" s="37"/>
      <c r="E2965" s="37"/>
      <c r="F2965" s="28"/>
      <c r="G2965" s="28"/>
    </row>
    <row r="2966" spans="3:7" s="25" customFormat="1" ht="15" x14ac:dyDescent="0.2">
      <c r="C2966" s="27"/>
      <c r="D2966" s="37"/>
      <c r="E2966" s="37"/>
      <c r="F2966" s="28"/>
      <c r="G2966" s="28"/>
    </row>
    <row r="2967" spans="3:7" s="25" customFormat="1" ht="15" x14ac:dyDescent="0.2">
      <c r="C2967" s="27"/>
      <c r="D2967" s="37"/>
      <c r="E2967" s="37"/>
      <c r="F2967" s="28"/>
      <c r="G2967" s="28"/>
    </row>
    <row r="2968" spans="3:7" s="25" customFormat="1" ht="15" x14ac:dyDescent="0.2">
      <c r="C2968" s="27"/>
      <c r="D2968" s="37"/>
      <c r="E2968" s="37"/>
      <c r="F2968" s="28"/>
      <c r="G2968" s="28"/>
    </row>
    <row r="2969" spans="3:7" s="25" customFormat="1" ht="15" x14ac:dyDescent="0.2">
      <c r="C2969" s="27"/>
      <c r="D2969" s="37"/>
      <c r="E2969" s="37"/>
      <c r="F2969" s="28"/>
      <c r="G2969" s="28"/>
    </row>
    <row r="2970" spans="3:7" s="25" customFormat="1" ht="15" x14ac:dyDescent="0.2">
      <c r="C2970" s="27"/>
      <c r="D2970" s="37"/>
      <c r="E2970" s="37"/>
      <c r="F2970" s="28"/>
      <c r="G2970" s="28"/>
    </row>
    <row r="2971" spans="3:7" s="25" customFormat="1" ht="15" x14ac:dyDescent="0.2">
      <c r="C2971" s="27"/>
      <c r="D2971" s="37"/>
      <c r="E2971" s="37"/>
      <c r="F2971" s="28"/>
      <c r="G2971" s="28"/>
    </row>
    <row r="2972" spans="3:7" s="25" customFormat="1" ht="15" x14ac:dyDescent="0.2">
      <c r="C2972" s="27"/>
      <c r="D2972" s="37"/>
      <c r="E2972" s="37"/>
      <c r="F2972" s="28"/>
      <c r="G2972" s="28"/>
    </row>
    <row r="2973" spans="3:7" s="25" customFormat="1" ht="15" x14ac:dyDescent="0.2">
      <c r="C2973" s="27"/>
      <c r="D2973" s="37"/>
      <c r="E2973" s="37"/>
      <c r="F2973" s="28"/>
      <c r="G2973" s="28"/>
    </row>
    <row r="2974" spans="3:7" s="25" customFormat="1" ht="15" x14ac:dyDescent="0.2">
      <c r="C2974" s="27"/>
      <c r="D2974" s="37"/>
      <c r="E2974" s="37"/>
      <c r="F2974" s="28"/>
      <c r="G2974" s="28"/>
    </row>
    <row r="2975" spans="3:7" s="25" customFormat="1" ht="15" x14ac:dyDescent="0.2">
      <c r="C2975" s="27"/>
      <c r="D2975" s="37"/>
      <c r="E2975" s="37"/>
      <c r="F2975" s="28"/>
      <c r="G2975" s="28"/>
    </row>
    <row r="2976" spans="3:7" s="25" customFormat="1" ht="15" x14ac:dyDescent="0.2">
      <c r="C2976" s="27"/>
      <c r="D2976" s="37"/>
      <c r="E2976" s="37"/>
      <c r="F2976" s="28"/>
      <c r="G2976" s="28"/>
    </row>
    <row r="2977" spans="3:7" s="25" customFormat="1" ht="15" x14ac:dyDescent="0.2">
      <c r="C2977" s="27"/>
      <c r="D2977" s="37"/>
      <c r="E2977" s="37"/>
      <c r="F2977" s="28"/>
      <c r="G2977" s="28"/>
    </row>
    <row r="2978" spans="3:7" s="25" customFormat="1" ht="15" x14ac:dyDescent="0.2">
      <c r="C2978" s="27"/>
      <c r="D2978" s="37"/>
      <c r="E2978" s="37"/>
      <c r="F2978" s="28"/>
      <c r="G2978" s="28"/>
    </row>
    <row r="2979" spans="3:7" s="25" customFormat="1" ht="15" x14ac:dyDescent="0.2">
      <c r="C2979" s="27"/>
      <c r="D2979" s="37"/>
      <c r="E2979" s="37"/>
      <c r="F2979" s="28"/>
      <c r="G2979" s="28"/>
    </row>
    <row r="2980" spans="3:7" s="25" customFormat="1" ht="15" x14ac:dyDescent="0.2">
      <c r="C2980" s="27"/>
      <c r="D2980" s="37"/>
      <c r="E2980" s="37"/>
      <c r="F2980" s="28"/>
      <c r="G2980" s="28"/>
    </row>
    <row r="2981" spans="3:7" s="25" customFormat="1" ht="15" x14ac:dyDescent="0.2">
      <c r="C2981" s="27"/>
      <c r="D2981" s="37"/>
      <c r="E2981" s="37"/>
      <c r="F2981" s="28"/>
      <c r="G2981" s="28"/>
    </row>
    <row r="2982" spans="3:7" s="25" customFormat="1" ht="15" x14ac:dyDescent="0.2">
      <c r="C2982" s="27"/>
      <c r="D2982" s="37"/>
      <c r="E2982" s="37"/>
      <c r="F2982" s="28"/>
      <c r="G2982" s="28"/>
    </row>
    <row r="2983" spans="3:7" s="25" customFormat="1" ht="15" x14ac:dyDescent="0.2">
      <c r="C2983" s="27"/>
      <c r="D2983" s="37"/>
      <c r="E2983" s="37"/>
      <c r="F2983" s="28"/>
      <c r="G2983" s="28"/>
    </row>
    <row r="2984" spans="3:7" s="25" customFormat="1" ht="15" x14ac:dyDescent="0.2">
      <c r="C2984" s="27"/>
      <c r="D2984" s="37"/>
      <c r="E2984" s="37"/>
      <c r="F2984" s="28"/>
      <c r="G2984" s="28"/>
    </row>
    <row r="2985" spans="3:7" s="25" customFormat="1" ht="15" x14ac:dyDescent="0.2">
      <c r="C2985" s="27"/>
      <c r="D2985" s="37"/>
      <c r="E2985" s="37"/>
      <c r="F2985" s="28"/>
      <c r="G2985" s="28"/>
    </row>
    <row r="2986" spans="3:7" s="25" customFormat="1" ht="15" x14ac:dyDescent="0.2">
      <c r="C2986" s="27"/>
      <c r="D2986" s="37"/>
      <c r="E2986" s="37"/>
      <c r="F2986" s="28"/>
      <c r="G2986" s="28"/>
    </row>
    <row r="2987" spans="3:7" s="25" customFormat="1" ht="15" x14ac:dyDescent="0.2">
      <c r="C2987" s="27"/>
      <c r="D2987" s="37"/>
      <c r="E2987" s="37"/>
      <c r="F2987" s="28"/>
      <c r="G2987" s="28"/>
    </row>
    <row r="2988" spans="3:7" s="25" customFormat="1" ht="15" x14ac:dyDescent="0.2">
      <c r="C2988" s="27"/>
      <c r="D2988" s="37"/>
      <c r="E2988" s="37"/>
      <c r="F2988" s="28"/>
      <c r="G2988" s="28"/>
    </row>
    <row r="2989" spans="3:7" s="25" customFormat="1" ht="15" x14ac:dyDescent="0.2">
      <c r="C2989" s="27"/>
      <c r="D2989" s="37"/>
      <c r="E2989" s="37"/>
      <c r="F2989" s="28"/>
      <c r="G2989" s="28"/>
    </row>
    <row r="2990" spans="3:7" s="25" customFormat="1" ht="15" x14ac:dyDescent="0.2">
      <c r="C2990" s="27"/>
      <c r="D2990" s="37"/>
      <c r="E2990" s="37"/>
      <c r="F2990" s="28"/>
      <c r="G2990" s="28"/>
    </row>
    <row r="2991" spans="3:7" s="25" customFormat="1" ht="15" x14ac:dyDescent="0.2">
      <c r="C2991" s="27"/>
      <c r="D2991" s="37"/>
      <c r="E2991" s="37"/>
      <c r="F2991" s="28"/>
      <c r="G2991" s="28"/>
    </row>
    <row r="2992" spans="3:7" s="25" customFormat="1" ht="15" x14ac:dyDescent="0.2">
      <c r="C2992" s="27"/>
      <c r="D2992" s="37"/>
      <c r="E2992" s="37"/>
      <c r="F2992" s="28"/>
      <c r="G2992" s="28"/>
    </row>
    <row r="2993" spans="3:7" s="25" customFormat="1" ht="15" x14ac:dyDescent="0.2">
      <c r="C2993" s="27"/>
      <c r="D2993" s="37"/>
      <c r="E2993" s="37"/>
      <c r="F2993" s="28"/>
      <c r="G2993" s="28"/>
    </row>
    <row r="2994" spans="3:7" s="25" customFormat="1" ht="15" x14ac:dyDescent="0.2">
      <c r="C2994" s="27"/>
      <c r="D2994" s="37"/>
      <c r="E2994" s="37"/>
      <c r="F2994" s="28"/>
      <c r="G2994" s="28"/>
    </row>
    <row r="2995" spans="3:7" s="25" customFormat="1" ht="15" x14ac:dyDescent="0.2">
      <c r="C2995" s="27"/>
      <c r="D2995" s="37"/>
      <c r="E2995" s="37"/>
      <c r="F2995" s="28"/>
      <c r="G2995" s="28"/>
    </row>
    <row r="2996" spans="3:7" s="25" customFormat="1" ht="15" x14ac:dyDescent="0.2">
      <c r="C2996" s="27"/>
      <c r="D2996" s="37"/>
      <c r="E2996" s="37"/>
      <c r="F2996" s="28"/>
      <c r="G2996" s="28"/>
    </row>
    <row r="2997" spans="3:7" s="25" customFormat="1" ht="15" x14ac:dyDescent="0.2">
      <c r="C2997" s="27"/>
      <c r="D2997" s="37"/>
      <c r="E2997" s="37"/>
      <c r="F2997" s="28"/>
      <c r="G2997" s="28"/>
    </row>
    <row r="2998" spans="3:7" s="25" customFormat="1" ht="15" x14ac:dyDescent="0.2">
      <c r="C2998" s="27"/>
      <c r="D2998" s="37"/>
      <c r="E2998" s="37"/>
      <c r="F2998" s="28"/>
      <c r="G2998" s="28"/>
    </row>
    <row r="2999" spans="3:7" s="25" customFormat="1" ht="15" x14ac:dyDescent="0.2">
      <c r="C2999" s="27"/>
      <c r="D2999" s="37"/>
      <c r="E2999" s="37"/>
      <c r="F2999" s="28"/>
      <c r="G2999" s="28"/>
    </row>
    <row r="3000" spans="3:7" s="25" customFormat="1" ht="15" x14ac:dyDescent="0.2">
      <c r="C3000" s="27"/>
      <c r="D3000" s="37"/>
      <c r="E3000" s="37"/>
      <c r="F3000" s="28"/>
      <c r="G3000" s="28"/>
    </row>
    <row r="3001" spans="3:7" s="25" customFormat="1" ht="15" x14ac:dyDescent="0.2">
      <c r="C3001" s="27"/>
      <c r="D3001" s="37"/>
      <c r="E3001" s="37"/>
      <c r="F3001" s="28"/>
      <c r="G3001" s="28"/>
    </row>
    <row r="3002" spans="3:7" s="25" customFormat="1" ht="15" x14ac:dyDescent="0.2">
      <c r="C3002" s="27"/>
      <c r="D3002" s="37"/>
      <c r="E3002" s="37"/>
      <c r="F3002" s="28"/>
      <c r="G3002" s="28"/>
    </row>
    <row r="3003" spans="3:7" s="25" customFormat="1" ht="15" x14ac:dyDescent="0.2">
      <c r="C3003" s="27"/>
      <c r="D3003" s="37"/>
      <c r="E3003" s="37"/>
      <c r="F3003" s="28"/>
      <c r="G3003" s="28"/>
    </row>
    <row r="3004" spans="3:7" s="25" customFormat="1" ht="15" x14ac:dyDescent="0.2">
      <c r="C3004" s="27"/>
      <c r="D3004" s="37"/>
      <c r="E3004" s="37"/>
      <c r="F3004" s="28"/>
      <c r="G3004" s="28"/>
    </row>
    <row r="3005" spans="3:7" s="25" customFormat="1" ht="15" x14ac:dyDescent="0.2">
      <c r="C3005" s="27"/>
      <c r="D3005" s="37"/>
      <c r="E3005" s="37"/>
      <c r="F3005" s="28"/>
      <c r="G3005" s="28"/>
    </row>
    <row r="3006" spans="3:7" s="25" customFormat="1" ht="15" x14ac:dyDescent="0.2">
      <c r="C3006" s="27"/>
      <c r="D3006" s="37"/>
      <c r="E3006" s="37"/>
      <c r="F3006" s="28"/>
      <c r="G3006" s="28"/>
    </row>
    <row r="3007" spans="3:7" s="25" customFormat="1" ht="15" x14ac:dyDescent="0.2">
      <c r="C3007" s="27"/>
      <c r="D3007" s="37"/>
      <c r="E3007" s="37"/>
      <c r="F3007" s="28"/>
      <c r="G3007" s="28"/>
    </row>
    <row r="3008" spans="3:7" s="25" customFormat="1" ht="15" x14ac:dyDescent="0.2">
      <c r="C3008" s="27"/>
      <c r="D3008" s="37"/>
      <c r="E3008" s="37"/>
      <c r="F3008" s="28"/>
      <c r="G3008" s="28"/>
    </row>
    <row r="3009" spans="3:7" s="25" customFormat="1" ht="15" x14ac:dyDescent="0.2">
      <c r="C3009" s="27"/>
      <c r="D3009" s="37"/>
      <c r="E3009" s="37"/>
      <c r="F3009" s="28"/>
      <c r="G3009" s="28"/>
    </row>
    <row r="3010" spans="3:7" s="25" customFormat="1" ht="15" x14ac:dyDescent="0.2">
      <c r="C3010" s="27"/>
      <c r="D3010" s="37"/>
      <c r="E3010" s="37"/>
      <c r="F3010" s="28"/>
      <c r="G3010" s="28"/>
    </row>
    <row r="3011" spans="3:7" s="25" customFormat="1" ht="15" x14ac:dyDescent="0.2">
      <c r="C3011" s="27"/>
      <c r="D3011" s="37"/>
      <c r="E3011" s="37"/>
      <c r="F3011" s="28"/>
      <c r="G3011" s="28"/>
    </row>
    <row r="3012" spans="3:7" s="25" customFormat="1" ht="15" x14ac:dyDescent="0.2">
      <c r="C3012" s="27"/>
      <c r="D3012" s="37"/>
      <c r="E3012" s="37"/>
      <c r="F3012" s="28"/>
      <c r="G3012" s="28"/>
    </row>
    <row r="3013" spans="3:7" s="25" customFormat="1" ht="15" x14ac:dyDescent="0.2">
      <c r="C3013" s="27"/>
      <c r="D3013" s="37"/>
      <c r="E3013" s="37"/>
      <c r="F3013" s="28"/>
      <c r="G3013" s="28"/>
    </row>
    <row r="3014" spans="3:7" s="25" customFormat="1" ht="15" x14ac:dyDescent="0.2">
      <c r="C3014" s="27"/>
      <c r="D3014" s="37"/>
      <c r="E3014" s="37"/>
      <c r="F3014" s="28"/>
      <c r="G3014" s="28"/>
    </row>
    <row r="3015" spans="3:7" s="25" customFormat="1" ht="15" x14ac:dyDescent="0.2">
      <c r="C3015" s="27"/>
      <c r="D3015" s="37"/>
      <c r="E3015" s="37"/>
      <c r="F3015" s="28"/>
      <c r="G3015" s="28"/>
    </row>
    <row r="3016" spans="3:7" s="25" customFormat="1" ht="15" x14ac:dyDescent="0.2">
      <c r="C3016" s="27"/>
      <c r="D3016" s="37"/>
      <c r="E3016" s="37"/>
      <c r="F3016" s="28"/>
      <c r="G3016" s="28"/>
    </row>
    <row r="3017" spans="3:7" s="25" customFormat="1" ht="15" x14ac:dyDescent="0.2">
      <c r="C3017" s="27"/>
      <c r="D3017" s="37"/>
      <c r="E3017" s="37"/>
      <c r="F3017" s="28"/>
      <c r="G3017" s="28"/>
    </row>
    <row r="3018" spans="3:7" s="25" customFormat="1" ht="15" x14ac:dyDescent="0.2">
      <c r="C3018" s="27"/>
      <c r="D3018" s="37"/>
      <c r="E3018" s="37"/>
      <c r="F3018" s="28"/>
      <c r="G3018" s="28"/>
    </row>
    <row r="3019" spans="3:7" s="25" customFormat="1" ht="15" x14ac:dyDescent="0.2">
      <c r="C3019" s="27"/>
      <c r="D3019" s="37"/>
      <c r="E3019" s="37"/>
      <c r="F3019" s="28"/>
      <c r="G3019" s="28"/>
    </row>
    <row r="3020" spans="3:7" s="25" customFormat="1" ht="15" x14ac:dyDescent="0.2">
      <c r="C3020" s="27"/>
      <c r="D3020" s="37"/>
      <c r="E3020" s="37"/>
      <c r="F3020" s="28"/>
      <c r="G3020" s="28"/>
    </row>
    <row r="3021" spans="3:7" s="25" customFormat="1" ht="15" x14ac:dyDescent="0.2">
      <c r="C3021" s="27"/>
      <c r="D3021" s="37"/>
      <c r="E3021" s="37"/>
      <c r="F3021" s="28"/>
      <c r="G3021" s="28"/>
    </row>
    <row r="3022" spans="3:7" s="25" customFormat="1" ht="15" x14ac:dyDescent="0.2">
      <c r="C3022" s="27"/>
      <c r="D3022" s="37"/>
      <c r="E3022" s="37"/>
      <c r="F3022" s="28"/>
      <c r="G3022" s="28"/>
    </row>
    <row r="3023" spans="3:7" s="25" customFormat="1" ht="15" x14ac:dyDescent="0.2">
      <c r="C3023" s="27"/>
      <c r="D3023" s="37"/>
      <c r="E3023" s="37"/>
      <c r="F3023" s="28"/>
      <c r="G3023" s="28"/>
    </row>
    <row r="3024" spans="3:7" s="25" customFormat="1" ht="15" x14ac:dyDescent="0.2">
      <c r="C3024" s="27"/>
      <c r="D3024" s="37"/>
      <c r="E3024" s="37"/>
      <c r="F3024" s="28"/>
      <c r="G3024" s="28"/>
    </row>
    <row r="3025" spans="3:7" s="25" customFormat="1" ht="15" x14ac:dyDescent="0.2">
      <c r="C3025" s="27"/>
      <c r="D3025" s="37"/>
      <c r="E3025" s="37"/>
      <c r="F3025" s="28"/>
      <c r="G3025" s="28"/>
    </row>
    <row r="3026" spans="3:7" s="25" customFormat="1" ht="15" x14ac:dyDescent="0.2">
      <c r="C3026" s="27"/>
      <c r="D3026" s="37"/>
      <c r="E3026" s="37"/>
      <c r="F3026" s="28"/>
      <c r="G3026" s="28"/>
    </row>
    <row r="3027" spans="3:7" s="25" customFormat="1" ht="15" x14ac:dyDescent="0.2">
      <c r="C3027" s="27"/>
      <c r="D3027" s="37"/>
      <c r="E3027" s="37"/>
      <c r="F3027" s="28"/>
      <c r="G3027" s="28"/>
    </row>
    <row r="3028" spans="3:7" s="25" customFormat="1" ht="15" x14ac:dyDescent="0.2">
      <c r="C3028" s="27"/>
      <c r="D3028" s="37"/>
      <c r="E3028" s="37"/>
      <c r="F3028" s="28"/>
      <c r="G3028" s="28"/>
    </row>
    <row r="3029" spans="3:7" s="25" customFormat="1" ht="15" x14ac:dyDescent="0.2">
      <c r="C3029" s="27"/>
      <c r="D3029" s="37"/>
      <c r="E3029" s="37"/>
      <c r="F3029" s="28"/>
      <c r="G3029" s="28"/>
    </row>
    <row r="3030" spans="3:7" s="25" customFormat="1" ht="15" x14ac:dyDescent="0.2">
      <c r="C3030" s="27"/>
      <c r="D3030" s="37"/>
      <c r="E3030" s="37"/>
      <c r="F3030" s="28"/>
      <c r="G3030" s="28"/>
    </row>
    <row r="3031" spans="3:7" s="25" customFormat="1" ht="15" x14ac:dyDescent="0.2">
      <c r="C3031" s="27"/>
      <c r="D3031" s="37"/>
      <c r="E3031" s="37"/>
      <c r="F3031" s="28"/>
      <c r="G3031" s="28"/>
    </row>
    <row r="3032" spans="3:7" s="25" customFormat="1" ht="15" x14ac:dyDescent="0.2">
      <c r="C3032" s="27"/>
      <c r="D3032" s="37"/>
      <c r="E3032" s="37"/>
      <c r="F3032" s="28"/>
      <c r="G3032" s="28"/>
    </row>
    <row r="3033" spans="3:7" s="25" customFormat="1" ht="15" x14ac:dyDescent="0.2">
      <c r="C3033" s="27"/>
      <c r="D3033" s="37"/>
      <c r="E3033" s="37"/>
      <c r="F3033" s="28"/>
      <c r="G3033" s="28"/>
    </row>
    <row r="3034" spans="3:7" s="25" customFormat="1" ht="15" x14ac:dyDescent="0.2">
      <c r="C3034" s="27"/>
      <c r="D3034" s="37"/>
      <c r="E3034" s="37"/>
      <c r="F3034" s="28"/>
      <c r="G3034" s="28"/>
    </row>
    <row r="3035" spans="3:7" s="25" customFormat="1" ht="15" x14ac:dyDescent="0.2">
      <c r="C3035" s="27"/>
      <c r="D3035" s="37"/>
      <c r="E3035" s="37"/>
      <c r="F3035" s="28"/>
      <c r="G3035" s="28"/>
    </row>
    <row r="3036" spans="3:7" s="25" customFormat="1" ht="15" x14ac:dyDescent="0.2">
      <c r="C3036" s="27"/>
      <c r="D3036" s="37"/>
      <c r="E3036" s="37"/>
      <c r="F3036" s="28"/>
      <c r="G3036" s="28"/>
    </row>
    <row r="3037" spans="3:7" s="25" customFormat="1" ht="15" x14ac:dyDescent="0.2">
      <c r="C3037" s="27"/>
      <c r="D3037" s="37"/>
      <c r="E3037" s="37"/>
      <c r="F3037" s="28"/>
      <c r="G3037" s="28"/>
    </row>
    <row r="3038" spans="3:7" s="25" customFormat="1" ht="15" x14ac:dyDescent="0.2">
      <c r="C3038" s="27"/>
      <c r="D3038" s="37"/>
      <c r="E3038" s="37"/>
      <c r="F3038" s="28"/>
      <c r="G3038" s="28"/>
    </row>
    <row r="3039" spans="3:7" s="25" customFormat="1" ht="15" x14ac:dyDescent="0.2">
      <c r="C3039" s="27"/>
      <c r="D3039" s="37"/>
      <c r="E3039" s="37"/>
      <c r="F3039" s="28"/>
      <c r="G3039" s="28"/>
    </row>
    <row r="3040" spans="3:7" s="25" customFormat="1" ht="15" x14ac:dyDescent="0.2">
      <c r="C3040" s="27"/>
      <c r="D3040" s="37"/>
      <c r="E3040" s="37"/>
      <c r="F3040" s="28"/>
      <c r="G3040" s="28"/>
    </row>
    <row r="3041" spans="3:7" s="25" customFormat="1" ht="15" x14ac:dyDescent="0.2">
      <c r="C3041" s="27"/>
      <c r="D3041" s="37"/>
      <c r="E3041" s="37"/>
      <c r="F3041" s="28"/>
      <c r="G3041" s="28"/>
    </row>
    <row r="3042" spans="3:7" s="25" customFormat="1" ht="15" x14ac:dyDescent="0.2">
      <c r="C3042" s="27"/>
      <c r="D3042" s="37"/>
      <c r="E3042" s="37"/>
      <c r="F3042" s="28"/>
      <c r="G3042" s="28"/>
    </row>
    <row r="3043" spans="3:7" s="25" customFormat="1" ht="15" x14ac:dyDescent="0.2">
      <c r="C3043" s="27"/>
      <c r="D3043" s="37"/>
      <c r="E3043" s="37"/>
      <c r="F3043" s="28"/>
      <c r="G3043" s="28"/>
    </row>
    <row r="3044" spans="3:7" s="25" customFormat="1" ht="15" x14ac:dyDescent="0.2">
      <c r="C3044" s="27"/>
      <c r="D3044" s="37"/>
      <c r="E3044" s="37"/>
      <c r="F3044" s="28"/>
      <c r="G3044" s="28"/>
    </row>
    <row r="3045" spans="3:7" s="25" customFormat="1" ht="15" x14ac:dyDescent="0.2">
      <c r="C3045" s="27"/>
      <c r="D3045" s="37"/>
      <c r="E3045" s="37"/>
      <c r="F3045" s="28"/>
      <c r="G3045" s="28"/>
    </row>
    <row r="3046" spans="3:7" s="25" customFormat="1" ht="15" x14ac:dyDescent="0.2">
      <c r="C3046" s="27"/>
      <c r="D3046" s="37"/>
      <c r="E3046" s="37"/>
      <c r="F3046" s="28"/>
      <c r="G3046" s="28"/>
    </row>
    <row r="3047" spans="3:7" s="25" customFormat="1" ht="15" x14ac:dyDescent="0.2">
      <c r="C3047" s="27"/>
      <c r="D3047" s="37"/>
      <c r="E3047" s="37"/>
      <c r="F3047" s="28"/>
      <c r="G3047" s="28"/>
    </row>
    <row r="3048" spans="3:7" s="25" customFormat="1" ht="15" x14ac:dyDescent="0.2">
      <c r="C3048" s="27"/>
      <c r="D3048" s="37"/>
      <c r="E3048" s="37"/>
      <c r="F3048" s="28"/>
      <c r="G3048" s="28"/>
    </row>
    <row r="3049" spans="3:7" s="25" customFormat="1" ht="15" x14ac:dyDescent="0.2">
      <c r="C3049" s="27"/>
      <c r="D3049" s="37"/>
      <c r="E3049" s="37"/>
      <c r="F3049" s="28"/>
      <c r="G3049" s="28"/>
    </row>
    <row r="3050" spans="3:7" s="25" customFormat="1" ht="15" x14ac:dyDescent="0.2">
      <c r="C3050" s="27"/>
      <c r="D3050" s="37"/>
      <c r="E3050" s="37"/>
      <c r="F3050" s="28"/>
      <c r="G3050" s="28"/>
    </row>
    <row r="3051" spans="3:7" s="25" customFormat="1" ht="15" x14ac:dyDescent="0.2">
      <c r="C3051" s="27"/>
      <c r="D3051" s="37"/>
      <c r="E3051" s="37"/>
      <c r="F3051" s="28"/>
      <c r="G3051" s="28"/>
    </row>
    <row r="3052" spans="3:7" s="25" customFormat="1" ht="15" x14ac:dyDescent="0.2">
      <c r="C3052" s="27"/>
      <c r="D3052" s="37"/>
      <c r="E3052" s="37"/>
      <c r="F3052" s="28"/>
      <c r="G3052" s="28"/>
    </row>
    <row r="3053" spans="3:7" s="25" customFormat="1" ht="15" x14ac:dyDescent="0.2">
      <c r="C3053" s="27"/>
      <c r="D3053" s="37"/>
      <c r="E3053" s="37"/>
      <c r="F3053" s="28"/>
      <c r="G3053" s="28"/>
    </row>
    <row r="3054" spans="3:7" s="25" customFormat="1" ht="15" x14ac:dyDescent="0.2">
      <c r="C3054" s="27"/>
      <c r="D3054" s="37"/>
      <c r="E3054" s="37"/>
      <c r="F3054" s="28"/>
      <c r="G3054" s="28"/>
    </row>
    <row r="3055" spans="3:7" s="25" customFormat="1" ht="15" x14ac:dyDescent="0.2">
      <c r="C3055" s="27"/>
      <c r="D3055" s="37"/>
      <c r="E3055" s="37"/>
      <c r="F3055" s="28"/>
      <c r="G3055" s="28"/>
    </row>
    <row r="3056" spans="3:7" s="25" customFormat="1" ht="15" x14ac:dyDescent="0.2">
      <c r="C3056" s="27"/>
      <c r="D3056" s="37"/>
      <c r="E3056" s="37"/>
      <c r="F3056" s="28"/>
      <c r="G3056" s="28"/>
    </row>
    <row r="3057" spans="3:7" s="25" customFormat="1" ht="15" x14ac:dyDescent="0.2">
      <c r="C3057" s="27"/>
      <c r="D3057" s="37"/>
      <c r="E3057" s="37"/>
      <c r="F3057" s="28"/>
      <c r="G3057" s="28"/>
    </row>
    <row r="3058" spans="3:7" s="25" customFormat="1" ht="15" x14ac:dyDescent="0.2">
      <c r="C3058" s="27"/>
      <c r="D3058" s="37"/>
      <c r="E3058" s="37"/>
      <c r="F3058" s="28"/>
      <c r="G3058" s="28"/>
    </row>
    <row r="3059" spans="3:7" s="25" customFormat="1" ht="15" x14ac:dyDescent="0.2">
      <c r="C3059" s="27"/>
      <c r="D3059" s="37"/>
      <c r="E3059" s="37"/>
      <c r="F3059" s="28"/>
      <c r="G3059" s="28"/>
    </row>
    <row r="3060" spans="3:7" s="25" customFormat="1" ht="15" x14ac:dyDescent="0.2">
      <c r="C3060" s="27"/>
      <c r="D3060" s="37"/>
      <c r="E3060" s="37"/>
      <c r="F3060" s="28"/>
      <c r="G3060" s="28"/>
    </row>
    <row r="3061" spans="3:7" s="25" customFormat="1" ht="15" x14ac:dyDescent="0.2">
      <c r="C3061" s="27"/>
      <c r="D3061" s="37"/>
      <c r="E3061" s="37"/>
      <c r="F3061" s="28"/>
      <c r="G3061" s="28"/>
    </row>
    <row r="3062" spans="3:7" s="25" customFormat="1" ht="15" x14ac:dyDescent="0.2">
      <c r="C3062" s="27"/>
      <c r="D3062" s="37"/>
      <c r="E3062" s="37"/>
      <c r="F3062" s="28"/>
      <c r="G3062" s="28"/>
    </row>
    <row r="3063" spans="3:7" s="25" customFormat="1" ht="15" x14ac:dyDescent="0.2">
      <c r="C3063" s="27"/>
      <c r="D3063" s="37"/>
      <c r="E3063" s="37"/>
      <c r="F3063" s="28"/>
      <c r="G3063" s="28"/>
    </row>
    <row r="3064" spans="3:7" s="25" customFormat="1" ht="15" x14ac:dyDescent="0.2">
      <c r="C3064" s="27"/>
      <c r="D3064" s="37"/>
      <c r="E3064" s="37"/>
      <c r="F3064" s="28"/>
      <c r="G3064" s="28"/>
    </row>
    <row r="3065" spans="3:7" s="25" customFormat="1" ht="15" x14ac:dyDescent="0.2">
      <c r="C3065" s="27"/>
      <c r="D3065" s="37"/>
      <c r="E3065" s="37"/>
      <c r="F3065" s="28"/>
      <c r="G3065" s="28"/>
    </row>
    <row r="3066" spans="3:7" s="25" customFormat="1" ht="15" x14ac:dyDescent="0.2">
      <c r="C3066" s="27"/>
      <c r="D3066" s="37"/>
      <c r="E3066" s="37"/>
      <c r="F3066" s="28"/>
      <c r="G3066" s="28"/>
    </row>
    <row r="3067" spans="3:7" s="25" customFormat="1" ht="15" x14ac:dyDescent="0.2">
      <c r="C3067" s="27"/>
      <c r="D3067" s="37"/>
      <c r="E3067" s="37"/>
      <c r="F3067" s="28"/>
      <c r="G3067" s="28"/>
    </row>
    <row r="3068" spans="3:7" s="25" customFormat="1" ht="15" x14ac:dyDescent="0.2">
      <c r="C3068" s="27"/>
      <c r="D3068" s="37"/>
      <c r="E3068" s="37"/>
      <c r="F3068" s="28"/>
      <c r="G3068" s="28"/>
    </row>
    <row r="3069" spans="3:7" s="25" customFormat="1" ht="15" x14ac:dyDescent="0.2">
      <c r="C3069" s="27"/>
      <c r="D3069" s="37"/>
      <c r="E3069" s="37"/>
      <c r="F3069" s="28"/>
      <c r="G3069" s="28"/>
    </row>
    <row r="3070" spans="3:7" s="25" customFormat="1" ht="15" x14ac:dyDescent="0.2">
      <c r="C3070" s="27"/>
      <c r="D3070" s="37"/>
      <c r="E3070" s="37"/>
      <c r="F3070" s="28"/>
      <c r="G3070" s="28"/>
    </row>
    <row r="3071" spans="3:7" s="25" customFormat="1" ht="15" x14ac:dyDescent="0.2">
      <c r="C3071" s="27"/>
      <c r="D3071" s="37"/>
      <c r="E3071" s="37"/>
      <c r="F3071" s="28"/>
      <c r="G3071" s="28"/>
    </row>
    <row r="3072" spans="3:7" s="25" customFormat="1" ht="15" x14ac:dyDescent="0.2">
      <c r="C3072" s="27"/>
      <c r="D3072" s="37"/>
      <c r="E3072" s="37"/>
      <c r="F3072" s="28"/>
      <c r="G3072" s="28"/>
    </row>
    <row r="3073" spans="3:7" s="25" customFormat="1" ht="15" x14ac:dyDescent="0.2">
      <c r="C3073" s="27"/>
      <c r="D3073" s="37"/>
      <c r="E3073" s="37"/>
      <c r="F3073" s="28"/>
      <c r="G3073" s="28"/>
    </row>
    <row r="3074" spans="3:7" s="25" customFormat="1" ht="15" x14ac:dyDescent="0.2">
      <c r="C3074" s="27"/>
      <c r="D3074" s="37"/>
      <c r="E3074" s="37"/>
      <c r="F3074" s="28"/>
      <c r="G3074" s="28"/>
    </row>
    <row r="3075" spans="3:7" s="25" customFormat="1" ht="15" x14ac:dyDescent="0.2">
      <c r="C3075" s="27"/>
      <c r="D3075" s="37"/>
      <c r="E3075" s="37"/>
      <c r="F3075" s="28"/>
      <c r="G3075" s="28"/>
    </row>
    <row r="3076" spans="3:7" s="25" customFormat="1" ht="15" x14ac:dyDescent="0.2">
      <c r="C3076" s="27"/>
      <c r="D3076" s="37"/>
      <c r="E3076" s="37"/>
      <c r="F3076" s="28"/>
      <c r="G3076" s="28"/>
    </row>
    <row r="3077" spans="3:7" s="25" customFormat="1" ht="15" x14ac:dyDescent="0.2">
      <c r="C3077" s="27"/>
      <c r="D3077" s="37"/>
      <c r="E3077" s="37"/>
      <c r="F3077" s="28"/>
      <c r="G3077" s="28"/>
    </row>
    <row r="3078" spans="3:7" s="25" customFormat="1" ht="15" x14ac:dyDescent="0.2">
      <c r="C3078" s="27"/>
      <c r="D3078" s="37"/>
      <c r="E3078" s="37"/>
      <c r="F3078" s="28"/>
      <c r="G3078" s="28"/>
    </row>
    <row r="3079" spans="3:7" s="25" customFormat="1" ht="15" x14ac:dyDescent="0.2">
      <c r="C3079" s="27"/>
      <c r="D3079" s="37"/>
      <c r="E3079" s="37"/>
      <c r="F3079" s="28"/>
      <c r="G3079" s="28"/>
    </row>
    <row r="3080" spans="3:7" s="25" customFormat="1" ht="15" x14ac:dyDescent="0.2">
      <c r="C3080" s="27"/>
      <c r="D3080" s="37"/>
      <c r="E3080" s="37"/>
      <c r="F3080" s="28"/>
      <c r="G3080" s="28"/>
    </row>
    <row r="3081" spans="3:7" s="25" customFormat="1" ht="15" x14ac:dyDescent="0.2">
      <c r="C3081" s="27"/>
      <c r="D3081" s="37"/>
      <c r="E3081" s="37"/>
      <c r="F3081" s="28"/>
      <c r="G3081" s="28"/>
    </row>
    <row r="3082" spans="3:7" s="25" customFormat="1" ht="15" x14ac:dyDescent="0.2">
      <c r="C3082" s="27"/>
      <c r="D3082" s="37"/>
      <c r="E3082" s="37"/>
      <c r="F3082" s="28"/>
      <c r="G3082" s="28"/>
    </row>
    <row r="3083" spans="3:7" s="25" customFormat="1" ht="15" x14ac:dyDescent="0.2">
      <c r="C3083" s="27"/>
      <c r="D3083" s="37"/>
      <c r="E3083" s="37"/>
      <c r="F3083" s="28"/>
      <c r="G3083" s="28"/>
    </row>
    <row r="3084" spans="3:7" s="25" customFormat="1" ht="15" x14ac:dyDescent="0.2">
      <c r="C3084" s="27"/>
      <c r="D3084" s="37"/>
      <c r="E3084" s="37"/>
      <c r="F3084" s="28"/>
      <c r="G3084" s="28"/>
    </row>
    <row r="3085" spans="3:7" s="25" customFormat="1" ht="15" x14ac:dyDescent="0.2">
      <c r="C3085" s="27"/>
      <c r="D3085" s="37"/>
      <c r="E3085" s="37"/>
      <c r="F3085" s="28"/>
      <c r="G3085" s="28"/>
    </row>
    <row r="3086" spans="3:7" s="25" customFormat="1" ht="15" x14ac:dyDescent="0.2">
      <c r="C3086" s="27"/>
      <c r="D3086" s="37"/>
      <c r="E3086" s="37"/>
      <c r="F3086" s="28"/>
      <c r="G3086" s="28"/>
    </row>
    <row r="3087" spans="3:7" s="25" customFormat="1" ht="15" x14ac:dyDescent="0.2">
      <c r="C3087" s="27"/>
      <c r="D3087" s="37"/>
      <c r="E3087" s="37"/>
      <c r="F3087" s="28"/>
      <c r="G3087" s="28"/>
    </row>
    <row r="3088" spans="3:7" s="25" customFormat="1" ht="15" x14ac:dyDescent="0.2">
      <c r="C3088" s="27"/>
      <c r="D3088" s="37"/>
      <c r="E3088" s="37"/>
      <c r="F3088" s="28"/>
      <c r="G3088" s="28"/>
    </row>
    <row r="3089" spans="3:7" s="25" customFormat="1" ht="15" x14ac:dyDescent="0.2">
      <c r="C3089" s="27"/>
      <c r="D3089" s="37"/>
      <c r="E3089" s="37"/>
      <c r="F3089" s="28"/>
      <c r="G3089" s="28"/>
    </row>
    <row r="3090" spans="3:7" s="25" customFormat="1" ht="15" x14ac:dyDescent="0.2">
      <c r="C3090" s="27"/>
      <c r="D3090" s="37"/>
      <c r="E3090" s="37"/>
      <c r="F3090" s="28"/>
      <c r="G3090" s="28"/>
    </row>
    <row r="3091" spans="3:7" s="25" customFormat="1" ht="15" x14ac:dyDescent="0.2">
      <c r="C3091" s="27"/>
      <c r="D3091" s="37"/>
      <c r="E3091" s="37"/>
      <c r="F3091" s="28"/>
      <c r="G3091" s="28"/>
    </row>
    <row r="3092" spans="3:7" s="25" customFormat="1" ht="15" x14ac:dyDescent="0.2">
      <c r="C3092" s="27"/>
      <c r="D3092" s="37"/>
      <c r="E3092" s="37"/>
      <c r="F3092" s="28"/>
      <c r="G3092" s="28"/>
    </row>
    <row r="3093" spans="3:7" s="25" customFormat="1" ht="15" x14ac:dyDescent="0.2">
      <c r="C3093" s="27"/>
      <c r="D3093" s="37"/>
      <c r="E3093" s="37"/>
      <c r="F3093" s="28"/>
      <c r="G3093" s="28"/>
    </row>
    <row r="3094" spans="3:7" s="25" customFormat="1" ht="15" x14ac:dyDescent="0.2">
      <c r="C3094" s="27"/>
      <c r="D3094" s="37"/>
      <c r="E3094" s="37"/>
      <c r="F3094" s="28"/>
      <c r="G3094" s="28"/>
    </row>
    <row r="3095" spans="3:7" s="25" customFormat="1" ht="15" x14ac:dyDescent="0.2">
      <c r="C3095" s="27"/>
      <c r="D3095" s="37"/>
      <c r="E3095" s="37"/>
      <c r="F3095" s="28"/>
      <c r="G3095" s="28"/>
    </row>
    <row r="3096" spans="3:7" s="25" customFormat="1" ht="15" x14ac:dyDescent="0.2">
      <c r="C3096" s="27"/>
      <c r="D3096" s="37"/>
      <c r="E3096" s="37"/>
      <c r="F3096" s="28"/>
      <c r="G3096" s="28"/>
    </row>
    <row r="3097" spans="3:7" s="25" customFormat="1" ht="15" x14ac:dyDescent="0.2">
      <c r="C3097" s="27"/>
      <c r="D3097" s="37"/>
      <c r="E3097" s="37"/>
      <c r="F3097" s="28"/>
      <c r="G3097" s="28"/>
    </row>
    <row r="3098" spans="3:7" s="25" customFormat="1" ht="15" x14ac:dyDescent="0.2">
      <c r="C3098" s="27"/>
      <c r="D3098" s="37"/>
      <c r="E3098" s="37"/>
      <c r="F3098" s="28"/>
      <c r="G3098" s="28"/>
    </row>
    <row r="3099" spans="3:7" s="25" customFormat="1" ht="15" x14ac:dyDescent="0.2">
      <c r="C3099" s="27"/>
      <c r="D3099" s="37"/>
      <c r="E3099" s="37"/>
      <c r="F3099" s="28"/>
      <c r="G3099" s="28"/>
    </row>
    <row r="3100" spans="3:7" s="25" customFormat="1" ht="15" x14ac:dyDescent="0.2">
      <c r="C3100" s="27"/>
      <c r="D3100" s="37"/>
      <c r="E3100" s="37"/>
      <c r="F3100" s="28"/>
      <c r="G3100" s="28"/>
    </row>
    <row r="3101" spans="3:7" s="25" customFormat="1" ht="15" x14ac:dyDescent="0.2">
      <c r="C3101" s="27"/>
      <c r="D3101" s="37"/>
      <c r="E3101" s="37"/>
      <c r="F3101" s="28"/>
      <c r="G3101" s="28"/>
    </row>
    <row r="3102" spans="3:7" s="25" customFormat="1" ht="15" x14ac:dyDescent="0.2">
      <c r="C3102" s="27"/>
      <c r="D3102" s="37"/>
      <c r="E3102" s="37"/>
      <c r="F3102" s="28"/>
      <c r="G3102" s="28"/>
    </row>
    <row r="3103" spans="3:7" s="25" customFormat="1" ht="15" x14ac:dyDescent="0.2">
      <c r="C3103" s="27"/>
      <c r="D3103" s="37"/>
      <c r="E3103" s="37"/>
      <c r="F3103" s="28"/>
      <c r="G3103" s="28"/>
    </row>
    <row r="3104" spans="3:7" s="25" customFormat="1" ht="15" x14ac:dyDescent="0.2">
      <c r="C3104" s="27"/>
      <c r="D3104" s="37"/>
      <c r="E3104" s="37"/>
      <c r="F3104" s="28"/>
      <c r="G3104" s="28"/>
    </row>
    <row r="3105" spans="3:7" s="25" customFormat="1" ht="15" x14ac:dyDescent="0.2">
      <c r="C3105" s="27"/>
      <c r="D3105" s="37"/>
      <c r="E3105" s="37"/>
      <c r="F3105" s="28"/>
      <c r="G3105" s="28"/>
    </row>
    <row r="3106" spans="3:7" s="25" customFormat="1" ht="15" x14ac:dyDescent="0.2">
      <c r="C3106" s="27"/>
      <c r="D3106" s="37"/>
      <c r="E3106" s="37"/>
      <c r="F3106" s="28"/>
      <c r="G3106" s="28"/>
    </row>
    <row r="3107" spans="3:7" s="25" customFormat="1" ht="15" x14ac:dyDescent="0.2">
      <c r="C3107" s="27"/>
      <c r="D3107" s="37"/>
      <c r="E3107" s="37"/>
      <c r="F3107" s="28"/>
      <c r="G3107" s="28"/>
    </row>
    <row r="3108" spans="3:7" s="25" customFormat="1" ht="15" x14ac:dyDescent="0.2">
      <c r="C3108" s="27"/>
      <c r="D3108" s="37"/>
      <c r="E3108" s="37"/>
      <c r="F3108" s="28"/>
      <c r="G3108" s="28"/>
    </row>
    <row r="3109" spans="3:7" s="25" customFormat="1" ht="15" x14ac:dyDescent="0.2">
      <c r="C3109" s="27"/>
      <c r="D3109" s="37"/>
      <c r="E3109" s="37"/>
      <c r="F3109" s="28"/>
      <c r="G3109" s="28"/>
    </row>
    <row r="3110" spans="3:7" s="25" customFormat="1" ht="15" x14ac:dyDescent="0.2">
      <c r="C3110" s="27"/>
      <c r="D3110" s="37"/>
      <c r="E3110" s="37"/>
      <c r="F3110" s="28"/>
      <c r="G3110" s="28"/>
    </row>
    <row r="3111" spans="3:7" s="25" customFormat="1" ht="15" x14ac:dyDescent="0.2">
      <c r="C3111" s="27"/>
      <c r="D3111" s="37"/>
      <c r="E3111" s="37"/>
      <c r="F3111" s="28"/>
      <c r="G3111" s="28"/>
    </row>
    <row r="3112" spans="3:7" s="25" customFormat="1" ht="15" x14ac:dyDescent="0.2">
      <c r="C3112" s="27"/>
      <c r="D3112" s="37"/>
      <c r="E3112" s="37"/>
      <c r="F3112" s="28"/>
      <c r="G3112" s="28"/>
    </row>
    <row r="3113" spans="3:7" s="25" customFormat="1" ht="15" x14ac:dyDescent="0.2">
      <c r="C3113" s="27"/>
      <c r="D3113" s="37"/>
      <c r="E3113" s="37"/>
      <c r="F3113" s="28"/>
      <c r="G3113" s="28"/>
    </row>
    <row r="3114" spans="3:7" s="25" customFormat="1" ht="15" x14ac:dyDescent="0.2">
      <c r="C3114" s="27"/>
      <c r="D3114" s="37"/>
      <c r="E3114" s="37"/>
      <c r="F3114" s="28"/>
      <c r="G3114" s="28"/>
    </row>
    <row r="3115" spans="3:7" s="25" customFormat="1" ht="15" x14ac:dyDescent="0.2">
      <c r="C3115" s="27"/>
      <c r="D3115" s="37"/>
      <c r="E3115" s="37"/>
      <c r="F3115" s="28"/>
      <c r="G3115" s="28"/>
    </row>
    <row r="3116" spans="3:7" s="25" customFormat="1" ht="15" x14ac:dyDescent="0.2">
      <c r="C3116" s="27"/>
      <c r="D3116" s="37"/>
      <c r="E3116" s="37"/>
      <c r="F3116" s="28"/>
      <c r="G3116" s="28"/>
    </row>
    <row r="3117" spans="3:7" s="25" customFormat="1" ht="15" x14ac:dyDescent="0.2">
      <c r="C3117" s="27"/>
      <c r="D3117" s="37"/>
      <c r="E3117" s="37"/>
      <c r="F3117" s="28"/>
      <c r="G3117" s="28"/>
    </row>
    <row r="3118" spans="3:7" s="25" customFormat="1" ht="15" x14ac:dyDescent="0.2">
      <c r="C3118" s="27"/>
      <c r="D3118" s="37"/>
      <c r="E3118" s="37"/>
      <c r="F3118" s="28"/>
      <c r="G3118" s="28"/>
    </row>
    <row r="3119" spans="3:7" s="25" customFormat="1" ht="15" x14ac:dyDescent="0.2">
      <c r="C3119" s="27"/>
      <c r="D3119" s="37"/>
      <c r="E3119" s="37"/>
      <c r="F3119" s="28"/>
      <c r="G3119" s="28"/>
    </row>
    <row r="3120" spans="3:7" s="25" customFormat="1" ht="15" x14ac:dyDescent="0.2">
      <c r="C3120" s="27"/>
      <c r="D3120" s="37"/>
      <c r="E3120" s="37"/>
      <c r="F3120" s="28"/>
      <c r="G3120" s="28"/>
    </row>
    <row r="3121" spans="3:7" s="25" customFormat="1" ht="15" x14ac:dyDescent="0.2">
      <c r="C3121" s="27"/>
      <c r="D3121" s="37"/>
      <c r="E3121" s="37"/>
      <c r="F3121" s="28"/>
      <c r="G3121" s="28"/>
    </row>
    <row r="3122" spans="3:7" s="25" customFormat="1" ht="15" x14ac:dyDescent="0.2">
      <c r="C3122" s="27"/>
      <c r="D3122" s="37"/>
      <c r="E3122" s="37"/>
      <c r="F3122" s="28"/>
      <c r="G3122" s="28"/>
    </row>
    <row r="3123" spans="3:7" s="25" customFormat="1" ht="15" x14ac:dyDescent="0.2">
      <c r="C3123" s="27"/>
      <c r="D3123" s="37"/>
      <c r="E3123" s="37"/>
      <c r="F3123" s="28"/>
      <c r="G3123" s="28"/>
    </row>
    <row r="3124" spans="3:7" s="25" customFormat="1" ht="15" x14ac:dyDescent="0.2">
      <c r="C3124" s="27"/>
      <c r="D3124" s="37"/>
      <c r="E3124" s="37"/>
      <c r="F3124" s="28"/>
      <c r="G3124" s="28"/>
    </row>
    <row r="3125" spans="3:7" s="25" customFormat="1" ht="15" x14ac:dyDescent="0.2">
      <c r="C3125" s="27"/>
      <c r="D3125" s="37"/>
      <c r="E3125" s="37"/>
      <c r="F3125" s="28"/>
      <c r="G3125" s="28"/>
    </row>
    <row r="3126" spans="3:7" s="25" customFormat="1" ht="15" x14ac:dyDescent="0.2">
      <c r="C3126" s="27"/>
      <c r="D3126" s="37"/>
      <c r="E3126" s="37"/>
      <c r="F3126" s="28"/>
      <c r="G3126" s="28"/>
    </row>
    <row r="3127" spans="3:7" s="25" customFormat="1" ht="15" x14ac:dyDescent="0.2">
      <c r="C3127" s="27"/>
      <c r="D3127" s="37"/>
      <c r="E3127" s="37"/>
      <c r="F3127" s="28"/>
      <c r="G3127" s="28"/>
    </row>
    <row r="3128" spans="3:7" s="25" customFormat="1" ht="15" x14ac:dyDescent="0.2">
      <c r="C3128" s="27"/>
      <c r="D3128" s="37"/>
      <c r="E3128" s="37"/>
      <c r="F3128" s="28"/>
      <c r="G3128" s="28"/>
    </row>
    <row r="3129" spans="3:7" s="25" customFormat="1" ht="15" x14ac:dyDescent="0.2">
      <c r="C3129" s="27"/>
      <c r="D3129" s="37"/>
      <c r="E3129" s="37"/>
      <c r="F3129" s="28"/>
      <c r="G3129" s="28"/>
    </row>
    <row r="3130" spans="3:7" s="25" customFormat="1" ht="15" x14ac:dyDescent="0.2">
      <c r="C3130" s="27"/>
      <c r="D3130" s="37"/>
      <c r="E3130" s="37"/>
      <c r="F3130" s="28"/>
      <c r="G3130" s="28"/>
    </row>
    <row r="3131" spans="3:7" s="25" customFormat="1" ht="15" x14ac:dyDescent="0.2">
      <c r="C3131" s="27"/>
      <c r="D3131" s="37"/>
      <c r="E3131" s="37"/>
      <c r="F3131" s="28"/>
      <c r="G3131" s="28"/>
    </row>
    <row r="3132" spans="3:7" s="25" customFormat="1" ht="15" x14ac:dyDescent="0.2">
      <c r="C3132" s="27"/>
      <c r="D3132" s="37"/>
      <c r="E3132" s="37"/>
      <c r="F3132" s="28"/>
      <c r="G3132" s="28"/>
    </row>
    <row r="3133" spans="3:7" s="25" customFormat="1" ht="15" x14ac:dyDescent="0.2">
      <c r="C3133" s="27"/>
      <c r="D3133" s="37"/>
      <c r="E3133" s="37"/>
      <c r="F3133" s="28"/>
      <c r="G3133" s="28"/>
    </row>
    <row r="3134" spans="3:7" s="25" customFormat="1" ht="15" x14ac:dyDescent="0.2">
      <c r="C3134" s="27"/>
      <c r="D3134" s="37"/>
      <c r="E3134" s="37"/>
      <c r="F3134" s="28"/>
      <c r="G3134" s="28"/>
    </row>
    <row r="3135" spans="3:7" s="25" customFormat="1" ht="15" x14ac:dyDescent="0.2">
      <c r="C3135" s="27"/>
      <c r="D3135" s="37"/>
      <c r="E3135" s="37"/>
      <c r="F3135" s="28"/>
      <c r="G3135" s="28"/>
    </row>
    <row r="3136" spans="3:7" s="25" customFormat="1" ht="15" x14ac:dyDescent="0.2">
      <c r="C3136" s="27"/>
      <c r="D3136" s="37"/>
      <c r="E3136" s="37"/>
      <c r="F3136" s="28"/>
      <c r="G3136" s="28"/>
    </row>
    <row r="3137" spans="3:7" s="25" customFormat="1" ht="15" x14ac:dyDescent="0.2">
      <c r="C3137" s="27"/>
      <c r="D3137" s="37"/>
      <c r="E3137" s="37"/>
      <c r="F3137" s="28"/>
      <c r="G3137" s="28"/>
    </row>
    <row r="3138" spans="3:7" s="25" customFormat="1" ht="15" x14ac:dyDescent="0.2">
      <c r="C3138" s="27"/>
      <c r="D3138" s="37"/>
      <c r="E3138" s="37"/>
      <c r="F3138" s="28"/>
      <c r="G3138" s="28"/>
    </row>
    <row r="3139" spans="3:7" s="25" customFormat="1" ht="15" x14ac:dyDescent="0.2">
      <c r="C3139" s="27"/>
      <c r="D3139" s="37"/>
      <c r="E3139" s="37"/>
      <c r="F3139" s="28"/>
      <c r="G3139" s="28"/>
    </row>
    <row r="3140" spans="3:7" s="25" customFormat="1" ht="15" x14ac:dyDescent="0.2">
      <c r="C3140" s="27"/>
      <c r="D3140" s="37"/>
      <c r="E3140" s="37"/>
      <c r="F3140" s="28"/>
      <c r="G3140" s="28"/>
    </row>
    <row r="3141" spans="3:7" s="25" customFormat="1" ht="15" x14ac:dyDescent="0.2">
      <c r="C3141" s="27"/>
      <c r="D3141" s="37"/>
      <c r="E3141" s="37"/>
      <c r="F3141" s="28"/>
      <c r="G3141" s="28"/>
    </row>
    <row r="3142" spans="3:7" s="25" customFormat="1" ht="15" x14ac:dyDescent="0.2">
      <c r="C3142" s="27"/>
      <c r="D3142" s="37"/>
      <c r="E3142" s="37"/>
      <c r="F3142" s="28"/>
      <c r="G3142" s="28"/>
    </row>
    <row r="3143" spans="3:7" s="25" customFormat="1" ht="15" x14ac:dyDescent="0.2">
      <c r="C3143" s="27"/>
      <c r="D3143" s="37"/>
      <c r="E3143" s="37"/>
      <c r="F3143" s="28"/>
      <c r="G3143" s="28"/>
    </row>
    <row r="3144" spans="3:7" s="25" customFormat="1" ht="15" x14ac:dyDescent="0.2">
      <c r="C3144" s="27"/>
      <c r="D3144" s="37"/>
      <c r="E3144" s="37"/>
      <c r="F3144" s="28"/>
      <c r="G3144" s="28"/>
    </row>
    <row r="3145" spans="3:7" s="25" customFormat="1" ht="15" x14ac:dyDescent="0.2">
      <c r="C3145" s="27"/>
      <c r="D3145" s="37"/>
      <c r="E3145" s="37"/>
      <c r="F3145" s="28"/>
      <c r="G3145" s="28"/>
    </row>
    <row r="3146" spans="3:7" s="25" customFormat="1" ht="15" x14ac:dyDescent="0.2">
      <c r="C3146" s="27"/>
      <c r="D3146" s="37"/>
      <c r="E3146" s="37"/>
      <c r="F3146" s="28"/>
      <c r="G3146" s="28"/>
    </row>
    <row r="3147" spans="3:7" s="25" customFormat="1" ht="15" x14ac:dyDescent="0.2">
      <c r="C3147" s="27"/>
      <c r="D3147" s="37"/>
      <c r="E3147" s="37"/>
      <c r="F3147" s="28"/>
      <c r="G3147" s="28"/>
    </row>
    <row r="3148" spans="3:7" s="25" customFormat="1" ht="15" x14ac:dyDescent="0.2">
      <c r="C3148" s="27"/>
      <c r="D3148" s="37"/>
      <c r="E3148" s="37"/>
      <c r="F3148" s="28"/>
      <c r="G3148" s="28"/>
    </row>
    <row r="3149" spans="3:7" s="25" customFormat="1" ht="15" x14ac:dyDescent="0.2">
      <c r="C3149" s="27"/>
      <c r="D3149" s="37"/>
      <c r="E3149" s="37"/>
      <c r="F3149" s="28"/>
      <c r="G3149" s="28"/>
    </row>
    <row r="3150" spans="3:7" s="25" customFormat="1" ht="15" x14ac:dyDescent="0.2">
      <c r="C3150" s="27"/>
      <c r="D3150" s="37"/>
      <c r="E3150" s="37"/>
      <c r="F3150" s="28"/>
      <c r="G3150" s="28"/>
    </row>
    <row r="3151" spans="3:7" s="25" customFormat="1" ht="15" x14ac:dyDescent="0.2">
      <c r="C3151" s="27"/>
      <c r="D3151" s="37"/>
      <c r="E3151" s="37"/>
      <c r="F3151" s="28"/>
      <c r="G3151" s="28"/>
    </row>
    <row r="3152" spans="3:7" s="25" customFormat="1" ht="15" x14ac:dyDescent="0.2">
      <c r="C3152" s="27"/>
      <c r="D3152" s="37"/>
      <c r="E3152" s="37"/>
      <c r="F3152" s="28"/>
      <c r="G3152" s="28"/>
    </row>
    <row r="3153" spans="3:7" s="25" customFormat="1" ht="15" x14ac:dyDescent="0.2">
      <c r="C3153" s="27"/>
      <c r="D3153" s="37"/>
      <c r="E3153" s="37"/>
      <c r="F3153" s="28"/>
      <c r="G3153" s="28"/>
    </row>
    <row r="3154" spans="3:7" s="25" customFormat="1" ht="15" x14ac:dyDescent="0.2">
      <c r="C3154" s="27"/>
      <c r="D3154" s="37"/>
      <c r="E3154" s="37"/>
      <c r="F3154" s="28"/>
      <c r="G3154" s="28"/>
    </row>
    <row r="3155" spans="3:7" s="25" customFormat="1" ht="15" x14ac:dyDescent="0.2">
      <c r="C3155" s="27"/>
      <c r="D3155" s="37"/>
      <c r="E3155" s="37"/>
      <c r="F3155" s="28"/>
      <c r="G3155" s="28"/>
    </row>
    <row r="3156" spans="3:7" s="25" customFormat="1" ht="15" x14ac:dyDescent="0.2">
      <c r="C3156" s="27"/>
      <c r="D3156" s="37"/>
      <c r="E3156" s="37"/>
      <c r="F3156" s="28"/>
      <c r="G3156" s="28"/>
    </row>
    <row r="3157" spans="3:7" s="25" customFormat="1" ht="15" x14ac:dyDescent="0.2">
      <c r="C3157" s="27"/>
      <c r="D3157" s="37"/>
      <c r="E3157" s="37"/>
      <c r="F3157" s="28"/>
      <c r="G3157" s="28"/>
    </row>
    <row r="3158" spans="3:7" s="25" customFormat="1" ht="15" x14ac:dyDescent="0.2">
      <c r="C3158" s="27"/>
      <c r="D3158" s="37"/>
      <c r="E3158" s="37"/>
      <c r="F3158" s="28"/>
      <c r="G3158" s="28"/>
    </row>
    <row r="3159" spans="3:7" s="25" customFormat="1" ht="15" x14ac:dyDescent="0.2">
      <c r="C3159" s="27"/>
      <c r="D3159" s="37"/>
      <c r="E3159" s="37"/>
      <c r="F3159" s="28"/>
      <c r="G3159" s="28"/>
    </row>
    <row r="3160" spans="3:7" s="25" customFormat="1" ht="15" x14ac:dyDescent="0.2">
      <c r="C3160" s="27"/>
      <c r="D3160" s="37"/>
      <c r="E3160" s="37"/>
      <c r="F3160" s="28"/>
      <c r="G3160" s="28"/>
    </row>
    <row r="3161" spans="3:7" s="25" customFormat="1" ht="15" x14ac:dyDescent="0.2">
      <c r="C3161" s="27"/>
      <c r="D3161" s="37"/>
      <c r="E3161" s="37"/>
      <c r="F3161" s="28"/>
      <c r="G3161" s="28"/>
    </row>
    <row r="3162" spans="3:7" s="25" customFormat="1" ht="15" x14ac:dyDescent="0.2">
      <c r="C3162" s="27"/>
      <c r="D3162" s="37"/>
      <c r="E3162" s="37"/>
      <c r="F3162" s="28"/>
      <c r="G3162" s="28"/>
    </row>
    <row r="3163" spans="3:7" s="25" customFormat="1" ht="15" x14ac:dyDescent="0.2">
      <c r="C3163" s="27"/>
      <c r="D3163" s="37"/>
      <c r="E3163" s="37"/>
      <c r="F3163" s="28"/>
      <c r="G3163" s="28"/>
    </row>
    <row r="3164" spans="3:7" s="25" customFormat="1" ht="15" x14ac:dyDescent="0.2">
      <c r="C3164" s="27"/>
      <c r="D3164" s="37"/>
      <c r="E3164" s="37"/>
      <c r="F3164" s="28"/>
      <c r="G3164" s="28"/>
    </row>
    <row r="3165" spans="3:7" s="25" customFormat="1" ht="15" x14ac:dyDescent="0.2">
      <c r="C3165" s="27"/>
      <c r="D3165" s="37"/>
      <c r="E3165" s="37"/>
      <c r="F3165" s="28"/>
      <c r="G3165" s="28"/>
    </row>
    <row r="3166" spans="3:7" s="25" customFormat="1" ht="15" x14ac:dyDescent="0.2">
      <c r="C3166" s="27"/>
      <c r="D3166" s="37"/>
      <c r="E3166" s="37"/>
      <c r="F3166" s="28"/>
      <c r="G3166" s="28"/>
    </row>
    <row r="3167" spans="3:7" s="25" customFormat="1" ht="15" x14ac:dyDescent="0.2">
      <c r="C3167" s="27"/>
      <c r="D3167" s="37"/>
      <c r="E3167" s="37"/>
      <c r="F3167" s="28"/>
      <c r="G3167" s="28"/>
    </row>
    <row r="3168" spans="3:7" s="25" customFormat="1" ht="15" x14ac:dyDescent="0.2">
      <c r="C3168" s="27"/>
      <c r="D3168" s="37"/>
      <c r="E3168" s="37"/>
      <c r="F3168" s="28"/>
      <c r="G3168" s="28"/>
    </row>
    <row r="3169" spans="3:7" s="25" customFormat="1" ht="15" x14ac:dyDescent="0.2">
      <c r="C3169" s="27"/>
      <c r="D3169" s="37"/>
      <c r="E3169" s="37"/>
      <c r="F3169" s="28"/>
      <c r="G3169" s="28"/>
    </row>
    <row r="3170" spans="3:7" s="25" customFormat="1" ht="15" x14ac:dyDescent="0.2">
      <c r="C3170" s="27"/>
      <c r="D3170" s="37"/>
      <c r="E3170" s="37"/>
      <c r="F3170" s="28"/>
      <c r="G3170" s="28"/>
    </row>
    <row r="3171" spans="3:7" s="25" customFormat="1" ht="15" x14ac:dyDescent="0.2">
      <c r="C3171" s="27"/>
      <c r="D3171" s="37"/>
      <c r="E3171" s="37"/>
      <c r="F3171" s="28"/>
      <c r="G3171" s="28"/>
    </row>
    <row r="3172" spans="3:7" s="25" customFormat="1" ht="15" x14ac:dyDescent="0.2">
      <c r="C3172" s="27"/>
      <c r="D3172" s="37"/>
      <c r="E3172" s="37"/>
      <c r="F3172" s="28"/>
      <c r="G3172" s="28"/>
    </row>
    <row r="3173" spans="3:7" s="25" customFormat="1" ht="15" x14ac:dyDescent="0.2">
      <c r="C3173" s="27"/>
      <c r="D3173" s="37"/>
      <c r="E3173" s="37"/>
      <c r="F3173" s="28"/>
      <c r="G3173" s="28"/>
    </row>
    <row r="3174" spans="3:7" s="25" customFormat="1" ht="15" x14ac:dyDescent="0.2">
      <c r="C3174" s="27"/>
      <c r="D3174" s="37"/>
      <c r="E3174" s="37"/>
      <c r="F3174" s="28"/>
      <c r="G3174" s="28"/>
    </row>
    <row r="3175" spans="3:7" s="25" customFormat="1" ht="15" x14ac:dyDescent="0.2">
      <c r="C3175" s="27"/>
      <c r="D3175" s="37"/>
      <c r="E3175" s="37"/>
      <c r="F3175" s="28"/>
      <c r="G3175" s="28"/>
    </row>
    <row r="3176" spans="3:7" s="25" customFormat="1" ht="15" x14ac:dyDescent="0.2">
      <c r="C3176" s="27"/>
      <c r="D3176" s="37"/>
      <c r="E3176" s="37"/>
      <c r="F3176" s="28"/>
      <c r="G3176" s="28"/>
    </row>
    <row r="3177" spans="3:7" s="25" customFormat="1" ht="15" x14ac:dyDescent="0.2">
      <c r="C3177" s="27"/>
      <c r="D3177" s="37"/>
      <c r="E3177" s="37"/>
      <c r="F3177" s="28"/>
      <c r="G3177" s="28"/>
    </row>
    <row r="3178" spans="3:7" s="25" customFormat="1" ht="15" x14ac:dyDescent="0.2">
      <c r="C3178" s="27"/>
      <c r="D3178" s="37"/>
      <c r="E3178" s="37"/>
      <c r="F3178" s="28"/>
      <c r="G3178" s="28"/>
    </row>
    <row r="3179" spans="3:7" s="25" customFormat="1" ht="15" x14ac:dyDescent="0.2">
      <c r="C3179" s="27"/>
      <c r="D3179" s="37"/>
      <c r="E3179" s="37"/>
      <c r="F3179" s="28"/>
      <c r="G3179" s="28"/>
    </row>
    <row r="3180" spans="3:7" s="25" customFormat="1" ht="15" x14ac:dyDescent="0.2">
      <c r="C3180" s="27"/>
      <c r="D3180" s="37"/>
      <c r="E3180" s="37"/>
      <c r="F3180" s="28"/>
      <c r="G3180" s="28"/>
    </row>
    <row r="3181" spans="3:7" s="25" customFormat="1" ht="15" x14ac:dyDescent="0.2">
      <c r="C3181" s="27"/>
      <c r="D3181" s="37"/>
      <c r="E3181" s="37"/>
      <c r="F3181" s="28"/>
      <c r="G3181" s="28"/>
    </row>
    <row r="3182" spans="3:7" s="25" customFormat="1" ht="15" x14ac:dyDescent="0.2">
      <c r="C3182" s="27"/>
      <c r="D3182" s="37"/>
      <c r="E3182" s="37"/>
      <c r="F3182" s="28"/>
      <c r="G3182" s="28"/>
    </row>
    <row r="3183" spans="3:7" s="25" customFormat="1" ht="15" x14ac:dyDescent="0.2">
      <c r="C3183" s="27"/>
      <c r="D3183" s="37"/>
      <c r="E3183" s="37"/>
      <c r="F3183" s="28"/>
      <c r="G3183" s="28"/>
    </row>
    <row r="3184" spans="3:7" s="25" customFormat="1" ht="15" x14ac:dyDescent="0.2">
      <c r="C3184" s="27"/>
      <c r="D3184" s="37"/>
      <c r="E3184" s="37"/>
      <c r="F3184" s="28"/>
      <c r="G3184" s="28"/>
    </row>
    <row r="3185" spans="3:7" s="25" customFormat="1" ht="15" x14ac:dyDescent="0.2">
      <c r="C3185" s="27"/>
      <c r="D3185" s="37"/>
      <c r="E3185" s="37"/>
      <c r="F3185" s="28"/>
      <c r="G3185" s="28"/>
    </row>
    <row r="3186" spans="3:7" s="25" customFormat="1" ht="15" x14ac:dyDescent="0.2">
      <c r="C3186" s="27"/>
      <c r="D3186" s="37"/>
      <c r="E3186" s="37"/>
      <c r="F3186" s="28"/>
      <c r="G3186" s="28"/>
    </row>
    <row r="3187" spans="3:7" s="25" customFormat="1" ht="15" x14ac:dyDescent="0.2">
      <c r="C3187" s="27"/>
      <c r="D3187" s="37"/>
      <c r="E3187" s="37"/>
      <c r="F3187" s="28"/>
      <c r="G3187" s="28"/>
    </row>
    <row r="3188" spans="3:7" s="25" customFormat="1" ht="15" x14ac:dyDescent="0.2">
      <c r="C3188" s="27"/>
      <c r="D3188" s="37"/>
      <c r="E3188" s="37"/>
      <c r="F3188" s="28"/>
      <c r="G3188" s="28"/>
    </row>
    <row r="3189" spans="3:7" s="25" customFormat="1" ht="15" x14ac:dyDescent="0.2">
      <c r="C3189" s="27"/>
      <c r="D3189" s="37"/>
      <c r="E3189" s="37"/>
      <c r="F3189" s="28"/>
      <c r="G3189" s="28"/>
    </row>
    <row r="3190" spans="3:7" s="25" customFormat="1" ht="15" x14ac:dyDescent="0.2">
      <c r="C3190" s="27"/>
      <c r="D3190" s="37"/>
      <c r="E3190" s="37"/>
      <c r="F3190" s="28"/>
      <c r="G3190" s="28"/>
    </row>
    <row r="3191" spans="3:7" s="25" customFormat="1" ht="15" x14ac:dyDescent="0.2">
      <c r="C3191" s="27"/>
      <c r="D3191" s="37"/>
      <c r="E3191" s="37"/>
      <c r="F3191" s="28"/>
      <c r="G3191" s="28"/>
    </row>
    <row r="3192" spans="3:7" s="25" customFormat="1" ht="15" x14ac:dyDescent="0.2">
      <c r="C3192" s="27"/>
      <c r="D3192" s="37"/>
      <c r="E3192" s="37"/>
      <c r="F3192" s="28"/>
      <c r="G3192" s="28"/>
    </row>
    <row r="3193" spans="3:7" s="25" customFormat="1" ht="15" x14ac:dyDescent="0.2">
      <c r="C3193" s="27"/>
      <c r="D3193" s="37"/>
      <c r="E3193" s="37"/>
      <c r="F3193" s="28"/>
      <c r="G3193" s="28"/>
    </row>
    <row r="3194" spans="3:7" s="25" customFormat="1" ht="15" x14ac:dyDescent="0.2">
      <c r="C3194" s="27"/>
      <c r="D3194" s="37"/>
      <c r="E3194" s="37"/>
      <c r="F3194" s="28"/>
      <c r="G3194" s="28"/>
    </row>
    <row r="3195" spans="3:7" s="25" customFormat="1" ht="15" x14ac:dyDescent="0.2">
      <c r="C3195" s="27"/>
      <c r="D3195" s="37"/>
      <c r="E3195" s="37"/>
      <c r="F3195" s="28"/>
      <c r="G3195" s="28"/>
    </row>
    <row r="3196" spans="3:7" s="25" customFormat="1" ht="15" x14ac:dyDescent="0.2">
      <c r="C3196" s="27"/>
      <c r="D3196" s="37"/>
      <c r="E3196" s="37"/>
      <c r="F3196" s="28"/>
      <c r="G3196" s="28"/>
    </row>
    <row r="3197" spans="3:7" s="25" customFormat="1" ht="15" x14ac:dyDescent="0.2">
      <c r="C3197" s="27"/>
      <c r="D3197" s="37"/>
      <c r="E3197" s="37"/>
      <c r="F3197" s="28"/>
      <c r="G3197" s="28"/>
    </row>
    <row r="3198" spans="3:7" s="25" customFormat="1" ht="15" x14ac:dyDescent="0.2">
      <c r="C3198" s="27"/>
      <c r="D3198" s="37"/>
      <c r="E3198" s="37"/>
      <c r="F3198" s="28"/>
      <c r="G3198" s="28"/>
    </row>
    <row r="3199" spans="3:7" s="25" customFormat="1" ht="15" x14ac:dyDescent="0.2">
      <c r="C3199" s="27"/>
      <c r="D3199" s="37"/>
      <c r="E3199" s="37"/>
      <c r="F3199" s="28"/>
      <c r="G3199" s="28"/>
    </row>
    <row r="3200" spans="3:7" s="25" customFormat="1" ht="15" x14ac:dyDescent="0.2">
      <c r="C3200" s="27"/>
      <c r="D3200" s="37"/>
      <c r="E3200" s="37"/>
      <c r="F3200" s="28"/>
      <c r="G3200" s="28"/>
    </row>
    <row r="3201" spans="3:7" s="25" customFormat="1" ht="15" x14ac:dyDescent="0.2">
      <c r="C3201" s="27"/>
      <c r="D3201" s="37"/>
      <c r="E3201" s="37"/>
      <c r="F3201" s="28"/>
      <c r="G3201" s="28"/>
    </row>
    <row r="3202" spans="3:7" s="25" customFormat="1" ht="15" x14ac:dyDescent="0.2">
      <c r="C3202" s="27"/>
      <c r="D3202" s="37"/>
      <c r="E3202" s="37"/>
      <c r="F3202" s="28"/>
      <c r="G3202" s="28"/>
    </row>
    <row r="3203" spans="3:7" s="25" customFormat="1" ht="15" x14ac:dyDescent="0.2">
      <c r="C3203" s="27"/>
      <c r="D3203" s="37"/>
      <c r="E3203" s="37"/>
      <c r="F3203" s="28"/>
      <c r="G3203" s="28"/>
    </row>
    <row r="3204" spans="3:7" s="25" customFormat="1" ht="15" x14ac:dyDescent="0.2">
      <c r="C3204" s="27"/>
      <c r="D3204" s="37"/>
      <c r="E3204" s="37"/>
      <c r="F3204" s="28"/>
      <c r="G3204" s="28"/>
    </row>
    <row r="3205" spans="3:7" s="25" customFormat="1" ht="15" x14ac:dyDescent="0.2">
      <c r="C3205" s="27"/>
      <c r="D3205" s="37"/>
      <c r="E3205" s="37"/>
      <c r="F3205" s="28"/>
      <c r="G3205" s="28"/>
    </row>
    <row r="3206" spans="3:7" s="25" customFormat="1" ht="15" x14ac:dyDescent="0.2">
      <c r="C3206" s="27"/>
      <c r="D3206" s="37"/>
      <c r="E3206" s="37"/>
      <c r="F3206" s="28"/>
      <c r="G3206" s="28"/>
    </row>
    <row r="3207" spans="3:7" s="25" customFormat="1" ht="15" x14ac:dyDescent="0.2">
      <c r="C3207" s="27"/>
      <c r="D3207" s="37"/>
      <c r="E3207" s="37"/>
      <c r="F3207" s="28"/>
      <c r="G3207" s="28"/>
    </row>
    <row r="3208" spans="3:7" s="25" customFormat="1" ht="15" x14ac:dyDescent="0.2">
      <c r="C3208" s="27"/>
      <c r="D3208" s="37"/>
      <c r="E3208" s="37"/>
      <c r="F3208" s="28"/>
      <c r="G3208" s="28"/>
    </row>
    <row r="3209" spans="3:7" s="25" customFormat="1" ht="15" x14ac:dyDescent="0.2">
      <c r="C3209" s="27"/>
      <c r="D3209" s="37"/>
      <c r="E3209" s="37"/>
      <c r="F3209" s="28"/>
      <c r="G3209" s="28"/>
    </row>
    <row r="3210" spans="3:7" s="25" customFormat="1" ht="15" x14ac:dyDescent="0.2">
      <c r="C3210" s="27"/>
      <c r="D3210" s="37"/>
      <c r="E3210" s="37"/>
      <c r="F3210" s="28"/>
      <c r="G3210" s="28"/>
    </row>
    <row r="3211" spans="3:7" s="25" customFormat="1" ht="15" x14ac:dyDescent="0.2">
      <c r="C3211" s="27"/>
      <c r="D3211" s="37"/>
      <c r="E3211" s="37"/>
      <c r="F3211" s="28"/>
      <c r="G3211" s="28"/>
    </row>
    <row r="3212" spans="3:7" s="25" customFormat="1" ht="15" x14ac:dyDescent="0.2">
      <c r="C3212" s="27"/>
      <c r="D3212" s="37"/>
      <c r="E3212" s="37"/>
      <c r="F3212" s="28"/>
      <c r="G3212" s="28"/>
    </row>
    <row r="3213" spans="3:7" s="25" customFormat="1" ht="15" x14ac:dyDescent="0.2">
      <c r="C3213" s="27"/>
      <c r="D3213" s="37"/>
      <c r="E3213" s="37"/>
      <c r="F3213" s="28"/>
      <c r="G3213" s="28"/>
    </row>
    <row r="3214" spans="3:7" s="25" customFormat="1" ht="15" x14ac:dyDescent="0.2">
      <c r="C3214" s="27"/>
      <c r="D3214" s="37"/>
      <c r="E3214" s="37"/>
      <c r="F3214" s="28"/>
      <c r="G3214" s="28"/>
    </row>
    <row r="3215" spans="3:7" s="25" customFormat="1" ht="15" x14ac:dyDescent="0.2">
      <c r="C3215" s="27"/>
      <c r="D3215" s="37"/>
      <c r="E3215" s="37"/>
      <c r="F3215" s="28"/>
      <c r="G3215" s="28"/>
    </row>
    <row r="3216" spans="3:7" s="25" customFormat="1" ht="15" x14ac:dyDescent="0.2">
      <c r="C3216" s="27"/>
      <c r="D3216" s="37"/>
      <c r="E3216" s="37"/>
      <c r="F3216" s="28"/>
      <c r="G3216" s="28"/>
    </row>
    <row r="3217" spans="3:7" s="25" customFormat="1" ht="15" x14ac:dyDescent="0.2">
      <c r="C3217" s="27"/>
      <c r="D3217" s="37"/>
      <c r="E3217" s="37"/>
      <c r="F3217" s="28"/>
      <c r="G3217" s="28"/>
    </row>
    <row r="3218" spans="3:7" s="25" customFormat="1" ht="15" x14ac:dyDescent="0.2">
      <c r="C3218" s="27"/>
      <c r="D3218" s="37"/>
      <c r="E3218" s="37"/>
      <c r="F3218" s="28"/>
      <c r="G3218" s="28"/>
    </row>
    <row r="3219" spans="3:7" s="25" customFormat="1" ht="15" x14ac:dyDescent="0.2">
      <c r="C3219" s="27"/>
      <c r="D3219" s="37"/>
      <c r="E3219" s="37"/>
      <c r="F3219" s="28"/>
      <c r="G3219" s="28"/>
    </row>
    <row r="3220" spans="3:7" s="25" customFormat="1" ht="15" x14ac:dyDescent="0.2">
      <c r="C3220" s="27"/>
      <c r="D3220" s="37"/>
      <c r="E3220" s="37"/>
      <c r="F3220" s="28"/>
      <c r="G3220" s="28"/>
    </row>
    <row r="3221" spans="3:7" s="25" customFormat="1" ht="15" x14ac:dyDescent="0.2">
      <c r="C3221" s="27"/>
      <c r="D3221" s="37"/>
      <c r="E3221" s="37"/>
      <c r="F3221" s="28"/>
      <c r="G3221" s="28"/>
    </row>
    <row r="3222" spans="3:7" s="25" customFormat="1" ht="15" x14ac:dyDescent="0.2">
      <c r="C3222" s="27"/>
      <c r="D3222" s="37"/>
      <c r="E3222" s="37"/>
      <c r="F3222" s="28"/>
      <c r="G3222" s="28"/>
    </row>
    <row r="3223" spans="3:7" s="25" customFormat="1" ht="15" x14ac:dyDescent="0.2">
      <c r="C3223" s="27"/>
      <c r="D3223" s="37"/>
      <c r="E3223" s="37"/>
      <c r="F3223" s="28"/>
      <c r="G3223" s="28"/>
    </row>
    <row r="3224" spans="3:7" s="25" customFormat="1" ht="15" x14ac:dyDescent="0.2">
      <c r="C3224" s="27"/>
      <c r="D3224" s="37"/>
      <c r="E3224" s="37"/>
      <c r="F3224" s="28"/>
      <c r="G3224" s="28"/>
    </row>
    <row r="3225" spans="3:7" s="25" customFormat="1" ht="15" x14ac:dyDescent="0.2">
      <c r="C3225" s="27"/>
      <c r="D3225" s="37"/>
      <c r="E3225" s="37"/>
      <c r="F3225" s="28"/>
      <c r="G3225" s="28"/>
    </row>
    <row r="3226" spans="3:7" s="25" customFormat="1" ht="15" x14ac:dyDescent="0.2">
      <c r="C3226" s="27"/>
      <c r="D3226" s="37"/>
      <c r="E3226" s="37"/>
      <c r="F3226" s="28"/>
      <c r="G3226" s="28"/>
    </row>
    <row r="3227" spans="3:7" s="25" customFormat="1" ht="15" x14ac:dyDescent="0.2">
      <c r="C3227" s="27"/>
      <c r="D3227" s="37"/>
      <c r="E3227" s="37"/>
      <c r="F3227" s="28"/>
      <c r="G3227" s="28"/>
    </row>
    <row r="3228" spans="3:7" s="25" customFormat="1" ht="15" x14ac:dyDescent="0.2">
      <c r="C3228" s="27"/>
      <c r="D3228" s="37"/>
      <c r="E3228" s="37"/>
      <c r="F3228" s="28"/>
      <c r="G3228" s="28"/>
    </row>
    <row r="3229" spans="3:7" s="25" customFormat="1" ht="15" x14ac:dyDescent="0.2">
      <c r="C3229" s="27"/>
      <c r="D3229" s="37"/>
      <c r="E3229" s="37"/>
      <c r="F3229" s="28"/>
      <c r="G3229" s="28"/>
    </row>
    <row r="3230" spans="3:7" s="25" customFormat="1" ht="15" x14ac:dyDescent="0.2">
      <c r="C3230" s="27"/>
      <c r="D3230" s="37"/>
      <c r="E3230" s="37"/>
      <c r="F3230" s="28"/>
      <c r="G3230" s="28"/>
    </row>
    <row r="3231" spans="3:7" s="25" customFormat="1" ht="15" x14ac:dyDescent="0.2">
      <c r="C3231" s="27"/>
      <c r="D3231" s="37"/>
      <c r="E3231" s="37"/>
      <c r="F3231" s="28"/>
      <c r="G3231" s="28"/>
    </row>
    <row r="3232" spans="3:7" s="25" customFormat="1" ht="15" x14ac:dyDescent="0.2">
      <c r="C3232" s="27"/>
      <c r="D3232" s="37"/>
      <c r="E3232" s="37"/>
      <c r="F3232" s="28"/>
      <c r="G3232" s="28"/>
    </row>
    <row r="3233" spans="3:7" s="25" customFormat="1" ht="15" x14ac:dyDescent="0.2">
      <c r="C3233" s="27"/>
      <c r="D3233" s="37"/>
      <c r="E3233" s="37"/>
      <c r="F3233" s="28"/>
      <c r="G3233" s="28"/>
    </row>
    <row r="3234" spans="3:7" s="25" customFormat="1" ht="15" x14ac:dyDescent="0.2">
      <c r="C3234" s="27"/>
      <c r="D3234" s="37"/>
      <c r="E3234" s="37"/>
      <c r="F3234" s="28"/>
      <c r="G3234" s="28"/>
    </row>
    <row r="3235" spans="3:7" s="25" customFormat="1" ht="15" x14ac:dyDescent="0.2">
      <c r="C3235" s="27"/>
      <c r="D3235" s="37"/>
      <c r="E3235" s="37"/>
      <c r="F3235" s="28"/>
      <c r="G3235" s="28"/>
    </row>
    <row r="3236" spans="3:7" s="25" customFormat="1" ht="15" x14ac:dyDescent="0.2">
      <c r="C3236" s="27"/>
      <c r="D3236" s="37"/>
      <c r="E3236" s="37"/>
      <c r="F3236" s="28"/>
      <c r="G3236" s="28"/>
    </row>
    <row r="3237" spans="3:7" s="25" customFormat="1" ht="15" x14ac:dyDescent="0.2">
      <c r="C3237" s="27"/>
      <c r="D3237" s="37"/>
      <c r="E3237" s="37"/>
      <c r="F3237" s="28"/>
      <c r="G3237" s="28"/>
    </row>
    <row r="3238" spans="3:7" s="25" customFormat="1" ht="15" x14ac:dyDescent="0.2">
      <c r="C3238" s="27"/>
      <c r="D3238" s="37"/>
      <c r="E3238" s="37"/>
      <c r="F3238" s="28"/>
      <c r="G3238" s="28"/>
    </row>
    <row r="3239" spans="3:7" s="25" customFormat="1" ht="15" x14ac:dyDescent="0.2">
      <c r="C3239" s="27"/>
      <c r="D3239" s="37"/>
      <c r="E3239" s="37"/>
      <c r="F3239" s="28"/>
      <c r="G3239" s="28"/>
    </row>
    <row r="3240" spans="3:7" s="25" customFormat="1" ht="15" x14ac:dyDescent="0.2">
      <c r="C3240" s="27"/>
      <c r="D3240" s="37"/>
      <c r="E3240" s="37"/>
      <c r="F3240" s="28"/>
      <c r="G3240" s="28"/>
    </row>
    <row r="3241" spans="3:7" s="25" customFormat="1" ht="15" x14ac:dyDescent="0.2">
      <c r="C3241" s="27"/>
      <c r="D3241" s="37"/>
      <c r="E3241" s="37"/>
      <c r="F3241" s="28"/>
      <c r="G3241" s="28"/>
    </row>
    <row r="3242" spans="3:7" s="25" customFormat="1" ht="15" x14ac:dyDescent="0.2">
      <c r="C3242" s="27"/>
      <c r="D3242" s="37"/>
      <c r="E3242" s="37"/>
      <c r="F3242" s="28"/>
      <c r="G3242" s="28"/>
    </row>
    <row r="3243" spans="3:7" s="25" customFormat="1" ht="15" x14ac:dyDescent="0.2">
      <c r="C3243" s="27"/>
      <c r="D3243" s="37"/>
      <c r="E3243" s="37"/>
      <c r="F3243" s="28"/>
      <c r="G3243" s="28"/>
    </row>
    <row r="3244" spans="3:7" s="25" customFormat="1" ht="15" x14ac:dyDescent="0.2">
      <c r="C3244" s="27"/>
      <c r="D3244" s="37"/>
      <c r="E3244" s="37"/>
      <c r="F3244" s="28"/>
      <c r="G3244" s="28"/>
    </row>
    <row r="3245" spans="3:7" s="25" customFormat="1" ht="15" x14ac:dyDescent="0.2">
      <c r="C3245" s="27"/>
      <c r="D3245" s="37"/>
      <c r="E3245" s="37"/>
      <c r="F3245" s="28"/>
      <c r="G3245" s="28"/>
    </row>
    <row r="3246" spans="3:7" s="25" customFormat="1" ht="15" x14ac:dyDescent="0.2">
      <c r="C3246" s="27"/>
      <c r="D3246" s="37"/>
      <c r="E3246" s="37"/>
      <c r="F3246" s="28"/>
      <c r="G3246" s="28"/>
    </row>
    <row r="3247" spans="3:7" s="25" customFormat="1" ht="15" x14ac:dyDescent="0.2">
      <c r="C3247" s="27"/>
      <c r="D3247" s="37"/>
      <c r="E3247" s="37"/>
      <c r="F3247" s="28"/>
      <c r="G3247" s="28"/>
    </row>
    <row r="3248" spans="3:7" s="25" customFormat="1" ht="15" x14ac:dyDescent="0.2">
      <c r="C3248" s="27"/>
      <c r="D3248" s="37"/>
      <c r="E3248" s="37"/>
      <c r="F3248" s="28"/>
      <c r="G3248" s="28"/>
    </row>
    <row r="3249" spans="3:7" s="25" customFormat="1" ht="15" x14ac:dyDescent="0.2">
      <c r="C3249" s="27"/>
      <c r="D3249" s="37"/>
      <c r="E3249" s="37"/>
      <c r="F3249" s="28"/>
      <c r="G3249" s="28"/>
    </row>
    <row r="3250" spans="3:7" s="25" customFormat="1" ht="15" x14ac:dyDescent="0.2">
      <c r="C3250" s="27"/>
      <c r="D3250" s="37"/>
      <c r="E3250" s="37"/>
      <c r="F3250" s="28"/>
      <c r="G3250" s="28"/>
    </row>
    <row r="3251" spans="3:7" s="25" customFormat="1" ht="15" x14ac:dyDescent="0.2">
      <c r="C3251" s="27"/>
      <c r="D3251" s="37"/>
      <c r="E3251" s="37"/>
      <c r="F3251" s="28"/>
      <c r="G3251" s="28"/>
    </row>
    <row r="3252" spans="3:7" s="25" customFormat="1" ht="15" x14ac:dyDescent="0.2">
      <c r="C3252" s="27"/>
      <c r="D3252" s="37"/>
      <c r="E3252" s="37"/>
      <c r="F3252" s="28"/>
      <c r="G3252" s="28"/>
    </row>
    <row r="3253" spans="3:7" s="25" customFormat="1" ht="15" x14ac:dyDescent="0.2">
      <c r="C3253" s="27"/>
      <c r="D3253" s="37"/>
      <c r="E3253" s="37"/>
      <c r="F3253" s="28"/>
      <c r="G3253" s="28"/>
    </row>
    <row r="3254" spans="3:7" s="25" customFormat="1" ht="15" x14ac:dyDescent="0.2">
      <c r="C3254" s="27"/>
      <c r="D3254" s="37"/>
      <c r="E3254" s="37"/>
      <c r="F3254" s="28"/>
      <c r="G3254" s="28"/>
    </row>
    <row r="3255" spans="3:7" s="25" customFormat="1" ht="15" x14ac:dyDescent="0.2">
      <c r="C3255" s="27"/>
      <c r="D3255" s="37"/>
      <c r="E3255" s="37"/>
      <c r="F3255" s="28"/>
      <c r="G3255" s="28"/>
    </row>
    <row r="3256" spans="3:7" s="25" customFormat="1" ht="15" x14ac:dyDescent="0.2">
      <c r="C3256" s="27"/>
      <c r="D3256" s="37"/>
      <c r="E3256" s="37"/>
      <c r="F3256" s="28"/>
      <c r="G3256" s="28"/>
    </row>
    <row r="3257" spans="3:7" s="25" customFormat="1" ht="15" x14ac:dyDescent="0.2">
      <c r="C3257" s="27"/>
      <c r="D3257" s="37"/>
      <c r="E3257" s="37"/>
      <c r="F3257" s="28"/>
      <c r="G3257" s="28"/>
    </row>
    <row r="3258" spans="3:7" s="25" customFormat="1" ht="15" x14ac:dyDescent="0.2">
      <c r="C3258" s="27"/>
      <c r="D3258" s="37"/>
      <c r="E3258" s="37"/>
      <c r="F3258" s="28"/>
      <c r="G3258" s="28"/>
    </row>
    <row r="3259" spans="3:7" s="25" customFormat="1" ht="15" x14ac:dyDescent="0.2">
      <c r="C3259" s="27"/>
      <c r="D3259" s="37"/>
      <c r="E3259" s="37"/>
      <c r="F3259" s="28"/>
      <c r="G3259" s="28"/>
    </row>
    <row r="3260" spans="3:7" s="25" customFormat="1" ht="15" x14ac:dyDescent="0.2">
      <c r="C3260" s="27"/>
      <c r="D3260" s="37"/>
      <c r="E3260" s="37"/>
      <c r="F3260" s="28"/>
      <c r="G3260" s="28"/>
    </row>
    <row r="3261" spans="3:7" s="25" customFormat="1" ht="15" x14ac:dyDescent="0.2">
      <c r="C3261" s="27"/>
      <c r="D3261" s="37"/>
      <c r="E3261" s="37"/>
      <c r="F3261" s="28"/>
      <c r="G3261" s="28"/>
    </row>
    <row r="3262" spans="3:7" s="25" customFormat="1" ht="15" x14ac:dyDescent="0.2">
      <c r="C3262" s="27"/>
      <c r="D3262" s="37"/>
      <c r="E3262" s="37"/>
      <c r="F3262" s="28"/>
      <c r="G3262" s="28"/>
    </row>
    <row r="3263" spans="3:7" s="25" customFormat="1" ht="15" x14ac:dyDescent="0.2">
      <c r="C3263" s="27"/>
      <c r="D3263" s="37"/>
      <c r="E3263" s="37"/>
      <c r="F3263" s="28"/>
      <c r="G3263" s="28"/>
    </row>
    <row r="3264" spans="3:7" s="25" customFormat="1" ht="15" x14ac:dyDescent="0.2">
      <c r="C3264" s="27"/>
      <c r="D3264" s="37"/>
      <c r="E3264" s="37"/>
      <c r="F3264" s="28"/>
      <c r="G3264" s="28"/>
    </row>
    <row r="3265" spans="3:7" s="25" customFormat="1" ht="15" x14ac:dyDescent="0.2">
      <c r="C3265" s="27"/>
      <c r="D3265" s="37"/>
      <c r="E3265" s="37"/>
      <c r="F3265" s="28"/>
      <c r="G3265" s="28"/>
    </row>
    <row r="3266" spans="3:7" s="25" customFormat="1" ht="15" x14ac:dyDescent="0.2">
      <c r="C3266" s="27"/>
      <c r="D3266" s="37"/>
      <c r="E3266" s="37"/>
      <c r="F3266" s="28"/>
      <c r="G3266" s="28"/>
    </row>
    <row r="3267" spans="3:7" s="25" customFormat="1" ht="15" x14ac:dyDescent="0.2">
      <c r="C3267" s="27"/>
      <c r="D3267" s="37"/>
      <c r="E3267" s="37"/>
      <c r="F3267" s="28"/>
      <c r="G3267" s="28"/>
    </row>
    <row r="3268" spans="3:7" s="25" customFormat="1" ht="15" x14ac:dyDescent="0.2">
      <c r="C3268" s="27"/>
      <c r="D3268" s="37"/>
      <c r="E3268" s="37"/>
      <c r="F3268" s="28"/>
      <c r="G3268" s="28"/>
    </row>
    <row r="3269" spans="3:7" s="25" customFormat="1" ht="15" x14ac:dyDescent="0.2">
      <c r="C3269" s="27"/>
      <c r="D3269" s="37"/>
      <c r="E3269" s="37"/>
      <c r="F3269" s="28"/>
      <c r="G3269" s="28"/>
    </row>
    <row r="3270" spans="3:7" s="25" customFormat="1" ht="15" x14ac:dyDescent="0.2">
      <c r="C3270" s="27"/>
      <c r="D3270" s="37"/>
      <c r="E3270" s="37"/>
      <c r="F3270" s="28"/>
      <c r="G3270" s="28"/>
    </row>
    <row r="3271" spans="3:7" s="25" customFormat="1" ht="15" x14ac:dyDescent="0.2">
      <c r="C3271" s="27"/>
      <c r="D3271" s="37"/>
      <c r="E3271" s="37"/>
      <c r="F3271" s="28"/>
      <c r="G3271" s="28"/>
    </row>
    <row r="3272" spans="3:7" s="25" customFormat="1" ht="15" x14ac:dyDescent="0.2">
      <c r="C3272" s="27"/>
      <c r="D3272" s="37"/>
      <c r="E3272" s="37"/>
      <c r="F3272" s="28"/>
      <c r="G3272" s="28"/>
    </row>
    <row r="3273" spans="3:7" s="25" customFormat="1" ht="15" x14ac:dyDescent="0.2">
      <c r="C3273" s="27"/>
      <c r="D3273" s="37"/>
      <c r="E3273" s="37"/>
      <c r="F3273" s="28"/>
      <c r="G3273" s="28"/>
    </row>
    <row r="3274" spans="3:7" s="25" customFormat="1" ht="15" x14ac:dyDescent="0.2">
      <c r="C3274" s="27"/>
      <c r="D3274" s="37"/>
      <c r="E3274" s="37"/>
      <c r="F3274" s="28"/>
      <c r="G3274" s="28"/>
    </row>
    <row r="3275" spans="3:7" s="25" customFormat="1" ht="15" x14ac:dyDescent="0.2">
      <c r="C3275" s="27"/>
      <c r="D3275" s="37"/>
      <c r="E3275" s="37"/>
      <c r="F3275" s="28"/>
      <c r="G3275" s="28"/>
    </row>
    <row r="3276" spans="3:7" s="25" customFormat="1" ht="15" x14ac:dyDescent="0.2">
      <c r="C3276" s="27"/>
      <c r="D3276" s="37"/>
      <c r="E3276" s="37"/>
      <c r="F3276" s="28"/>
      <c r="G3276" s="28"/>
    </row>
    <row r="3277" spans="3:7" s="25" customFormat="1" ht="15" x14ac:dyDescent="0.2">
      <c r="C3277" s="27"/>
      <c r="D3277" s="37"/>
      <c r="E3277" s="37"/>
      <c r="F3277" s="28"/>
      <c r="G3277" s="28"/>
    </row>
    <row r="3278" spans="3:7" s="25" customFormat="1" ht="15" x14ac:dyDescent="0.2">
      <c r="C3278" s="27"/>
      <c r="D3278" s="37"/>
      <c r="E3278" s="37"/>
      <c r="F3278" s="28"/>
      <c r="G3278" s="28"/>
    </row>
    <row r="3279" spans="3:7" s="25" customFormat="1" ht="15" x14ac:dyDescent="0.2">
      <c r="C3279" s="27"/>
      <c r="D3279" s="37"/>
      <c r="E3279" s="37"/>
      <c r="F3279" s="28"/>
      <c r="G3279" s="28"/>
    </row>
    <row r="3280" spans="3:7" s="25" customFormat="1" ht="15" x14ac:dyDescent="0.2">
      <c r="C3280" s="27"/>
      <c r="D3280" s="37"/>
      <c r="E3280" s="37"/>
      <c r="F3280" s="28"/>
      <c r="G3280" s="28"/>
    </row>
    <row r="3281" spans="3:7" s="25" customFormat="1" ht="15" x14ac:dyDescent="0.2">
      <c r="C3281" s="27"/>
      <c r="D3281" s="37"/>
      <c r="E3281" s="37"/>
      <c r="F3281" s="28"/>
      <c r="G3281" s="28"/>
    </row>
    <row r="3282" spans="3:7" s="25" customFormat="1" ht="15" x14ac:dyDescent="0.2">
      <c r="C3282" s="27"/>
      <c r="D3282" s="37"/>
      <c r="E3282" s="37"/>
      <c r="F3282" s="28"/>
      <c r="G3282" s="28"/>
    </row>
    <row r="3283" spans="3:7" s="25" customFormat="1" ht="15" x14ac:dyDescent="0.2">
      <c r="C3283" s="27"/>
      <c r="D3283" s="37"/>
      <c r="E3283" s="37"/>
      <c r="F3283" s="28"/>
      <c r="G3283" s="28"/>
    </row>
    <row r="3284" spans="3:7" s="25" customFormat="1" ht="15" x14ac:dyDescent="0.2">
      <c r="C3284" s="27"/>
      <c r="D3284" s="37"/>
      <c r="E3284" s="37"/>
      <c r="F3284" s="28"/>
      <c r="G3284" s="28"/>
    </row>
    <row r="3285" spans="3:7" s="25" customFormat="1" ht="15" x14ac:dyDescent="0.2">
      <c r="C3285" s="27"/>
      <c r="D3285" s="37"/>
      <c r="E3285" s="37"/>
      <c r="F3285" s="28"/>
      <c r="G3285" s="28"/>
    </row>
    <row r="3286" spans="3:7" s="25" customFormat="1" ht="15" x14ac:dyDescent="0.2">
      <c r="C3286" s="27"/>
      <c r="D3286" s="37"/>
      <c r="E3286" s="37"/>
      <c r="F3286" s="28"/>
      <c r="G3286" s="28"/>
    </row>
    <row r="3287" spans="3:7" s="25" customFormat="1" ht="15" x14ac:dyDescent="0.2">
      <c r="C3287" s="27"/>
      <c r="D3287" s="37"/>
      <c r="E3287" s="37"/>
      <c r="F3287" s="28"/>
      <c r="G3287" s="28"/>
    </row>
    <row r="3288" spans="3:7" s="25" customFormat="1" ht="15" x14ac:dyDescent="0.2">
      <c r="C3288" s="27"/>
      <c r="D3288" s="37"/>
      <c r="E3288" s="37"/>
      <c r="F3288" s="28"/>
      <c r="G3288" s="28"/>
    </row>
    <row r="3289" spans="3:7" s="25" customFormat="1" ht="15" x14ac:dyDescent="0.2">
      <c r="C3289" s="27"/>
      <c r="D3289" s="37"/>
      <c r="E3289" s="37"/>
      <c r="F3289" s="28"/>
      <c r="G3289" s="28"/>
    </row>
    <row r="3290" spans="3:7" s="25" customFormat="1" ht="15" x14ac:dyDescent="0.2">
      <c r="C3290" s="27"/>
      <c r="D3290" s="37"/>
      <c r="E3290" s="37"/>
      <c r="F3290" s="28"/>
      <c r="G3290" s="28"/>
    </row>
    <row r="3291" spans="3:7" s="25" customFormat="1" ht="15" x14ac:dyDescent="0.2">
      <c r="C3291" s="27"/>
      <c r="D3291" s="37"/>
      <c r="E3291" s="37"/>
      <c r="F3291" s="28"/>
      <c r="G3291" s="28"/>
    </row>
    <row r="3292" spans="3:7" s="25" customFormat="1" ht="15" x14ac:dyDescent="0.2">
      <c r="C3292" s="27"/>
      <c r="D3292" s="37"/>
      <c r="E3292" s="37"/>
      <c r="F3292" s="28"/>
      <c r="G3292" s="28"/>
    </row>
    <row r="3293" spans="3:7" s="25" customFormat="1" ht="15" x14ac:dyDescent="0.2">
      <c r="C3293" s="27"/>
      <c r="D3293" s="37"/>
      <c r="E3293" s="37"/>
      <c r="F3293" s="28"/>
      <c r="G3293" s="28"/>
    </row>
    <row r="3294" spans="3:7" s="25" customFormat="1" ht="15" x14ac:dyDescent="0.2">
      <c r="C3294" s="27"/>
      <c r="D3294" s="37"/>
      <c r="E3294" s="37"/>
      <c r="F3294" s="28"/>
      <c r="G3294" s="28"/>
    </row>
    <row r="3295" spans="3:7" s="25" customFormat="1" ht="15" x14ac:dyDescent="0.2">
      <c r="C3295" s="27"/>
      <c r="D3295" s="37"/>
      <c r="E3295" s="37"/>
      <c r="F3295" s="28"/>
      <c r="G3295" s="28"/>
    </row>
    <row r="3296" spans="3:7" s="25" customFormat="1" ht="15" x14ac:dyDescent="0.2">
      <c r="C3296" s="27"/>
      <c r="D3296" s="37"/>
      <c r="E3296" s="37"/>
      <c r="F3296" s="28"/>
      <c r="G3296" s="28"/>
    </row>
    <row r="3297" spans="3:7" s="25" customFormat="1" ht="15" x14ac:dyDescent="0.2">
      <c r="C3297" s="27"/>
      <c r="D3297" s="37"/>
      <c r="E3297" s="37"/>
      <c r="F3297" s="28"/>
      <c r="G3297" s="28"/>
    </row>
    <row r="3298" spans="3:7" s="25" customFormat="1" ht="15" x14ac:dyDescent="0.2">
      <c r="C3298" s="27"/>
      <c r="D3298" s="37"/>
      <c r="E3298" s="37"/>
      <c r="F3298" s="28"/>
      <c r="G3298" s="28"/>
    </row>
    <row r="3299" spans="3:7" s="25" customFormat="1" ht="15" x14ac:dyDescent="0.2">
      <c r="C3299" s="27"/>
      <c r="D3299" s="37"/>
      <c r="E3299" s="37"/>
      <c r="F3299" s="28"/>
      <c r="G3299" s="28"/>
    </row>
    <row r="3300" spans="3:7" s="25" customFormat="1" ht="15" x14ac:dyDescent="0.2">
      <c r="C3300" s="27"/>
      <c r="D3300" s="37"/>
      <c r="E3300" s="37"/>
      <c r="F3300" s="28"/>
      <c r="G3300" s="28"/>
    </row>
    <row r="3301" spans="3:7" s="25" customFormat="1" ht="15" x14ac:dyDescent="0.2">
      <c r="C3301" s="27"/>
      <c r="D3301" s="37"/>
      <c r="E3301" s="37"/>
      <c r="F3301" s="28"/>
      <c r="G3301" s="28"/>
    </row>
    <row r="3302" spans="3:7" s="25" customFormat="1" ht="15" x14ac:dyDescent="0.2">
      <c r="C3302" s="27"/>
      <c r="D3302" s="37"/>
      <c r="E3302" s="37"/>
      <c r="F3302" s="28"/>
      <c r="G3302" s="28"/>
    </row>
    <row r="3303" spans="3:7" s="25" customFormat="1" ht="15" x14ac:dyDescent="0.2">
      <c r="C3303" s="27"/>
      <c r="D3303" s="37"/>
      <c r="E3303" s="37"/>
      <c r="F3303" s="28"/>
      <c r="G3303" s="28"/>
    </row>
    <row r="3304" spans="3:7" s="25" customFormat="1" ht="15" x14ac:dyDescent="0.2">
      <c r="C3304" s="27"/>
      <c r="D3304" s="37"/>
      <c r="E3304" s="37"/>
      <c r="F3304" s="28"/>
      <c r="G3304" s="28"/>
    </row>
    <row r="3305" spans="3:7" s="25" customFormat="1" ht="15" x14ac:dyDescent="0.2">
      <c r="C3305" s="27"/>
      <c r="D3305" s="37"/>
      <c r="E3305" s="37"/>
      <c r="F3305" s="28"/>
      <c r="G3305" s="28"/>
    </row>
    <row r="3306" spans="3:7" s="25" customFormat="1" ht="15" x14ac:dyDescent="0.2">
      <c r="C3306" s="27"/>
      <c r="D3306" s="37"/>
      <c r="E3306" s="37"/>
      <c r="F3306" s="28"/>
      <c r="G3306" s="28"/>
    </row>
    <row r="3307" spans="3:7" s="25" customFormat="1" ht="15" x14ac:dyDescent="0.2">
      <c r="C3307" s="27"/>
      <c r="D3307" s="37"/>
      <c r="E3307" s="37"/>
      <c r="F3307" s="28"/>
      <c r="G3307" s="28"/>
    </row>
    <row r="3308" spans="3:7" s="25" customFormat="1" ht="15" x14ac:dyDescent="0.2">
      <c r="C3308" s="27"/>
      <c r="D3308" s="37"/>
      <c r="E3308" s="37"/>
      <c r="F3308" s="28"/>
      <c r="G3308" s="28"/>
    </row>
    <row r="3309" spans="3:7" s="25" customFormat="1" ht="15" x14ac:dyDescent="0.2">
      <c r="C3309" s="27"/>
      <c r="D3309" s="37"/>
      <c r="E3309" s="37"/>
      <c r="F3309" s="28"/>
      <c r="G3309" s="28"/>
    </row>
    <row r="3310" spans="3:7" s="25" customFormat="1" ht="15" x14ac:dyDescent="0.2">
      <c r="C3310" s="27"/>
      <c r="D3310" s="37"/>
      <c r="E3310" s="37"/>
      <c r="F3310" s="28"/>
      <c r="G3310" s="28"/>
    </row>
    <row r="3311" spans="3:7" s="25" customFormat="1" ht="15" x14ac:dyDescent="0.2">
      <c r="C3311" s="27"/>
      <c r="D3311" s="37"/>
      <c r="E3311" s="37"/>
      <c r="F3311" s="28"/>
      <c r="G3311" s="28"/>
    </row>
    <row r="3312" spans="3:7" s="25" customFormat="1" ht="15" x14ac:dyDescent="0.2">
      <c r="C3312" s="27"/>
      <c r="D3312" s="37"/>
      <c r="E3312" s="37"/>
      <c r="F3312" s="28"/>
      <c r="G3312" s="28"/>
    </row>
    <row r="3313" spans="3:7" s="25" customFormat="1" ht="15" x14ac:dyDescent="0.2">
      <c r="C3313" s="27"/>
      <c r="D3313" s="37"/>
      <c r="E3313" s="37"/>
      <c r="F3313" s="28"/>
      <c r="G3313" s="28"/>
    </row>
    <row r="3314" spans="3:7" s="25" customFormat="1" ht="15" x14ac:dyDescent="0.2">
      <c r="C3314" s="27"/>
      <c r="D3314" s="37"/>
      <c r="E3314" s="37"/>
      <c r="F3314" s="28"/>
      <c r="G3314" s="28"/>
    </row>
    <row r="3315" spans="3:7" s="25" customFormat="1" ht="15" x14ac:dyDescent="0.2">
      <c r="C3315" s="27"/>
      <c r="D3315" s="37"/>
      <c r="E3315" s="37"/>
      <c r="F3315" s="28"/>
      <c r="G3315" s="28"/>
    </row>
    <row r="3316" spans="3:7" s="25" customFormat="1" ht="15" x14ac:dyDescent="0.2">
      <c r="C3316" s="27"/>
      <c r="D3316" s="37"/>
      <c r="E3316" s="37"/>
      <c r="F3316" s="28"/>
      <c r="G3316" s="28"/>
    </row>
    <row r="3317" spans="3:7" s="25" customFormat="1" ht="15" x14ac:dyDescent="0.2">
      <c r="C3317" s="27"/>
      <c r="D3317" s="37"/>
      <c r="E3317" s="37"/>
      <c r="F3317" s="28"/>
      <c r="G3317" s="28"/>
    </row>
    <row r="3318" spans="3:7" s="25" customFormat="1" ht="15" x14ac:dyDescent="0.2">
      <c r="C3318" s="27"/>
      <c r="D3318" s="37"/>
      <c r="E3318" s="37"/>
      <c r="F3318" s="28"/>
      <c r="G3318" s="28"/>
    </row>
    <row r="3319" spans="3:7" s="25" customFormat="1" ht="15" x14ac:dyDescent="0.2">
      <c r="C3319" s="27"/>
      <c r="D3319" s="37"/>
      <c r="E3319" s="37"/>
      <c r="F3319" s="28"/>
      <c r="G3319" s="28"/>
    </row>
    <row r="3320" spans="3:7" s="25" customFormat="1" ht="15" x14ac:dyDescent="0.2">
      <c r="C3320" s="27"/>
      <c r="D3320" s="37"/>
      <c r="E3320" s="37"/>
      <c r="F3320" s="28"/>
      <c r="G3320" s="28"/>
    </row>
    <row r="3321" spans="3:7" s="25" customFormat="1" ht="15" x14ac:dyDescent="0.2">
      <c r="C3321" s="27"/>
      <c r="D3321" s="37"/>
      <c r="E3321" s="37"/>
      <c r="F3321" s="28"/>
      <c r="G3321" s="28"/>
    </row>
    <row r="3322" spans="3:7" s="25" customFormat="1" ht="15" x14ac:dyDescent="0.2">
      <c r="C3322" s="27"/>
      <c r="D3322" s="37"/>
      <c r="E3322" s="37"/>
      <c r="F3322" s="28"/>
      <c r="G3322" s="28"/>
    </row>
    <row r="3323" spans="3:7" s="25" customFormat="1" ht="15" x14ac:dyDescent="0.2">
      <c r="C3323" s="27"/>
      <c r="D3323" s="37"/>
      <c r="E3323" s="37"/>
      <c r="F3323" s="28"/>
      <c r="G3323" s="28"/>
    </row>
    <row r="3324" spans="3:7" s="25" customFormat="1" ht="15" x14ac:dyDescent="0.2">
      <c r="C3324" s="27"/>
      <c r="D3324" s="37"/>
      <c r="E3324" s="37"/>
      <c r="F3324" s="28"/>
      <c r="G3324" s="28"/>
    </row>
    <row r="3325" spans="3:7" s="25" customFormat="1" ht="15" x14ac:dyDescent="0.2">
      <c r="C3325" s="27"/>
      <c r="D3325" s="37"/>
      <c r="E3325" s="37"/>
      <c r="F3325" s="28"/>
      <c r="G3325" s="28"/>
    </row>
    <row r="3326" spans="3:7" s="25" customFormat="1" ht="15" x14ac:dyDescent="0.2">
      <c r="C3326" s="27"/>
      <c r="D3326" s="37"/>
      <c r="E3326" s="37"/>
      <c r="F3326" s="28"/>
      <c r="G3326" s="28"/>
    </row>
    <row r="3327" spans="3:7" s="25" customFormat="1" ht="15" x14ac:dyDescent="0.2">
      <c r="C3327" s="27"/>
      <c r="D3327" s="37"/>
      <c r="E3327" s="37"/>
      <c r="F3327" s="28"/>
      <c r="G3327" s="28"/>
    </row>
    <row r="3328" spans="3:7" s="25" customFormat="1" ht="15" x14ac:dyDescent="0.2">
      <c r="C3328" s="27"/>
      <c r="D3328" s="37"/>
      <c r="E3328" s="37"/>
      <c r="F3328" s="28"/>
      <c r="G3328" s="28"/>
    </row>
    <row r="3329" spans="3:7" s="25" customFormat="1" ht="15" x14ac:dyDescent="0.2">
      <c r="C3329" s="27"/>
      <c r="D3329" s="37"/>
      <c r="E3329" s="37"/>
      <c r="F3329" s="28"/>
      <c r="G3329" s="28"/>
    </row>
    <row r="3330" spans="3:7" s="25" customFormat="1" ht="15" x14ac:dyDescent="0.2">
      <c r="C3330" s="27"/>
      <c r="D3330" s="37"/>
      <c r="E3330" s="37"/>
      <c r="F3330" s="28"/>
      <c r="G3330" s="28"/>
    </row>
    <row r="3331" spans="3:7" s="25" customFormat="1" ht="15" x14ac:dyDescent="0.2">
      <c r="C3331" s="27"/>
      <c r="D3331" s="37"/>
      <c r="E3331" s="37"/>
      <c r="F3331" s="28"/>
      <c r="G3331" s="28"/>
    </row>
    <row r="3332" spans="3:7" s="25" customFormat="1" ht="15" x14ac:dyDescent="0.2">
      <c r="C3332" s="27"/>
      <c r="D3332" s="37"/>
      <c r="E3332" s="37"/>
      <c r="F3332" s="28"/>
      <c r="G3332" s="28"/>
    </row>
    <row r="3333" spans="3:7" s="25" customFormat="1" ht="15" x14ac:dyDescent="0.2">
      <c r="C3333" s="27"/>
      <c r="D3333" s="37"/>
      <c r="E3333" s="37"/>
      <c r="F3333" s="28"/>
      <c r="G3333" s="28"/>
    </row>
    <row r="3334" spans="3:7" s="25" customFormat="1" ht="15" x14ac:dyDescent="0.2">
      <c r="C3334" s="27"/>
      <c r="D3334" s="37"/>
      <c r="E3334" s="37"/>
      <c r="F3334" s="28"/>
      <c r="G3334" s="28"/>
    </row>
    <row r="3335" spans="3:7" s="25" customFormat="1" ht="15" x14ac:dyDescent="0.2">
      <c r="C3335" s="27"/>
      <c r="D3335" s="37"/>
      <c r="E3335" s="37"/>
      <c r="F3335" s="28"/>
      <c r="G3335" s="28"/>
    </row>
    <row r="3336" spans="3:7" s="25" customFormat="1" ht="15" x14ac:dyDescent="0.2">
      <c r="C3336" s="27"/>
      <c r="D3336" s="37"/>
      <c r="E3336" s="37"/>
      <c r="F3336" s="28"/>
      <c r="G3336" s="28"/>
    </row>
    <row r="3337" spans="3:7" s="25" customFormat="1" ht="15" x14ac:dyDescent="0.2">
      <c r="C3337" s="27"/>
      <c r="D3337" s="37"/>
      <c r="E3337" s="37"/>
      <c r="F3337" s="28"/>
      <c r="G3337" s="28"/>
    </row>
    <row r="3338" spans="3:7" s="25" customFormat="1" ht="15" x14ac:dyDescent="0.2">
      <c r="C3338" s="27"/>
      <c r="D3338" s="37"/>
      <c r="E3338" s="37"/>
      <c r="F3338" s="28"/>
      <c r="G3338" s="28"/>
    </row>
    <row r="3339" spans="3:7" s="25" customFormat="1" ht="15" x14ac:dyDescent="0.2">
      <c r="C3339" s="27"/>
      <c r="D3339" s="37"/>
      <c r="E3339" s="37"/>
      <c r="F3339" s="28"/>
      <c r="G3339" s="28"/>
    </row>
    <row r="3340" spans="3:7" s="25" customFormat="1" ht="15" x14ac:dyDescent="0.2">
      <c r="C3340" s="27"/>
      <c r="D3340" s="37"/>
      <c r="E3340" s="37"/>
      <c r="F3340" s="28"/>
      <c r="G3340" s="28"/>
    </row>
    <row r="3341" spans="3:7" s="25" customFormat="1" ht="15" x14ac:dyDescent="0.2">
      <c r="C3341" s="27"/>
      <c r="D3341" s="37"/>
      <c r="E3341" s="37"/>
      <c r="F3341" s="28"/>
      <c r="G3341" s="28"/>
    </row>
    <row r="3342" spans="3:7" s="25" customFormat="1" ht="15" x14ac:dyDescent="0.2">
      <c r="C3342" s="27"/>
      <c r="D3342" s="37"/>
      <c r="E3342" s="37"/>
      <c r="F3342" s="28"/>
      <c r="G3342" s="28"/>
    </row>
    <row r="3343" spans="3:7" s="25" customFormat="1" ht="15" x14ac:dyDescent="0.2">
      <c r="C3343" s="27"/>
      <c r="D3343" s="37"/>
      <c r="E3343" s="37"/>
      <c r="F3343" s="28"/>
      <c r="G3343" s="28"/>
    </row>
    <row r="3344" spans="3:7" s="25" customFormat="1" ht="15" x14ac:dyDescent="0.2">
      <c r="C3344" s="27"/>
      <c r="D3344" s="37"/>
      <c r="E3344" s="37"/>
      <c r="F3344" s="28"/>
      <c r="G3344" s="28"/>
    </row>
    <row r="3345" spans="3:7" s="25" customFormat="1" ht="15" x14ac:dyDescent="0.2">
      <c r="C3345" s="27"/>
      <c r="D3345" s="37"/>
      <c r="E3345" s="37"/>
      <c r="F3345" s="28"/>
      <c r="G3345" s="28"/>
    </row>
    <row r="3346" spans="3:7" s="25" customFormat="1" ht="15" x14ac:dyDescent="0.2">
      <c r="C3346" s="27"/>
      <c r="D3346" s="37"/>
      <c r="E3346" s="37"/>
      <c r="F3346" s="28"/>
      <c r="G3346" s="28"/>
    </row>
    <row r="3347" spans="3:7" s="25" customFormat="1" ht="15" x14ac:dyDescent="0.2">
      <c r="C3347" s="27"/>
      <c r="D3347" s="37"/>
      <c r="E3347" s="37"/>
      <c r="F3347" s="28"/>
      <c r="G3347" s="28"/>
    </row>
    <row r="3348" spans="3:7" s="25" customFormat="1" ht="15" x14ac:dyDescent="0.2">
      <c r="C3348" s="27"/>
      <c r="D3348" s="37"/>
      <c r="E3348" s="37"/>
      <c r="F3348" s="28"/>
      <c r="G3348" s="28"/>
    </row>
    <row r="3349" spans="3:7" s="25" customFormat="1" ht="15" x14ac:dyDescent="0.2">
      <c r="C3349" s="27"/>
      <c r="D3349" s="37"/>
      <c r="E3349" s="37"/>
      <c r="F3349" s="28"/>
      <c r="G3349" s="28"/>
    </row>
    <row r="3350" spans="3:7" s="25" customFormat="1" ht="15" x14ac:dyDescent="0.2">
      <c r="C3350" s="27"/>
      <c r="D3350" s="37"/>
      <c r="E3350" s="37"/>
      <c r="F3350" s="28"/>
      <c r="G3350" s="28"/>
    </row>
    <row r="3351" spans="3:7" s="25" customFormat="1" ht="15" x14ac:dyDescent="0.2">
      <c r="C3351" s="27"/>
      <c r="D3351" s="37"/>
      <c r="E3351" s="37"/>
      <c r="F3351" s="28"/>
      <c r="G3351" s="28"/>
    </row>
    <row r="3352" spans="3:7" s="25" customFormat="1" ht="15" x14ac:dyDescent="0.2">
      <c r="C3352" s="27"/>
      <c r="D3352" s="37"/>
      <c r="E3352" s="37"/>
      <c r="F3352" s="28"/>
      <c r="G3352" s="28"/>
    </row>
    <row r="3353" spans="3:7" s="25" customFormat="1" ht="15" x14ac:dyDescent="0.2">
      <c r="C3353" s="27"/>
      <c r="D3353" s="37"/>
      <c r="E3353" s="37"/>
      <c r="F3353" s="28"/>
      <c r="G3353" s="28"/>
    </row>
    <row r="3354" spans="3:7" s="25" customFormat="1" ht="15" x14ac:dyDescent="0.2">
      <c r="C3354" s="27"/>
      <c r="D3354" s="37"/>
      <c r="E3354" s="37"/>
      <c r="F3354" s="28"/>
      <c r="G3354" s="28"/>
    </row>
    <row r="3355" spans="3:7" s="25" customFormat="1" ht="15" x14ac:dyDescent="0.2">
      <c r="C3355" s="27"/>
      <c r="D3355" s="37"/>
      <c r="E3355" s="37"/>
      <c r="F3355" s="28"/>
      <c r="G3355" s="28"/>
    </row>
    <row r="3356" spans="3:7" s="25" customFormat="1" ht="15" x14ac:dyDescent="0.2">
      <c r="C3356" s="27"/>
      <c r="D3356" s="37"/>
      <c r="E3356" s="37"/>
      <c r="F3356" s="28"/>
      <c r="G3356" s="28"/>
    </row>
    <row r="3357" spans="3:7" s="25" customFormat="1" ht="15" x14ac:dyDescent="0.2">
      <c r="C3357" s="27"/>
      <c r="D3357" s="37"/>
      <c r="E3357" s="37"/>
      <c r="F3357" s="28"/>
      <c r="G3357" s="28"/>
    </row>
    <row r="3358" spans="3:7" s="25" customFormat="1" ht="15" x14ac:dyDescent="0.2">
      <c r="C3358" s="27"/>
      <c r="D3358" s="37"/>
      <c r="E3358" s="37"/>
      <c r="F3358" s="28"/>
      <c r="G3358" s="28"/>
    </row>
    <row r="3359" spans="3:7" s="25" customFormat="1" ht="15" x14ac:dyDescent="0.2">
      <c r="C3359" s="27"/>
      <c r="D3359" s="37"/>
      <c r="E3359" s="37"/>
      <c r="F3359" s="28"/>
      <c r="G3359" s="28"/>
    </row>
    <row r="3360" spans="3:7" s="25" customFormat="1" ht="15" x14ac:dyDescent="0.2">
      <c r="C3360" s="27"/>
      <c r="D3360" s="37"/>
      <c r="E3360" s="37"/>
      <c r="F3360" s="28"/>
      <c r="G3360" s="28"/>
    </row>
    <row r="3361" spans="3:7" s="25" customFormat="1" ht="15" x14ac:dyDescent="0.2">
      <c r="C3361" s="27"/>
      <c r="D3361" s="37"/>
      <c r="E3361" s="37"/>
      <c r="F3361" s="28"/>
      <c r="G3361" s="28"/>
    </row>
    <row r="3362" spans="3:7" s="25" customFormat="1" ht="15" x14ac:dyDescent="0.2">
      <c r="C3362" s="27"/>
      <c r="D3362" s="37"/>
      <c r="E3362" s="37"/>
      <c r="F3362" s="28"/>
      <c r="G3362" s="28"/>
    </row>
    <row r="3363" spans="3:7" s="25" customFormat="1" ht="15" x14ac:dyDescent="0.2">
      <c r="C3363" s="27"/>
      <c r="D3363" s="37"/>
      <c r="E3363" s="37"/>
      <c r="F3363" s="28"/>
      <c r="G3363" s="28"/>
    </row>
    <row r="3364" spans="3:7" s="25" customFormat="1" ht="15" x14ac:dyDescent="0.2">
      <c r="C3364" s="27"/>
      <c r="D3364" s="37"/>
      <c r="E3364" s="37"/>
      <c r="F3364" s="28"/>
      <c r="G3364" s="28"/>
    </row>
    <row r="3365" spans="3:7" s="25" customFormat="1" ht="15" x14ac:dyDescent="0.2">
      <c r="C3365" s="27"/>
      <c r="D3365" s="37"/>
      <c r="E3365" s="37"/>
      <c r="F3365" s="28"/>
      <c r="G3365" s="28"/>
    </row>
    <row r="3366" spans="3:7" s="25" customFormat="1" ht="15" x14ac:dyDescent="0.2">
      <c r="C3366" s="27"/>
      <c r="D3366" s="37"/>
      <c r="E3366" s="37"/>
      <c r="F3366" s="28"/>
      <c r="G3366" s="28"/>
    </row>
    <row r="3367" spans="3:7" s="25" customFormat="1" ht="15" x14ac:dyDescent="0.2">
      <c r="C3367" s="27"/>
      <c r="D3367" s="37"/>
      <c r="E3367" s="37"/>
      <c r="F3367" s="28"/>
      <c r="G3367" s="28"/>
    </row>
    <row r="3368" spans="3:7" s="25" customFormat="1" ht="15" x14ac:dyDescent="0.2">
      <c r="C3368" s="27"/>
      <c r="D3368" s="37"/>
      <c r="E3368" s="37"/>
      <c r="F3368" s="28"/>
      <c r="G3368" s="28"/>
    </row>
    <row r="3369" spans="3:7" s="25" customFormat="1" ht="15" x14ac:dyDescent="0.2">
      <c r="C3369" s="27"/>
      <c r="D3369" s="37"/>
      <c r="E3369" s="37"/>
      <c r="F3369" s="28"/>
      <c r="G3369" s="28"/>
    </row>
    <row r="3370" spans="3:7" s="25" customFormat="1" ht="15" x14ac:dyDescent="0.2">
      <c r="C3370" s="27"/>
      <c r="D3370" s="37"/>
      <c r="E3370" s="37"/>
      <c r="F3370" s="28"/>
      <c r="G3370" s="28"/>
    </row>
    <row r="3371" spans="3:7" s="25" customFormat="1" ht="15" x14ac:dyDescent="0.2">
      <c r="C3371" s="27"/>
      <c r="D3371" s="37"/>
      <c r="E3371" s="37"/>
      <c r="F3371" s="28"/>
      <c r="G3371" s="28"/>
    </row>
    <row r="3372" spans="3:7" s="25" customFormat="1" ht="15" x14ac:dyDescent="0.2">
      <c r="C3372" s="27"/>
      <c r="D3372" s="37"/>
      <c r="E3372" s="37"/>
      <c r="F3372" s="28"/>
      <c r="G3372" s="28"/>
    </row>
    <row r="3373" spans="3:7" s="25" customFormat="1" ht="15" x14ac:dyDescent="0.2">
      <c r="C3373" s="27"/>
      <c r="D3373" s="37"/>
      <c r="E3373" s="37"/>
      <c r="F3373" s="28"/>
      <c r="G3373" s="28"/>
    </row>
    <row r="3374" spans="3:7" s="25" customFormat="1" ht="15" x14ac:dyDescent="0.2">
      <c r="C3374" s="27"/>
      <c r="D3374" s="37"/>
      <c r="E3374" s="37"/>
      <c r="F3374" s="28"/>
      <c r="G3374" s="28"/>
    </row>
    <row r="3375" spans="3:7" s="25" customFormat="1" ht="15" x14ac:dyDescent="0.2">
      <c r="C3375" s="27"/>
      <c r="D3375" s="37"/>
      <c r="E3375" s="37"/>
      <c r="F3375" s="28"/>
      <c r="G3375" s="28"/>
    </row>
    <row r="3376" spans="3:7" s="25" customFormat="1" ht="15" x14ac:dyDescent="0.2">
      <c r="C3376" s="27"/>
      <c r="D3376" s="37"/>
      <c r="E3376" s="37"/>
      <c r="F3376" s="28"/>
      <c r="G3376" s="28"/>
    </row>
    <row r="3377" spans="3:7" s="25" customFormat="1" ht="15" x14ac:dyDescent="0.2">
      <c r="C3377" s="27"/>
      <c r="D3377" s="37"/>
      <c r="E3377" s="37"/>
      <c r="F3377" s="28"/>
      <c r="G3377" s="28"/>
    </row>
    <row r="3378" spans="3:7" s="25" customFormat="1" ht="15" x14ac:dyDescent="0.2">
      <c r="C3378" s="27"/>
      <c r="D3378" s="37"/>
      <c r="E3378" s="37"/>
      <c r="F3378" s="28"/>
      <c r="G3378" s="28"/>
    </row>
    <row r="3379" spans="3:7" s="25" customFormat="1" ht="15" x14ac:dyDescent="0.2">
      <c r="C3379" s="27"/>
      <c r="D3379" s="37"/>
      <c r="E3379" s="37"/>
      <c r="F3379" s="28"/>
      <c r="G3379" s="28"/>
    </row>
    <row r="3380" spans="3:7" s="25" customFormat="1" ht="15" x14ac:dyDescent="0.2">
      <c r="C3380" s="27"/>
      <c r="D3380" s="37"/>
      <c r="E3380" s="37"/>
      <c r="F3380" s="28"/>
      <c r="G3380" s="28"/>
    </row>
    <row r="3381" spans="3:7" s="25" customFormat="1" ht="15" x14ac:dyDescent="0.2">
      <c r="C3381" s="27"/>
      <c r="D3381" s="37"/>
      <c r="E3381" s="37"/>
      <c r="F3381" s="28"/>
      <c r="G3381" s="28"/>
    </row>
    <row r="3382" spans="3:7" s="25" customFormat="1" ht="15" x14ac:dyDescent="0.2">
      <c r="C3382" s="27"/>
      <c r="D3382" s="37"/>
      <c r="E3382" s="37"/>
      <c r="F3382" s="28"/>
      <c r="G3382" s="28"/>
    </row>
    <row r="3383" spans="3:7" s="25" customFormat="1" ht="15" x14ac:dyDescent="0.2">
      <c r="C3383" s="27"/>
      <c r="D3383" s="37"/>
      <c r="E3383" s="37"/>
      <c r="F3383" s="28"/>
      <c r="G3383" s="28"/>
    </row>
    <row r="3384" spans="3:7" s="25" customFormat="1" ht="15" x14ac:dyDescent="0.2">
      <c r="C3384" s="27"/>
      <c r="D3384" s="37"/>
      <c r="E3384" s="37"/>
      <c r="F3384" s="28"/>
      <c r="G3384" s="28"/>
    </row>
    <row r="3385" spans="3:7" s="25" customFormat="1" ht="15" x14ac:dyDescent="0.2">
      <c r="C3385" s="27"/>
      <c r="D3385" s="37"/>
      <c r="E3385" s="37"/>
      <c r="F3385" s="28"/>
      <c r="G3385" s="28"/>
    </row>
    <row r="3386" spans="3:7" s="25" customFormat="1" ht="15" x14ac:dyDescent="0.2">
      <c r="C3386" s="27"/>
      <c r="D3386" s="37"/>
      <c r="E3386" s="37"/>
      <c r="F3386" s="28"/>
      <c r="G3386" s="28"/>
    </row>
    <row r="3387" spans="3:7" s="25" customFormat="1" ht="15" x14ac:dyDescent="0.2">
      <c r="C3387" s="27"/>
      <c r="D3387" s="37"/>
      <c r="E3387" s="37"/>
      <c r="F3387" s="28"/>
      <c r="G3387" s="28"/>
    </row>
    <row r="3388" spans="3:7" s="25" customFormat="1" ht="15" x14ac:dyDescent="0.2">
      <c r="C3388" s="27"/>
      <c r="D3388" s="37"/>
      <c r="E3388" s="37"/>
      <c r="F3388" s="28"/>
      <c r="G3388" s="28"/>
    </row>
    <row r="3389" spans="3:7" s="25" customFormat="1" ht="15" x14ac:dyDescent="0.2">
      <c r="C3389" s="27"/>
      <c r="D3389" s="37"/>
      <c r="E3389" s="37"/>
      <c r="F3389" s="28"/>
      <c r="G3389" s="28"/>
    </row>
    <row r="3390" spans="3:7" s="25" customFormat="1" ht="15" x14ac:dyDescent="0.2">
      <c r="C3390" s="27"/>
      <c r="D3390" s="37"/>
      <c r="E3390" s="37"/>
      <c r="F3390" s="28"/>
      <c r="G3390" s="28"/>
    </row>
    <row r="3391" spans="3:7" s="25" customFormat="1" ht="15" x14ac:dyDescent="0.2">
      <c r="C3391" s="27"/>
      <c r="D3391" s="37"/>
      <c r="E3391" s="37"/>
      <c r="F3391" s="28"/>
      <c r="G3391" s="28"/>
    </row>
    <row r="3392" spans="3:7" s="25" customFormat="1" ht="15" x14ac:dyDescent="0.2">
      <c r="C3392" s="27"/>
      <c r="D3392" s="37"/>
      <c r="E3392" s="37"/>
      <c r="F3392" s="28"/>
      <c r="G3392" s="28"/>
    </row>
    <row r="3393" spans="3:7" s="25" customFormat="1" ht="15" x14ac:dyDescent="0.2">
      <c r="C3393" s="27"/>
      <c r="D3393" s="37"/>
      <c r="E3393" s="37"/>
      <c r="F3393" s="28"/>
      <c r="G3393" s="28"/>
    </row>
    <row r="3394" spans="3:7" s="25" customFormat="1" ht="15" x14ac:dyDescent="0.2">
      <c r="C3394" s="27"/>
      <c r="D3394" s="37"/>
      <c r="E3394" s="37"/>
      <c r="F3394" s="28"/>
      <c r="G3394" s="28"/>
    </row>
    <row r="3395" spans="3:7" s="25" customFormat="1" ht="15" x14ac:dyDescent="0.2">
      <c r="C3395" s="27"/>
      <c r="D3395" s="37"/>
      <c r="E3395" s="37"/>
      <c r="F3395" s="28"/>
      <c r="G3395" s="28"/>
    </row>
    <row r="3396" spans="3:7" s="25" customFormat="1" ht="15" x14ac:dyDescent="0.2">
      <c r="C3396" s="27"/>
      <c r="D3396" s="37"/>
      <c r="E3396" s="37"/>
      <c r="F3396" s="28"/>
      <c r="G3396" s="28"/>
    </row>
    <row r="3397" spans="3:7" s="25" customFormat="1" ht="15" x14ac:dyDescent="0.2">
      <c r="C3397" s="27"/>
      <c r="D3397" s="37"/>
      <c r="E3397" s="37"/>
      <c r="F3397" s="28"/>
      <c r="G3397" s="28"/>
    </row>
    <row r="3398" spans="3:7" s="25" customFormat="1" ht="15" x14ac:dyDescent="0.2">
      <c r="C3398" s="27"/>
      <c r="D3398" s="37"/>
      <c r="E3398" s="37"/>
      <c r="F3398" s="28"/>
      <c r="G3398" s="28"/>
    </row>
    <row r="3399" spans="3:7" s="25" customFormat="1" ht="15" x14ac:dyDescent="0.2">
      <c r="C3399" s="27"/>
      <c r="D3399" s="37"/>
      <c r="E3399" s="37"/>
      <c r="F3399" s="28"/>
      <c r="G3399" s="28"/>
    </row>
    <row r="3400" spans="3:7" s="25" customFormat="1" ht="15" x14ac:dyDescent="0.2">
      <c r="C3400" s="27"/>
      <c r="D3400" s="37"/>
      <c r="E3400" s="37"/>
      <c r="F3400" s="28"/>
      <c r="G3400" s="28"/>
    </row>
    <row r="3401" spans="3:7" s="25" customFormat="1" ht="15" x14ac:dyDescent="0.2">
      <c r="C3401" s="27"/>
      <c r="D3401" s="37"/>
      <c r="E3401" s="37"/>
      <c r="F3401" s="28"/>
      <c r="G3401" s="28"/>
    </row>
    <row r="3402" spans="3:7" s="25" customFormat="1" ht="15" x14ac:dyDescent="0.2">
      <c r="C3402" s="27"/>
      <c r="D3402" s="37"/>
      <c r="E3402" s="37"/>
      <c r="F3402" s="28"/>
      <c r="G3402" s="28"/>
    </row>
    <row r="3403" spans="3:7" s="25" customFormat="1" ht="15" x14ac:dyDescent="0.2">
      <c r="C3403" s="27"/>
      <c r="D3403" s="37"/>
      <c r="E3403" s="37"/>
      <c r="F3403" s="28"/>
      <c r="G3403" s="28"/>
    </row>
    <row r="3404" spans="3:7" s="25" customFormat="1" ht="15" x14ac:dyDescent="0.2">
      <c r="C3404" s="27"/>
      <c r="D3404" s="37"/>
      <c r="E3404" s="37"/>
      <c r="F3404" s="28"/>
      <c r="G3404" s="28"/>
    </row>
    <row r="3405" spans="3:7" s="25" customFormat="1" ht="15" x14ac:dyDescent="0.2">
      <c r="C3405" s="27"/>
      <c r="D3405" s="37"/>
      <c r="E3405" s="37"/>
      <c r="F3405" s="28"/>
      <c r="G3405" s="28"/>
    </row>
    <row r="3406" spans="3:7" s="25" customFormat="1" ht="15" x14ac:dyDescent="0.2">
      <c r="C3406" s="27"/>
      <c r="D3406" s="37"/>
      <c r="E3406" s="37"/>
      <c r="F3406" s="28"/>
      <c r="G3406" s="28"/>
    </row>
    <row r="3407" spans="3:7" s="25" customFormat="1" ht="15" x14ac:dyDescent="0.2">
      <c r="C3407" s="27"/>
      <c r="D3407" s="37"/>
      <c r="E3407" s="37"/>
      <c r="F3407" s="28"/>
      <c r="G3407" s="28"/>
    </row>
    <row r="3408" spans="3:7" s="25" customFormat="1" ht="15" x14ac:dyDescent="0.2">
      <c r="C3408" s="27"/>
      <c r="D3408" s="37"/>
      <c r="E3408" s="37"/>
      <c r="F3408" s="28"/>
      <c r="G3408" s="28"/>
    </row>
    <row r="3409" spans="3:7" s="25" customFormat="1" ht="15" x14ac:dyDescent="0.2">
      <c r="C3409" s="27"/>
      <c r="D3409" s="37"/>
      <c r="E3409" s="37"/>
      <c r="F3409" s="28"/>
      <c r="G3409" s="28"/>
    </row>
    <row r="3410" spans="3:7" s="25" customFormat="1" ht="15" x14ac:dyDescent="0.2">
      <c r="C3410" s="27"/>
      <c r="D3410" s="37"/>
      <c r="E3410" s="37"/>
      <c r="F3410" s="28"/>
      <c r="G3410" s="28"/>
    </row>
    <row r="3411" spans="3:7" s="25" customFormat="1" ht="15" x14ac:dyDescent="0.2">
      <c r="C3411" s="27"/>
      <c r="D3411" s="37"/>
      <c r="E3411" s="37"/>
      <c r="F3411" s="28"/>
      <c r="G3411" s="28"/>
    </row>
    <row r="3412" spans="3:7" s="25" customFormat="1" ht="15" x14ac:dyDescent="0.2">
      <c r="C3412" s="27"/>
      <c r="D3412" s="37"/>
      <c r="E3412" s="37"/>
      <c r="F3412" s="28"/>
      <c r="G3412" s="28"/>
    </row>
    <row r="3413" spans="3:7" s="25" customFormat="1" ht="15" x14ac:dyDescent="0.2">
      <c r="C3413" s="27"/>
      <c r="D3413" s="37"/>
      <c r="E3413" s="37"/>
      <c r="F3413" s="28"/>
      <c r="G3413" s="28"/>
    </row>
    <row r="3414" spans="3:7" s="25" customFormat="1" ht="15" x14ac:dyDescent="0.2">
      <c r="C3414" s="27"/>
      <c r="D3414" s="37"/>
      <c r="E3414" s="37"/>
      <c r="F3414" s="28"/>
      <c r="G3414" s="28"/>
    </row>
    <row r="3415" spans="3:7" s="25" customFormat="1" ht="15" x14ac:dyDescent="0.2">
      <c r="C3415" s="27"/>
      <c r="D3415" s="37"/>
      <c r="E3415" s="37"/>
      <c r="F3415" s="28"/>
      <c r="G3415" s="28"/>
    </row>
    <row r="3416" spans="3:7" s="25" customFormat="1" ht="15" x14ac:dyDescent="0.2">
      <c r="C3416" s="27"/>
      <c r="D3416" s="37"/>
      <c r="E3416" s="37"/>
      <c r="F3416" s="28"/>
      <c r="G3416" s="28"/>
    </row>
    <row r="3417" spans="3:7" s="25" customFormat="1" ht="15" x14ac:dyDescent="0.2">
      <c r="C3417" s="27"/>
      <c r="D3417" s="37"/>
      <c r="E3417" s="37"/>
      <c r="F3417" s="28"/>
      <c r="G3417" s="28"/>
    </row>
    <row r="3418" spans="3:7" s="25" customFormat="1" ht="15" x14ac:dyDescent="0.2">
      <c r="C3418" s="27"/>
      <c r="D3418" s="37"/>
      <c r="E3418" s="37"/>
      <c r="F3418" s="28"/>
      <c r="G3418" s="28"/>
    </row>
    <row r="3419" spans="3:7" s="25" customFormat="1" ht="15" x14ac:dyDescent="0.2">
      <c r="C3419" s="27"/>
      <c r="D3419" s="37"/>
      <c r="E3419" s="37"/>
      <c r="F3419" s="28"/>
      <c r="G3419" s="28"/>
    </row>
    <row r="3420" spans="3:7" s="25" customFormat="1" ht="15" x14ac:dyDescent="0.2">
      <c r="C3420" s="27"/>
      <c r="D3420" s="37"/>
      <c r="E3420" s="37"/>
      <c r="F3420" s="28"/>
      <c r="G3420" s="28"/>
    </row>
    <row r="3421" spans="3:7" s="25" customFormat="1" ht="15" x14ac:dyDescent="0.2">
      <c r="C3421" s="27"/>
      <c r="D3421" s="37"/>
      <c r="E3421" s="37"/>
      <c r="F3421" s="28"/>
      <c r="G3421" s="28"/>
    </row>
    <row r="3422" spans="3:7" s="25" customFormat="1" ht="15" x14ac:dyDescent="0.2">
      <c r="C3422" s="27"/>
      <c r="D3422" s="37"/>
      <c r="E3422" s="37"/>
      <c r="F3422" s="28"/>
      <c r="G3422" s="28"/>
    </row>
    <row r="3423" spans="3:7" s="25" customFormat="1" ht="15" x14ac:dyDescent="0.2">
      <c r="C3423" s="27"/>
      <c r="D3423" s="37"/>
      <c r="E3423" s="37"/>
      <c r="F3423" s="28"/>
      <c r="G3423" s="28"/>
    </row>
    <row r="3424" spans="3:7" s="25" customFormat="1" ht="15" x14ac:dyDescent="0.2">
      <c r="C3424" s="27"/>
      <c r="D3424" s="37"/>
      <c r="E3424" s="37"/>
      <c r="F3424" s="28"/>
      <c r="G3424" s="28"/>
    </row>
    <row r="3425" spans="3:7" s="25" customFormat="1" ht="15" x14ac:dyDescent="0.2">
      <c r="C3425" s="27"/>
      <c r="D3425" s="37"/>
      <c r="E3425" s="37"/>
      <c r="F3425" s="28"/>
      <c r="G3425" s="28"/>
    </row>
    <row r="3426" spans="3:7" s="25" customFormat="1" ht="15" x14ac:dyDescent="0.2">
      <c r="C3426" s="27"/>
      <c r="D3426" s="37"/>
      <c r="E3426" s="37"/>
      <c r="F3426" s="28"/>
      <c r="G3426" s="28"/>
    </row>
    <row r="3427" spans="3:7" s="25" customFormat="1" ht="15" x14ac:dyDescent="0.2">
      <c r="C3427" s="27"/>
      <c r="D3427" s="37"/>
      <c r="E3427" s="37"/>
      <c r="F3427" s="28"/>
      <c r="G3427" s="28"/>
    </row>
    <row r="3428" spans="3:7" s="25" customFormat="1" ht="15" x14ac:dyDescent="0.2">
      <c r="C3428" s="27"/>
      <c r="D3428" s="37"/>
      <c r="E3428" s="37"/>
      <c r="F3428" s="28"/>
      <c r="G3428" s="28"/>
    </row>
    <row r="3429" spans="3:7" s="25" customFormat="1" ht="15" x14ac:dyDescent="0.2">
      <c r="C3429" s="27"/>
      <c r="D3429" s="37"/>
      <c r="E3429" s="37"/>
      <c r="F3429" s="28"/>
      <c r="G3429" s="28"/>
    </row>
    <row r="3430" spans="3:7" s="25" customFormat="1" ht="15" x14ac:dyDescent="0.2">
      <c r="C3430" s="27"/>
      <c r="D3430" s="37"/>
      <c r="E3430" s="37"/>
      <c r="F3430" s="28"/>
      <c r="G3430" s="28"/>
    </row>
    <row r="3431" spans="3:7" s="25" customFormat="1" ht="15" x14ac:dyDescent="0.2">
      <c r="C3431" s="27"/>
      <c r="D3431" s="37"/>
      <c r="E3431" s="37"/>
      <c r="F3431" s="28"/>
      <c r="G3431" s="28"/>
    </row>
    <row r="3432" spans="3:7" s="25" customFormat="1" ht="15" x14ac:dyDescent="0.2">
      <c r="C3432" s="27"/>
      <c r="D3432" s="37"/>
      <c r="E3432" s="37"/>
      <c r="F3432" s="28"/>
      <c r="G3432" s="28"/>
    </row>
    <row r="3433" spans="3:7" s="25" customFormat="1" ht="15" x14ac:dyDescent="0.2">
      <c r="C3433" s="27"/>
      <c r="D3433" s="37"/>
      <c r="E3433" s="37"/>
      <c r="F3433" s="28"/>
      <c r="G3433" s="28"/>
    </row>
    <row r="3434" spans="3:7" s="25" customFormat="1" ht="15" x14ac:dyDescent="0.2">
      <c r="C3434" s="27"/>
      <c r="D3434" s="37"/>
      <c r="E3434" s="37"/>
      <c r="F3434" s="28"/>
      <c r="G3434" s="28"/>
    </row>
    <row r="3435" spans="3:7" s="25" customFormat="1" ht="15" x14ac:dyDescent="0.2">
      <c r="C3435" s="27"/>
      <c r="D3435" s="37"/>
      <c r="E3435" s="37"/>
      <c r="F3435" s="28"/>
      <c r="G3435" s="28"/>
    </row>
    <row r="3436" spans="3:7" s="25" customFormat="1" ht="15" x14ac:dyDescent="0.2">
      <c r="C3436" s="27"/>
      <c r="D3436" s="37"/>
      <c r="E3436" s="37"/>
      <c r="F3436" s="28"/>
      <c r="G3436" s="28"/>
    </row>
    <row r="3437" spans="3:7" s="25" customFormat="1" ht="15" x14ac:dyDescent="0.2">
      <c r="C3437" s="27"/>
      <c r="D3437" s="37"/>
      <c r="E3437" s="37"/>
      <c r="F3437" s="28"/>
      <c r="G3437" s="28"/>
    </row>
    <row r="3438" spans="3:7" s="25" customFormat="1" ht="15" x14ac:dyDescent="0.2">
      <c r="C3438" s="27"/>
      <c r="D3438" s="37"/>
      <c r="E3438" s="37"/>
      <c r="F3438" s="28"/>
      <c r="G3438" s="28"/>
    </row>
    <row r="3439" spans="3:7" s="25" customFormat="1" ht="15" x14ac:dyDescent="0.2">
      <c r="C3439" s="27"/>
      <c r="D3439" s="37"/>
      <c r="E3439" s="37"/>
      <c r="F3439" s="28"/>
      <c r="G3439" s="28"/>
    </row>
    <row r="3440" spans="3:7" s="25" customFormat="1" ht="15" x14ac:dyDescent="0.2">
      <c r="C3440" s="27"/>
      <c r="D3440" s="37"/>
      <c r="E3440" s="37"/>
      <c r="F3440" s="28"/>
      <c r="G3440" s="28"/>
    </row>
    <row r="3441" spans="3:7" s="25" customFormat="1" ht="15" x14ac:dyDescent="0.2">
      <c r="C3441" s="27"/>
      <c r="D3441" s="37"/>
      <c r="E3441" s="37"/>
      <c r="F3441" s="28"/>
      <c r="G3441" s="28"/>
    </row>
    <row r="3442" spans="3:7" s="25" customFormat="1" ht="15" x14ac:dyDescent="0.2">
      <c r="C3442" s="27"/>
      <c r="D3442" s="37"/>
      <c r="E3442" s="37"/>
      <c r="F3442" s="28"/>
      <c r="G3442" s="28"/>
    </row>
    <row r="3443" spans="3:7" s="25" customFormat="1" ht="15" x14ac:dyDescent="0.2">
      <c r="C3443" s="27"/>
      <c r="D3443" s="37"/>
      <c r="E3443" s="37"/>
      <c r="F3443" s="28"/>
      <c r="G3443" s="28"/>
    </row>
    <row r="3444" spans="3:7" s="25" customFormat="1" ht="15" x14ac:dyDescent="0.2">
      <c r="C3444" s="27"/>
      <c r="D3444" s="37"/>
      <c r="E3444" s="37"/>
      <c r="F3444" s="28"/>
      <c r="G3444" s="28"/>
    </row>
    <row r="3445" spans="3:7" s="25" customFormat="1" ht="15" x14ac:dyDescent="0.2">
      <c r="C3445" s="27"/>
      <c r="D3445" s="37"/>
      <c r="E3445" s="37"/>
      <c r="F3445" s="28"/>
      <c r="G3445" s="28"/>
    </row>
    <row r="3446" spans="3:7" s="25" customFormat="1" ht="15" x14ac:dyDescent="0.2">
      <c r="C3446" s="27"/>
      <c r="D3446" s="37"/>
      <c r="E3446" s="37"/>
      <c r="F3446" s="28"/>
      <c r="G3446" s="28"/>
    </row>
    <row r="3447" spans="3:7" s="25" customFormat="1" ht="15" x14ac:dyDescent="0.2">
      <c r="C3447" s="27"/>
      <c r="D3447" s="37"/>
      <c r="E3447" s="37"/>
      <c r="F3447" s="28"/>
      <c r="G3447" s="28"/>
    </row>
    <row r="3448" spans="3:7" s="25" customFormat="1" ht="15" x14ac:dyDescent="0.2">
      <c r="C3448" s="27"/>
      <c r="D3448" s="37"/>
      <c r="E3448" s="37"/>
      <c r="F3448" s="28"/>
      <c r="G3448" s="28"/>
    </row>
    <row r="3449" spans="3:7" s="25" customFormat="1" ht="15" x14ac:dyDescent="0.2">
      <c r="C3449" s="27"/>
      <c r="D3449" s="37"/>
      <c r="E3449" s="37"/>
      <c r="F3449" s="28"/>
      <c r="G3449" s="28"/>
    </row>
    <row r="3450" spans="3:7" s="25" customFormat="1" ht="15" x14ac:dyDescent="0.2">
      <c r="C3450" s="27"/>
      <c r="D3450" s="37"/>
      <c r="E3450" s="37"/>
      <c r="F3450" s="28"/>
      <c r="G3450" s="28"/>
    </row>
    <row r="3451" spans="3:7" s="25" customFormat="1" ht="15" x14ac:dyDescent="0.2">
      <c r="C3451" s="27"/>
      <c r="D3451" s="37"/>
      <c r="E3451" s="37"/>
      <c r="F3451" s="28"/>
      <c r="G3451" s="28"/>
    </row>
    <row r="3452" spans="3:7" s="25" customFormat="1" ht="15" x14ac:dyDescent="0.2">
      <c r="C3452" s="27"/>
      <c r="D3452" s="37"/>
      <c r="E3452" s="37"/>
      <c r="F3452" s="28"/>
      <c r="G3452" s="28"/>
    </row>
    <row r="3453" spans="3:7" s="25" customFormat="1" ht="15" x14ac:dyDescent="0.2">
      <c r="C3453" s="27"/>
      <c r="D3453" s="37"/>
      <c r="E3453" s="37"/>
      <c r="F3453" s="28"/>
      <c r="G3453" s="28"/>
    </row>
    <row r="3454" spans="3:7" s="25" customFormat="1" ht="15" x14ac:dyDescent="0.2">
      <c r="C3454" s="27"/>
      <c r="D3454" s="37"/>
      <c r="E3454" s="37"/>
      <c r="F3454" s="28"/>
      <c r="G3454" s="28"/>
    </row>
    <row r="3455" spans="3:7" s="25" customFormat="1" ht="15" x14ac:dyDescent="0.2">
      <c r="C3455" s="27"/>
      <c r="D3455" s="37"/>
      <c r="E3455" s="37"/>
      <c r="F3455" s="28"/>
      <c r="G3455" s="28"/>
    </row>
    <row r="3456" spans="3:7" s="25" customFormat="1" ht="15" x14ac:dyDescent="0.2">
      <c r="C3456" s="27"/>
      <c r="D3456" s="37"/>
      <c r="E3456" s="37"/>
      <c r="F3456" s="28"/>
      <c r="G3456" s="28"/>
    </row>
    <row r="3457" spans="3:7" s="25" customFormat="1" ht="15" x14ac:dyDescent="0.2">
      <c r="C3457" s="27"/>
      <c r="D3457" s="37"/>
      <c r="E3457" s="37"/>
      <c r="F3457" s="28"/>
      <c r="G3457" s="28"/>
    </row>
    <row r="3458" spans="3:7" s="25" customFormat="1" ht="15" x14ac:dyDescent="0.2">
      <c r="C3458" s="27"/>
      <c r="D3458" s="37"/>
      <c r="E3458" s="37"/>
      <c r="F3458" s="28"/>
      <c r="G3458" s="28"/>
    </row>
    <row r="3459" spans="3:7" s="25" customFormat="1" ht="15" x14ac:dyDescent="0.2">
      <c r="C3459" s="27"/>
      <c r="D3459" s="37"/>
      <c r="E3459" s="37"/>
      <c r="F3459" s="28"/>
      <c r="G3459" s="28"/>
    </row>
    <row r="3460" spans="3:7" s="25" customFormat="1" ht="15" x14ac:dyDescent="0.2">
      <c r="C3460" s="27"/>
      <c r="D3460" s="37"/>
      <c r="E3460" s="37"/>
      <c r="F3460" s="28"/>
      <c r="G3460" s="28"/>
    </row>
    <row r="3461" spans="3:7" s="25" customFormat="1" ht="15" x14ac:dyDescent="0.2">
      <c r="C3461" s="27"/>
      <c r="D3461" s="37"/>
      <c r="E3461" s="37"/>
      <c r="F3461" s="28"/>
      <c r="G3461" s="28"/>
    </row>
    <row r="3462" spans="3:7" s="25" customFormat="1" ht="15" x14ac:dyDescent="0.2">
      <c r="C3462" s="27"/>
      <c r="D3462" s="37"/>
      <c r="E3462" s="37"/>
      <c r="F3462" s="28"/>
      <c r="G3462" s="28"/>
    </row>
    <row r="3463" spans="3:7" s="25" customFormat="1" ht="15" x14ac:dyDescent="0.2">
      <c r="C3463" s="27"/>
      <c r="D3463" s="37"/>
      <c r="E3463" s="37"/>
      <c r="F3463" s="28"/>
      <c r="G3463" s="28"/>
    </row>
    <row r="3464" spans="3:7" s="25" customFormat="1" ht="15" x14ac:dyDescent="0.2">
      <c r="C3464" s="27"/>
      <c r="D3464" s="37"/>
      <c r="E3464" s="37"/>
      <c r="F3464" s="28"/>
      <c r="G3464" s="28"/>
    </row>
    <row r="3465" spans="3:7" s="25" customFormat="1" ht="15" x14ac:dyDescent="0.2">
      <c r="C3465" s="27"/>
      <c r="D3465" s="37"/>
      <c r="E3465" s="37"/>
      <c r="F3465" s="28"/>
      <c r="G3465" s="28"/>
    </row>
    <row r="3466" spans="3:7" s="25" customFormat="1" ht="15" x14ac:dyDescent="0.2">
      <c r="C3466" s="27"/>
      <c r="D3466" s="37"/>
      <c r="E3466" s="37"/>
      <c r="F3466" s="28"/>
      <c r="G3466" s="28"/>
    </row>
    <row r="3467" spans="3:7" s="25" customFormat="1" ht="15" x14ac:dyDescent="0.2">
      <c r="C3467" s="27"/>
      <c r="D3467" s="37"/>
      <c r="E3467" s="37"/>
      <c r="F3467" s="28"/>
      <c r="G3467" s="28"/>
    </row>
    <row r="3468" spans="3:7" s="25" customFormat="1" ht="15" x14ac:dyDescent="0.2">
      <c r="C3468" s="27"/>
      <c r="D3468" s="37"/>
      <c r="E3468" s="37"/>
      <c r="F3468" s="28"/>
      <c r="G3468" s="28"/>
    </row>
    <row r="3469" spans="3:7" s="25" customFormat="1" ht="15" x14ac:dyDescent="0.2">
      <c r="C3469" s="27"/>
      <c r="D3469" s="37"/>
      <c r="E3469" s="37"/>
      <c r="F3469" s="28"/>
      <c r="G3469" s="28"/>
    </row>
    <row r="3470" spans="3:7" s="25" customFormat="1" ht="15" x14ac:dyDescent="0.2">
      <c r="C3470" s="27"/>
      <c r="D3470" s="37"/>
      <c r="E3470" s="37"/>
      <c r="F3470" s="28"/>
      <c r="G3470" s="28"/>
    </row>
    <row r="3471" spans="3:7" s="25" customFormat="1" ht="15" x14ac:dyDescent="0.2">
      <c r="C3471" s="27"/>
      <c r="D3471" s="37"/>
      <c r="E3471" s="37"/>
      <c r="F3471" s="28"/>
      <c r="G3471" s="28"/>
    </row>
    <row r="3472" spans="3:7" s="25" customFormat="1" ht="15" x14ac:dyDescent="0.2">
      <c r="C3472" s="27"/>
      <c r="D3472" s="37"/>
      <c r="E3472" s="37"/>
      <c r="F3472" s="28"/>
      <c r="G3472" s="28"/>
    </row>
    <row r="3473" spans="3:7" s="25" customFormat="1" ht="15" x14ac:dyDescent="0.2">
      <c r="C3473" s="27"/>
      <c r="D3473" s="37"/>
      <c r="E3473" s="37"/>
      <c r="F3473" s="28"/>
      <c r="G3473" s="28"/>
    </row>
    <row r="3474" spans="3:7" s="25" customFormat="1" ht="15" x14ac:dyDescent="0.2">
      <c r="C3474" s="27"/>
      <c r="D3474" s="37"/>
      <c r="E3474" s="37"/>
      <c r="F3474" s="28"/>
      <c r="G3474" s="28"/>
    </row>
    <row r="3475" spans="3:7" s="25" customFormat="1" ht="15" x14ac:dyDescent="0.2">
      <c r="C3475" s="27"/>
      <c r="D3475" s="37"/>
      <c r="E3475" s="37"/>
      <c r="F3475" s="28"/>
      <c r="G3475" s="28"/>
    </row>
    <row r="3476" spans="3:7" s="25" customFormat="1" ht="15" x14ac:dyDescent="0.2">
      <c r="C3476" s="27"/>
      <c r="D3476" s="37"/>
      <c r="E3476" s="37"/>
      <c r="F3476" s="28"/>
      <c r="G3476" s="28"/>
    </row>
    <row r="3477" spans="3:7" s="25" customFormat="1" ht="15" x14ac:dyDescent="0.2">
      <c r="C3477" s="27"/>
      <c r="D3477" s="37"/>
      <c r="E3477" s="37"/>
      <c r="F3477" s="28"/>
      <c r="G3477" s="28"/>
    </row>
    <row r="3478" spans="3:7" s="25" customFormat="1" ht="15" x14ac:dyDescent="0.2">
      <c r="C3478" s="27"/>
      <c r="D3478" s="37"/>
      <c r="E3478" s="37"/>
      <c r="F3478" s="28"/>
      <c r="G3478" s="28"/>
    </row>
    <row r="3479" spans="3:7" s="25" customFormat="1" ht="15" x14ac:dyDescent="0.2">
      <c r="C3479" s="27"/>
      <c r="D3479" s="37"/>
      <c r="E3479" s="37"/>
      <c r="F3479" s="28"/>
      <c r="G3479" s="28"/>
    </row>
    <row r="3480" spans="3:7" s="25" customFormat="1" ht="15" x14ac:dyDescent="0.2">
      <c r="C3480" s="27"/>
      <c r="D3480" s="37"/>
      <c r="E3480" s="37"/>
      <c r="F3480" s="28"/>
      <c r="G3480" s="28"/>
    </row>
    <row r="3481" spans="3:7" s="25" customFormat="1" ht="15" x14ac:dyDescent="0.2">
      <c r="C3481" s="27"/>
      <c r="D3481" s="37"/>
      <c r="E3481" s="37"/>
      <c r="F3481" s="28"/>
      <c r="G3481" s="28"/>
    </row>
    <row r="3482" spans="3:7" s="25" customFormat="1" ht="15" x14ac:dyDescent="0.2">
      <c r="C3482" s="27"/>
      <c r="D3482" s="37"/>
      <c r="E3482" s="37"/>
      <c r="F3482" s="28"/>
      <c r="G3482" s="28"/>
    </row>
    <row r="3483" spans="3:7" s="25" customFormat="1" ht="15" x14ac:dyDescent="0.2">
      <c r="C3483" s="27"/>
      <c r="D3483" s="37"/>
      <c r="E3483" s="37"/>
      <c r="F3483" s="28"/>
      <c r="G3483" s="28"/>
    </row>
    <row r="3484" spans="3:7" s="25" customFormat="1" ht="15" x14ac:dyDescent="0.2">
      <c r="C3484" s="27"/>
      <c r="D3484" s="37"/>
      <c r="E3484" s="37"/>
      <c r="F3484" s="28"/>
      <c r="G3484" s="28"/>
    </row>
    <row r="3485" spans="3:7" s="25" customFormat="1" ht="15" x14ac:dyDescent="0.2">
      <c r="C3485" s="27"/>
      <c r="D3485" s="37"/>
      <c r="E3485" s="37"/>
      <c r="F3485" s="28"/>
      <c r="G3485" s="28"/>
    </row>
    <row r="3486" spans="3:7" s="25" customFormat="1" ht="15" x14ac:dyDescent="0.2">
      <c r="C3486" s="27"/>
      <c r="D3486" s="37"/>
      <c r="E3486" s="37"/>
      <c r="F3486" s="28"/>
      <c r="G3486" s="28"/>
    </row>
    <row r="3487" spans="3:7" s="25" customFormat="1" ht="15" x14ac:dyDescent="0.2">
      <c r="C3487" s="27"/>
      <c r="D3487" s="37"/>
      <c r="E3487" s="37"/>
      <c r="F3487" s="28"/>
      <c r="G3487" s="28"/>
    </row>
    <row r="3488" spans="3:7" s="25" customFormat="1" ht="15" x14ac:dyDescent="0.2">
      <c r="C3488" s="27"/>
      <c r="D3488" s="37"/>
      <c r="E3488" s="37"/>
      <c r="F3488" s="28"/>
      <c r="G3488" s="28"/>
    </row>
    <row r="3489" spans="3:7" s="25" customFormat="1" ht="15" x14ac:dyDescent="0.2">
      <c r="C3489" s="27"/>
      <c r="D3489" s="37"/>
      <c r="E3489" s="37"/>
      <c r="F3489" s="28"/>
      <c r="G3489" s="28"/>
    </row>
    <row r="3490" spans="3:7" s="25" customFormat="1" ht="15" x14ac:dyDescent="0.2">
      <c r="C3490" s="27"/>
      <c r="D3490" s="37"/>
      <c r="E3490" s="37"/>
      <c r="F3490" s="28"/>
      <c r="G3490" s="28"/>
    </row>
    <row r="3491" spans="3:7" s="25" customFormat="1" ht="15" x14ac:dyDescent="0.2">
      <c r="C3491" s="27"/>
      <c r="D3491" s="37"/>
      <c r="E3491" s="37"/>
      <c r="F3491" s="28"/>
      <c r="G3491" s="28"/>
    </row>
    <row r="3492" spans="3:7" s="25" customFormat="1" ht="15" x14ac:dyDescent="0.2">
      <c r="C3492" s="27"/>
      <c r="D3492" s="37"/>
      <c r="E3492" s="37"/>
      <c r="F3492" s="28"/>
      <c r="G3492" s="28"/>
    </row>
    <row r="3493" spans="3:7" s="25" customFormat="1" ht="15" x14ac:dyDescent="0.2">
      <c r="C3493" s="27"/>
      <c r="D3493" s="37"/>
      <c r="E3493" s="37"/>
      <c r="F3493" s="28"/>
      <c r="G3493" s="28"/>
    </row>
    <row r="3494" spans="3:7" s="25" customFormat="1" ht="15" x14ac:dyDescent="0.2">
      <c r="C3494" s="27"/>
      <c r="D3494" s="37"/>
      <c r="E3494" s="37"/>
      <c r="F3494" s="28"/>
      <c r="G3494" s="28"/>
    </row>
    <row r="3495" spans="3:7" s="25" customFormat="1" ht="15" x14ac:dyDescent="0.2">
      <c r="C3495" s="27"/>
      <c r="D3495" s="37"/>
      <c r="E3495" s="37"/>
      <c r="F3495" s="28"/>
      <c r="G3495" s="28"/>
    </row>
    <row r="3496" spans="3:7" s="25" customFormat="1" ht="15" x14ac:dyDescent="0.2">
      <c r="C3496" s="27"/>
      <c r="D3496" s="37"/>
      <c r="E3496" s="37"/>
      <c r="F3496" s="28"/>
      <c r="G3496" s="28"/>
    </row>
    <row r="3497" spans="3:7" s="25" customFormat="1" ht="15" x14ac:dyDescent="0.2">
      <c r="C3497" s="27"/>
      <c r="D3497" s="37"/>
      <c r="E3497" s="37"/>
      <c r="F3497" s="28"/>
      <c r="G3497" s="28"/>
    </row>
    <row r="3498" spans="3:7" s="25" customFormat="1" ht="15" x14ac:dyDescent="0.2">
      <c r="C3498" s="27"/>
      <c r="D3498" s="37"/>
      <c r="E3498" s="37"/>
      <c r="F3498" s="28"/>
      <c r="G3498" s="28"/>
    </row>
    <row r="3499" spans="3:7" s="25" customFormat="1" ht="15" x14ac:dyDescent="0.2">
      <c r="C3499" s="27"/>
      <c r="D3499" s="37"/>
      <c r="E3499" s="37"/>
      <c r="F3499" s="28"/>
      <c r="G3499" s="28"/>
    </row>
    <row r="3500" spans="3:7" s="25" customFormat="1" ht="15" x14ac:dyDescent="0.2">
      <c r="C3500" s="27"/>
      <c r="D3500" s="37"/>
      <c r="E3500" s="37"/>
      <c r="F3500" s="28"/>
      <c r="G3500" s="28"/>
    </row>
    <row r="3501" spans="3:7" s="25" customFormat="1" ht="15" x14ac:dyDescent="0.2">
      <c r="C3501" s="27"/>
      <c r="D3501" s="37"/>
      <c r="E3501" s="37"/>
      <c r="F3501" s="28"/>
      <c r="G3501" s="28"/>
    </row>
    <row r="3502" spans="3:7" s="25" customFormat="1" ht="15" x14ac:dyDescent="0.2">
      <c r="C3502" s="27"/>
      <c r="D3502" s="37"/>
      <c r="E3502" s="37"/>
      <c r="F3502" s="28"/>
      <c r="G3502" s="28"/>
    </row>
    <row r="3503" spans="3:7" s="25" customFormat="1" ht="15" x14ac:dyDescent="0.2">
      <c r="C3503" s="27"/>
      <c r="D3503" s="37"/>
      <c r="E3503" s="37"/>
      <c r="F3503" s="28"/>
      <c r="G3503" s="28"/>
    </row>
    <row r="3504" spans="3:7" s="25" customFormat="1" ht="15" x14ac:dyDescent="0.2">
      <c r="C3504" s="27"/>
      <c r="D3504" s="37"/>
      <c r="E3504" s="37"/>
      <c r="F3504" s="28"/>
      <c r="G3504" s="28"/>
    </row>
    <row r="3505" spans="3:7" s="25" customFormat="1" ht="15" x14ac:dyDescent="0.2">
      <c r="C3505" s="27"/>
      <c r="D3505" s="37"/>
      <c r="E3505" s="37"/>
      <c r="F3505" s="28"/>
      <c r="G3505" s="28"/>
    </row>
    <row r="3506" spans="3:7" s="25" customFormat="1" ht="15" x14ac:dyDescent="0.2">
      <c r="C3506" s="27"/>
      <c r="D3506" s="37"/>
      <c r="E3506" s="37"/>
      <c r="F3506" s="28"/>
      <c r="G3506" s="28"/>
    </row>
    <row r="3507" spans="3:7" s="25" customFormat="1" ht="15" x14ac:dyDescent="0.2">
      <c r="C3507" s="27"/>
      <c r="D3507" s="37"/>
      <c r="E3507" s="37"/>
      <c r="F3507" s="28"/>
      <c r="G3507" s="28"/>
    </row>
    <row r="3508" spans="3:7" s="25" customFormat="1" ht="15" x14ac:dyDescent="0.2">
      <c r="C3508" s="27"/>
      <c r="D3508" s="37"/>
      <c r="E3508" s="37"/>
      <c r="F3508" s="28"/>
      <c r="G3508" s="28"/>
    </row>
    <row r="3509" spans="3:7" s="25" customFormat="1" ht="15" x14ac:dyDescent="0.2">
      <c r="C3509" s="27"/>
      <c r="D3509" s="37"/>
      <c r="E3509" s="37"/>
      <c r="F3509" s="28"/>
      <c r="G3509" s="28"/>
    </row>
    <row r="3510" spans="3:7" s="25" customFormat="1" ht="15" x14ac:dyDescent="0.2">
      <c r="C3510" s="27"/>
      <c r="D3510" s="37"/>
      <c r="E3510" s="37"/>
      <c r="F3510" s="28"/>
      <c r="G3510" s="28"/>
    </row>
    <row r="3511" spans="3:7" s="25" customFormat="1" ht="15" x14ac:dyDescent="0.2">
      <c r="C3511" s="27"/>
      <c r="D3511" s="37"/>
      <c r="E3511" s="37"/>
      <c r="F3511" s="28"/>
      <c r="G3511" s="28"/>
    </row>
    <row r="3512" spans="3:7" s="25" customFormat="1" ht="15" x14ac:dyDescent="0.2">
      <c r="C3512" s="27"/>
      <c r="D3512" s="37"/>
      <c r="E3512" s="37"/>
      <c r="F3512" s="28"/>
      <c r="G3512" s="28"/>
    </row>
    <row r="3513" spans="3:7" s="25" customFormat="1" ht="15" x14ac:dyDescent="0.2">
      <c r="C3513" s="27"/>
      <c r="D3513" s="37"/>
      <c r="E3513" s="37"/>
      <c r="F3513" s="28"/>
      <c r="G3513" s="28"/>
    </row>
    <row r="3514" spans="3:7" s="25" customFormat="1" ht="15" x14ac:dyDescent="0.2">
      <c r="C3514" s="27"/>
      <c r="D3514" s="37"/>
      <c r="E3514" s="37"/>
      <c r="F3514" s="28"/>
      <c r="G3514" s="28"/>
    </row>
    <row r="3515" spans="3:7" s="25" customFormat="1" ht="15" x14ac:dyDescent="0.2">
      <c r="C3515" s="27"/>
      <c r="D3515" s="37"/>
      <c r="E3515" s="37"/>
      <c r="F3515" s="28"/>
      <c r="G3515" s="28"/>
    </row>
    <row r="3516" spans="3:7" s="25" customFormat="1" ht="15" x14ac:dyDescent="0.2">
      <c r="C3516" s="27"/>
      <c r="D3516" s="37"/>
      <c r="E3516" s="37"/>
      <c r="F3516" s="28"/>
      <c r="G3516" s="28"/>
    </row>
    <row r="3517" spans="3:7" s="25" customFormat="1" ht="15" x14ac:dyDescent="0.2">
      <c r="C3517" s="27"/>
      <c r="D3517" s="37"/>
      <c r="E3517" s="37"/>
      <c r="F3517" s="28"/>
      <c r="G3517" s="28"/>
    </row>
    <row r="3518" spans="3:7" s="25" customFormat="1" ht="15" x14ac:dyDescent="0.2">
      <c r="C3518" s="27"/>
      <c r="D3518" s="37"/>
      <c r="E3518" s="37"/>
      <c r="F3518" s="28"/>
      <c r="G3518" s="28"/>
    </row>
    <row r="3519" spans="3:7" s="25" customFormat="1" ht="15" x14ac:dyDescent="0.2">
      <c r="C3519" s="27"/>
      <c r="D3519" s="37"/>
      <c r="E3519" s="37"/>
      <c r="F3519" s="28"/>
      <c r="G3519" s="28"/>
    </row>
    <row r="3520" spans="3:7" s="25" customFormat="1" ht="15" x14ac:dyDescent="0.2">
      <c r="C3520" s="27"/>
      <c r="D3520" s="37"/>
      <c r="E3520" s="37"/>
      <c r="F3520" s="28"/>
      <c r="G3520" s="28"/>
    </row>
    <row r="3521" spans="3:7" s="25" customFormat="1" ht="15" x14ac:dyDescent="0.2">
      <c r="C3521" s="27"/>
      <c r="D3521" s="37"/>
      <c r="E3521" s="37"/>
      <c r="F3521" s="28"/>
      <c r="G3521" s="28"/>
    </row>
    <row r="3522" spans="3:7" s="25" customFormat="1" ht="15" x14ac:dyDescent="0.2">
      <c r="C3522" s="27"/>
      <c r="D3522" s="37"/>
      <c r="E3522" s="37"/>
      <c r="F3522" s="28"/>
      <c r="G3522" s="28"/>
    </row>
    <row r="3523" spans="3:7" s="25" customFormat="1" ht="15" x14ac:dyDescent="0.2">
      <c r="C3523" s="27"/>
      <c r="D3523" s="37"/>
      <c r="E3523" s="37"/>
      <c r="F3523" s="28"/>
      <c r="G3523" s="28"/>
    </row>
    <row r="3524" spans="3:7" s="25" customFormat="1" ht="15" x14ac:dyDescent="0.2">
      <c r="C3524" s="27"/>
      <c r="D3524" s="37"/>
      <c r="E3524" s="37"/>
      <c r="F3524" s="28"/>
      <c r="G3524" s="28"/>
    </row>
    <row r="3525" spans="3:7" s="25" customFormat="1" ht="15" x14ac:dyDescent="0.2">
      <c r="C3525" s="27"/>
      <c r="D3525" s="37"/>
      <c r="E3525" s="37"/>
      <c r="F3525" s="28"/>
      <c r="G3525" s="28"/>
    </row>
    <row r="3526" spans="3:7" s="25" customFormat="1" ht="15" x14ac:dyDescent="0.2">
      <c r="C3526" s="27"/>
      <c r="D3526" s="37"/>
      <c r="E3526" s="37"/>
      <c r="F3526" s="28"/>
      <c r="G3526" s="28"/>
    </row>
    <row r="3527" spans="3:7" s="25" customFormat="1" ht="15" x14ac:dyDescent="0.2">
      <c r="C3527" s="27"/>
      <c r="D3527" s="37"/>
      <c r="E3527" s="37"/>
      <c r="F3527" s="28"/>
      <c r="G3527" s="28"/>
    </row>
    <row r="3528" spans="3:7" s="25" customFormat="1" ht="15" x14ac:dyDescent="0.2">
      <c r="C3528" s="27"/>
      <c r="D3528" s="37"/>
      <c r="E3528" s="37"/>
      <c r="F3528" s="28"/>
      <c r="G3528" s="28"/>
    </row>
    <row r="3529" spans="3:7" s="25" customFormat="1" ht="15" x14ac:dyDescent="0.2">
      <c r="C3529" s="27"/>
      <c r="D3529" s="37"/>
      <c r="E3529" s="37"/>
      <c r="F3529" s="28"/>
      <c r="G3529" s="28"/>
    </row>
    <row r="3530" spans="3:7" s="25" customFormat="1" ht="15" x14ac:dyDescent="0.2">
      <c r="C3530" s="27"/>
      <c r="D3530" s="37"/>
      <c r="E3530" s="37"/>
      <c r="F3530" s="28"/>
      <c r="G3530" s="28"/>
    </row>
    <row r="3531" spans="3:7" s="25" customFormat="1" ht="15" x14ac:dyDescent="0.2">
      <c r="C3531" s="27"/>
      <c r="D3531" s="37"/>
      <c r="E3531" s="37"/>
      <c r="F3531" s="28"/>
      <c r="G3531" s="28"/>
    </row>
    <row r="3532" spans="3:7" s="25" customFormat="1" ht="15" x14ac:dyDescent="0.2">
      <c r="C3532" s="27"/>
      <c r="D3532" s="37"/>
      <c r="E3532" s="37"/>
      <c r="F3532" s="28"/>
      <c r="G3532" s="28"/>
    </row>
    <row r="3533" spans="3:7" s="25" customFormat="1" ht="15" x14ac:dyDescent="0.2">
      <c r="C3533" s="27"/>
      <c r="D3533" s="37"/>
      <c r="E3533" s="37"/>
      <c r="F3533" s="28"/>
      <c r="G3533" s="28"/>
    </row>
    <row r="3534" spans="3:7" s="25" customFormat="1" ht="15" x14ac:dyDescent="0.2">
      <c r="C3534" s="27"/>
      <c r="D3534" s="37"/>
      <c r="E3534" s="37"/>
      <c r="F3534" s="28"/>
      <c r="G3534" s="28"/>
    </row>
    <row r="3535" spans="3:7" s="25" customFormat="1" ht="15" x14ac:dyDescent="0.2">
      <c r="C3535" s="27"/>
      <c r="D3535" s="37"/>
      <c r="E3535" s="37"/>
      <c r="F3535" s="28"/>
      <c r="G3535" s="28"/>
    </row>
    <row r="3536" spans="3:7" s="25" customFormat="1" ht="15" x14ac:dyDescent="0.2">
      <c r="C3536" s="27"/>
      <c r="D3536" s="37"/>
      <c r="E3536" s="37"/>
      <c r="F3536" s="28"/>
      <c r="G3536" s="28"/>
    </row>
    <row r="3537" spans="3:7" s="25" customFormat="1" ht="15" x14ac:dyDescent="0.2">
      <c r="C3537" s="27"/>
      <c r="D3537" s="37"/>
      <c r="E3537" s="37"/>
      <c r="F3537" s="28"/>
      <c r="G3537" s="28"/>
    </row>
    <row r="3538" spans="3:7" s="25" customFormat="1" ht="15" x14ac:dyDescent="0.2">
      <c r="C3538" s="27"/>
      <c r="D3538" s="37"/>
      <c r="E3538" s="37"/>
      <c r="F3538" s="28"/>
      <c r="G3538" s="28"/>
    </row>
    <row r="3539" spans="3:7" s="25" customFormat="1" ht="15" x14ac:dyDescent="0.2">
      <c r="C3539" s="27"/>
      <c r="D3539" s="37"/>
      <c r="E3539" s="37"/>
      <c r="F3539" s="28"/>
      <c r="G3539" s="28"/>
    </row>
    <row r="3540" spans="3:7" s="25" customFormat="1" ht="15" x14ac:dyDescent="0.2">
      <c r="C3540" s="27"/>
      <c r="D3540" s="37"/>
      <c r="E3540" s="37"/>
      <c r="F3540" s="28"/>
      <c r="G3540" s="28"/>
    </row>
    <row r="3541" spans="3:7" s="25" customFormat="1" ht="15" x14ac:dyDescent="0.2">
      <c r="C3541" s="27"/>
      <c r="D3541" s="37"/>
      <c r="E3541" s="37"/>
      <c r="F3541" s="28"/>
      <c r="G3541" s="28"/>
    </row>
    <row r="3542" spans="3:7" s="25" customFormat="1" ht="15" x14ac:dyDescent="0.2">
      <c r="C3542" s="27"/>
      <c r="D3542" s="37"/>
      <c r="E3542" s="37"/>
      <c r="F3542" s="28"/>
      <c r="G3542" s="28"/>
    </row>
    <row r="3543" spans="3:7" s="25" customFormat="1" ht="15" x14ac:dyDescent="0.2">
      <c r="C3543" s="27"/>
      <c r="D3543" s="37"/>
      <c r="E3543" s="37"/>
      <c r="F3543" s="28"/>
      <c r="G3543" s="28"/>
    </row>
    <row r="3544" spans="3:7" s="25" customFormat="1" ht="15" x14ac:dyDescent="0.2">
      <c r="C3544" s="27"/>
      <c r="D3544" s="37"/>
      <c r="E3544" s="37"/>
      <c r="F3544" s="28"/>
      <c r="G3544" s="28"/>
    </row>
    <row r="3545" spans="3:7" s="25" customFormat="1" ht="15" x14ac:dyDescent="0.2">
      <c r="C3545" s="27"/>
      <c r="D3545" s="37"/>
      <c r="E3545" s="37"/>
      <c r="F3545" s="28"/>
      <c r="G3545" s="28"/>
    </row>
    <row r="3546" spans="3:7" s="25" customFormat="1" ht="15" x14ac:dyDescent="0.2">
      <c r="C3546" s="27"/>
      <c r="D3546" s="37"/>
      <c r="E3546" s="37"/>
      <c r="F3546" s="28"/>
      <c r="G3546" s="28"/>
    </row>
    <row r="3547" spans="3:7" s="25" customFormat="1" ht="15" x14ac:dyDescent="0.2">
      <c r="C3547" s="27"/>
      <c r="D3547" s="37"/>
      <c r="E3547" s="37"/>
      <c r="F3547" s="28"/>
      <c r="G3547" s="28"/>
    </row>
    <row r="3548" spans="3:7" s="25" customFormat="1" ht="15" x14ac:dyDescent="0.2">
      <c r="C3548" s="27"/>
      <c r="D3548" s="37"/>
      <c r="E3548" s="37"/>
      <c r="F3548" s="28"/>
      <c r="G3548" s="28"/>
    </row>
    <row r="3549" spans="3:7" s="25" customFormat="1" ht="15" x14ac:dyDescent="0.2">
      <c r="C3549" s="27"/>
      <c r="D3549" s="37"/>
      <c r="E3549" s="37"/>
      <c r="F3549" s="28"/>
      <c r="G3549" s="28"/>
    </row>
    <row r="3550" spans="3:7" s="25" customFormat="1" ht="15" x14ac:dyDescent="0.2">
      <c r="C3550" s="27"/>
      <c r="D3550" s="37"/>
      <c r="E3550" s="37"/>
      <c r="F3550" s="28"/>
      <c r="G3550" s="28"/>
    </row>
    <row r="3551" spans="3:7" s="25" customFormat="1" ht="15" x14ac:dyDescent="0.2">
      <c r="C3551" s="27"/>
      <c r="D3551" s="37"/>
      <c r="E3551" s="37"/>
      <c r="F3551" s="28"/>
      <c r="G3551" s="28"/>
    </row>
    <row r="3552" spans="3:7" s="25" customFormat="1" ht="15" x14ac:dyDescent="0.2">
      <c r="C3552" s="27"/>
      <c r="D3552" s="37"/>
      <c r="E3552" s="37"/>
      <c r="F3552" s="28"/>
      <c r="G3552" s="28"/>
    </row>
    <row r="3553" spans="3:7" s="25" customFormat="1" ht="15" x14ac:dyDescent="0.2">
      <c r="C3553" s="27"/>
      <c r="D3553" s="37"/>
      <c r="E3553" s="37"/>
      <c r="F3553" s="28"/>
      <c r="G3553" s="28"/>
    </row>
    <row r="3554" spans="3:7" s="25" customFormat="1" ht="15" x14ac:dyDescent="0.2">
      <c r="C3554" s="27"/>
      <c r="D3554" s="37"/>
      <c r="E3554" s="37"/>
      <c r="F3554" s="28"/>
      <c r="G3554" s="28"/>
    </row>
    <row r="3555" spans="3:7" s="25" customFormat="1" ht="15" x14ac:dyDescent="0.2">
      <c r="C3555" s="27"/>
      <c r="D3555" s="37"/>
      <c r="E3555" s="37"/>
      <c r="F3555" s="28"/>
      <c r="G3555" s="28"/>
    </row>
    <row r="3556" spans="3:7" s="25" customFormat="1" ht="15" x14ac:dyDescent="0.2">
      <c r="C3556" s="27"/>
      <c r="D3556" s="37"/>
      <c r="E3556" s="37"/>
      <c r="F3556" s="28"/>
      <c r="G3556" s="28"/>
    </row>
    <row r="3557" spans="3:7" s="25" customFormat="1" ht="15" x14ac:dyDescent="0.2">
      <c r="C3557" s="27"/>
      <c r="D3557" s="37"/>
      <c r="E3557" s="37"/>
      <c r="F3557" s="28"/>
      <c r="G3557" s="28"/>
    </row>
    <row r="3558" spans="3:7" s="25" customFormat="1" ht="15" x14ac:dyDescent="0.2">
      <c r="C3558" s="27"/>
      <c r="D3558" s="37"/>
      <c r="E3558" s="37"/>
      <c r="F3558" s="28"/>
      <c r="G3558" s="28"/>
    </row>
    <row r="3559" spans="3:7" s="25" customFormat="1" ht="15" x14ac:dyDescent="0.2">
      <c r="C3559" s="27"/>
      <c r="D3559" s="37"/>
      <c r="E3559" s="37"/>
      <c r="F3559" s="28"/>
      <c r="G3559" s="28"/>
    </row>
    <row r="3560" spans="3:7" s="25" customFormat="1" ht="15" x14ac:dyDescent="0.2">
      <c r="C3560" s="27"/>
      <c r="D3560" s="37"/>
      <c r="E3560" s="37"/>
      <c r="F3560" s="28"/>
      <c r="G3560" s="28"/>
    </row>
    <row r="3561" spans="3:7" s="25" customFormat="1" ht="15" x14ac:dyDescent="0.2">
      <c r="C3561" s="27"/>
      <c r="D3561" s="37"/>
      <c r="E3561" s="37"/>
      <c r="F3561" s="28"/>
      <c r="G3561" s="28"/>
    </row>
    <row r="3562" spans="3:7" s="25" customFormat="1" ht="15" x14ac:dyDescent="0.2">
      <c r="C3562" s="27"/>
      <c r="D3562" s="37"/>
      <c r="E3562" s="37"/>
      <c r="F3562" s="28"/>
      <c r="G3562" s="28"/>
    </row>
    <row r="3563" spans="3:7" s="25" customFormat="1" ht="15" x14ac:dyDescent="0.2">
      <c r="C3563" s="27"/>
      <c r="D3563" s="37"/>
      <c r="E3563" s="37"/>
      <c r="F3563" s="28"/>
      <c r="G3563" s="28"/>
    </row>
    <row r="3564" spans="3:7" s="25" customFormat="1" ht="15" x14ac:dyDescent="0.2">
      <c r="C3564" s="27"/>
      <c r="D3564" s="37"/>
      <c r="E3564" s="37"/>
      <c r="F3564" s="28"/>
      <c r="G3564" s="28"/>
    </row>
    <row r="3565" spans="3:7" s="25" customFormat="1" ht="15" x14ac:dyDescent="0.2">
      <c r="C3565" s="27"/>
      <c r="D3565" s="37"/>
      <c r="E3565" s="37"/>
      <c r="F3565" s="28"/>
      <c r="G3565" s="28"/>
    </row>
    <row r="3566" spans="3:7" s="25" customFormat="1" ht="15" x14ac:dyDescent="0.2">
      <c r="C3566" s="27"/>
      <c r="D3566" s="37"/>
      <c r="E3566" s="37"/>
      <c r="F3566" s="28"/>
      <c r="G3566" s="28"/>
    </row>
    <row r="3567" spans="3:7" s="25" customFormat="1" ht="15" x14ac:dyDescent="0.2">
      <c r="C3567" s="27"/>
      <c r="D3567" s="37"/>
      <c r="E3567" s="37"/>
      <c r="F3567" s="28"/>
      <c r="G3567" s="28"/>
    </row>
    <row r="3568" spans="3:7" s="25" customFormat="1" ht="15" x14ac:dyDescent="0.2">
      <c r="C3568" s="27"/>
      <c r="D3568" s="37"/>
      <c r="E3568" s="37"/>
      <c r="F3568" s="28"/>
      <c r="G3568" s="28"/>
    </row>
    <row r="3569" spans="3:7" s="25" customFormat="1" ht="15" x14ac:dyDescent="0.2">
      <c r="C3569" s="27"/>
      <c r="D3569" s="37"/>
      <c r="E3569" s="37"/>
      <c r="F3569" s="28"/>
      <c r="G3569" s="28"/>
    </row>
    <row r="3570" spans="3:7" s="25" customFormat="1" ht="15" x14ac:dyDescent="0.2">
      <c r="C3570" s="27"/>
      <c r="D3570" s="37"/>
      <c r="E3570" s="37"/>
      <c r="F3570" s="28"/>
      <c r="G3570" s="28"/>
    </row>
    <row r="3571" spans="3:7" s="25" customFormat="1" ht="15" x14ac:dyDescent="0.2">
      <c r="C3571" s="27"/>
      <c r="D3571" s="37"/>
      <c r="E3571" s="37"/>
      <c r="F3571" s="28"/>
      <c r="G3571" s="28"/>
    </row>
    <row r="3572" spans="3:7" s="25" customFormat="1" ht="15" x14ac:dyDescent="0.2">
      <c r="C3572" s="27"/>
      <c r="D3572" s="37"/>
      <c r="E3572" s="37"/>
      <c r="F3572" s="28"/>
      <c r="G3572" s="28"/>
    </row>
    <row r="3573" spans="3:7" s="25" customFormat="1" ht="15" x14ac:dyDescent="0.2">
      <c r="C3573" s="27"/>
      <c r="D3573" s="37"/>
      <c r="E3573" s="37"/>
      <c r="F3573" s="28"/>
      <c r="G3573" s="28"/>
    </row>
    <row r="3574" spans="3:7" s="25" customFormat="1" ht="15" x14ac:dyDescent="0.2">
      <c r="C3574" s="27"/>
      <c r="D3574" s="37"/>
      <c r="E3574" s="37"/>
      <c r="F3574" s="28"/>
      <c r="G3574" s="28"/>
    </row>
    <row r="3575" spans="3:7" s="25" customFormat="1" ht="15" x14ac:dyDescent="0.2">
      <c r="C3575" s="27"/>
      <c r="D3575" s="37"/>
      <c r="E3575" s="37"/>
      <c r="F3575" s="28"/>
      <c r="G3575" s="28"/>
    </row>
    <row r="3576" spans="3:7" s="25" customFormat="1" ht="15" x14ac:dyDescent="0.2">
      <c r="C3576" s="27"/>
      <c r="D3576" s="37"/>
      <c r="E3576" s="37"/>
      <c r="F3576" s="28"/>
      <c r="G3576" s="28"/>
    </row>
    <row r="3577" spans="3:7" s="25" customFormat="1" ht="15" x14ac:dyDescent="0.2">
      <c r="C3577" s="27"/>
      <c r="D3577" s="37"/>
      <c r="E3577" s="37"/>
      <c r="F3577" s="28"/>
      <c r="G3577" s="28"/>
    </row>
    <row r="3578" spans="3:7" s="25" customFormat="1" ht="15" x14ac:dyDescent="0.2">
      <c r="C3578" s="27"/>
      <c r="D3578" s="37"/>
      <c r="E3578" s="37"/>
      <c r="F3578" s="28"/>
      <c r="G3578" s="28"/>
    </row>
    <row r="3579" spans="3:7" s="25" customFormat="1" ht="15" x14ac:dyDescent="0.2">
      <c r="C3579" s="27"/>
      <c r="D3579" s="37"/>
      <c r="E3579" s="37"/>
      <c r="F3579" s="28"/>
      <c r="G3579" s="28"/>
    </row>
    <row r="3580" spans="3:7" s="25" customFormat="1" ht="15" x14ac:dyDescent="0.2">
      <c r="C3580" s="27"/>
      <c r="D3580" s="37"/>
      <c r="E3580" s="37"/>
      <c r="F3580" s="28"/>
      <c r="G3580" s="28"/>
    </row>
    <row r="3581" spans="3:7" s="25" customFormat="1" ht="15" x14ac:dyDescent="0.2">
      <c r="C3581" s="27"/>
      <c r="D3581" s="37"/>
      <c r="E3581" s="37"/>
      <c r="F3581" s="28"/>
      <c r="G3581" s="28"/>
    </row>
    <row r="3582" spans="3:7" s="25" customFormat="1" ht="15" x14ac:dyDescent="0.2">
      <c r="C3582" s="27"/>
      <c r="D3582" s="37"/>
      <c r="E3582" s="37"/>
      <c r="F3582" s="28"/>
      <c r="G3582" s="28"/>
    </row>
    <row r="3583" spans="3:7" s="25" customFormat="1" ht="15" x14ac:dyDescent="0.2">
      <c r="C3583" s="27"/>
      <c r="D3583" s="37"/>
      <c r="E3583" s="37"/>
      <c r="F3583" s="28"/>
      <c r="G3583" s="28"/>
    </row>
    <row r="3584" spans="3:7" s="25" customFormat="1" ht="15" x14ac:dyDescent="0.2">
      <c r="C3584" s="27"/>
      <c r="D3584" s="37"/>
      <c r="E3584" s="37"/>
      <c r="F3584" s="28"/>
      <c r="G3584" s="28"/>
    </row>
    <row r="3585" spans="3:7" s="25" customFormat="1" ht="15" x14ac:dyDescent="0.2">
      <c r="C3585" s="27"/>
      <c r="D3585" s="37"/>
      <c r="E3585" s="37"/>
      <c r="F3585" s="28"/>
      <c r="G3585" s="28"/>
    </row>
    <row r="3586" spans="3:7" s="25" customFormat="1" ht="15" x14ac:dyDescent="0.2">
      <c r="C3586" s="27"/>
      <c r="D3586" s="37"/>
      <c r="E3586" s="37"/>
      <c r="F3586" s="28"/>
      <c r="G3586" s="28"/>
    </row>
    <row r="3587" spans="3:7" s="25" customFormat="1" ht="15" x14ac:dyDescent="0.2">
      <c r="C3587" s="27"/>
      <c r="D3587" s="37"/>
      <c r="E3587" s="37"/>
      <c r="F3587" s="28"/>
      <c r="G3587" s="28"/>
    </row>
    <row r="3588" spans="3:7" s="25" customFormat="1" ht="15" x14ac:dyDescent="0.2">
      <c r="C3588" s="27"/>
      <c r="D3588" s="37"/>
      <c r="E3588" s="37"/>
      <c r="F3588" s="28"/>
      <c r="G3588" s="28"/>
    </row>
    <row r="3589" spans="3:7" s="25" customFormat="1" ht="15" x14ac:dyDescent="0.2">
      <c r="C3589" s="27"/>
      <c r="D3589" s="37"/>
      <c r="E3589" s="37"/>
      <c r="F3589" s="28"/>
      <c r="G3589" s="28"/>
    </row>
    <row r="3590" spans="3:7" s="25" customFormat="1" ht="15" x14ac:dyDescent="0.2">
      <c r="C3590" s="27"/>
      <c r="D3590" s="37"/>
      <c r="E3590" s="37"/>
      <c r="F3590" s="28"/>
      <c r="G3590" s="28"/>
    </row>
    <row r="3591" spans="3:7" s="25" customFormat="1" ht="15" x14ac:dyDescent="0.2">
      <c r="C3591" s="27"/>
      <c r="D3591" s="37"/>
      <c r="E3591" s="37"/>
      <c r="F3591" s="28"/>
      <c r="G3591" s="28"/>
    </row>
    <row r="3592" spans="3:7" s="25" customFormat="1" ht="15" x14ac:dyDescent="0.2">
      <c r="C3592" s="27"/>
      <c r="D3592" s="37"/>
      <c r="E3592" s="37"/>
      <c r="F3592" s="28"/>
      <c r="G3592" s="28"/>
    </row>
    <row r="3593" spans="3:7" s="25" customFormat="1" ht="15" x14ac:dyDescent="0.2">
      <c r="C3593" s="27"/>
      <c r="D3593" s="37"/>
      <c r="E3593" s="37"/>
      <c r="F3593" s="28"/>
      <c r="G3593" s="28"/>
    </row>
    <row r="3594" spans="3:7" s="25" customFormat="1" ht="15" x14ac:dyDescent="0.2">
      <c r="C3594" s="27"/>
      <c r="D3594" s="37"/>
      <c r="E3594" s="37"/>
      <c r="F3594" s="28"/>
      <c r="G3594" s="28"/>
    </row>
    <row r="3595" spans="3:7" s="25" customFormat="1" ht="15" x14ac:dyDescent="0.2">
      <c r="C3595" s="27"/>
      <c r="D3595" s="37"/>
      <c r="E3595" s="37"/>
      <c r="F3595" s="28"/>
      <c r="G3595" s="28"/>
    </row>
    <row r="3596" spans="3:7" s="25" customFormat="1" ht="15" x14ac:dyDescent="0.2">
      <c r="C3596" s="27"/>
      <c r="D3596" s="37"/>
      <c r="E3596" s="37"/>
      <c r="F3596" s="28"/>
      <c r="G3596" s="28"/>
    </row>
    <row r="3597" spans="3:7" s="25" customFormat="1" ht="15" x14ac:dyDescent="0.2">
      <c r="C3597" s="27"/>
      <c r="D3597" s="37"/>
      <c r="E3597" s="37"/>
      <c r="F3597" s="28"/>
      <c r="G3597" s="28"/>
    </row>
    <row r="3598" spans="3:7" s="25" customFormat="1" ht="15" x14ac:dyDescent="0.2">
      <c r="C3598" s="27"/>
      <c r="D3598" s="37"/>
      <c r="E3598" s="37"/>
      <c r="F3598" s="28"/>
      <c r="G3598" s="28"/>
    </row>
    <row r="3599" spans="3:7" s="25" customFormat="1" ht="15" x14ac:dyDescent="0.2">
      <c r="C3599" s="27"/>
      <c r="D3599" s="37"/>
      <c r="E3599" s="37"/>
      <c r="F3599" s="28"/>
      <c r="G3599" s="28"/>
    </row>
    <row r="3600" spans="3:7" s="25" customFormat="1" ht="15" x14ac:dyDescent="0.2">
      <c r="C3600" s="27"/>
      <c r="D3600" s="37"/>
      <c r="E3600" s="37"/>
      <c r="F3600" s="28"/>
      <c r="G3600" s="28"/>
    </row>
    <row r="3601" spans="3:7" s="25" customFormat="1" ht="15" x14ac:dyDescent="0.2">
      <c r="C3601" s="27"/>
      <c r="D3601" s="37"/>
      <c r="E3601" s="37"/>
      <c r="F3601" s="28"/>
      <c r="G3601" s="28"/>
    </row>
    <row r="3602" spans="3:7" s="25" customFormat="1" ht="15" x14ac:dyDescent="0.2">
      <c r="C3602" s="27"/>
      <c r="D3602" s="37"/>
      <c r="E3602" s="37"/>
      <c r="F3602" s="28"/>
      <c r="G3602" s="28"/>
    </row>
    <row r="3603" spans="3:7" s="25" customFormat="1" ht="15" x14ac:dyDescent="0.2">
      <c r="C3603" s="27"/>
      <c r="D3603" s="37"/>
      <c r="E3603" s="37"/>
      <c r="F3603" s="28"/>
      <c r="G3603" s="28"/>
    </row>
    <row r="3604" spans="3:7" s="25" customFormat="1" ht="15" x14ac:dyDescent="0.2">
      <c r="C3604" s="27"/>
      <c r="D3604" s="37"/>
      <c r="E3604" s="37"/>
      <c r="F3604" s="28"/>
      <c r="G3604" s="28"/>
    </row>
    <row r="3605" spans="3:7" s="25" customFormat="1" ht="15" x14ac:dyDescent="0.2">
      <c r="C3605" s="27"/>
      <c r="D3605" s="37"/>
      <c r="E3605" s="37"/>
      <c r="F3605" s="28"/>
      <c r="G3605" s="28"/>
    </row>
    <row r="3606" spans="3:7" s="25" customFormat="1" ht="15" x14ac:dyDescent="0.2">
      <c r="C3606" s="27"/>
      <c r="D3606" s="37"/>
      <c r="E3606" s="37"/>
      <c r="F3606" s="28"/>
      <c r="G3606" s="28"/>
    </row>
    <row r="3607" spans="3:7" s="25" customFormat="1" ht="15" x14ac:dyDescent="0.2">
      <c r="C3607" s="27"/>
      <c r="D3607" s="37"/>
      <c r="E3607" s="37"/>
      <c r="F3607" s="28"/>
      <c r="G3607" s="28"/>
    </row>
    <row r="3608" spans="3:7" s="25" customFormat="1" ht="15" x14ac:dyDescent="0.2">
      <c r="C3608" s="27"/>
      <c r="D3608" s="37"/>
      <c r="E3608" s="37"/>
      <c r="F3608" s="28"/>
      <c r="G3608" s="28"/>
    </row>
    <row r="3609" spans="3:7" s="25" customFormat="1" ht="15" x14ac:dyDescent="0.2">
      <c r="C3609" s="27"/>
      <c r="D3609" s="37"/>
      <c r="E3609" s="37"/>
      <c r="F3609" s="28"/>
      <c r="G3609" s="28"/>
    </row>
    <row r="3610" spans="3:7" s="25" customFormat="1" ht="15" x14ac:dyDescent="0.2">
      <c r="C3610" s="27"/>
      <c r="D3610" s="37"/>
      <c r="E3610" s="37"/>
      <c r="F3610" s="28"/>
      <c r="G3610" s="28"/>
    </row>
    <row r="3611" spans="3:7" s="25" customFormat="1" ht="15" x14ac:dyDescent="0.2">
      <c r="C3611" s="27"/>
      <c r="D3611" s="37"/>
      <c r="E3611" s="37"/>
      <c r="F3611" s="28"/>
      <c r="G3611" s="28"/>
    </row>
    <row r="3612" spans="3:7" s="25" customFormat="1" ht="15" x14ac:dyDescent="0.2">
      <c r="C3612" s="27"/>
      <c r="D3612" s="37"/>
      <c r="E3612" s="37"/>
      <c r="F3612" s="28"/>
      <c r="G3612" s="28"/>
    </row>
    <row r="3613" spans="3:7" s="25" customFormat="1" ht="15" x14ac:dyDescent="0.2">
      <c r="C3613" s="27"/>
      <c r="D3613" s="37"/>
      <c r="E3613" s="37"/>
      <c r="F3613" s="28"/>
      <c r="G3613" s="28"/>
    </row>
    <row r="3614" spans="3:7" s="25" customFormat="1" ht="15" x14ac:dyDescent="0.2">
      <c r="C3614" s="27"/>
      <c r="D3614" s="37"/>
      <c r="E3614" s="37"/>
      <c r="F3614" s="28"/>
      <c r="G3614" s="28"/>
    </row>
    <row r="3615" spans="3:7" s="25" customFormat="1" ht="15" x14ac:dyDescent="0.2">
      <c r="C3615" s="27"/>
      <c r="D3615" s="37"/>
      <c r="E3615" s="37"/>
      <c r="F3615" s="28"/>
      <c r="G3615" s="28"/>
    </row>
    <row r="3616" spans="3:7" s="25" customFormat="1" ht="15" x14ac:dyDescent="0.2">
      <c r="C3616" s="27"/>
      <c r="D3616" s="37"/>
      <c r="E3616" s="37"/>
      <c r="F3616" s="28"/>
      <c r="G3616" s="28"/>
    </row>
    <row r="3617" spans="3:7" s="25" customFormat="1" ht="15" x14ac:dyDescent="0.2">
      <c r="C3617" s="27"/>
      <c r="D3617" s="37"/>
      <c r="E3617" s="37"/>
      <c r="F3617" s="28"/>
      <c r="G3617" s="28"/>
    </row>
    <row r="3618" spans="3:7" s="25" customFormat="1" ht="15" x14ac:dyDescent="0.2">
      <c r="C3618" s="27"/>
      <c r="D3618" s="37"/>
      <c r="E3618" s="37"/>
      <c r="F3618" s="28"/>
      <c r="G3618" s="28"/>
    </row>
    <row r="3619" spans="3:7" s="25" customFormat="1" ht="15" x14ac:dyDescent="0.2">
      <c r="C3619" s="27"/>
      <c r="D3619" s="37"/>
      <c r="E3619" s="37"/>
      <c r="F3619" s="28"/>
      <c r="G3619" s="28"/>
    </row>
    <row r="3620" spans="3:7" s="25" customFormat="1" ht="15" x14ac:dyDescent="0.2">
      <c r="C3620" s="27"/>
      <c r="D3620" s="37"/>
      <c r="E3620" s="37"/>
      <c r="F3620" s="28"/>
      <c r="G3620" s="28"/>
    </row>
    <row r="3621" spans="3:7" s="25" customFormat="1" ht="15" x14ac:dyDescent="0.2">
      <c r="C3621" s="27"/>
      <c r="D3621" s="37"/>
      <c r="E3621" s="37"/>
      <c r="F3621" s="28"/>
      <c r="G3621" s="28"/>
    </row>
    <row r="3622" spans="3:7" s="25" customFormat="1" ht="15" x14ac:dyDescent="0.2">
      <c r="C3622" s="27"/>
      <c r="D3622" s="37"/>
      <c r="E3622" s="37"/>
      <c r="F3622" s="28"/>
      <c r="G3622" s="28"/>
    </row>
    <row r="3623" spans="3:7" s="25" customFormat="1" ht="15" x14ac:dyDescent="0.2">
      <c r="C3623" s="27"/>
      <c r="D3623" s="37"/>
      <c r="E3623" s="37"/>
      <c r="F3623" s="28"/>
      <c r="G3623" s="28"/>
    </row>
    <row r="3624" spans="3:7" s="25" customFormat="1" ht="15" x14ac:dyDescent="0.2">
      <c r="C3624" s="27"/>
      <c r="D3624" s="37"/>
      <c r="E3624" s="37"/>
      <c r="F3624" s="28"/>
      <c r="G3624" s="28"/>
    </row>
    <row r="3625" spans="3:7" s="25" customFormat="1" ht="15" x14ac:dyDescent="0.2">
      <c r="C3625" s="27"/>
      <c r="D3625" s="37"/>
      <c r="E3625" s="37"/>
      <c r="F3625" s="28"/>
      <c r="G3625" s="28"/>
    </row>
    <row r="3626" spans="3:7" s="25" customFormat="1" ht="15" x14ac:dyDescent="0.2">
      <c r="C3626" s="27"/>
      <c r="D3626" s="37"/>
      <c r="E3626" s="37"/>
      <c r="F3626" s="28"/>
      <c r="G3626" s="28"/>
    </row>
    <row r="3627" spans="3:7" s="25" customFormat="1" ht="15" x14ac:dyDescent="0.2">
      <c r="C3627" s="27"/>
      <c r="D3627" s="37"/>
      <c r="E3627" s="37"/>
      <c r="F3627" s="28"/>
      <c r="G3627" s="28"/>
    </row>
    <row r="3628" spans="3:7" s="25" customFormat="1" ht="15" x14ac:dyDescent="0.2">
      <c r="C3628" s="27"/>
      <c r="D3628" s="37"/>
      <c r="E3628" s="37"/>
      <c r="F3628" s="28"/>
      <c r="G3628" s="28"/>
    </row>
    <row r="3629" spans="3:7" s="25" customFormat="1" ht="15" x14ac:dyDescent="0.2">
      <c r="C3629" s="27"/>
      <c r="D3629" s="37"/>
      <c r="E3629" s="37"/>
      <c r="F3629" s="28"/>
      <c r="G3629" s="28"/>
    </row>
    <row r="3630" spans="3:7" s="25" customFormat="1" ht="15" x14ac:dyDescent="0.2">
      <c r="C3630" s="27"/>
      <c r="D3630" s="37"/>
      <c r="E3630" s="37"/>
      <c r="F3630" s="28"/>
      <c r="G3630" s="28"/>
    </row>
    <row r="3631" spans="3:7" s="25" customFormat="1" ht="15" x14ac:dyDescent="0.2">
      <c r="C3631" s="27"/>
      <c r="D3631" s="37"/>
      <c r="E3631" s="37"/>
      <c r="F3631" s="28"/>
      <c r="G3631" s="28"/>
    </row>
    <row r="3632" spans="3:7" s="25" customFormat="1" ht="15" x14ac:dyDescent="0.2">
      <c r="C3632" s="27"/>
      <c r="D3632" s="37"/>
      <c r="E3632" s="37"/>
      <c r="F3632" s="28"/>
      <c r="G3632" s="28"/>
    </row>
    <row r="3633" spans="3:7" s="25" customFormat="1" ht="15" x14ac:dyDescent="0.2">
      <c r="C3633" s="27"/>
      <c r="D3633" s="37"/>
      <c r="E3633" s="37"/>
      <c r="F3633" s="28"/>
      <c r="G3633" s="28"/>
    </row>
    <row r="3634" spans="3:7" s="25" customFormat="1" ht="15" x14ac:dyDescent="0.2">
      <c r="C3634" s="27"/>
      <c r="D3634" s="37"/>
      <c r="E3634" s="37"/>
      <c r="F3634" s="28"/>
      <c r="G3634" s="28"/>
    </row>
    <row r="3635" spans="3:7" s="25" customFormat="1" ht="15" x14ac:dyDescent="0.2">
      <c r="C3635" s="27"/>
      <c r="D3635" s="37"/>
      <c r="E3635" s="37"/>
      <c r="F3635" s="28"/>
      <c r="G3635" s="28"/>
    </row>
    <row r="3636" spans="3:7" s="25" customFormat="1" ht="15" x14ac:dyDescent="0.2">
      <c r="C3636" s="27"/>
      <c r="D3636" s="37"/>
      <c r="E3636" s="37"/>
      <c r="F3636" s="28"/>
      <c r="G3636" s="28"/>
    </row>
    <row r="3637" spans="3:7" s="25" customFormat="1" ht="15" x14ac:dyDescent="0.2">
      <c r="C3637" s="27"/>
      <c r="D3637" s="37"/>
      <c r="E3637" s="37"/>
      <c r="F3637" s="28"/>
      <c r="G3637" s="28"/>
    </row>
    <row r="3638" spans="3:7" s="25" customFormat="1" ht="15" x14ac:dyDescent="0.2">
      <c r="C3638" s="27"/>
      <c r="D3638" s="37"/>
      <c r="E3638" s="37"/>
      <c r="F3638" s="28"/>
      <c r="G3638" s="28"/>
    </row>
    <row r="3639" spans="3:7" s="25" customFormat="1" ht="15" x14ac:dyDescent="0.2">
      <c r="C3639" s="27"/>
      <c r="D3639" s="37"/>
      <c r="E3639" s="37"/>
      <c r="F3639" s="28"/>
      <c r="G3639" s="28"/>
    </row>
    <row r="3640" spans="3:7" s="25" customFormat="1" ht="15" x14ac:dyDescent="0.2">
      <c r="C3640" s="27"/>
      <c r="D3640" s="37"/>
      <c r="E3640" s="37"/>
      <c r="F3640" s="28"/>
      <c r="G3640" s="28"/>
    </row>
    <row r="3641" spans="3:7" s="25" customFormat="1" ht="15" x14ac:dyDescent="0.2">
      <c r="C3641" s="27"/>
      <c r="D3641" s="37"/>
      <c r="E3641" s="37"/>
      <c r="F3641" s="28"/>
      <c r="G3641" s="28"/>
    </row>
    <row r="3642" spans="3:7" s="25" customFormat="1" ht="15" x14ac:dyDescent="0.2">
      <c r="C3642" s="27"/>
      <c r="D3642" s="37"/>
      <c r="E3642" s="37"/>
      <c r="F3642" s="28"/>
      <c r="G3642" s="28"/>
    </row>
    <row r="3643" spans="3:7" s="25" customFormat="1" ht="15" x14ac:dyDescent="0.2">
      <c r="C3643" s="27"/>
      <c r="D3643" s="37"/>
      <c r="E3643" s="37"/>
      <c r="F3643" s="28"/>
      <c r="G3643" s="28"/>
    </row>
    <row r="3644" spans="3:7" s="25" customFormat="1" ht="15" x14ac:dyDescent="0.2">
      <c r="C3644" s="27"/>
      <c r="D3644" s="37"/>
      <c r="E3644" s="37"/>
      <c r="F3644" s="28"/>
      <c r="G3644" s="28"/>
    </row>
    <row r="3645" spans="3:7" s="25" customFormat="1" ht="15" x14ac:dyDescent="0.2">
      <c r="C3645" s="27"/>
      <c r="D3645" s="37"/>
      <c r="E3645" s="37"/>
      <c r="F3645" s="28"/>
      <c r="G3645" s="28"/>
    </row>
    <row r="3646" spans="3:7" s="25" customFormat="1" ht="15" x14ac:dyDescent="0.2">
      <c r="C3646" s="27"/>
      <c r="D3646" s="37"/>
      <c r="E3646" s="37"/>
      <c r="F3646" s="28"/>
      <c r="G3646" s="28"/>
    </row>
    <row r="3647" spans="3:7" s="25" customFormat="1" ht="15" x14ac:dyDescent="0.2">
      <c r="C3647" s="27"/>
      <c r="D3647" s="37"/>
      <c r="E3647" s="37"/>
      <c r="F3647" s="28"/>
      <c r="G3647" s="28"/>
    </row>
    <row r="3648" spans="3:7" s="25" customFormat="1" ht="15" x14ac:dyDescent="0.2">
      <c r="C3648" s="27"/>
      <c r="D3648" s="37"/>
      <c r="E3648" s="37"/>
      <c r="F3648" s="28"/>
      <c r="G3648" s="28"/>
    </row>
    <row r="3649" spans="3:7" s="25" customFormat="1" ht="15" x14ac:dyDescent="0.2">
      <c r="C3649" s="27"/>
      <c r="D3649" s="37"/>
      <c r="E3649" s="37"/>
      <c r="F3649" s="28"/>
      <c r="G3649" s="28"/>
    </row>
    <row r="3650" spans="3:7" s="25" customFormat="1" ht="15" x14ac:dyDescent="0.2">
      <c r="C3650" s="27"/>
      <c r="D3650" s="37"/>
      <c r="E3650" s="37"/>
      <c r="F3650" s="28"/>
      <c r="G3650" s="28"/>
    </row>
    <row r="3651" spans="3:7" s="25" customFormat="1" ht="15" x14ac:dyDescent="0.2">
      <c r="C3651" s="27"/>
      <c r="D3651" s="37"/>
      <c r="E3651" s="37"/>
      <c r="F3651" s="28"/>
      <c r="G3651" s="28"/>
    </row>
    <row r="3652" spans="3:7" s="25" customFormat="1" ht="15" x14ac:dyDescent="0.2">
      <c r="C3652" s="27"/>
      <c r="D3652" s="37"/>
      <c r="E3652" s="37"/>
      <c r="F3652" s="28"/>
      <c r="G3652" s="28"/>
    </row>
    <row r="3653" spans="3:7" s="25" customFormat="1" ht="15" x14ac:dyDescent="0.2">
      <c r="C3653" s="27"/>
      <c r="D3653" s="37"/>
      <c r="E3653" s="37"/>
      <c r="F3653" s="28"/>
      <c r="G3653" s="28"/>
    </row>
    <row r="3654" spans="3:7" s="25" customFormat="1" ht="15" x14ac:dyDescent="0.2">
      <c r="C3654" s="27"/>
      <c r="D3654" s="37"/>
      <c r="E3654" s="37"/>
      <c r="F3654" s="28"/>
      <c r="G3654" s="28"/>
    </row>
    <row r="3655" spans="3:7" s="25" customFormat="1" ht="15" x14ac:dyDescent="0.2">
      <c r="C3655" s="27"/>
      <c r="D3655" s="37"/>
      <c r="E3655" s="37"/>
      <c r="F3655" s="28"/>
      <c r="G3655" s="28"/>
    </row>
    <row r="3656" spans="3:7" s="25" customFormat="1" ht="15" x14ac:dyDescent="0.2">
      <c r="C3656" s="27"/>
      <c r="D3656" s="37"/>
      <c r="E3656" s="37"/>
      <c r="F3656" s="28"/>
      <c r="G3656" s="28"/>
    </row>
    <row r="3657" spans="3:7" s="25" customFormat="1" ht="15" x14ac:dyDescent="0.2">
      <c r="C3657" s="27"/>
      <c r="D3657" s="37"/>
      <c r="E3657" s="37"/>
      <c r="F3657" s="28"/>
      <c r="G3657" s="28"/>
    </row>
    <row r="3658" spans="3:7" s="25" customFormat="1" ht="15" x14ac:dyDescent="0.2">
      <c r="C3658" s="27"/>
      <c r="D3658" s="37"/>
      <c r="E3658" s="37"/>
      <c r="F3658" s="28"/>
      <c r="G3658" s="28"/>
    </row>
    <row r="3659" spans="3:7" s="25" customFormat="1" ht="15" x14ac:dyDescent="0.2">
      <c r="C3659" s="27"/>
      <c r="D3659" s="37"/>
      <c r="E3659" s="37"/>
      <c r="F3659" s="28"/>
      <c r="G3659" s="28"/>
    </row>
    <row r="3660" spans="3:7" s="25" customFormat="1" ht="15" x14ac:dyDescent="0.2">
      <c r="C3660" s="27"/>
      <c r="D3660" s="37"/>
      <c r="E3660" s="37"/>
      <c r="F3660" s="28"/>
      <c r="G3660" s="28"/>
    </row>
    <row r="3661" spans="3:7" s="25" customFormat="1" ht="15" x14ac:dyDescent="0.2">
      <c r="C3661" s="27"/>
      <c r="D3661" s="37"/>
      <c r="E3661" s="37"/>
      <c r="F3661" s="28"/>
      <c r="G3661" s="28"/>
    </row>
    <row r="3662" spans="3:7" s="25" customFormat="1" ht="15" x14ac:dyDescent="0.2">
      <c r="C3662" s="27"/>
      <c r="D3662" s="37"/>
      <c r="E3662" s="37"/>
      <c r="F3662" s="28"/>
      <c r="G3662" s="28"/>
    </row>
    <row r="3663" spans="3:7" s="25" customFormat="1" ht="15" x14ac:dyDescent="0.2">
      <c r="C3663" s="27"/>
      <c r="D3663" s="37"/>
      <c r="E3663" s="37"/>
      <c r="F3663" s="28"/>
      <c r="G3663" s="28"/>
    </row>
    <row r="3664" spans="3:7" s="25" customFormat="1" ht="15" x14ac:dyDescent="0.2">
      <c r="C3664" s="27"/>
      <c r="D3664" s="37"/>
      <c r="E3664" s="37"/>
      <c r="F3664" s="28"/>
      <c r="G3664" s="28"/>
    </row>
    <row r="3665" spans="3:7" s="25" customFormat="1" ht="15" x14ac:dyDescent="0.2">
      <c r="C3665" s="27"/>
      <c r="D3665" s="37"/>
      <c r="E3665" s="37"/>
      <c r="F3665" s="28"/>
      <c r="G3665" s="28"/>
    </row>
    <row r="3666" spans="3:7" s="25" customFormat="1" ht="15" x14ac:dyDescent="0.2">
      <c r="C3666" s="27"/>
      <c r="D3666" s="37"/>
      <c r="E3666" s="37"/>
      <c r="F3666" s="28"/>
      <c r="G3666" s="28"/>
    </row>
    <row r="3667" spans="3:7" s="25" customFormat="1" ht="15" x14ac:dyDescent="0.2">
      <c r="C3667" s="27"/>
      <c r="D3667" s="37"/>
      <c r="E3667" s="37"/>
      <c r="F3667" s="28"/>
      <c r="G3667" s="28"/>
    </row>
    <row r="3668" spans="3:7" s="25" customFormat="1" ht="15" x14ac:dyDescent="0.2">
      <c r="C3668" s="27"/>
      <c r="D3668" s="37"/>
      <c r="E3668" s="37"/>
      <c r="F3668" s="28"/>
      <c r="G3668" s="28"/>
    </row>
    <row r="3669" spans="3:7" s="25" customFormat="1" ht="15" x14ac:dyDescent="0.2">
      <c r="C3669" s="27"/>
      <c r="D3669" s="37"/>
      <c r="E3669" s="37"/>
      <c r="F3669" s="28"/>
      <c r="G3669" s="28"/>
    </row>
    <row r="3670" spans="3:7" s="25" customFormat="1" ht="15" x14ac:dyDescent="0.2">
      <c r="C3670" s="27"/>
      <c r="D3670" s="37"/>
      <c r="E3670" s="37"/>
      <c r="F3670" s="28"/>
      <c r="G3670" s="28"/>
    </row>
    <row r="3671" spans="3:7" s="25" customFormat="1" ht="15" x14ac:dyDescent="0.2">
      <c r="C3671" s="27"/>
      <c r="D3671" s="37"/>
      <c r="E3671" s="37"/>
      <c r="F3671" s="28"/>
      <c r="G3671" s="28"/>
    </row>
    <row r="3672" spans="3:7" s="25" customFormat="1" ht="15" x14ac:dyDescent="0.2">
      <c r="C3672" s="27"/>
      <c r="D3672" s="37"/>
      <c r="E3672" s="37"/>
      <c r="F3672" s="28"/>
      <c r="G3672" s="28"/>
    </row>
    <row r="3673" spans="3:7" s="25" customFormat="1" ht="15" x14ac:dyDescent="0.2">
      <c r="C3673" s="27"/>
      <c r="D3673" s="37"/>
      <c r="E3673" s="37"/>
      <c r="F3673" s="28"/>
      <c r="G3673" s="28"/>
    </row>
    <row r="3674" spans="3:7" s="25" customFormat="1" ht="15" x14ac:dyDescent="0.2">
      <c r="C3674" s="27"/>
      <c r="D3674" s="37"/>
      <c r="E3674" s="37"/>
      <c r="F3674" s="28"/>
      <c r="G3674" s="28"/>
    </row>
    <row r="3675" spans="3:7" s="25" customFormat="1" ht="15" x14ac:dyDescent="0.2">
      <c r="C3675" s="27"/>
      <c r="D3675" s="37"/>
      <c r="E3675" s="37"/>
      <c r="F3675" s="28"/>
      <c r="G3675" s="28"/>
    </row>
    <row r="3676" spans="3:7" s="25" customFormat="1" ht="15" x14ac:dyDescent="0.2">
      <c r="C3676" s="27"/>
      <c r="D3676" s="37"/>
      <c r="E3676" s="37"/>
      <c r="F3676" s="28"/>
      <c r="G3676" s="28"/>
    </row>
    <row r="3677" spans="3:7" s="25" customFormat="1" ht="15" x14ac:dyDescent="0.2">
      <c r="C3677" s="27"/>
      <c r="D3677" s="37"/>
      <c r="E3677" s="37"/>
      <c r="F3677" s="28"/>
      <c r="G3677" s="28"/>
    </row>
    <row r="3678" spans="3:7" s="25" customFormat="1" ht="15" x14ac:dyDescent="0.2">
      <c r="C3678" s="27"/>
      <c r="D3678" s="37"/>
      <c r="E3678" s="37"/>
      <c r="F3678" s="28"/>
      <c r="G3678" s="28"/>
    </row>
    <row r="3679" spans="3:7" s="25" customFormat="1" ht="15" x14ac:dyDescent="0.2">
      <c r="C3679" s="27"/>
      <c r="D3679" s="37"/>
      <c r="E3679" s="37"/>
      <c r="F3679" s="28"/>
      <c r="G3679" s="28"/>
    </row>
    <row r="3680" spans="3:7" s="25" customFormat="1" ht="15" x14ac:dyDescent="0.2">
      <c r="C3680" s="27"/>
      <c r="D3680" s="37"/>
      <c r="E3680" s="37"/>
      <c r="F3680" s="28"/>
      <c r="G3680" s="28"/>
    </row>
    <row r="3681" spans="3:7" s="25" customFormat="1" ht="15" x14ac:dyDescent="0.2">
      <c r="C3681" s="27"/>
      <c r="D3681" s="37"/>
      <c r="E3681" s="37"/>
      <c r="F3681" s="28"/>
      <c r="G3681" s="28"/>
    </row>
    <row r="3682" spans="3:7" s="25" customFormat="1" ht="15" x14ac:dyDescent="0.2">
      <c r="C3682" s="27"/>
      <c r="D3682" s="37"/>
      <c r="E3682" s="37"/>
      <c r="F3682" s="28"/>
      <c r="G3682" s="28"/>
    </row>
    <row r="3683" spans="3:7" s="25" customFormat="1" ht="15" x14ac:dyDescent="0.2">
      <c r="C3683" s="27"/>
      <c r="D3683" s="37"/>
      <c r="E3683" s="37"/>
      <c r="F3683" s="28"/>
      <c r="G3683" s="28"/>
    </row>
    <row r="3684" spans="3:7" s="25" customFormat="1" ht="15" x14ac:dyDescent="0.2">
      <c r="C3684" s="27"/>
      <c r="D3684" s="37"/>
      <c r="E3684" s="37"/>
      <c r="F3684" s="28"/>
      <c r="G3684" s="28"/>
    </row>
    <row r="3685" spans="3:7" s="25" customFormat="1" ht="15" x14ac:dyDescent="0.2">
      <c r="C3685" s="27"/>
      <c r="D3685" s="37"/>
      <c r="E3685" s="37"/>
      <c r="F3685" s="28"/>
      <c r="G3685" s="28"/>
    </row>
    <row r="3686" spans="3:7" s="25" customFormat="1" ht="15" x14ac:dyDescent="0.2">
      <c r="C3686" s="27"/>
      <c r="D3686" s="37"/>
      <c r="E3686" s="37"/>
      <c r="F3686" s="28"/>
      <c r="G3686" s="28"/>
    </row>
    <row r="3687" spans="3:7" s="25" customFormat="1" ht="15" x14ac:dyDescent="0.2">
      <c r="C3687" s="27"/>
      <c r="D3687" s="37"/>
      <c r="E3687" s="37"/>
      <c r="F3687" s="28"/>
      <c r="G3687" s="28"/>
    </row>
    <row r="3688" spans="3:7" s="25" customFormat="1" ht="15" x14ac:dyDescent="0.2">
      <c r="C3688" s="27"/>
      <c r="D3688" s="37"/>
      <c r="E3688" s="37"/>
      <c r="F3688" s="28"/>
      <c r="G3688" s="28"/>
    </row>
    <row r="3689" spans="3:7" s="25" customFormat="1" ht="15" x14ac:dyDescent="0.2">
      <c r="C3689" s="27"/>
      <c r="D3689" s="37"/>
      <c r="E3689" s="37"/>
      <c r="F3689" s="28"/>
      <c r="G3689" s="28"/>
    </row>
    <row r="3690" spans="3:7" s="25" customFormat="1" ht="15" x14ac:dyDescent="0.2">
      <c r="C3690" s="27"/>
      <c r="D3690" s="37"/>
      <c r="E3690" s="37"/>
      <c r="F3690" s="28"/>
      <c r="G3690" s="28"/>
    </row>
    <row r="3691" spans="3:7" s="25" customFormat="1" ht="15" x14ac:dyDescent="0.2">
      <c r="C3691" s="27"/>
      <c r="D3691" s="37"/>
      <c r="E3691" s="37"/>
      <c r="F3691" s="28"/>
      <c r="G3691" s="28"/>
    </row>
    <row r="3692" spans="3:7" s="25" customFormat="1" ht="15" x14ac:dyDescent="0.2">
      <c r="C3692" s="27"/>
      <c r="D3692" s="37"/>
      <c r="E3692" s="37"/>
      <c r="F3692" s="28"/>
      <c r="G3692" s="28"/>
    </row>
    <row r="3693" spans="3:7" s="25" customFormat="1" ht="15" x14ac:dyDescent="0.2">
      <c r="C3693" s="27"/>
      <c r="D3693" s="37"/>
      <c r="E3693" s="37"/>
      <c r="F3693" s="28"/>
      <c r="G3693" s="28"/>
    </row>
    <row r="3694" spans="3:7" s="25" customFormat="1" ht="15" x14ac:dyDescent="0.2">
      <c r="C3694" s="27"/>
      <c r="D3694" s="37"/>
      <c r="E3694" s="37"/>
      <c r="F3694" s="28"/>
      <c r="G3694" s="28"/>
    </row>
    <row r="3695" spans="3:7" s="25" customFormat="1" ht="15" x14ac:dyDescent="0.2">
      <c r="C3695" s="27"/>
      <c r="D3695" s="37"/>
      <c r="E3695" s="37"/>
      <c r="F3695" s="28"/>
      <c r="G3695" s="28"/>
    </row>
    <row r="3696" spans="3:7" s="25" customFormat="1" ht="15" x14ac:dyDescent="0.2">
      <c r="C3696" s="27"/>
      <c r="D3696" s="37"/>
      <c r="E3696" s="37"/>
      <c r="F3696" s="28"/>
      <c r="G3696" s="28"/>
    </row>
    <row r="3697" spans="3:7" s="25" customFormat="1" ht="15" x14ac:dyDescent="0.2">
      <c r="C3697" s="27"/>
      <c r="D3697" s="37"/>
      <c r="E3697" s="37"/>
      <c r="F3697" s="28"/>
      <c r="G3697" s="28"/>
    </row>
    <row r="3698" spans="3:7" s="25" customFormat="1" ht="15" x14ac:dyDescent="0.2">
      <c r="C3698" s="27"/>
      <c r="D3698" s="37"/>
      <c r="E3698" s="37"/>
      <c r="F3698" s="28"/>
      <c r="G3698" s="28"/>
    </row>
    <row r="3699" spans="3:7" s="25" customFormat="1" ht="15" x14ac:dyDescent="0.2">
      <c r="C3699" s="27"/>
      <c r="D3699" s="37"/>
      <c r="E3699" s="37"/>
      <c r="F3699" s="28"/>
      <c r="G3699" s="28"/>
    </row>
    <row r="3700" spans="3:7" s="25" customFormat="1" ht="15" x14ac:dyDescent="0.2">
      <c r="C3700" s="27"/>
      <c r="D3700" s="37"/>
      <c r="E3700" s="37"/>
      <c r="F3700" s="28"/>
      <c r="G3700" s="28"/>
    </row>
    <row r="3701" spans="3:7" s="25" customFormat="1" ht="15" x14ac:dyDescent="0.2">
      <c r="C3701" s="27"/>
      <c r="D3701" s="37"/>
      <c r="E3701" s="37"/>
      <c r="F3701" s="28"/>
      <c r="G3701" s="28"/>
    </row>
    <row r="3702" spans="3:7" s="25" customFormat="1" ht="15" x14ac:dyDescent="0.2">
      <c r="C3702" s="27"/>
      <c r="D3702" s="37"/>
      <c r="E3702" s="37"/>
      <c r="F3702" s="28"/>
      <c r="G3702" s="28"/>
    </row>
    <row r="3703" spans="3:7" s="25" customFormat="1" ht="15" x14ac:dyDescent="0.2">
      <c r="C3703" s="27"/>
      <c r="D3703" s="37"/>
      <c r="E3703" s="37"/>
      <c r="F3703" s="28"/>
      <c r="G3703" s="28"/>
    </row>
    <row r="3704" spans="3:7" s="25" customFormat="1" ht="15" x14ac:dyDescent="0.2">
      <c r="C3704" s="27"/>
      <c r="D3704" s="37"/>
      <c r="E3704" s="37"/>
      <c r="F3704" s="28"/>
      <c r="G3704" s="28"/>
    </row>
    <row r="3705" spans="3:7" s="25" customFormat="1" ht="15" x14ac:dyDescent="0.2">
      <c r="C3705" s="27"/>
      <c r="D3705" s="37"/>
      <c r="E3705" s="37"/>
      <c r="F3705" s="28"/>
      <c r="G3705" s="28"/>
    </row>
    <row r="3706" spans="3:7" s="25" customFormat="1" ht="15" x14ac:dyDescent="0.2">
      <c r="C3706" s="27"/>
      <c r="D3706" s="37"/>
      <c r="E3706" s="37"/>
      <c r="F3706" s="28"/>
      <c r="G3706" s="28"/>
    </row>
    <row r="3707" spans="3:7" s="25" customFormat="1" ht="15" x14ac:dyDescent="0.2">
      <c r="C3707" s="27"/>
      <c r="D3707" s="37"/>
      <c r="E3707" s="37"/>
      <c r="F3707" s="28"/>
      <c r="G3707" s="28"/>
    </row>
    <row r="3708" spans="3:7" s="25" customFormat="1" ht="15" x14ac:dyDescent="0.2">
      <c r="C3708" s="27"/>
      <c r="D3708" s="37"/>
      <c r="E3708" s="37"/>
      <c r="F3708" s="28"/>
      <c r="G3708" s="28"/>
    </row>
    <row r="3709" spans="3:7" s="25" customFormat="1" ht="15" x14ac:dyDescent="0.2">
      <c r="C3709" s="27"/>
      <c r="D3709" s="37"/>
      <c r="E3709" s="37"/>
      <c r="F3709" s="28"/>
      <c r="G3709" s="28"/>
    </row>
    <row r="3710" spans="3:7" s="25" customFormat="1" ht="15" x14ac:dyDescent="0.2">
      <c r="C3710" s="27"/>
      <c r="D3710" s="37"/>
      <c r="E3710" s="37"/>
      <c r="F3710" s="28"/>
      <c r="G3710" s="28"/>
    </row>
    <row r="3711" spans="3:7" s="25" customFormat="1" ht="15" x14ac:dyDescent="0.2">
      <c r="C3711" s="27"/>
      <c r="D3711" s="37"/>
      <c r="E3711" s="37"/>
      <c r="F3711" s="28"/>
      <c r="G3711" s="28"/>
    </row>
    <row r="3712" spans="3:7" s="25" customFormat="1" ht="15" x14ac:dyDescent="0.2">
      <c r="C3712" s="27"/>
      <c r="D3712" s="37"/>
      <c r="E3712" s="37"/>
      <c r="F3712" s="28"/>
      <c r="G3712" s="28"/>
    </row>
    <row r="3713" spans="3:7" s="25" customFormat="1" ht="15" x14ac:dyDescent="0.2">
      <c r="C3713" s="27"/>
      <c r="D3713" s="37"/>
      <c r="E3713" s="37"/>
      <c r="F3713" s="28"/>
      <c r="G3713" s="28"/>
    </row>
    <row r="3714" spans="3:7" s="25" customFormat="1" ht="15" x14ac:dyDescent="0.2">
      <c r="C3714" s="27"/>
      <c r="D3714" s="37"/>
      <c r="E3714" s="37"/>
      <c r="F3714" s="28"/>
      <c r="G3714" s="28"/>
    </row>
    <row r="3715" spans="3:7" s="25" customFormat="1" ht="15" x14ac:dyDescent="0.2">
      <c r="C3715" s="27"/>
      <c r="D3715" s="37"/>
      <c r="E3715" s="37"/>
      <c r="F3715" s="28"/>
      <c r="G3715" s="28"/>
    </row>
    <row r="3716" spans="3:7" s="25" customFormat="1" ht="15" x14ac:dyDescent="0.2">
      <c r="C3716" s="27"/>
      <c r="D3716" s="37"/>
      <c r="E3716" s="37"/>
      <c r="F3716" s="28"/>
      <c r="G3716" s="28"/>
    </row>
    <row r="3717" spans="3:7" s="25" customFormat="1" ht="15" x14ac:dyDescent="0.2">
      <c r="C3717" s="27"/>
      <c r="D3717" s="37"/>
      <c r="E3717" s="37"/>
      <c r="F3717" s="28"/>
      <c r="G3717" s="28"/>
    </row>
    <row r="3718" spans="3:7" s="25" customFormat="1" ht="15" x14ac:dyDescent="0.2">
      <c r="C3718" s="27"/>
      <c r="D3718" s="37"/>
      <c r="E3718" s="37"/>
      <c r="F3718" s="28"/>
      <c r="G3718" s="28"/>
    </row>
    <row r="3719" spans="3:7" s="25" customFormat="1" ht="15" x14ac:dyDescent="0.2">
      <c r="C3719" s="27"/>
      <c r="D3719" s="37"/>
      <c r="E3719" s="37"/>
      <c r="F3719" s="28"/>
      <c r="G3719" s="28"/>
    </row>
    <row r="3720" spans="3:7" s="25" customFormat="1" ht="15" x14ac:dyDescent="0.2">
      <c r="C3720" s="27"/>
      <c r="D3720" s="37"/>
      <c r="E3720" s="37"/>
      <c r="F3720" s="28"/>
      <c r="G3720" s="28"/>
    </row>
    <row r="3721" spans="3:7" s="25" customFormat="1" ht="15" x14ac:dyDescent="0.2">
      <c r="C3721" s="27"/>
      <c r="D3721" s="37"/>
      <c r="E3721" s="37"/>
      <c r="F3721" s="28"/>
      <c r="G3721" s="28"/>
    </row>
    <row r="3722" spans="3:7" s="25" customFormat="1" ht="15" x14ac:dyDescent="0.2">
      <c r="C3722" s="27"/>
      <c r="D3722" s="37"/>
      <c r="E3722" s="37"/>
      <c r="F3722" s="28"/>
      <c r="G3722" s="28"/>
    </row>
    <row r="3723" spans="3:7" s="25" customFormat="1" ht="15" x14ac:dyDescent="0.2">
      <c r="C3723" s="27"/>
      <c r="D3723" s="37"/>
      <c r="E3723" s="37"/>
      <c r="F3723" s="28"/>
      <c r="G3723" s="28"/>
    </row>
    <row r="3724" spans="3:7" s="25" customFormat="1" ht="15" x14ac:dyDescent="0.2">
      <c r="C3724" s="27"/>
      <c r="D3724" s="37"/>
      <c r="E3724" s="37"/>
      <c r="F3724" s="28"/>
      <c r="G3724" s="28"/>
    </row>
    <row r="3725" spans="3:7" s="25" customFormat="1" ht="15" x14ac:dyDescent="0.2">
      <c r="C3725" s="27"/>
      <c r="D3725" s="37"/>
      <c r="E3725" s="37"/>
      <c r="F3725" s="28"/>
      <c r="G3725" s="28"/>
    </row>
    <row r="3726" spans="3:7" s="25" customFormat="1" ht="15" x14ac:dyDescent="0.2">
      <c r="C3726" s="27"/>
      <c r="D3726" s="37"/>
      <c r="E3726" s="37"/>
      <c r="F3726" s="28"/>
      <c r="G3726" s="28"/>
    </row>
    <row r="3727" spans="3:7" s="25" customFormat="1" ht="15" x14ac:dyDescent="0.2">
      <c r="C3727" s="27"/>
      <c r="D3727" s="37"/>
      <c r="E3727" s="37"/>
      <c r="F3727" s="28"/>
      <c r="G3727" s="28"/>
    </row>
    <row r="3728" spans="3:7" s="25" customFormat="1" ht="15" x14ac:dyDescent="0.2">
      <c r="C3728" s="27"/>
      <c r="D3728" s="37"/>
      <c r="E3728" s="37"/>
      <c r="F3728" s="28"/>
      <c r="G3728" s="28"/>
    </row>
    <row r="3729" spans="3:7" s="25" customFormat="1" ht="15" x14ac:dyDescent="0.2">
      <c r="C3729" s="27"/>
      <c r="D3729" s="37"/>
      <c r="E3729" s="37"/>
      <c r="F3729" s="28"/>
      <c r="G3729" s="28"/>
    </row>
    <row r="3730" spans="3:7" s="25" customFormat="1" ht="15" x14ac:dyDescent="0.2">
      <c r="C3730" s="27"/>
      <c r="D3730" s="37"/>
      <c r="E3730" s="37"/>
      <c r="F3730" s="28"/>
      <c r="G3730" s="28"/>
    </row>
    <row r="3731" spans="3:7" s="25" customFormat="1" ht="15" x14ac:dyDescent="0.2">
      <c r="C3731" s="27"/>
      <c r="D3731" s="37"/>
      <c r="E3731" s="37"/>
      <c r="F3731" s="28"/>
      <c r="G3731" s="28"/>
    </row>
    <row r="3732" spans="3:7" s="25" customFormat="1" ht="15" x14ac:dyDescent="0.2">
      <c r="C3732" s="27"/>
      <c r="D3732" s="37"/>
      <c r="E3732" s="37"/>
      <c r="F3732" s="28"/>
      <c r="G3732" s="28"/>
    </row>
    <row r="3733" spans="3:7" s="25" customFormat="1" ht="15" x14ac:dyDescent="0.2">
      <c r="C3733" s="27"/>
      <c r="D3733" s="37"/>
      <c r="E3733" s="37"/>
      <c r="F3733" s="28"/>
      <c r="G3733" s="28"/>
    </row>
    <row r="3734" spans="3:7" s="25" customFormat="1" ht="15" x14ac:dyDescent="0.2">
      <c r="C3734" s="27"/>
      <c r="D3734" s="37"/>
      <c r="E3734" s="37"/>
      <c r="F3734" s="28"/>
      <c r="G3734" s="28"/>
    </row>
    <row r="3735" spans="3:7" s="25" customFormat="1" ht="15" x14ac:dyDescent="0.2">
      <c r="C3735" s="27"/>
      <c r="D3735" s="37"/>
      <c r="E3735" s="37"/>
      <c r="F3735" s="28"/>
      <c r="G3735" s="28"/>
    </row>
    <row r="3736" spans="3:7" s="25" customFormat="1" ht="15" x14ac:dyDescent="0.2">
      <c r="C3736" s="27"/>
      <c r="D3736" s="37"/>
      <c r="E3736" s="37"/>
      <c r="F3736" s="28"/>
      <c r="G3736" s="28"/>
    </row>
    <row r="3737" spans="3:7" s="25" customFormat="1" ht="15" x14ac:dyDescent="0.2">
      <c r="C3737" s="27"/>
      <c r="D3737" s="37"/>
      <c r="E3737" s="37"/>
      <c r="F3737" s="28"/>
      <c r="G3737" s="28"/>
    </row>
    <row r="3738" spans="3:7" s="25" customFormat="1" ht="15" x14ac:dyDescent="0.2">
      <c r="C3738" s="27"/>
      <c r="D3738" s="37"/>
      <c r="E3738" s="37"/>
      <c r="F3738" s="28"/>
      <c r="G3738" s="28"/>
    </row>
    <row r="3739" spans="3:7" s="25" customFormat="1" ht="15" x14ac:dyDescent="0.2">
      <c r="C3739" s="27"/>
      <c r="D3739" s="37"/>
      <c r="E3739" s="37"/>
      <c r="F3739" s="28"/>
      <c r="G3739" s="28"/>
    </row>
    <row r="3740" spans="3:7" s="25" customFormat="1" ht="15" x14ac:dyDescent="0.2">
      <c r="C3740" s="27"/>
      <c r="D3740" s="37"/>
      <c r="E3740" s="37"/>
      <c r="F3740" s="28"/>
      <c r="G3740" s="28"/>
    </row>
    <row r="3741" spans="3:7" s="25" customFormat="1" ht="15" x14ac:dyDescent="0.2">
      <c r="C3741" s="27"/>
      <c r="D3741" s="37"/>
      <c r="E3741" s="37"/>
      <c r="F3741" s="28"/>
      <c r="G3741" s="28"/>
    </row>
    <row r="3742" spans="3:7" s="25" customFormat="1" ht="15" x14ac:dyDescent="0.2">
      <c r="C3742" s="27"/>
      <c r="D3742" s="37"/>
      <c r="E3742" s="37"/>
      <c r="F3742" s="28"/>
      <c r="G3742" s="28"/>
    </row>
    <row r="3743" spans="3:7" s="25" customFormat="1" ht="15" x14ac:dyDescent="0.2">
      <c r="C3743" s="27"/>
      <c r="D3743" s="37"/>
      <c r="E3743" s="37"/>
      <c r="F3743" s="28"/>
      <c r="G3743" s="28"/>
    </row>
    <row r="3744" spans="3:7" s="25" customFormat="1" ht="15" x14ac:dyDescent="0.2">
      <c r="C3744" s="27"/>
      <c r="D3744" s="37"/>
      <c r="E3744" s="37"/>
      <c r="F3744" s="28"/>
      <c r="G3744" s="28"/>
    </row>
    <row r="3745" spans="3:7" s="25" customFormat="1" ht="15" x14ac:dyDescent="0.2">
      <c r="C3745" s="27"/>
      <c r="D3745" s="37"/>
      <c r="E3745" s="37"/>
      <c r="F3745" s="28"/>
      <c r="G3745" s="28"/>
    </row>
    <row r="3746" spans="3:7" s="25" customFormat="1" ht="15" x14ac:dyDescent="0.2">
      <c r="C3746" s="27"/>
      <c r="D3746" s="37"/>
      <c r="E3746" s="37"/>
      <c r="F3746" s="28"/>
      <c r="G3746" s="28"/>
    </row>
    <row r="3747" spans="3:7" s="25" customFormat="1" ht="15" x14ac:dyDescent="0.2">
      <c r="C3747" s="27"/>
      <c r="D3747" s="37"/>
      <c r="E3747" s="37"/>
      <c r="F3747" s="28"/>
      <c r="G3747" s="28"/>
    </row>
    <row r="3748" spans="3:7" s="25" customFormat="1" ht="15" x14ac:dyDescent="0.2">
      <c r="C3748" s="27"/>
      <c r="D3748" s="37"/>
      <c r="E3748" s="37"/>
      <c r="F3748" s="28"/>
      <c r="G3748" s="28"/>
    </row>
    <row r="3749" spans="3:7" s="25" customFormat="1" ht="15" x14ac:dyDescent="0.2">
      <c r="C3749" s="27"/>
      <c r="D3749" s="37"/>
      <c r="E3749" s="37"/>
      <c r="F3749" s="28"/>
      <c r="G3749" s="28"/>
    </row>
    <row r="3750" spans="3:7" s="25" customFormat="1" ht="15" x14ac:dyDescent="0.2">
      <c r="C3750" s="27"/>
      <c r="D3750" s="37"/>
      <c r="E3750" s="37"/>
      <c r="F3750" s="28"/>
      <c r="G3750" s="28"/>
    </row>
    <row r="3751" spans="3:7" s="25" customFormat="1" ht="15" x14ac:dyDescent="0.2">
      <c r="C3751" s="27"/>
      <c r="D3751" s="37"/>
      <c r="E3751" s="37"/>
      <c r="F3751" s="28"/>
      <c r="G3751" s="28"/>
    </row>
    <row r="3752" spans="3:7" s="25" customFormat="1" ht="15" x14ac:dyDescent="0.2">
      <c r="C3752" s="27"/>
      <c r="D3752" s="37"/>
      <c r="E3752" s="37"/>
      <c r="F3752" s="28"/>
      <c r="G3752" s="28"/>
    </row>
    <row r="3753" spans="3:7" s="25" customFormat="1" ht="15" x14ac:dyDescent="0.2">
      <c r="C3753" s="27"/>
      <c r="D3753" s="37"/>
      <c r="E3753" s="37"/>
      <c r="F3753" s="28"/>
      <c r="G3753" s="28"/>
    </row>
    <row r="3754" spans="3:7" s="25" customFormat="1" ht="15" x14ac:dyDescent="0.2">
      <c r="C3754" s="27"/>
      <c r="D3754" s="37"/>
      <c r="E3754" s="37"/>
      <c r="F3754" s="28"/>
      <c r="G3754" s="28"/>
    </row>
    <row r="3755" spans="3:7" s="25" customFormat="1" ht="15" x14ac:dyDescent="0.2">
      <c r="C3755" s="27"/>
      <c r="D3755" s="37"/>
      <c r="E3755" s="37"/>
      <c r="F3755" s="28"/>
      <c r="G3755" s="28"/>
    </row>
    <row r="3756" spans="3:7" s="25" customFormat="1" ht="15" x14ac:dyDescent="0.2">
      <c r="C3756" s="27"/>
      <c r="D3756" s="37"/>
      <c r="E3756" s="37"/>
      <c r="F3756" s="28"/>
      <c r="G3756" s="28"/>
    </row>
    <row r="3757" spans="3:7" s="25" customFormat="1" ht="15" x14ac:dyDescent="0.2">
      <c r="C3757" s="27"/>
      <c r="D3757" s="37"/>
      <c r="E3757" s="37"/>
      <c r="F3757" s="28"/>
      <c r="G3757" s="28"/>
    </row>
    <row r="3758" spans="3:7" s="25" customFormat="1" ht="15" x14ac:dyDescent="0.2">
      <c r="C3758" s="27"/>
      <c r="D3758" s="37"/>
      <c r="E3758" s="37"/>
      <c r="F3758" s="28"/>
      <c r="G3758" s="28"/>
    </row>
    <row r="3759" spans="3:7" s="25" customFormat="1" ht="15" x14ac:dyDescent="0.2">
      <c r="C3759" s="27"/>
      <c r="D3759" s="37"/>
      <c r="E3759" s="37"/>
      <c r="F3759" s="28"/>
      <c r="G3759" s="28"/>
    </row>
    <row r="3760" spans="3:7" s="25" customFormat="1" ht="15" x14ac:dyDescent="0.2">
      <c r="C3760" s="27"/>
      <c r="D3760" s="37"/>
      <c r="E3760" s="37"/>
      <c r="F3760" s="28"/>
      <c r="G3760" s="28"/>
    </row>
    <row r="3761" spans="3:7" s="25" customFormat="1" ht="15" x14ac:dyDescent="0.2">
      <c r="C3761" s="27"/>
      <c r="D3761" s="37"/>
      <c r="E3761" s="37"/>
      <c r="F3761" s="28"/>
      <c r="G3761" s="28"/>
    </row>
    <row r="3762" spans="3:7" s="25" customFormat="1" ht="15" x14ac:dyDescent="0.2">
      <c r="C3762" s="27"/>
      <c r="D3762" s="37"/>
      <c r="E3762" s="37"/>
      <c r="F3762" s="28"/>
      <c r="G3762" s="28"/>
    </row>
    <row r="3763" spans="3:7" s="25" customFormat="1" ht="15" x14ac:dyDescent="0.2">
      <c r="C3763" s="27"/>
      <c r="D3763" s="37"/>
      <c r="E3763" s="37"/>
      <c r="F3763" s="28"/>
      <c r="G3763" s="28"/>
    </row>
    <row r="3764" spans="3:7" s="25" customFormat="1" ht="15" x14ac:dyDescent="0.2">
      <c r="C3764" s="27"/>
      <c r="D3764" s="37"/>
      <c r="E3764" s="37"/>
      <c r="F3764" s="28"/>
      <c r="G3764" s="28"/>
    </row>
    <row r="3765" spans="3:7" s="25" customFormat="1" ht="15" x14ac:dyDescent="0.2">
      <c r="C3765" s="27"/>
      <c r="D3765" s="37"/>
      <c r="E3765" s="37"/>
      <c r="F3765" s="28"/>
      <c r="G3765" s="28"/>
    </row>
    <row r="3766" spans="3:7" s="25" customFormat="1" ht="15" x14ac:dyDescent="0.2">
      <c r="C3766" s="27"/>
      <c r="D3766" s="37"/>
      <c r="E3766" s="37"/>
      <c r="F3766" s="28"/>
      <c r="G3766" s="28"/>
    </row>
    <row r="3767" spans="3:7" s="25" customFormat="1" ht="15" x14ac:dyDescent="0.2">
      <c r="C3767" s="27"/>
      <c r="D3767" s="37"/>
      <c r="E3767" s="37"/>
      <c r="F3767" s="28"/>
      <c r="G3767" s="28"/>
    </row>
    <row r="3768" spans="3:7" s="25" customFormat="1" ht="15" x14ac:dyDescent="0.2">
      <c r="C3768" s="27"/>
      <c r="D3768" s="37"/>
      <c r="E3768" s="37"/>
      <c r="F3768" s="28"/>
      <c r="G3768" s="28"/>
    </row>
    <row r="3769" spans="3:7" s="25" customFormat="1" ht="15" x14ac:dyDescent="0.2">
      <c r="C3769" s="27"/>
      <c r="D3769" s="37"/>
      <c r="E3769" s="37"/>
      <c r="F3769" s="28"/>
      <c r="G3769" s="28"/>
    </row>
    <row r="3770" spans="3:7" s="25" customFormat="1" ht="15" x14ac:dyDescent="0.2">
      <c r="C3770" s="27"/>
      <c r="D3770" s="37"/>
      <c r="E3770" s="37"/>
      <c r="F3770" s="28"/>
      <c r="G3770" s="28"/>
    </row>
    <row r="3771" spans="3:7" s="25" customFormat="1" ht="15" x14ac:dyDescent="0.2">
      <c r="C3771" s="27"/>
      <c r="D3771" s="37"/>
      <c r="E3771" s="37"/>
      <c r="F3771" s="28"/>
      <c r="G3771" s="28"/>
    </row>
    <row r="3772" spans="3:7" s="25" customFormat="1" ht="15" x14ac:dyDescent="0.2">
      <c r="C3772" s="27"/>
      <c r="D3772" s="37"/>
      <c r="E3772" s="37"/>
      <c r="F3772" s="28"/>
      <c r="G3772" s="28"/>
    </row>
    <row r="3773" spans="3:7" s="25" customFormat="1" ht="15" x14ac:dyDescent="0.2">
      <c r="C3773" s="27"/>
      <c r="D3773" s="37"/>
      <c r="E3773" s="37"/>
      <c r="F3773" s="28"/>
      <c r="G3773" s="28"/>
    </row>
    <row r="3774" spans="3:7" s="25" customFormat="1" ht="15" x14ac:dyDescent="0.2">
      <c r="C3774" s="27"/>
      <c r="D3774" s="37"/>
      <c r="E3774" s="37"/>
      <c r="F3774" s="28"/>
      <c r="G3774" s="28"/>
    </row>
    <row r="3775" spans="3:7" s="25" customFormat="1" ht="15" x14ac:dyDescent="0.2">
      <c r="C3775" s="27"/>
      <c r="D3775" s="37"/>
      <c r="E3775" s="37"/>
      <c r="F3775" s="28"/>
      <c r="G3775" s="28"/>
    </row>
    <row r="3776" spans="3:7" s="25" customFormat="1" ht="15" x14ac:dyDescent="0.2">
      <c r="C3776" s="27"/>
      <c r="D3776" s="37"/>
      <c r="E3776" s="37"/>
      <c r="F3776" s="28"/>
      <c r="G3776" s="28"/>
    </row>
    <row r="3777" spans="3:7" s="25" customFormat="1" ht="15" x14ac:dyDescent="0.2">
      <c r="C3777" s="27"/>
      <c r="D3777" s="37"/>
      <c r="E3777" s="37"/>
      <c r="F3777" s="28"/>
      <c r="G3777" s="28"/>
    </row>
    <row r="3778" spans="3:7" s="25" customFormat="1" ht="15" x14ac:dyDescent="0.2">
      <c r="C3778" s="27"/>
      <c r="D3778" s="37"/>
      <c r="E3778" s="37"/>
      <c r="F3778" s="28"/>
      <c r="G3778" s="28"/>
    </row>
    <row r="3779" spans="3:7" s="25" customFormat="1" ht="15" x14ac:dyDescent="0.2">
      <c r="C3779" s="27"/>
      <c r="D3779" s="37"/>
      <c r="E3779" s="37"/>
      <c r="F3779" s="28"/>
      <c r="G3779" s="28"/>
    </row>
    <row r="3780" spans="3:7" s="25" customFormat="1" ht="15" x14ac:dyDescent="0.2">
      <c r="C3780" s="27"/>
      <c r="D3780" s="37"/>
      <c r="E3780" s="37"/>
      <c r="F3780" s="28"/>
      <c r="G3780" s="28"/>
    </row>
    <row r="3781" spans="3:7" s="25" customFormat="1" ht="15" x14ac:dyDescent="0.2">
      <c r="C3781" s="27"/>
      <c r="D3781" s="37"/>
      <c r="E3781" s="37"/>
      <c r="F3781" s="28"/>
      <c r="G3781" s="28"/>
    </row>
    <row r="3782" spans="3:7" s="25" customFormat="1" ht="15" x14ac:dyDescent="0.2">
      <c r="C3782" s="27"/>
      <c r="D3782" s="37"/>
      <c r="E3782" s="37"/>
      <c r="F3782" s="28"/>
      <c r="G3782" s="28"/>
    </row>
    <row r="3783" spans="3:7" s="25" customFormat="1" ht="15" x14ac:dyDescent="0.2">
      <c r="C3783" s="27"/>
      <c r="D3783" s="37"/>
      <c r="E3783" s="37"/>
      <c r="F3783" s="28"/>
      <c r="G3783" s="28"/>
    </row>
    <row r="3784" spans="3:7" s="25" customFormat="1" ht="15" x14ac:dyDescent="0.2">
      <c r="C3784" s="27"/>
      <c r="D3784" s="37"/>
      <c r="E3784" s="37"/>
      <c r="F3784" s="28"/>
      <c r="G3784" s="28"/>
    </row>
    <row r="3785" spans="3:7" s="25" customFormat="1" ht="15" x14ac:dyDescent="0.2">
      <c r="C3785" s="27"/>
      <c r="D3785" s="37"/>
      <c r="E3785" s="37"/>
      <c r="F3785" s="28"/>
      <c r="G3785" s="28"/>
    </row>
    <row r="3786" spans="3:7" s="25" customFormat="1" ht="15" x14ac:dyDescent="0.2">
      <c r="C3786" s="27"/>
      <c r="D3786" s="37"/>
      <c r="E3786" s="37"/>
      <c r="F3786" s="28"/>
      <c r="G3786" s="28"/>
    </row>
    <row r="3787" spans="3:7" s="25" customFormat="1" ht="15" x14ac:dyDescent="0.2">
      <c r="C3787" s="27"/>
      <c r="D3787" s="37"/>
      <c r="E3787" s="37"/>
      <c r="F3787" s="28"/>
      <c r="G3787" s="28"/>
    </row>
    <row r="3788" spans="3:7" s="25" customFormat="1" ht="15" x14ac:dyDescent="0.2">
      <c r="C3788" s="27"/>
      <c r="D3788" s="37"/>
      <c r="E3788" s="37"/>
      <c r="F3788" s="28"/>
      <c r="G3788" s="28"/>
    </row>
    <row r="3789" spans="3:7" s="25" customFormat="1" ht="15" x14ac:dyDescent="0.2">
      <c r="C3789" s="27"/>
      <c r="D3789" s="37"/>
      <c r="E3789" s="37"/>
      <c r="F3789" s="28"/>
      <c r="G3789" s="28"/>
    </row>
    <row r="3790" spans="3:7" s="25" customFormat="1" ht="15" x14ac:dyDescent="0.2">
      <c r="C3790" s="27"/>
      <c r="D3790" s="37"/>
      <c r="E3790" s="37"/>
      <c r="F3790" s="28"/>
      <c r="G3790" s="28"/>
    </row>
    <row r="3791" spans="3:7" s="25" customFormat="1" ht="15" x14ac:dyDescent="0.2">
      <c r="C3791" s="27"/>
      <c r="D3791" s="37"/>
      <c r="E3791" s="37"/>
      <c r="F3791" s="28"/>
      <c r="G3791" s="28"/>
    </row>
    <row r="3792" spans="3:7" s="25" customFormat="1" ht="15" x14ac:dyDescent="0.2">
      <c r="C3792" s="27"/>
      <c r="D3792" s="37"/>
      <c r="E3792" s="37"/>
      <c r="F3792" s="28"/>
      <c r="G3792" s="28"/>
    </row>
    <row r="3793" spans="3:7" s="25" customFormat="1" ht="15" x14ac:dyDescent="0.2">
      <c r="C3793" s="27"/>
      <c r="D3793" s="37"/>
      <c r="E3793" s="37"/>
      <c r="F3793" s="28"/>
      <c r="G3793" s="28"/>
    </row>
    <row r="3794" spans="3:7" s="25" customFormat="1" ht="15" x14ac:dyDescent="0.2">
      <c r="C3794" s="27"/>
      <c r="D3794" s="37"/>
      <c r="E3794" s="37"/>
      <c r="F3794" s="28"/>
      <c r="G3794" s="28"/>
    </row>
    <row r="3795" spans="3:7" s="25" customFormat="1" ht="15" x14ac:dyDescent="0.2">
      <c r="C3795" s="27"/>
      <c r="D3795" s="37"/>
      <c r="E3795" s="37"/>
      <c r="F3795" s="28"/>
      <c r="G3795" s="28"/>
    </row>
    <row r="3796" spans="3:7" s="25" customFormat="1" ht="15" x14ac:dyDescent="0.2">
      <c r="C3796" s="27"/>
      <c r="D3796" s="37"/>
      <c r="E3796" s="37"/>
      <c r="F3796" s="28"/>
      <c r="G3796" s="28"/>
    </row>
    <row r="3797" spans="3:7" s="25" customFormat="1" ht="15" x14ac:dyDescent="0.2">
      <c r="C3797" s="27"/>
      <c r="D3797" s="37"/>
      <c r="E3797" s="37"/>
      <c r="F3797" s="28"/>
      <c r="G3797" s="28"/>
    </row>
    <row r="3798" spans="3:7" s="25" customFormat="1" ht="15" x14ac:dyDescent="0.2">
      <c r="C3798" s="27"/>
      <c r="D3798" s="37"/>
      <c r="E3798" s="37"/>
      <c r="F3798" s="28"/>
      <c r="G3798" s="28"/>
    </row>
    <row r="3799" spans="3:7" s="25" customFormat="1" ht="15" x14ac:dyDescent="0.2">
      <c r="C3799" s="27"/>
      <c r="D3799" s="37"/>
      <c r="E3799" s="37"/>
      <c r="F3799" s="28"/>
      <c r="G3799" s="28"/>
    </row>
    <row r="3800" spans="3:7" s="25" customFormat="1" ht="15" x14ac:dyDescent="0.2">
      <c r="C3800" s="27"/>
      <c r="D3800" s="37"/>
      <c r="E3800" s="37"/>
      <c r="F3800" s="28"/>
      <c r="G3800" s="28"/>
    </row>
    <row r="3801" spans="3:7" s="25" customFormat="1" ht="15" x14ac:dyDescent="0.2">
      <c r="C3801" s="27"/>
      <c r="D3801" s="37"/>
      <c r="E3801" s="37"/>
      <c r="F3801" s="28"/>
      <c r="G3801" s="28"/>
    </row>
    <row r="3802" spans="3:7" s="25" customFormat="1" ht="15" x14ac:dyDescent="0.2">
      <c r="C3802" s="27"/>
      <c r="D3802" s="37"/>
      <c r="E3802" s="37"/>
      <c r="F3802" s="28"/>
      <c r="G3802" s="28"/>
    </row>
    <row r="3803" spans="3:7" s="25" customFormat="1" ht="15" x14ac:dyDescent="0.2">
      <c r="C3803" s="27"/>
      <c r="D3803" s="37"/>
      <c r="E3803" s="37"/>
      <c r="F3803" s="28"/>
      <c r="G3803" s="28"/>
    </row>
    <row r="3804" spans="3:7" s="25" customFormat="1" ht="15" x14ac:dyDescent="0.2">
      <c r="C3804" s="27"/>
      <c r="D3804" s="37"/>
      <c r="E3804" s="37"/>
      <c r="F3804" s="28"/>
      <c r="G3804" s="28"/>
    </row>
    <row r="3805" spans="3:7" s="25" customFormat="1" ht="15" x14ac:dyDescent="0.2">
      <c r="C3805" s="27"/>
      <c r="D3805" s="37"/>
      <c r="E3805" s="37"/>
      <c r="F3805" s="28"/>
      <c r="G3805" s="28"/>
    </row>
    <row r="3806" spans="3:7" s="25" customFormat="1" ht="15" x14ac:dyDescent="0.2">
      <c r="C3806" s="27"/>
      <c r="D3806" s="37"/>
      <c r="E3806" s="37"/>
      <c r="F3806" s="28"/>
      <c r="G3806" s="28"/>
    </row>
    <row r="3807" spans="3:7" s="25" customFormat="1" ht="15" x14ac:dyDescent="0.2">
      <c r="C3807" s="27"/>
      <c r="D3807" s="37"/>
      <c r="E3807" s="37"/>
      <c r="F3807" s="28"/>
      <c r="G3807" s="28"/>
    </row>
    <row r="3808" spans="3:7" s="25" customFormat="1" ht="15" x14ac:dyDescent="0.2">
      <c r="C3808" s="27"/>
      <c r="D3808" s="37"/>
      <c r="E3808" s="37"/>
      <c r="F3808" s="28"/>
      <c r="G3808" s="28"/>
    </row>
    <row r="3809" spans="3:7" s="25" customFormat="1" ht="15" x14ac:dyDescent="0.2">
      <c r="C3809" s="27"/>
      <c r="D3809" s="37"/>
      <c r="E3809" s="37"/>
      <c r="F3809" s="28"/>
      <c r="G3809" s="28"/>
    </row>
    <row r="3810" spans="3:7" s="25" customFormat="1" ht="15" x14ac:dyDescent="0.2">
      <c r="C3810" s="27"/>
      <c r="D3810" s="37"/>
      <c r="E3810" s="37"/>
      <c r="F3810" s="28"/>
      <c r="G3810" s="28"/>
    </row>
    <row r="3811" spans="3:7" s="25" customFormat="1" ht="15" x14ac:dyDescent="0.2">
      <c r="C3811" s="27"/>
      <c r="D3811" s="37"/>
      <c r="E3811" s="37"/>
      <c r="F3811" s="28"/>
      <c r="G3811" s="28"/>
    </row>
    <row r="3812" spans="3:7" s="25" customFormat="1" ht="15" x14ac:dyDescent="0.2">
      <c r="C3812" s="27"/>
      <c r="D3812" s="37"/>
      <c r="E3812" s="37"/>
      <c r="F3812" s="28"/>
      <c r="G3812" s="28"/>
    </row>
    <row r="3813" spans="3:7" s="25" customFormat="1" ht="15" x14ac:dyDescent="0.2">
      <c r="C3813" s="27"/>
      <c r="D3813" s="37"/>
      <c r="E3813" s="37"/>
      <c r="F3813" s="28"/>
      <c r="G3813" s="28"/>
    </row>
    <row r="3814" spans="3:7" s="25" customFormat="1" ht="15" x14ac:dyDescent="0.2">
      <c r="C3814" s="27"/>
      <c r="D3814" s="37"/>
      <c r="E3814" s="37"/>
      <c r="F3814" s="28"/>
      <c r="G3814" s="28"/>
    </row>
    <row r="3815" spans="3:7" s="25" customFormat="1" ht="15" x14ac:dyDescent="0.2">
      <c r="C3815" s="27"/>
      <c r="D3815" s="37"/>
      <c r="E3815" s="37"/>
      <c r="F3815" s="28"/>
      <c r="G3815" s="28"/>
    </row>
    <row r="3816" spans="3:7" s="25" customFormat="1" ht="15" x14ac:dyDescent="0.2">
      <c r="C3816" s="27"/>
      <c r="D3816" s="37"/>
      <c r="E3816" s="37"/>
      <c r="F3816" s="28"/>
      <c r="G3816" s="28"/>
    </row>
    <row r="3817" spans="3:7" s="25" customFormat="1" ht="15" x14ac:dyDescent="0.2">
      <c r="C3817" s="27"/>
      <c r="D3817" s="37"/>
      <c r="E3817" s="37"/>
      <c r="F3817" s="28"/>
      <c r="G3817" s="28"/>
    </row>
    <row r="3818" spans="3:7" s="25" customFormat="1" ht="15" x14ac:dyDescent="0.2">
      <c r="C3818" s="27"/>
      <c r="D3818" s="37"/>
      <c r="E3818" s="37"/>
      <c r="F3818" s="28"/>
      <c r="G3818" s="28"/>
    </row>
    <row r="3819" spans="3:7" s="25" customFormat="1" ht="15" x14ac:dyDescent="0.2">
      <c r="C3819" s="27"/>
      <c r="D3819" s="37"/>
      <c r="E3819" s="37"/>
      <c r="F3819" s="28"/>
      <c r="G3819" s="28"/>
    </row>
    <row r="3820" spans="3:7" s="25" customFormat="1" ht="15" x14ac:dyDescent="0.2">
      <c r="C3820" s="27"/>
      <c r="D3820" s="37"/>
      <c r="E3820" s="37"/>
      <c r="F3820" s="28"/>
      <c r="G3820" s="28"/>
    </row>
    <row r="3821" spans="3:7" s="25" customFormat="1" ht="15" x14ac:dyDescent="0.2">
      <c r="C3821" s="27"/>
      <c r="D3821" s="37"/>
      <c r="E3821" s="37"/>
      <c r="F3821" s="28"/>
      <c r="G3821" s="28"/>
    </row>
    <row r="3822" spans="3:7" s="25" customFormat="1" ht="15" x14ac:dyDescent="0.2">
      <c r="C3822" s="27"/>
      <c r="D3822" s="37"/>
      <c r="E3822" s="37"/>
      <c r="F3822" s="28"/>
      <c r="G3822" s="28"/>
    </row>
    <row r="3823" spans="3:7" s="25" customFormat="1" ht="15" x14ac:dyDescent="0.2">
      <c r="C3823" s="27"/>
      <c r="D3823" s="37"/>
      <c r="E3823" s="37"/>
      <c r="F3823" s="28"/>
      <c r="G3823" s="28"/>
    </row>
    <row r="3824" spans="3:7" s="25" customFormat="1" ht="15" x14ac:dyDescent="0.2">
      <c r="C3824" s="27"/>
      <c r="D3824" s="37"/>
      <c r="E3824" s="37"/>
      <c r="F3824" s="28"/>
      <c r="G3824" s="28"/>
    </row>
    <row r="3825" spans="3:7" s="25" customFormat="1" ht="15" x14ac:dyDescent="0.2">
      <c r="C3825" s="27"/>
      <c r="D3825" s="37"/>
      <c r="E3825" s="37"/>
      <c r="F3825" s="28"/>
      <c r="G3825" s="28"/>
    </row>
    <row r="3826" spans="3:7" s="25" customFormat="1" ht="15" x14ac:dyDescent="0.2">
      <c r="C3826" s="27"/>
      <c r="D3826" s="37"/>
      <c r="E3826" s="37"/>
      <c r="F3826" s="28"/>
      <c r="G3826" s="28"/>
    </row>
    <row r="3827" spans="3:7" s="25" customFormat="1" ht="15" x14ac:dyDescent="0.2">
      <c r="C3827" s="27"/>
      <c r="D3827" s="37"/>
      <c r="E3827" s="37"/>
      <c r="F3827" s="28"/>
      <c r="G3827" s="28"/>
    </row>
    <row r="3828" spans="3:7" s="25" customFormat="1" ht="15" x14ac:dyDescent="0.2">
      <c r="C3828" s="27"/>
      <c r="D3828" s="37"/>
      <c r="E3828" s="37"/>
      <c r="F3828" s="28"/>
      <c r="G3828" s="28"/>
    </row>
    <row r="3829" spans="3:7" s="25" customFormat="1" ht="15" x14ac:dyDescent="0.2">
      <c r="C3829" s="27"/>
      <c r="D3829" s="37"/>
      <c r="E3829" s="37"/>
      <c r="F3829" s="28"/>
      <c r="G3829" s="28"/>
    </row>
    <row r="3830" spans="3:7" s="25" customFormat="1" ht="15" x14ac:dyDescent="0.2">
      <c r="C3830" s="27"/>
      <c r="D3830" s="37"/>
      <c r="E3830" s="37"/>
      <c r="F3830" s="28"/>
      <c r="G3830" s="28"/>
    </row>
    <row r="3831" spans="3:7" s="25" customFormat="1" ht="15" x14ac:dyDescent="0.2">
      <c r="C3831" s="27"/>
      <c r="D3831" s="37"/>
      <c r="E3831" s="37"/>
      <c r="F3831" s="28"/>
      <c r="G3831" s="28"/>
    </row>
    <row r="3832" spans="3:7" s="25" customFormat="1" ht="15" x14ac:dyDescent="0.2">
      <c r="C3832" s="27"/>
      <c r="D3832" s="37"/>
      <c r="E3832" s="37"/>
      <c r="F3832" s="28"/>
      <c r="G3832" s="28"/>
    </row>
    <row r="3833" spans="3:7" s="25" customFormat="1" ht="15" x14ac:dyDescent="0.2">
      <c r="C3833" s="27"/>
      <c r="D3833" s="37"/>
      <c r="E3833" s="37"/>
      <c r="F3833" s="28"/>
      <c r="G3833" s="28"/>
    </row>
    <row r="3834" spans="3:7" s="25" customFormat="1" ht="15" x14ac:dyDescent="0.2">
      <c r="C3834" s="27"/>
      <c r="D3834" s="37"/>
      <c r="E3834" s="37"/>
      <c r="F3834" s="28"/>
      <c r="G3834" s="28"/>
    </row>
    <row r="3835" spans="3:7" s="25" customFormat="1" ht="15" x14ac:dyDescent="0.2">
      <c r="C3835" s="27"/>
      <c r="D3835" s="37"/>
      <c r="E3835" s="37"/>
      <c r="F3835" s="28"/>
      <c r="G3835" s="28"/>
    </row>
    <row r="3836" spans="3:7" s="25" customFormat="1" ht="15" x14ac:dyDescent="0.2">
      <c r="C3836" s="27"/>
      <c r="D3836" s="37"/>
      <c r="E3836" s="37"/>
      <c r="F3836" s="28"/>
      <c r="G3836" s="28"/>
    </row>
    <row r="3837" spans="3:7" s="25" customFormat="1" ht="15" x14ac:dyDescent="0.2">
      <c r="C3837" s="27"/>
      <c r="D3837" s="37"/>
      <c r="E3837" s="37"/>
      <c r="F3837" s="28"/>
      <c r="G3837" s="28"/>
    </row>
    <row r="3838" spans="3:7" s="25" customFormat="1" ht="15" x14ac:dyDescent="0.2">
      <c r="C3838" s="27"/>
      <c r="D3838" s="37"/>
      <c r="E3838" s="37"/>
      <c r="F3838" s="28"/>
      <c r="G3838" s="28"/>
    </row>
    <row r="3839" spans="3:7" s="25" customFormat="1" ht="15" x14ac:dyDescent="0.2">
      <c r="C3839" s="27"/>
      <c r="D3839" s="37"/>
      <c r="E3839" s="37"/>
      <c r="F3839" s="28"/>
      <c r="G3839" s="28"/>
    </row>
    <row r="3840" spans="3:7" s="25" customFormat="1" ht="15" x14ac:dyDescent="0.2">
      <c r="C3840" s="27"/>
      <c r="D3840" s="37"/>
      <c r="E3840" s="37"/>
      <c r="F3840" s="28"/>
      <c r="G3840" s="28"/>
    </row>
    <row r="3841" spans="3:7" s="25" customFormat="1" ht="15" x14ac:dyDescent="0.2">
      <c r="C3841" s="27"/>
      <c r="D3841" s="37"/>
      <c r="E3841" s="37"/>
      <c r="F3841" s="28"/>
      <c r="G3841" s="28"/>
    </row>
    <row r="3842" spans="3:7" s="25" customFormat="1" ht="15" x14ac:dyDescent="0.2">
      <c r="C3842" s="27"/>
      <c r="D3842" s="37"/>
      <c r="E3842" s="37"/>
      <c r="F3842" s="28"/>
      <c r="G3842" s="28"/>
    </row>
    <row r="3843" spans="3:7" s="25" customFormat="1" ht="15" x14ac:dyDescent="0.2">
      <c r="C3843" s="27"/>
      <c r="D3843" s="37"/>
      <c r="E3843" s="37"/>
      <c r="F3843" s="28"/>
      <c r="G3843" s="28"/>
    </row>
    <row r="3844" spans="3:7" s="25" customFormat="1" ht="15" x14ac:dyDescent="0.2">
      <c r="C3844" s="27"/>
      <c r="D3844" s="37"/>
      <c r="E3844" s="37"/>
      <c r="F3844" s="28"/>
      <c r="G3844" s="28"/>
    </row>
    <row r="3845" spans="3:7" s="25" customFormat="1" ht="15" x14ac:dyDescent="0.2">
      <c r="C3845" s="27"/>
      <c r="D3845" s="37"/>
      <c r="E3845" s="37"/>
      <c r="F3845" s="28"/>
      <c r="G3845" s="28"/>
    </row>
    <row r="3846" spans="3:7" s="25" customFormat="1" ht="15" x14ac:dyDescent="0.2">
      <c r="C3846" s="27"/>
      <c r="D3846" s="37"/>
      <c r="E3846" s="37"/>
      <c r="F3846" s="28"/>
      <c r="G3846" s="28"/>
    </row>
    <row r="3847" spans="3:7" s="25" customFormat="1" ht="15" x14ac:dyDescent="0.2">
      <c r="C3847" s="27"/>
      <c r="D3847" s="37"/>
      <c r="E3847" s="37"/>
      <c r="F3847" s="28"/>
      <c r="G3847" s="28"/>
    </row>
    <row r="3848" spans="3:7" s="25" customFormat="1" ht="15" x14ac:dyDescent="0.2">
      <c r="C3848" s="27"/>
      <c r="D3848" s="37"/>
      <c r="E3848" s="37"/>
      <c r="F3848" s="28"/>
      <c r="G3848" s="28"/>
    </row>
    <row r="3849" spans="3:7" s="25" customFormat="1" ht="15" x14ac:dyDescent="0.2">
      <c r="C3849" s="27"/>
      <c r="D3849" s="37"/>
      <c r="E3849" s="37"/>
      <c r="F3849" s="28"/>
      <c r="G3849" s="28"/>
    </row>
    <row r="3850" spans="3:7" s="25" customFormat="1" ht="15" x14ac:dyDescent="0.2">
      <c r="C3850" s="27"/>
      <c r="D3850" s="37"/>
      <c r="E3850" s="37"/>
      <c r="F3850" s="28"/>
      <c r="G3850" s="28"/>
    </row>
    <row r="3851" spans="3:7" s="25" customFormat="1" ht="15" x14ac:dyDescent="0.2">
      <c r="C3851" s="27"/>
      <c r="D3851" s="37"/>
      <c r="E3851" s="37"/>
      <c r="F3851" s="28"/>
      <c r="G3851" s="28"/>
    </row>
    <row r="3852" spans="3:7" s="25" customFormat="1" ht="15" x14ac:dyDescent="0.2">
      <c r="C3852" s="27"/>
      <c r="D3852" s="37"/>
      <c r="E3852" s="37"/>
      <c r="F3852" s="28"/>
      <c r="G3852" s="28"/>
    </row>
    <row r="3853" spans="3:7" s="25" customFormat="1" ht="15" x14ac:dyDescent="0.2">
      <c r="C3853" s="27"/>
      <c r="D3853" s="37"/>
      <c r="E3853" s="37"/>
      <c r="F3853" s="28"/>
      <c r="G3853" s="28"/>
    </row>
    <row r="3854" spans="3:7" s="25" customFormat="1" ht="15" x14ac:dyDescent="0.2">
      <c r="C3854" s="27"/>
      <c r="D3854" s="37"/>
      <c r="E3854" s="37"/>
      <c r="F3854" s="28"/>
      <c r="G3854" s="28"/>
    </row>
    <row r="3855" spans="3:7" s="25" customFormat="1" ht="15" x14ac:dyDescent="0.2">
      <c r="C3855" s="27"/>
      <c r="D3855" s="37"/>
      <c r="E3855" s="37"/>
      <c r="F3855" s="28"/>
      <c r="G3855" s="28"/>
    </row>
    <row r="3856" spans="3:7" s="25" customFormat="1" ht="15" x14ac:dyDescent="0.2">
      <c r="C3856" s="27"/>
      <c r="D3856" s="37"/>
      <c r="E3856" s="37"/>
      <c r="F3856" s="28"/>
      <c r="G3856" s="28"/>
    </row>
    <row r="3857" spans="3:7" s="25" customFormat="1" ht="15" x14ac:dyDescent="0.2">
      <c r="C3857" s="27"/>
      <c r="D3857" s="37"/>
      <c r="E3857" s="37"/>
      <c r="F3857" s="28"/>
      <c r="G3857" s="28"/>
    </row>
    <row r="3858" spans="3:7" s="25" customFormat="1" ht="15" x14ac:dyDescent="0.2">
      <c r="C3858" s="27"/>
      <c r="D3858" s="37"/>
      <c r="E3858" s="37"/>
      <c r="F3858" s="28"/>
      <c r="G3858" s="28"/>
    </row>
    <row r="3859" spans="3:7" s="25" customFormat="1" ht="15" x14ac:dyDescent="0.2">
      <c r="C3859" s="27"/>
      <c r="D3859" s="37"/>
      <c r="E3859" s="37"/>
      <c r="F3859" s="28"/>
      <c r="G3859" s="28"/>
    </row>
    <row r="3860" spans="3:7" s="25" customFormat="1" ht="15" x14ac:dyDescent="0.2">
      <c r="C3860" s="27"/>
      <c r="D3860" s="37"/>
      <c r="E3860" s="37"/>
      <c r="F3860" s="28"/>
      <c r="G3860" s="28"/>
    </row>
    <row r="3861" spans="3:7" s="25" customFormat="1" ht="15" x14ac:dyDescent="0.2">
      <c r="C3861" s="27"/>
      <c r="D3861" s="37"/>
      <c r="E3861" s="37"/>
      <c r="F3861" s="28"/>
      <c r="G3861" s="28"/>
    </row>
    <row r="3862" spans="3:7" s="25" customFormat="1" ht="15" x14ac:dyDescent="0.2">
      <c r="C3862" s="27"/>
      <c r="D3862" s="37"/>
      <c r="E3862" s="37"/>
      <c r="F3862" s="28"/>
      <c r="G3862" s="28"/>
    </row>
    <row r="3863" spans="3:7" s="25" customFormat="1" ht="15" x14ac:dyDescent="0.2">
      <c r="C3863" s="27"/>
      <c r="D3863" s="37"/>
      <c r="E3863" s="37"/>
      <c r="F3863" s="28"/>
      <c r="G3863" s="28"/>
    </row>
    <row r="3864" spans="3:7" s="25" customFormat="1" ht="15" x14ac:dyDescent="0.2">
      <c r="C3864" s="27"/>
      <c r="D3864" s="37"/>
      <c r="E3864" s="37"/>
      <c r="F3864" s="28"/>
      <c r="G3864" s="28"/>
    </row>
    <row r="3865" spans="3:7" s="25" customFormat="1" ht="15" x14ac:dyDescent="0.2">
      <c r="C3865" s="27"/>
      <c r="D3865" s="37"/>
      <c r="E3865" s="37"/>
      <c r="F3865" s="28"/>
      <c r="G3865" s="28"/>
    </row>
    <row r="3866" spans="3:7" s="25" customFormat="1" ht="15" x14ac:dyDescent="0.2">
      <c r="C3866" s="27"/>
      <c r="D3866" s="37"/>
      <c r="E3866" s="37"/>
      <c r="F3866" s="28"/>
      <c r="G3866" s="28"/>
    </row>
    <row r="3867" spans="3:7" s="25" customFormat="1" ht="15" x14ac:dyDescent="0.2">
      <c r="C3867" s="27"/>
      <c r="D3867" s="37"/>
      <c r="E3867" s="37"/>
      <c r="F3867" s="28"/>
      <c r="G3867" s="28"/>
    </row>
    <row r="3868" spans="3:7" s="25" customFormat="1" ht="15" x14ac:dyDescent="0.2">
      <c r="C3868" s="27"/>
      <c r="D3868" s="37"/>
      <c r="E3868" s="37"/>
      <c r="F3868" s="28"/>
      <c r="G3868" s="28"/>
    </row>
    <row r="3869" spans="3:7" s="25" customFormat="1" ht="15" x14ac:dyDescent="0.2">
      <c r="C3869" s="27"/>
      <c r="D3869" s="37"/>
      <c r="E3869" s="37"/>
      <c r="F3869" s="28"/>
      <c r="G3869" s="28"/>
    </row>
    <row r="3870" spans="3:7" s="25" customFormat="1" ht="15" x14ac:dyDescent="0.2">
      <c r="C3870" s="27"/>
      <c r="D3870" s="37"/>
      <c r="E3870" s="37"/>
      <c r="F3870" s="28"/>
      <c r="G3870" s="28"/>
    </row>
    <row r="3871" spans="3:7" s="25" customFormat="1" ht="15" x14ac:dyDescent="0.2">
      <c r="C3871" s="27"/>
      <c r="D3871" s="37"/>
      <c r="E3871" s="37"/>
      <c r="F3871" s="28"/>
      <c r="G3871" s="28"/>
    </row>
    <row r="3872" spans="3:7" s="25" customFormat="1" ht="15" x14ac:dyDescent="0.2">
      <c r="C3872" s="27"/>
      <c r="D3872" s="37"/>
      <c r="E3872" s="37"/>
      <c r="F3872" s="28"/>
      <c r="G3872" s="28"/>
    </row>
    <row r="3873" spans="3:7" s="25" customFormat="1" ht="15" x14ac:dyDescent="0.2">
      <c r="C3873" s="27"/>
      <c r="D3873" s="37"/>
      <c r="E3873" s="37"/>
      <c r="F3873" s="28"/>
      <c r="G3873" s="28"/>
    </row>
    <row r="3874" spans="3:7" s="25" customFormat="1" ht="15" x14ac:dyDescent="0.2">
      <c r="C3874" s="27"/>
      <c r="D3874" s="37"/>
      <c r="E3874" s="37"/>
      <c r="F3874" s="28"/>
      <c r="G3874" s="28"/>
    </row>
    <row r="3875" spans="3:7" s="25" customFormat="1" ht="15" x14ac:dyDescent="0.2">
      <c r="C3875" s="27"/>
      <c r="D3875" s="37"/>
      <c r="E3875" s="37"/>
      <c r="F3875" s="28"/>
      <c r="G3875" s="28"/>
    </row>
    <row r="3876" spans="3:7" s="25" customFormat="1" ht="15" x14ac:dyDescent="0.2">
      <c r="C3876" s="27"/>
      <c r="D3876" s="37"/>
      <c r="E3876" s="37"/>
      <c r="F3876" s="28"/>
      <c r="G3876" s="28"/>
    </row>
    <row r="3877" spans="3:7" s="25" customFormat="1" ht="15" x14ac:dyDescent="0.2">
      <c r="C3877" s="27"/>
      <c r="D3877" s="37"/>
      <c r="E3877" s="37"/>
      <c r="F3877" s="28"/>
      <c r="G3877" s="28"/>
    </row>
    <row r="3878" spans="3:7" s="25" customFormat="1" ht="15" x14ac:dyDescent="0.2">
      <c r="C3878" s="27"/>
      <c r="D3878" s="37"/>
      <c r="E3878" s="37"/>
      <c r="F3878" s="28"/>
      <c r="G3878" s="28"/>
    </row>
    <row r="3879" spans="3:7" s="25" customFormat="1" ht="15" x14ac:dyDescent="0.2">
      <c r="C3879" s="27"/>
      <c r="D3879" s="37"/>
      <c r="E3879" s="37"/>
      <c r="F3879" s="28"/>
      <c r="G3879" s="28"/>
    </row>
    <row r="3880" spans="3:7" s="25" customFormat="1" ht="15" x14ac:dyDescent="0.2">
      <c r="C3880" s="27"/>
      <c r="D3880" s="37"/>
      <c r="E3880" s="37"/>
      <c r="F3880" s="28"/>
      <c r="G3880" s="28"/>
    </row>
    <row r="3881" spans="3:7" s="25" customFormat="1" ht="15" x14ac:dyDescent="0.2">
      <c r="C3881" s="27"/>
      <c r="D3881" s="37"/>
      <c r="E3881" s="37"/>
      <c r="F3881" s="28"/>
      <c r="G3881" s="28"/>
    </row>
    <row r="3882" spans="3:7" s="25" customFormat="1" ht="15" x14ac:dyDescent="0.2">
      <c r="C3882" s="27"/>
      <c r="D3882" s="37"/>
      <c r="E3882" s="37"/>
      <c r="F3882" s="28"/>
      <c r="G3882" s="28"/>
    </row>
    <row r="3883" spans="3:7" s="25" customFormat="1" ht="15" x14ac:dyDescent="0.2">
      <c r="C3883" s="27"/>
      <c r="D3883" s="37"/>
      <c r="E3883" s="37"/>
      <c r="F3883" s="28"/>
      <c r="G3883" s="28"/>
    </row>
    <row r="3884" spans="3:7" s="25" customFormat="1" ht="15" x14ac:dyDescent="0.2">
      <c r="C3884" s="27"/>
      <c r="D3884" s="37"/>
      <c r="E3884" s="37"/>
      <c r="F3884" s="28"/>
      <c r="G3884" s="28"/>
    </row>
    <row r="3885" spans="3:7" s="25" customFormat="1" ht="15" x14ac:dyDescent="0.2">
      <c r="C3885" s="27"/>
      <c r="D3885" s="37"/>
      <c r="E3885" s="37"/>
      <c r="F3885" s="28"/>
      <c r="G3885" s="28"/>
    </row>
    <row r="3886" spans="3:7" s="25" customFormat="1" ht="15" x14ac:dyDescent="0.2">
      <c r="C3886" s="27"/>
      <c r="D3886" s="37"/>
      <c r="E3886" s="37"/>
      <c r="F3886" s="28"/>
      <c r="G3886" s="28"/>
    </row>
    <row r="3887" spans="3:7" s="25" customFormat="1" ht="15" x14ac:dyDescent="0.2">
      <c r="C3887" s="27"/>
      <c r="D3887" s="37"/>
      <c r="E3887" s="37"/>
      <c r="F3887" s="28"/>
      <c r="G3887" s="28"/>
    </row>
    <row r="3888" spans="3:7" s="25" customFormat="1" ht="15" x14ac:dyDescent="0.2">
      <c r="C3888" s="27"/>
      <c r="D3888" s="37"/>
      <c r="E3888" s="37"/>
      <c r="F3888" s="28"/>
      <c r="G3888" s="28"/>
    </row>
    <row r="3889" spans="3:7" s="25" customFormat="1" ht="15" x14ac:dyDescent="0.2">
      <c r="C3889" s="27"/>
      <c r="D3889" s="37"/>
      <c r="E3889" s="37"/>
      <c r="F3889" s="28"/>
      <c r="G3889" s="28"/>
    </row>
    <row r="3890" spans="3:7" s="25" customFormat="1" ht="15" x14ac:dyDescent="0.2">
      <c r="C3890" s="27"/>
      <c r="D3890" s="37"/>
      <c r="E3890" s="37"/>
      <c r="F3890" s="28"/>
      <c r="G3890" s="28"/>
    </row>
    <row r="3891" spans="3:7" s="25" customFormat="1" ht="15" x14ac:dyDescent="0.2">
      <c r="C3891" s="27"/>
      <c r="D3891" s="37"/>
      <c r="E3891" s="37"/>
      <c r="F3891" s="28"/>
      <c r="G3891" s="28"/>
    </row>
    <row r="3892" spans="3:7" s="25" customFormat="1" ht="15" x14ac:dyDescent="0.2">
      <c r="C3892" s="27"/>
      <c r="D3892" s="37"/>
      <c r="E3892" s="37"/>
      <c r="F3892" s="28"/>
      <c r="G3892" s="28"/>
    </row>
    <row r="3893" spans="3:7" s="25" customFormat="1" ht="15" x14ac:dyDescent="0.2">
      <c r="C3893" s="27"/>
      <c r="D3893" s="37"/>
      <c r="E3893" s="37"/>
      <c r="F3893" s="28"/>
      <c r="G3893" s="28"/>
    </row>
    <row r="3894" spans="3:7" s="25" customFormat="1" ht="15" x14ac:dyDescent="0.2">
      <c r="C3894" s="27"/>
      <c r="D3894" s="37"/>
      <c r="E3894" s="37"/>
      <c r="F3894" s="28"/>
      <c r="G3894" s="28"/>
    </row>
    <row r="3895" spans="3:7" s="25" customFormat="1" ht="15" x14ac:dyDescent="0.2">
      <c r="C3895" s="27"/>
      <c r="D3895" s="37"/>
      <c r="E3895" s="37"/>
      <c r="F3895" s="28"/>
      <c r="G3895" s="28"/>
    </row>
    <row r="3896" spans="3:7" s="25" customFormat="1" ht="15" x14ac:dyDescent="0.2">
      <c r="C3896" s="27"/>
      <c r="D3896" s="37"/>
      <c r="E3896" s="37"/>
      <c r="F3896" s="28"/>
      <c r="G3896" s="28"/>
    </row>
    <row r="3897" spans="3:7" s="25" customFormat="1" ht="15" x14ac:dyDescent="0.2">
      <c r="C3897" s="27"/>
      <c r="D3897" s="37"/>
      <c r="E3897" s="37"/>
      <c r="F3897" s="28"/>
      <c r="G3897" s="28"/>
    </row>
    <row r="3898" spans="3:7" s="25" customFormat="1" ht="15" x14ac:dyDescent="0.2">
      <c r="C3898" s="27"/>
      <c r="D3898" s="37"/>
      <c r="E3898" s="37"/>
      <c r="F3898" s="28"/>
      <c r="G3898" s="28"/>
    </row>
    <row r="3899" spans="3:7" s="25" customFormat="1" ht="15" x14ac:dyDescent="0.2">
      <c r="C3899" s="27"/>
      <c r="D3899" s="37"/>
      <c r="E3899" s="37"/>
      <c r="F3899" s="28"/>
      <c r="G3899" s="28"/>
    </row>
    <row r="3900" spans="3:7" s="25" customFormat="1" ht="15" x14ac:dyDescent="0.2">
      <c r="C3900" s="27"/>
      <c r="D3900" s="37"/>
      <c r="E3900" s="37"/>
      <c r="F3900" s="28"/>
      <c r="G3900" s="28"/>
    </row>
    <row r="3901" spans="3:7" s="25" customFormat="1" ht="15" x14ac:dyDescent="0.2">
      <c r="C3901" s="27"/>
      <c r="D3901" s="37"/>
      <c r="E3901" s="37"/>
      <c r="F3901" s="28"/>
      <c r="G3901" s="28"/>
    </row>
    <row r="3902" spans="3:7" s="25" customFormat="1" ht="15" x14ac:dyDescent="0.2">
      <c r="C3902" s="27"/>
      <c r="D3902" s="37"/>
      <c r="E3902" s="37"/>
      <c r="F3902" s="28"/>
      <c r="G3902" s="28"/>
    </row>
    <row r="3903" spans="3:7" s="25" customFormat="1" ht="15" x14ac:dyDescent="0.2">
      <c r="C3903" s="27"/>
      <c r="D3903" s="37"/>
      <c r="E3903" s="37"/>
      <c r="F3903" s="28"/>
      <c r="G3903" s="28"/>
    </row>
    <row r="3904" spans="3:7" s="25" customFormat="1" ht="15" x14ac:dyDescent="0.2">
      <c r="C3904" s="27"/>
      <c r="D3904" s="37"/>
      <c r="E3904" s="37"/>
      <c r="F3904" s="28"/>
      <c r="G3904" s="28"/>
    </row>
    <row r="3905" spans="3:7" s="25" customFormat="1" ht="15" x14ac:dyDescent="0.2">
      <c r="C3905" s="27"/>
      <c r="D3905" s="37"/>
      <c r="E3905" s="37"/>
      <c r="F3905" s="28"/>
      <c r="G3905" s="28"/>
    </row>
    <row r="3906" spans="3:7" s="25" customFormat="1" ht="15" x14ac:dyDescent="0.2">
      <c r="C3906" s="27"/>
      <c r="D3906" s="37"/>
      <c r="E3906" s="37"/>
      <c r="F3906" s="28"/>
      <c r="G3906" s="28"/>
    </row>
    <row r="3907" spans="3:7" s="25" customFormat="1" ht="15" x14ac:dyDescent="0.2">
      <c r="C3907" s="27"/>
      <c r="D3907" s="37"/>
      <c r="E3907" s="37"/>
      <c r="F3907" s="28"/>
      <c r="G3907" s="28"/>
    </row>
    <row r="3908" spans="3:7" s="25" customFormat="1" ht="15" x14ac:dyDescent="0.2">
      <c r="C3908" s="27"/>
      <c r="D3908" s="37"/>
      <c r="E3908" s="37"/>
      <c r="F3908" s="28"/>
      <c r="G3908" s="28"/>
    </row>
    <row r="3909" spans="3:7" s="25" customFormat="1" ht="15" x14ac:dyDescent="0.2">
      <c r="C3909" s="27"/>
      <c r="D3909" s="37"/>
      <c r="E3909" s="37"/>
      <c r="F3909" s="28"/>
      <c r="G3909" s="28"/>
    </row>
    <row r="3910" spans="3:7" s="25" customFormat="1" ht="15" x14ac:dyDescent="0.2">
      <c r="C3910" s="27"/>
      <c r="D3910" s="37"/>
      <c r="E3910" s="37"/>
      <c r="F3910" s="28"/>
      <c r="G3910" s="28"/>
    </row>
    <row r="3911" spans="3:7" s="25" customFormat="1" ht="15" x14ac:dyDescent="0.2">
      <c r="C3911" s="27"/>
      <c r="D3911" s="37"/>
      <c r="E3911" s="37"/>
      <c r="F3911" s="28"/>
      <c r="G3911" s="28"/>
    </row>
    <row r="3912" spans="3:7" s="25" customFormat="1" ht="15" x14ac:dyDescent="0.2">
      <c r="C3912" s="27"/>
      <c r="D3912" s="37"/>
      <c r="E3912" s="37"/>
      <c r="F3912" s="28"/>
      <c r="G3912" s="28"/>
    </row>
    <row r="3913" spans="3:7" s="25" customFormat="1" ht="15" x14ac:dyDescent="0.2">
      <c r="C3913" s="27"/>
      <c r="D3913" s="37"/>
      <c r="E3913" s="37"/>
      <c r="F3913" s="28"/>
      <c r="G3913" s="28"/>
    </row>
    <row r="3914" spans="3:7" s="25" customFormat="1" ht="15" x14ac:dyDescent="0.2">
      <c r="C3914" s="27"/>
      <c r="D3914" s="37"/>
      <c r="E3914" s="37"/>
      <c r="F3914" s="28"/>
      <c r="G3914" s="28"/>
    </row>
    <row r="3915" spans="3:7" s="25" customFormat="1" ht="15" x14ac:dyDescent="0.2">
      <c r="C3915" s="27"/>
      <c r="D3915" s="37"/>
      <c r="E3915" s="37"/>
      <c r="F3915" s="28"/>
      <c r="G3915" s="28"/>
    </row>
    <row r="3916" spans="3:7" s="25" customFormat="1" ht="15" x14ac:dyDescent="0.2">
      <c r="C3916" s="27"/>
      <c r="D3916" s="37"/>
      <c r="E3916" s="37"/>
      <c r="F3916" s="28"/>
      <c r="G3916" s="28"/>
    </row>
    <row r="3917" spans="3:7" s="25" customFormat="1" ht="15" x14ac:dyDescent="0.2">
      <c r="C3917" s="27"/>
      <c r="D3917" s="37"/>
      <c r="E3917" s="37"/>
      <c r="F3917" s="28"/>
      <c r="G3917" s="28"/>
    </row>
    <row r="3918" spans="3:7" s="25" customFormat="1" ht="15" x14ac:dyDescent="0.2">
      <c r="C3918" s="27"/>
      <c r="D3918" s="37"/>
      <c r="E3918" s="37"/>
      <c r="F3918" s="28"/>
      <c r="G3918" s="28"/>
    </row>
    <row r="3919" spans="3:7" s="25" customFormat="1" ht="15" x14ac:dyDescent="0.2">
      <c r="C3919" s="27"/>
      <c r="D3919" s="37"/>
      <c r="E3919" s="37"/>
      <c r="F3919" s="28"/>
      <c r="G3919" s="28"/>
    </row>
    <row r="3920" spans="3:7" s="25" customFormat="1" ht="15" x14ac:dyDescent="0.2">
      <c r="C3920" s="27"/>
      <c r="D3920" s="37"/>
      <c r="E3920" s="37"/>
      <c r="F3920" s="28"/>
      <c r="G3920" s="28"/>
    </row>
    <row r="3921" spans="3:7" s="25" customFormat="1" ht="15" x14ac:dyDescent="0.2">
      <c r="C3921" s="27"/>
      <c r="D3921" s="37"/>
      <c r="E3921" s="37"/>
      <c r="F3921" s="28"/>
      <c r="G3921" s="28"/>
    </row>
    <row r="3922" spans="3:7" s="25" customFormat="1" ht="15" x14ac:dyDescent="0.2">
      <c r="C3922" s="27"/>
      <c r="D3922" s="37"/>
      <c r="E3922" s="37"/>
      <c r="F3922" s="28"/>
      <c r="G3922" s="28"/>
    </row>
    <row r="3923" spans="3:7" s="25" customFormat="1" ht="15" x14ac:dyDescent="0.2">
      <c r="C3923" s="27"/>
      <c r="D3923" s="37"/>
      <c r="E3923" s="37"/>
      <c r="F3923" s="28"/>
      <c r="G3923" s="28"/>
    </row>
    <row r="3924" spans="3:7" s="25" customFormat="1" ht="15" x14ac:dyDescent="0.2">
      <c r="C3924" s="27"/>
      <c r="D3924" s="37"/>
      <c r="E3924" s="37"/>
      <c r="F3924" s="28"/>
      <c r="G3924" s="28"/>
    </row>
    <row r="3925" spans="3:7" s="25" customFormat="1" ht="15" x14ac:dyDescent="0.2">
      <c r="C3925" s="27"/>
      <c r="D3925" s="37"/>
      <c r="E3925" s="37"/>
      <c r="F3925" s="28"/>
      <c r="G3925" s="28"/>
    </row>
    <row r="3926" spans="3:7" s="25" customFormat="1" ht="15" x14ac:dyDescent="0.2">
      <c r="C3926" s="27"/>
      <c r="D3926" s="37"/>
      <c r="E3926" s="37"/>
      <c r="F3926" s="28"/>
      <c r="G3926" s="28"/>
    </row>
    <row r="3927" spans="3:7" s="25" customFormat="1" ht="15" x14ac:dyDescent="0.2">
      <c r="C3927" s="27"/>
      <c r="D3927" s="37"/>
      <c r="E3927" s="37"/>
      <c r="F3927" s="28"/>
      <c r="G3927" s="28"/>
    </row>
    <row r="3928" spans="3:7" s="25" customFormat="1" ht="15" x14ac:dyDescent="0.2">
      <c r="C3928" s="27"/>
      <c r="D3928" s="37"/>
      <c r="E3928" s="37"/>
      <c r="F3928" s="28"/>
      <c r="G3928" s="28"/>
    </row>
    <row r="3929" spans="3:7" s="25" customFormat="1" ht="15" x14ac:dyDescent="0.2">
      <c r="C3929" s="27"/>
      <c r="D3929" s="37"/>
      <c r="E3929" s="37"/>
      <c r="F3929" s="28"/>
      <c r="G3929" s="28"/>
    </row>
    <row r="3930" spans="3:7" s="25" customFormat="1" ht="15" x14ac:dyDescent="0.2">
      <c r="C3930" s="27"/>
      <c r="D3930" s="37"/>
      <c r="E3930" s="37"/>
      <c r="F3930" s="28"/>
      <c r="G3930" s="28"/>
    </row>
    <row r="3931" spans="3:7" s="25" customFormat="1" ht="15" x14ac:dyDescent="0.2">
      <c r="C3931" s="27"/>
      <c r="D3931" s="37"/>
      <c r="E3931" s="37"/>
      <c r="F3931" s="28"/>
      <c r="G3931" s="28"/>
    </row>
    <row r="3932" spans="3:7" s="25" customFormat="1" ht="15" x14ac:dyDescent="0.2">
      <c r="C3932" s="27"/>
      <c r="D3932" s="37"/>
      <c r="E3932" s="37"/>
      <c r="F3932" s="28"/>
      <c r="G3932" s="28"/>
    </row>
    <row r="3933" spans="3:7" s="25" customFormat="1" ht="15" x14ac:dyDescent="0.2">
      <c r="C3933" s="27"/>
      <c r="D3933" s="37"/>
      <c r="E3933" s="37"/>
      <c r="F3933" s="28"/>
      <c r="G3933" s="28"/>
    </row>
    <row r="3934" spans="3:7" s="25" customFormat="1" ht="15" x14ac:dyDescent="0.2">
      <c r="C3934" s="27"/>
      <c r="D3934" s="37"/>
      <c r="E3934" s="37"/>
      <c r="F3934" s="28"/>
      <c r="G3934" s="28"/>
    </row>
    <row r="3935" spans="3:7" s="25" customFormat="1" ht="15" x14ac:dyDescent="0.2">
      <c r="C3935" s="27"/>
      <c r="D3935" s="37"/>
      <c r="E3935" s="37"/>
      <c r="F3935" s="28"/>
      <c r="G3935" s="28"/>
    </row>
    <row r="3936" spans="3:7" s="25" customFormat="1" ht="15" x14ac:dyDescent="0.2">
      <c r="C3936" s="27"/>
      <c r="D3936" s="37"/>
      <c r="E3936" s="37"/>
      <c r="F3936" s="28"/>
      <c r="G3936" s="28"/>
    </row>
    <row r="3937" spans="3:7" s="25" customFormat="1" ht="15" x14ac:dyDescent="0.2">
      <c r="C3937" s="27"/>
      <c r="D3937" s="37"/>
      <c r="E3937" s="37"/>
      <c r="F3937" s="28"/>
      <c r="G3937" s="28"/>
    </row>
    <row r="3938" spans="3:7" s="25" customFormat="1" ht="15" x14ac:dyDescent="0.2">
      <c r="C3938" s="27"/>
      <c r="D3938" s="37"/>
      <c r="E3938" s="37"/>
      <c r="F3938" s="28"/>
      <c r="G3938" s="28"/>
    </row>
    <row r="3939" spans="3:7" s="25" customFormat="1" ht="15" x14ac:dyDescent="0.2">
      <c r="C3939" s="27"/>
      <c r="D3939" s="37"/>
      <c r="E3939" s="37"/>
      <c r="F3939" s="28"/>
      <c r="G3939" s="28"/>
    </row>
    <row r="3940" spans="3:7" s="25" customFormat="1" ht="15" x14ac:dyDescent="0.2">
      <c r="C3940" s="27"/>
      <c r="D3940" s="37"/>
      <c r="E3940" s="37"/>
      <c r="F3940" s="28"/>
      <c r="G3940" s="28"/>
    </row>
    <row r="3941" spans="3:7" s="25" customFormat="1" ht="15" x14ac:dyDescent="0.2">
      <c r="C3941" s="27"/>
      <c r="D3941" s="37"/>
      <c r="E3941" s="37"/>
      <c r="F3941" s="28"/>
      <c r="G3941" s="28"/>
    </row>
    <row r="3942" spans="3:7" s="25" customFormat="1" ht="15" x14ac:dyDescent="0.2">
      <c r="C3942" s="27"/>
      <c r="D3942" s="37"/>
      <c r="E3942" s="37"/>
      <c r="F3942" s="28"/>
      <c r="G3942" s="28"/>
    </row>
    <row r="3943" spans="3:7" s="25" customFormat="1" ht="15" x14ac:dyDescent="0.2">
      <c r="C3943" s="27"/>
      <c r="D3943" s="37"/>
      <c r="E3943" s="37"/>
      <c r="F3943" s="28"/>
      <c r="G3943" s="28"/>
    </row>
    <row r="3944" spans="3:7" s="25" customFormat="1" ht="15" x14ac:dyDescent="0.2">
      <c r="C3944" s="27"/>
      <c r="D3944" s="37"/>
      <c r="E3944" s="37"/>
      <c r="F3944" s="28"/>
      <c r="G3944" s="28"/>
    </row>
    <row r="3945" spans="3:7" s="25" customFormat="1" ht="15" x14ac:dyDescent="0.2">
      <c r="C3945" s="27"/>
      <c r="D3945" s="37"/>
      <c r="E3945" s="37"/>
      <c r="F3945" s="28"/>
      <c r="G3945" s="28"/>
    </row>
    <row r="3946" spans="3:7" s="25" customFormat="1" ht="15" x14ac:dyDescent="0.2">
      <c r="C3946" s="27"/>
      <c r="D3946" s="37"/>
      <c r="E3946" s="37"/>
      <c r="F3946" s="28"/>
      <c r="G3946" s="28"/>
    </row>
    <row r="3947" spans="3:7" s="25" customFormat="1" ht="15" x14ac:dyDescent="0.2">
      <c r="C3947" s="27"/>
      <c r="D3947" s="37"/>
      <c r="E3947" s="37"/>
      <c r="F3947" s="28"/>
      <c r="G3947" s="28"/>
    </row>
    <row r="3948" spans="3:7" s="25" customFormat="1" ht="15" x14ac:dyDescent="0.2">
      <c r="C3948" s="27"/>
      <c r="D3948" s="37"/>
      <c r="E3948" s="37"/>
      <c r="F3948" s="28"/>
      <c r="G3948" s="28"/>
    </row>
    <row r="3949" spans="3:7" s="25" customFormat="1" ht="15" x14ac:dyDescent="0.2">
      <c r="C3949" s="27"/>
      <c r="D3949" s="37"/>
      <c r="E3949" s="37"/>
      <c r="F3949" s="28"/>
      <c r="G3949" s="28"/>
    </row>
    <row r="3950" spans="3:7" s="25" customFormat="1" ht="15" x14ac:dyDescent="0.2">
      <c r="C3950" s="27"/>
      <c r="D3950" s="37"/>
      <c r="E3950" s="37"/>
      <c r="F3950" s="28"/>
      <c r="G3950" s="28"/>
    </row>
    <row r="3951" spans="3:7" s="25" customFormat="1" ht="15" x14ac:dyDescent="0.2">
      <c r="C3951" s="27"/>
      <c r="D3951" s="37"/>
      <c r="E3951" s="37"/>
      <c r="F3951" s="28"/>
      <c r="G3951" s="28"/>
    </row>
    <row r="3952" spans="3:7" s="25" customFormat="1" ht="15" x14ac:dyDescent="0.2">
      <c r="C3952" s="27"/>
      <c r="D3952" s="37"/>
      <c r="E3952" s="37"/>
      <c r="F3952" s="28"/>
      <c r="G3952" s="28"/>
    </row>
    <row r="3953" spans="3:7" s="25" customFormat="1" ht="15" x14ac:dyDescent="0.2">
      <c r="C3953" s="27"/>
      <c r="D3953" s="37"/>
      <c r="E3953" s="37"/>
      <c r="F3953" s="28"/>
      <c r="G3953" s="28"/>
    </row>
    <row r="3954" spans="3:7" s="25" customFormat="1" ht="15" x14ac:dyDescent="0.2">
      <c r="C3954" s="27"/>
      <c r="D3954" s="37"/>
      <c r="E3954" s="37"/>
      <c r="F3954" s="28"/>
      <c r="G3954" s="28"/>
    </row>
    <row r="3955" spans="3:7" s="25" customFormat="1" ht="15" x14ac:dyDescent="0.2">
      <c r="C3955" s="27"/>
      <c r="D3955" s="37"/>
      <c r="E3955" s="37"/>
      <c r="F3955" s="28"/>
      <c r="G3955" s="28"/>
    </row>
    <row r="3956" spans="3:7" s="25" customFormat="1" ht="15" x14ac:dyDescent="0.2">
      <c r="C3956" s="27"/>
      <c r="D3956" s="37"/>
      <c r="E3956" s="37"/>
      <c r="F3956" s="28"/>
      <c r="G3956" s="28"/>
    </row>
    <row r="3957" spans="3:7" s="25" customFormat="1" ht="15" x14ac:dyDescent="0.2">
      <c r="C3957" s="27"/>
      <c r="D3957" s="37"/>
      <c r="E3957" s="37"/>
      <c r="F3957" s="28"/>
      <c r="G3957" s="28"/>
    </row>
    <row r="3958" spans="3:7" s="25" customFormat="1" ht="15" x14ac:dyDescent="0.2">
      <c r="C3958" s="27"/>
      <c r="D3958" s="37"/>
      <c r="E3958" s="37"/>
      <c r="F3958" s="28"/>
      <c r="G3958" s="28"/>
    </row>
    <row r="3959" spans="3:7" s="25" customFormat="1" ht="15" x14ac:dyDescent="0.2">
      <c r="C3959" s="27"/>
      <c r="D3959" s="37"/>
      <c r="E3959" s="37"/>
      <c r="F3959" s="28"/>
      <c r="G3959" s="28"/>
    </row>
    <row r="3960" spans="3:7" s="25" customFormat="1" ht="15" x14ac:dyDescent="0.2">
      <c r="C3960" s="27"/>
      <c r="D3960" s="37"/>
      <c r="E3960" s="37"/>
      <c r="F3960" s="28"/>
      <c r="G3960" s="28"/>
    </row>
    <row r="3961" spans="3:7" s="25" customFormat="1" ht="15" x14ac:dyDescent="0.2">
      <c r="C3961" s="27"/>
      <c r="D3961" s="37"/>
      <c r="E3961" s="37"/>
      <c r="F3961" s="28"/>
      <c r="G3961" s="28"/>
    </row>
    <row r="3962" spans="3:7" s="25" customFormat="1" ht="15" x14ac:dyDescent="0.2">
      <c r="C3962" s="27"/>
      <c r="D3962" s="37"/>
      <c r="E3962" s="37"/>
      <c r="F3962" s="28"/>
      <c r="G3962" s="28"/>
    </row>
    <row r="3963" spans="3:7" s="25" customFormat="1" ht="15" x14ac:dyDescent="0.2">
      <c r="C3963" s="27"/>
      <c r="D3963" s="37"/>
      <c r="E3963" s="37"/>
      <c r="F3963" s="28"/>
      <c r="G3963" s="28"/>
    </row>
    <row r="3964" spans="3:7" s="25" customFormat="1" ht="15" x14ac:dyDescent="0.2">
      <c r="C3964" s="27"/>
      <c r="D3964" s="37"/>
      <c r="E3964" s="37"/>
      <c r="F3964" s="28"/>
      <c r="G3964" s="28"/>
    </row>
    <row r="3965" spans="3:7" s="25" customFormat="1" ht="15" x14ac:dyDescent="0.2">
      <c r="C3965" s="27"/>
      <c r="D3965" s="37"/>
      <c r="E3965" s="37"/>
      <c r="F3965" s="28"/>
      <c r="G3965" s="28"/>
    </row>
    <row r="3966" spans="3:7" s="25" customFormat="1" ht="15" x14ac:dyDescent="0.2">
      <c r="C3966" s="27"/>
      <c r="D3966" s="37"/>
      <c r="E3966" s="37"/>
      <c r="F3966" s="28"/>
      <c r="G3966" s="28"/>
    </row>
    <row r="3967" spans="3:7" s="25" customFormat="1" ht="15" x14ac:dyDescent="0.2">
      <c r="C3967" s="27"/>
      <c r="D3967" s="37"/>
      <c r="E3967" s="37"/>
      <c r="F3967" s="28"/>
      <c r="G3967" s="28"/>
    </row>
    <row r="3968" spans="3:7" s="25" customFormat="1" ht="15" x14ac:dyDescent="0.2">
      <c r="C3968" s="27"/>
      <c r="D3968" s="37"/>
      <c r="E3968" s="37"/>
      <c r="F3968" s="28"/>
      <c r="G3968" s="28"/>
    </row>
    <row r="3969" spans="3:7" s="25" customFormat="1" ht="15" x14ac:dyDescent="0.2">
      <c r="C3969" s="27"/>
      <c r="D3969" s="37"/>
      <c r="E3969" s="37"/>
      <c r="F3969" s="28"/>
      <c r="G3969" s="28"/>
    </row>
    <row r="3970" spans="3:7" s="25" customFormat="1" ht="15" x14ac:dyDescent="0.2">
      <c r="C3970" s="27"/>
      <c r="D3970" s="37"/>
      <c r="E3970" s="37"/>
      <c r="F3970" s="28"/>
      <c r="G3970" s="28"/>
    </row>
    <row r="3971" spans="3:7" s="25" customFormat="1" ht="15" x14ac:dyDescent="0.2">
      <c r="C3971" s="27"/>
      <c r="D3971" s="37"/>
      <c r="E3971" s="37"/>
      <c r="F3971" s="28"/>
      <c r="G3971" s="28"/>
    </row>
    <row r="3972" spans="3:7" s="25" customFormat="1" ht="15" x14ac:dyDescent="0.2">
      <c r="C3972" s="27"/>
      <c r="D3972" s="37"/>
      <c r="E3972" s="37"/>
      <c r="F3972" s="28"/>
      <c r="G3972" s="28"/>
    </row>
    <row r="3973" spans="3:7" s="25" customFormat="1" ht="15" x14ac:dyDescent="0.2">
      <c r="C3973" s="27"/>
      <c r="D3973" s="37"/>
      <c r="E3973" s="37"/>
      <c r="F3973" s="28"/>
      <c r="G3973" s="28"/>
    </row>
    <row r="3974" spans="3:7" s="25" customFormat="1" ht="15" x14ac:dyDescent="0.2">
      <c r="C3974" s="27"/>
      <c r="D3974" s="37"/>
      <c r="E3974" s="37"/>
      <c r="F3974" s="28"/>
      <c r="G3974" s="28"/>
    </row>
    <row r="3975" spans="3:7" s="25" customFormat="1" ht="15" x14ac:dyDescent="0.2">
      <c r="C3975" s="27"/>
      <c r="D3975" s="37"/>
      <c r="E3975" s="37"/>
      <c r="F3975" s="28"/>
      <c r="G3975" s="28"/>
    </row>
    <row r="3976" spans="3:7" s="25" customFormat="1" ht="15" x14ac:dyDescent="0.2">
      <c r="C3976" s="27"/>
      <c r="D3976" s="37"/>
      <c r="E3976" s="37"/>
      <c r="F3976" s="28"/>
      <c r="G3976" s="28"/>
    </row>
    <row r="3977" spans="3:7" s="25" customFormat="1" ht="15" x14ac:dyDescent="0.2">
      <c r="C3977" s="27"/>
      <c r="D3977" s="37"/>
      <c r="E3977" s="37"/>
      <c r="F3977" s="28"/>
      <c r="G3977" s="28"/>
    </row>
    <row r="3978" spans="3:7" s="25" customFormat="1" ht="15" x14ac:dyDescent="0.2">
      <c r="C3978" s="27"/>
      <c r="D3978" s="37"/>
      <c r="E3978" s="37"/>
      <c r="F3978" s="28"/>
      <c r="G3978" s="28"/>
    </row>
    <row r="3979" spans="3:7" s="25" customFormat="1" ht="15" x14ac:dyDescent="0.2">
      <c r="C3979" s="27"/>
      <c r="D3979" s="37"/>
      <c r="E3979" s="37"/>
      <c r="F3979" s="28"/>
      <c r="G3979" s="28"/>
    </row>
    <row r="3980" spans="3:7" s="25" customFormat="1" ht="15" x14ac:dyDescent="0.2">
      <c r="C3980" s="27"/>
      <c r="D3980" s="37"/>
      <c r="E3980" s="37"/>
      <c r="F3980" s="28"/>
      <c r="G3980" s="28"/>
    </row>
    <row r="3981" spans="3:7" s="25" customFormat="1" ht="15" x14ac:dyDescent="0.2">
      <c r="C3981" s="27"/>
      <c r="D3981" s="37"/>
      <c r="E3981" s="37"/>
      <c r="F3981" s="28"/>
      <c r="G3981" s="28"/>
    </row>
    <row r="3982" spans="3:7" s="25" customFormat="1" ht="15" x14ac:dyDescent="0.2">
      <c r="C3982" s="27"/>
      <c r="D3982" s="37"/>
      <c r="E3982" s="37"/>
      <c r="F3982" s="28"/>
      <c r="G3982" s="28"/>
    </row>
    <row r="3983" spans="3:7" s="25" customFormat="1" ht="15" x14ac:dyDescent="0.2">
      <c r="C3983" s="27"/>
      <c r="D3983" s="37"/>
      <c r="E3983" s="37"/>
      <c r="F3983" s="28"/>
      <c r="G3983" s="28"/>
    </row>
    <row r="3984" spans="3:7" s="25" customFormat="1" ht="15" x14ac:dyDescent="0.2">
      <c r="C3984" s="27"/>
      <c r="D3984" s="37"/>
      <c r="E3984" s="37"/>
      <c r="F3984" s="28"/>
      <c r="G3984" s="28"/>
    </row>
    <row r="3985" spans="3:7" s="25" customFormat="1" ht="15" x14ac:dyDescent="0.2">
      <c r="C3985" s="27"/>
      <c r="D3985" s="37"/>
      <c r="E3985" s="37"/>
      <c r="F3985" s="28"/>
      <c r="G3985" s="28"/>
    </row>
    <row r="3986" spans="3:7" s="25" customFormat="1" ht="15" x14ac:dyDescent="0.2">
      <c r="C3986" s="27"/>
      <c r="D3986" s="37"/>
      <c r="E3986" s="37"/>
      <c r="F3986" s="28"/>
      <c r="G3986" s="28"/>
    </row>
    <row r="3987" spans="3:7" s="25" customFormat="1" ht="15" x14ac:dyDescent="0.2">
      <c r="C3987" s="27"/>
      <c r="D3987" s="37"/>
      <c r="E3987" s="37"/>
      <c r="F3987" s="28"/>
      <c r="G3987" s="28"/>
    </row>
    <row r="3988" spans="3:7" s="25" customFormat="1" ht="15" x14ac:dyDescent="0.2">
      <c r="C3988" s="27"/>
      <c r="D3988" s="37"/>
      <c r="E3988" s="37"/>
      <c r="F3988" s="28"/>
      <c r="G3988" s="28"/>
    </row>
    <row r="3989" spans="3:7" s="25" customFormat="1" ht="15" x14ac:dyDescent="0.2">
      <c r="C3989" s="27"/>
      <c r="D3989" s="37"/>
      <c r="E3989" s="37"/>
      <c r="F3989" s="28"/>
      <c r="G3989" s="28"/>
    </row>
    <row r="3990" spans="3:7" s="25" customFormat="1" ht="15" x14ac:dyDescent="0.2">
      <c r="C3990" s="27"/>
      <c r="D3990" s="37"/>
      <c r="E3990" s="37"/>
      <c r="F3990" s="28"/>
      <c r="G3990" s="28"/>
    </row>
    <row r="3991" spans="3:7" s="25" customFormat="1" ht="15" x14ac:dyDescent="0.2">
      <c r="C3991" s="27"/>
      <c r="D3991" s="37"/>
      <c r="E3991" s="37"/>
      <c r="F3991" s="28"/>
      <c r="G3991" s="28"/>
    </row>
    <row r="3992" spans="3:7" s="25" customFormat="1" ht="15" x14ac:dyDescent="0.2">
      <c r="C3992" s="27"/>
      <c r="D3992" s="37"/>
      <c r="E3992" s="37"/>
      <c r="F3992" s="28"/>
      <c r="G3992" s="28"/>
    </row>
    <row r="3993" spans="3:7" s="25" customFormat="1" ht="15" x14ac:dyDescent="0.2">
      <c r="C3993" s="27"/>
      <c r="D3993" s="37"/>
      <c r="E3993" s="37"/>
      <c r="F3993" s="28"/>
      <c r="G3993" s="28"/>
    </row>
    <row r="3994" spans="3:7" s="25" customFormat="1" ht="15" x14ac:dyDescent="0.2">
      <c r="C3994" s="27"/>
      <c r="D3994" s="37"/>
      <c r="E3994" s="37"/>
      <c r="F3994" s="28"/>
      <c r="G3994" s="28"/>
    </row>
    <row r="3995" spans="3:7" s="25" customFormat="1" ht="15" x14ac:dyDescent="0.2">
      <c r="C3995" s="27"/>
      <c r="D3995" s="37"/>
      <c r="E3995" s="37"/>
      <c r="F3995" s="28"/>
      <c r="G3995" s="28"/>
    </row>
    <row r="3996" spans="3:7" s="25" customFormat="1" ht="15" x14ac:dyDescent="0.2">
      <c r="C3996" s="27"/>
      <c r="D3996" s="37"/>
      <c r="E3996" s="37"/>
      <c r="F3996" s="28"/>
      <c r="G3996" s="28"/>
    </row>
    <row r="3997" spans="3:7" s="25" customFormat="1" ht="15" x14ac:dyDescent="0.2">
      <c r="C3997" s="27"/>
      <c r="D3997" s="37"/>
      <c r="E3997" s="37"/>
      <c r="F3997" s="28"/>
      <c r="G3997" s="28"/>
    </row>
    <row r="3998" spans="3:7" s="25" customFormat="1" ht="15" x14ac:dyDescent="0.2">
      <c r="C3998" s="27"/>
      <c r="D3998" s="37"/>
      <c r="E3998" s="37"/>
      <c r="F3998" s="28"/>
      <c r="G3998" s="28"/>
    </row>
    <row r="3999" spans="3:7" s="25" customFormat="1" ht="15" x14ac:dyDescent="0.2">
      <c r="C3999" s="27"/>
      <c r="D3999" s="37"/>
      <c r="E3999" s="37"/>
      <c r="F3999" s="28"/>
      <c r="G3999" s="28"/>
    </row>
    <row r="4000" spans="3:7" s="25" customFormat="1" ht="15" x14ac:dyDescent="0.2">
      <c r="C4000" s="27"/>
      <c r="D4000" s="37"/>
      <c r="E4000" s="37"/>
      <c r="F4000" s="28"/>
      <c r="G4000" s="28"/>
    </row>
    <row r="4001" spans="3:7" s="25" customFormat="1" ht="15" x14ac:dyDescent="0.2">
      <c r="C4001" s="27"/>
      <c r="D4001" s="37"/>
      <c r="E4001" s="37"/>
      <c r="F4001" s="28"/>
      <c r="G4001" s="28"/>
    </row>
    <row r="4002" spans="3:7" s="25" customFormat="1" ht="15" x14ac:dyDescent="0.2">
      <c r="C4002" s="27"/>
      <c r="D4002" s="37"/>
      <c r="E4002" s="37"/>
      <c r="F4002" s="28"/>
      <c r="G4002" s="28"/>
    </row>
    <row r="4003" spans="3:7" s="25" customFormat="1" ht="15" x14ac:dyDescent="0.2">
      <c r="C4003" s="27"/>
      <c r="D4003" s="37"/>
      <c r="E4003" s="37"/>
      <c r="F4003" s="28"/>
      <c r="G4003" s="28"/>
    </row>
    <row r="4004" spans="3:7" s="25" customFormat="1" ht="15" x14ac:dyDescent="0.2">
      <c r="C4004" s="27"/>
      <c r="D4004" s="37"/>
      <c r="E4004" s="37"/>
      <c r="F4004" s="28"/>
      <c r="G4004" s="28"/>
    </row>
    <row r="4005" spans="3:7" s="25" customFormat="1" ht="15" x14ac:dyDescent="0.2">
      <c r="C4005" s="27"/>
      <c r="D4005" s="37"/>
      <c r="E4005" s="37"/>
      <c r="F4005" s="28"/>
      <c r="G4005" s="28"/>
    </row>
    <row r="4006" spans="3:7" s="25" customFormat="1" ht="15" x14ac:dyDescent="0.2">
      <c r="C4006" s="27"/>
      <c r="D4006" s="37"/>
      <c r="E4006" s="37"/>
      <c r="F4006" s="28"/>
      <c r="G4006" s="28"/>
    </row>
    <row r="4007" spans="3:7" s="25" customFormat="1" ht="15" x14ac:dyDescent="0.2">
      <c r="C4007" s="27"/>
      <c r="D4007" s="37"/>
      <c r="E4007" s="37"/>
      <c r="F4007" s="28"/>
      <c r="G4007" s="28"/>
    </row>
    <row r="4008" spans="3:7" s="25" customFormat="1" ht="15" x14ac:dyDescent="0.2">
      <c r="C4008" s="27"/>
      <c r="D4008" s="37"/>
      <c r="E4008" s="37"/>
      <c r="F4008" s="28"/>
      <c r="G4008" s="28"/>
    </row>
    <row r="4009" spans="3:7" s="25" customFormat="1" ht="15" x14ac:dyDescent="0.2">
      <c r="C4009" s="27"/>
      <c r="D4009" s="37"/>
      <c r="E4009" s="37"/>
      <c r="F4009" s="28"/>
      <c r="G4009" s="28"/>
    </row>
    <row r="4010" spans="3:7" s="25" customFormat="1" ht="15" x14ac:dyDescent="0.2">
      <c r="C4010" s="27"/>
      <c r="D4010" s="37"/>
      <c r="E4010" s="37"/>
      <c r="F4010" s="28"/>
      <c r="G4010" s="28"/>
    </row>
    <row r="4011" spans="3:7" s="25" customFormat="1" ht="15" x14ac:dyDescent="0.2">
      <c r="C4011" s="27"/>
      <c r="D4011" s="37"/>
      <c r="E4011" s="37"/>
      <c r="F4011" s="28"/>
      <c r="G4011" s="28"/>
    </row>
    <row r="4012" spans="3:7" s="25" customFormat="1" ht="15" x14ac:dyDescent="0.2">
      <c r="C4012" s="27"/>
      <c r="D4012" s="37"/>
      <c r="E4012" s="37"/>
      <c r="F4012" s="28"/>
      <c r="G4012" s="28"/>
    </row>
    <row r="4013" spans="3:7" s="25" customFormat="1" ht="15" x14ac:dyDescent="0.2">
      <c r="C4013" s="27"/>
      <c r="D4013" s="37"/>
      <c r="E4013" s="37"/>
      <c r="F4013" s="28"/>
      <c r="G4013" s="28"/>
    </row>
    <row r="4014" spans="3:7" s="25" customFormat="1" ht="15" x14ac:dyDescent="0.2">
      <c r="C4014" s="27"/>
      <c r="D4014" s="37"/>
      <c r="E4014" s="37"/>
      <c r="F4014" s="28"/>
      <c r="G4014" s="28"/>
    </row>
    <row r="4015" spans="3:7" s="25" customFormat="1" ht="15" x14ac:dyDescent="0.2">
      <c r="C4015" s="27"/>
      <c r="D4015" s="37"/>
      <c r="E4015" s="37"/>
      <c r="F4015" s="28"/>
      <c r="G4015" s="28"/>
    </row>
    <row r="4016" spans="3:7" s="25" customFormat="1" ht="15" x14ac:dyDescent="0.2">
      <c r="C4016" s="27"/>
      <c r="D4016" s="37"/>
      <c r="E4016" s="37"/>
      <c r="F4016" s="28"/>
      <c r="G4016" s="28"/>
    </row>
    <row r="4017" spans="3:7" s="25" customFormat="1" ht="15" x14ac:dyDescent="0.2">
      <c r="C4017" s="27"/>
      <c r="D4017" s="37"/>
      <c r="E4017" s="37"/>
      <c r="F4017" s="28"/>
      <c r="G4017" s="28"/>
    </row>
    <row r="4018" spans="3:7" s="25" customFormat="1" ht="15" x14ac:dyDescent="0.2">
      <c r="C4018" s="27"/>
      <c r="D4018" s="37"/>
      <c r="E4018" s="37"/>
      <c r="F4018" s="28"/>
      <c r="G4018" s="28"/>
    </row>
    <row r="4019" spans="3:7" s="25" customFormat="1" ht="15" x14ac:dyDescent="0.2">
      <c r="C4019" s="27"/>
      <c r="D4019" s="37"/>
      <c r="E4019" s="37"/>
      <c r="F4019" s="28"/>
      <c r="G4019" s="28"/>
    </row>
    <row r="4020" spans="3:7" s="25" customFormat="1" ht="15" x14ac:dyDescent="0.2">
      <c r="C4020" s="27"/>
      <c r="D4020" s="37"/>
      <c r="E4020" s="37"/>
      <c r="F4020" s="28"/>
      <c r="G4020" s="28"/>
    </row>
    <row r="4021" spans="3:7" s="25" customFormat="1" ht="15" x14ac:dyDescent="0.2">
      <c r="C4021" s="27"/>
      <c r="D4021" s="37"/>
      <c r="E4021" s="37"/>
      <c r="F4021" s="28"/>
      <c r="G4021" s="28"/>
    </row>
    <row r="4022" spans="3:7" s="25" customFormat="1" ht="15" x14ac:dyDescent="0.2">
      <c r="C4022" s="27"/>
      <c r="D4022" s="37"/>
      <c r="E4022" s="37"/>
      <c r="F4022" s="28"/>
      <c r="G4022" s="28"/>
    </row>
    <row r="4023" spans="3:7" s="25" customFormat="1" ht="15" x14ac:dyDescent="0.2">
      <c r="C4023" s="27"/>
      <c r="D4023" s="37"/>
      <c r="E4023" s="37"/>
      <c r="F4023" s="28"/>
      <c r="G4023" s="28"/>
    </row>
    <row r="4024" spans="3:7" s="25" customFormat="1" ht="15" x14ac:dyDescent="0.2">
      <c r="C4024" s="27"/>
      <c r="D4024" s="37"/>
      <c r="E4024" s="37"/>
      <c r="F4024" s="28"/>
      <c r="G4024" s="28"/>
    </row>
    <row r="4025" spans="3:7" s="25" customFormat="1" ht="15" x14ac:dyDescent="0.2">
      <c r="C4025" s="27"/>
      <c r="D4025" s="37"/>
      <c r="E4025" s="37"/>
      <c r="F4025" s="28"/>
      <c r="G4025" s="28"/>
    </row>
    <row r="4026" spans="3:7" s="25" customFormat="1" ht="15" x14ac:dyDescent="0.2">
      <c r="C4026" s="27"/>
      <c r="D4026" s="37"/>
      <c r="E4026" s="37"/>
      <c r="F4026" s="28"/>
      <c r="G4026" s="28"/>
    </row>
    <row r="4027" spans="3:7" s="25" customFormat="1" ht="15" x14ac:dyDescent="0.2">
      <c r="C4027" s="27"/>
      <c r="D4027" s="37"/>
      <c r="E4027" s="37"/>
      <c r="F4027" s="28"/>
      <c r="G4027" s="28"/>
    </row>
    <row r="4028" spans="3:7" s="25" customFormat="1" ht="15" x14ac:dyDescent="0.2">
      <c r="C4028" s="27"/>
      <c r="D4028" s="37"/>
      <c r="E4028" s="37"/>
      <c r="F4028" s="28"/>
      <c r="G4028" s="28"/>
    </row>
    <row r="4029" spans="3:7" s="25" customFormat="1" ht="15" x14ac:dyDescent="0.2">
      <c r="C4029" s="27"/>
      <c r="D4029" s="37"/>
      <c r="E4029" s="37"/>
      <c r="F4029" s="28"/>
      <c r="G4029" s="28"/>
    </row>
    <row r="4030" spans="3:7" s="25" customFormat="1" ht="15" x14ac:dyDescent="0.2">
      <c r="C4030" s="27"/>
      <c r="D4030" s="37"/>
      <c r="E4030" s="37"/>
      <c r="F4030" s="28"/>
      <c r="G4030" s="28"/>
    </row>
    <row r="4031" spans="3:7" s="25" customFormat="1" ht="15" x14ac:dyDescent="0.2">
      <c r="C4031" s="27"/>
      <c r="D4031" s="37"/>
      <c r="E4031" s="37"/>
      <c r="F4031" s="28"/>
      <c r="G4031" s="28"/>
    </row>
    <row r="4032" spans="3:7" s="25" customFormat="1" ht="15" x14ac:dyDescent="0.2">
      <c r="C4032" s="27"/>
      <c r="D4032" s="37"/>
      <c r="E4032" s="37"/>
      <c r="F4032" s="28"/>
      <c r="G4032" s="28"/>
    </row>
    <row r="4033" spans="3:7" s="25" customFormat="1" ht="15" x14ac:dyDescent="0.2">
      <c r="C4033" s="27"/>
      <c r="D4033" s="37"/>
      <c r="E4033" s="37"/>
      <c r="F4033" s="28"/>
      <c r="G4033" s="28"/>
    </row>
    <row r="4034" spans="3:7" s="25" customFormat="1" ht="15" x14ac:dyDescent="0.2">
      <c r="C4034" s="27"/>
      <c r="D4034" s="37"/>
      <c r="E4034" s="37"/>
      <c r="F4034" s="28"/>
      <c r="G4034" s="28"/>
    </row>
    <row r="4035" spans="3:7" s="25" customFormat="1" ht="15" x14ac:dyDescent="0.2">
      <c r="C4035" s="27"/>
      <c r="D4035" s="37"/>
      <c r="E4035" s="37"/>
      <c r="F4035" s="28"/>
      <c r="G4035" s="28"/>
    </row>
    <row r="4036" spans="3:7" s="25" customFormat="1" ht="15" x14ac:dyDescent="0.2">
      <c r="C4036" s="27"/>
      <c r="D4036" s="37"/>
      <c r="E4036" s="37"/>
      <c r="F4036" s="28"/>
      <c r="G4036" s="28"/>
    </row>
    <row r="4037" spans="3:7" s="25" customFormat="1" ht="15" x14ac:dyDescent="0.2">
      <c r="C4037" s="27"/>
      <c r="D4037" s="37"/>
      <c r="E4037" s="37"/>
      <c r="F4037" s="28"/>
      <c r="G4037" s="28"/>
    </row>
    <row r="4038" spans="3:7" s="25" customFormat="1" ht="15" x14ac:dyDescent="0.2">
      <c r="C4038" s="27"/>
      <c r="D4038" s="37"/>
      <c r="E4038" s="37"/>
      <c r="F4038" s="28"/>
      <c r="G4038" s="28"/>
    </row>
    <row r="4039" spans="3:7" s="25" customFormat="1" ht="15" x14ac:dyDescent="0.2">
      <c r="C4039" s="27"/>
      <c r="D4039" s="37"/>
      <c r="E4039" s="37"/>
      <c r="F4039" s="28"/>
      <c r="G4039" s="28"/>
    </row>
    <row r="4040" spans="3:7" s="25" customFormat="1" ht="15" x14ac:dyDescent="0.2">
      <c r="C4040" s="27"/>
      <c r="D4040" s="37"/>
      <c r="E4040" s="37"/>
      <c r="F4040" s="28"/>
      <c r="G4040" s="28"/>
    </row>
    <row r="4041" spans="3:7" s="25" customFormat="1" ht="15" x14ac:dyDescent="0.2">
      <c r="C4041" s="27"/>
      <c r="D4041" s="37"/>
      <c r="E4041" s="37"/>
      <c r="F4041" s="28"/>
      <c r="G4041" s="28"/>
    </row>
    <row r="4042" spans="3:7" s="25" customFormat="1" ht="15" x14ac:dyDescent="0.2">
      <c r="C4042" s="27"/>
      <c r="D4042" s="37"/>
      <c r="E4042" s="37"/>
      <c r="F4042" s="28"/>
      <c r="G4042" s="28"/>
    </row>
    <row r="4043" spans="3:7" s="25" customFormat="1" ht="15" x14ac:dyDescent="0.2">
      <c r="C4043" s="27"/>
      <c r="D4043" s="37"/>
      <c r="E4043" s="37"/>
      <c r="F4043" s="28"/>
      <c r="G4043" s="28"/>
    </row>
    <row r="4044" spans="3:7" s="25" customFormat="1" ht="15" x14ac:dyDescent="0.2">
      <c r="C4044" s="27"/>
      <c r="D4044" s="37"/>
      <c r="E4044" s="37"/>
      <c r="F4044" s="28"/>
      <c r="G4044" s="28"/>
    </row>
    <row r="4045" spans="3:7" s="25" customFormat="1" ht="15" x14ac:dyDescent="0.2">
      <c r="C4045" s="27"/>
      <c r="D4045" s="37"/>
      <c r="E4045" s="37"/>
      <c r="F4045" s="28"/>
      <c r="G4045" s="28"/>
    </row>
    <row r="4046" spans="3:7" s="25" customFormat="1" ht="15" x14ac:dyDescent="0.2">
      <c r="C4046" s="27"/>
      <c r="D4046" s="37"/>
      <c r="E4046" s="37"/>
      <c r="F4046" s="28"/>
      <c r="G4046" s="28"/>
    </row>
    <row r="4047" spans="3:7" s="25" customFormat="1" ht="15" x14ac:dyDescent="0.2">
      <c r="C4047" s="27"/>
      <c r="D4047" s="37"/>
      <c r="E4047" s="37"/>
      <c r="F4047" s="28"/>
      <c r="G4047" s="28"/>
    </row>
    <row r="4048" spans="3:7" s="25" customFormat="1" ht="15" x14ac:dyDescent="0.2">
      <c r="C4048" s="27"/>
      <c r="D4048" s="37"/>
      <c r="E4048" s="37"/>
      <c r="F4048" s="28"/>
      <c r="G4048" s="28"/>
    </row>
    <row r="4049" spans="3:7" s="25" customFormat="1" ht="15" x14ac:dyDescent="0.2">
      <c r="C4049" s="27"/>
      <c r="D4049" s="37"/>
      <c r="E4049" s="37"/>
      <c r="F4049" s="28"/>
      <c r="G4049" s="28"/>
    </row>
    <row r="4050" spans="3:7" s="25" customFormat="1" ht="15" x14ac:dyDescent="0.2">
      <c r="C4050" s="27"/>
      <c r="D4050" s="37"/>
      <c r="E4050" s="37"/>
      <c r="F4050" s="28"/>
      <c r="G4050" s="28"/>
    </row>
    <row r="4051" spans="3:7" s="25" customFormat="1" ht="15" x14ac:dyDescent="0.2">
      <c r="C4051" s="27"/>
      <c r="D4051" s="37"/>
      <c r="E4051" s="37"/>
      <c r="F4051" s="28"/>
      <c r="G4051" s="28"/>
    </row>
    <row r="4052" spans="3:7" s="25" customFormat="1" ht="15" x14ac:dyDescent="0.2">
      <c r="C4052" s="27"/>
      <c r="D4052" s="37"/>
      <c r="E4052" s="37"/>
      <c r="F4052" s="28"/>
      <c r="G4052" s="28"/>
    </row>
    <row r="4053" spans="3:7" s="25" customFormat="1" ht="15" x14ac:dyDescent="0.2">
      <c r="C4053" s="27"/>
      <c r="D4053" s="37"/>
      <c r="E4053" s="37"/>
      <c r="F4053" s="28"/>
      <c r="G4053" s="28"/>
    </row>
    <row r="4054" spans="3:7" s="25" customFormat="1" ht="15" x14ac:dyDescent="0.2">
      <c r="C4054" s="27"/>
      <c r="D4054" s="37"/>
      <c r="E4054" s="37"/>
      <c r="F4054" s="28"/>
      <c r="G4054" s="28"/>
    </row>
    <row r="4055" spans="3:7" s="25" customFormat="1" ht="15" x14ac:dyDescent="0.2">
      <c r="C4055" s="27"/>
      <c r="D4055" s="37"/>
      <c r="E4055" s="37"/>
      <c r="F4055" s="28"/>
      <c r="G4055" s="28"/>
    </row>
    <row r="4056" spans="3:7" s="25" customFormat="1" ht="15" x14ac:dyDescent="0.2">
      <c r="C4056" s="27"/>
      <c r="D4056" s="37"/>
      <c r="E4056" s="37"/>
      <c r="F4056" s="28"/>
      <c r="G4056" s="28"/>
    </row>
    <row r="4057" spans="3:7" s="25" customFormat="1" ht="15" x14ac:dyDescent="0.2">
      <c r="C4057" s="27"/>
      <c r="D4057" s="37"/>
      <c r="E4057" s="37"/>
      <c r="F4057" s="28"/>
      <c r="G4057" s="28"/>
    </row>
    <row r="4058" spans="3:7" s="25" customFormat="1" ht="15" x14ac:dyDescent="0.2">
      <c r="C4058" s="27"/>
      <c r="D4058" s="37"/>
      <c r="E4058" s="37"/>
      <c r="F4058" s="28"/>
      <c r="G4058" s="28"/>
    </row>
    <row r="4059" spans="3:7" s="25" customFormat="1" ht="15" x14ac:dyDescent="0.2">
      <c r="C4059" s="27"/>
      <c r="D4059" s="37"/>
      <c r="E4059" s="37"/>
      <c r="F4059" s="28"/>
      <c r="G4059" s="28"/>
    </row>
    <row r="4060" spans="3:7" s="25" customFormat="1" ht="15" x14ac:dyDescent="0.2">
      <c r="C4060" s="27"/>
      <c r="D4060" s="37"/>
      <c r="E4060" s="37"/>
      <c r="F4060" s="28"/>
      <c r="G4060" s="28"/>
    </row>
    <row r="4061" spans="3:7" s="25" customFormat="1" ht="15" x14ac:dyDescent="0.2">
      <c r="C4061" s="27"/>
      <c r="D4061" s="37"/>
      <c r="E4061" s="37"/>
      <c r="F4061" s="28"/>
      <c r="G4061" s="28"/>
    </row>
    <row r="4062" spans="3:7" s="25" customFormat="1" ht="15" x14ac:dyDescent="0.2">
      <c r="C4062" s="27"/>
      <c r="D4062" s="37"/>
      <c r="E4062" s="37"/>
      <c r="F4062" s="28"/>
      <c r="G4062" s="28"/>
    </row>
    <row r="4063" spans="3:7" s="25" customFormat="1" ht="15" x14ac:dyDescent="0.2">
      <c r="C4063" s="27"/>
      <c r="D4063" s="37"/>
      <c r="E4063" s="37"/>
      <c r="F4063" s="28"/>
      <c r="G4063" s="28"/>
    </row>
    <row r="4064" spans="3:7" s="25" customFormat="1" ht="15" x14ac:dyDescent="0.2">
      <c r="C4064" s="27"/>
      <c r="D4064" s="37"/>
      <c r="E4064" s="37"/>
      <c r="F4064" s="28"/>
      <c r="G4064" s="28"/>
    </row>
    <row r="4065" spans="3:7" s="25" customFormat="1" ht="15" x14ac:dyDescent="0.2">
      <c r="C4065" s="27"/>
      <c r="D4065" s="37"/>
      <c r="E4065" s="37"/>
      <c r="F4065" s="28"/>
      <c r="G4065" s="28"/>
    </row>
    <row r="4066" spans="3:7" s="25" customFormat="1" ht="15" x14ac:dyDescent="0.2">
      <c r="C4066" s="27"/>
      <c r="D4066" s="37"/>
      <c r="E4066" s="37"/>
      <c r="F4066" s="28"/>
      <c r="G4066" s="28"/>
    </row>
    <row r="4067" spans="3:7" s="25" customFormat="1" ht="15" x14ac:dyDescent="0.2">
      <c r="C4067" s="27"/>
      <c r="D4067" s="37"/>
      <c r="E4067" s="37"/>
      <c r="F4067" s="28"/>
      <c r="G4067" s="28"/>
    </row>
    <row r="4068" spans="3:7" s="25" customFormat="1" ht="15" x14ac:dyDescent="0.2">
      <c r="C4068" s="27"/>
      <c r="D4068" s="37"/>
      <c r="E4068" s="37"/>
      <c r="F4068" s="28"/>
      <c r="G4068" s="28"/>
    </row>
    <row r="4069" spans="3:7" s="25" customFormat="1" ht="15" x14ac:dyDescent="0.2">
      <c r="C4069" s="27"/>
      <c r="D4069" s="37"/>
      <c r="E4069" s="37"/>
      <c r="F4069" s="28"/>
      <c r="G4069" s="28"/>
    </row>
    <row r="4070" spans="3:7" s="25" customFormat="1" ht="15" x14ac:dyDescent="0.2">
      <c r="C4070" s="27"/>
      <c r="D4070" s="37"/>
      <c r="E4070" s="37"/>
      <c r="F4070" s="28"/>
      <c r="G4070" s="28"/>
    </row>
    <row r="4071" spans="3:7" s="25" customFormat="1" ht="15" x14ac:dyDescent="0.2">
      <c r="C4071" s="27"/>
      <c r="D4071" s="37"/>
      <c r="E4071" s="37"/>
      <c r="F4071" s="28"/>
      <c r="G4071" s="28"/>
    </row>
    <row r="4072" spans="3:7" s="25" customFormat="1" ht="15" x14ac:dyDescent="0.2">
      <c r="C4072" s="27"/>
      <c r="D4072" s="37"/>
      <c r="E4072" s="37"/>
      <c r="F4072" s="28"/>
      <c r="G4072" s="28"/>
    </row>
    <row r="4073" spans="3:7" s="25" customFormat="1" ht="15" x14ac:dyDescent="0.2">
      <c r="C4073" s="27"/>
      <c r="D4073" s="37"/>
      <c r="E4073" s="37"/>
      <c r="F4073" s="28"/>
      <c r="G4073" s="28"/>
    </row>
    <row r="4074" spans="3:7" s="25" customFormat="1" ht="15" x14ac:dyDescent="0.2">
      <c r="C4074" s="27"/>
      <c r="D4074" s="37"/>
      <c r="E4074" s="37"/>
      <c r="F4074" s="28"/>
      <c r="G4074" s="28"/>
    </row>
    <row r="4075" spans="3:7" s="25" customFormat="1" ht="15" x14ac:dyDescent="0.2">
      <c r="C4075" s="27"/>
      <c r="D4075" s="37"/>
      <c r="E4075" s="37"/>
      <c r="F4075" s="28"/>
      <c r="G4075" s="28"/>
    </row>
    <row r="4076" spans="3:7" s="25" customFormat="1" ht="15" x14ac:dyDescent="0.2">
      <c r="C4076" s="27"/>
      <c r="D4076" s="37"/>
      <c r="E4076" s="37"/>
      <c r="F4076" s="28"/>
      <c r="G4076" s="28"/>
    </row>
    <row r="4077" spans="3:7" s="25" customFormat="1" ht="15" x14ac:dyDescent="0.2">
      <c r="C4077" s="27"/>
      <c r="D4077" s="37"/>
      <c r="E4077" s="37"/>
      <c r="F4077" s="28"/>
      <c r="G4077" s="28"/>
    </row>
    <row r="4078" spans="3:7" s="25" customFormat="1" ht="15" x14ac:dyDescent="0.2">
      <c r="C4078" s="27"/>
      <c r="D4078" s="37"/>
      <c r="E4078" s="37"/>
      <c r="F4078" s="28"/>
      <c r="G4078" s="28"/>
    </row>
    <row r="4079" spans="3:7" s="25" customFormat="1" ht="15" x14ac:dyDescent="0.2">
      <c r="C4079" s="27"/>
      <c r="D4079" s="37"/>
      <c r="E4079" s="37"/>
      <c r="F4079" s="28"/>
      <c r="G4079" s="28"/>
    </row>
    <row r="4080" spans="3:7" s="25" customFormat="1" ht="15" x14ac:dyDescent="0.2">
      <c r="C4080" s="27"/>
      <c r="D4080" s="37"/>
      <c r="E4080" s="37"/>
      <c r="F4080" s="28"/>
      <c r="G4080" s="28"/>
    </row>
    <row r="4081" spans="3:7" s="25" customFormat="1" ht="15" x14ac:dyDescent="0.2">
      <c r="C4081" s="27"/>
      <c r="D4081" s="37"/>
      <c r="E4081" s="37"/>
      <c r="F4081" s="28"/>
      <c r="G4081" s="28"/>
    </row>
    <row r="4082" spans="3:7" s="25" customFormat="1" ht="15" x14ac:dyDescent="0.2">
      <c r="C4082" s="27"/>
      <c r="D4082" s="37"/>
      <c r="E4082" s="37"/>
      <c r="F4082" s="28"/>
      <c r="G4082" s="28"/>
    </row>
    <row r="4083" spans="3:7" s="25" customFormat="1" ht="15" x14ac:dyDescent="0.2">
      <c r="C4083" s="27"/>
      <c r="D4083" s="37"/>
      <c r="E4083" s="37"/>
      <c r="F4083" s="28"/>
      <c r="G4083" s="28"/>
    </row>
    <row r="4084" spans="3:7" s="25" customFormat="1" ht="15" x14ac:dyDescent="0.2">
      <c r="C4084" s="27"/>
      <c r="D4084" s="37"/>
      <c r="E4084" s="37"/>
      <c r="F4084" s="28"/>
      <c r="G4084" s="28"/>
    </row>
    <row r="4085" spans="3:7" s="25" customFormat="1" ht="15" x14ac:dyDescent="0.2">
      <c r="C4085" s="27"/>
      <c r="D4085" s="37"/>
      <c r="E4085" s="37"/>
      <c r="F4085" s="28"/>
      <c r="G4085" s="28"/>
    </row>
    <row r="4086" spans="3:7" s="25" customFormat="1" ht="15" x14ac:dyDescent="0.2">
      <c r="C4086" s="27"/>
      <c r="D4086" s="37"/>
      <c r="E4086" s="37"/>
      <c r="F4086" s="28"/>
      <c r="G4086" s="28"/>
    </row>
    <row r="4087" spans="3:7" s="25" customFormat="1" ht="15" x14ac:dyDescent="0.2">
      <c r="C4087" s="27"/>
      <c r="D4087" s="37"/>
      <c r="E4087" s="37"/>
      <c r="F4087" s="28"/>
      <c r="G4087" s="28"/>
    </row>
    <row r="4088" spans="3:7" s="25" customFormat="1" ht="15" x14ac:dyDescent="0.2">
      <c r="C4088" s="27"/>
      <c r="D4088" s="37"/>
      <c r="E4088" s="37"/>
      <c r="F4088" s="28"/>
      <c r="G4088" s="28"/>
    </row>
    <row r="4089" spans="3:7" s="25" customFormat="1" ht="15" x14ac:dyDescent="0.2">
      <c r="C4089" s="27"/>
      <c r="D4089" s="37"/>
      <c r="E4089" s="37"/>
      <c r="F4089" s="28"/>
      <c r="G4089" s="28"/>
    </row>
    <row r="4090" spans="3:7" s="25" customFormat="1" ht="15" x14ac:dyDescent="0.2">
      <c r="C4090" s="27"/>
      <c r="D4090" s="37"/>
      <c r="E4090" s="37"/>
      <c r="F4090" s="28"/>
      <c r="G4090" s="28"/>
    </row>
    <row r="4091" spans="3:7" s="25" customFormat="1" ht="15" x14ac:dyDescent="0.2">
      <c r="C4091" s="27"/>
      <c r="D4091" s="37"/>
      <c r="E4091" s="37"/>
      <c r="F4091" s="28"/>
      <c r="G4091" s="28"/>
    </row>
    <row r="4092" spans="3:7" s="25" customFormat="1" ht="15" x14ac:dyDescent="0.2">
      <c r="C4092" s="27"/>
      <c r="D4092" s="37"/>
      <c r="E4092" s="37"/>
      <c r="F4092" s="28"/>
      <c r="G4092" s="28"/>
    </row>
    <row r="4093" spans="3:7" s="25" customFormat="1" ht="15" x14ac:dyDescent="0.2">
      <c r="C4093" s="27"/>
      <c r="D4093" s="37"/>
      <c r="E4093" s="37"/>
      <c r="F4093" s="28"/>
      <c r="G4093" s="28"/>
    </row>
    <row r="4094" spans="3:7" s="25" customFormat="1" ht="15" x14ac:dyDescent="0.2">
      <c r="C4094" s="27"/>
      <c r="D4094" s="37"/>
      <c r="E4094" s="37"/>
      <c r="F4094" s="28"/>
      <c r="G4094" s="28"/>
    </row>
    <row r="4095" spans="3:7" s="25" customFormat="1" ht="15" x14ac:dyDescent="0.2">
      <c r="C4095" s="27"/>
      <c r="D4095" s="37"/>
      <c r="E4095" s="37"/>
      <c r="F4095" s="28"/>
      <c r="G4095" s="28"/>
    </row>
    <row r="4096" spans="3:7" s="25" customFormat="1" ht="15" x14ac:dyDescent="0.2">
      <c r="C4096" s="27"/>
      <c r="D4096" s="37"/>
      <c r="E4096" s="37"/>
      <c r="F4096" s="28"/>
      <c r="G4096" s="28"/>
    </row>
    <row r="4097" spans="3:7" s="25" customFormat="1" ht="15" x14ac:dyDescent="0.2">
      <c r="C4097" s="27"/>
      <c r="D4097" s="37"/>
      <c r="E4097" s="37"/>
      <c r="F4097" s="28"/>
      <c r="G4097" s="28"/>
    </row>
    <row r="4098" spans="3:7" s="25" customFormat="1" ht="15" x14ac:dyDescent="0.2">
      <c r="C4098" s="27"/>
      <c r="D4098" s="37"/>
      <c r="E4098" s="37"/>
      <c r="F4098" s="28"/>
      <c r="G4098" s="28"/>
    </row>
    <row r="4099" spans="3:7" s="25" customFormat="1" ht="15" x14ac:dyDescent="0.2">
      <c r="C4099" s="27"/>
      <c r="D4099" s="37"/>
      <c r="E4099" s="37"/>
      <c r="F4099" s="28"/>
      <c r="G4099" s="28"/>
    </row>
    <row r="4100" spans="3:7" s="25" customFormat="1" ht="15" x14ac:dyDescent="0.2">
      <c r="C4100" s="27"/>
      <c r="D4100" s="37"/>
      <c r="E4100" s="37"/>
      <c r="F4100" s="28"/>
      <c r="G4100" s="28"/>
    </row>
    <row r="4101" spans="3:7" s="25" customFormat="1" ht="15" x14ac:dyDescent="0.2">
      <c r="C4101" s="27"/>
      <c r="D4101" s="37"/>
      <c r="E4101" s="37"/>
      <c r="F4101" s="28"/>
      <c r="G4101" s="28"/>
    </row>
    <row r="4102" spans="3:7" s="25" customFormat="1" ht="15" x14ac:dyDescent="0.2">
      <c r="C4102" s="27"/>
      <c r="D4102" s="37"/>
      <c r="E4102" s="37"/>
      <c r="F4102" s="28"/>
      <c r="G4102" s="28"/>
    </row>
    <row r="4103" spans="3:7" s="25" customFormat="1" ht="15" x14ac:dyDescent="0.2">
      <c r="C4103" s="27"/>
      <c r="D4103" s="37"/>
      <c r="E4103" s="37"/>
      <c r="F4103" s="28"/>
      <c r="G4103" s="28"/>
    </row>
    <row r="4104" spans="3:7" s="25" customFormat="1" ht="15" x14ac:dyDescent="0.2">
      <c r="C4104" s="27"/>
      <c r="D4104" s="37"/>
      <c r="E4104" s="37"/>
      <c r="F4104" s="28"/>
      <c r="G4104" s="28"/>
    </row>
    <row r="4105" spans="3:7" s="25" customFormat="1" ht="15" x14ac:dyDescent="0.2">
      <c r="C4105" s="27"/>
      <c r="D4105" s="37"/>
      <c r="E4105" s="37"/>
      <c r="F4105" s="28"/>
      <c r="G4105" s="28"/>
    </row>
    <row r="4106" spans="3:7" s="25" customFormat="1" ht="15" x14ac:dyDescent="0.2">
      <c r="C4106" s="27"/>
      <c r="D4106" s="37"/>
      <c r="E4106" s="37"/>
      <c r="F4106" s="28"/>
      <c r="G4106" s="28"/>
    </row>
    <row r="4107" spans="3:7" s="25" customFormat="1" ht="15" x14ac:dyDescent="0.2">
      <c r="C4107" s="27"/>
      <c r="D4107" s="37"/>
      <c r="E4107" s="37"/>
      <c r="F4107" s="28"/>
      <c r="G4107" s="28"/>
    </row>
    <row r="4108" spans="3:7" s="25" customFormat="1" ht="15" x14ac:dyDescent="0.2">
      <c r="C4108" s="27"/>
      <c r="D4108" s="37"/>
      <c r="E4108" s="37"/>
      <c r="F4108" s="28"/>
      <c r="G4108" s="28"/>
    </row>
    <row r="4109" spans="3:7" s="25" customFormat="1" ht="15" x14ac:dyDescent="0.2">
      <c r="C4109" s="27"/>
      <c r="D4109" s="37"/>
      <c r="E4109" s="37"/>
      <c r="F4109" s="28"/>
      <c r="G4109" s="28"/>
    </row>
    <row r="4110" spans="3:7" s="25" customFormat="1" ht="15" x14ac:dyDescent="0.2">
      <c r="C4110" s="27"/>
      <c r="D4110" s="37"/>
      <c r="E4110" s="37"/>
      <c r="F4110" s="28"/>
      <c r="G4110" s="28"/>
    </row>
    <row r="4111" spans="3:7" s="25" customFormat="1" ht="15" x14ac:dyDescent="0.2">
      <c r="C4111" s="27"/>
      <c r="D4111" s="37"/>
      <c r="E4111" s="37"/>
      <c r="F4111" s="28"/>
      <c r="G4111" s="28"/>
    </row>
    <row r="4112" spans="3:7" s="25" customFormat="1" ht="15" x14ac:dyDescent="0.2">
      <c r="C4112" s="27"/>
      <c r="D4112" s="37"/>
      <c r="E4112" s="37"/>
      <c r="F4112" s="28"/>
      <c r="G4112" s="28"/>
    </row>
    <row r="4113" spans="3:7" s="25" customFormat="1" ht="15" x14ac:dyDescent="0.2">
      <c r="C4113" s="27"/>
      <c r="D4113" s="37"/>
      <c r="E4113" s="37"/>
      <c r="F4113" s="28"/>
      <c r="G4113" s="28"/>
    </row>
    <row r="4114" spans="3:7" s="25" customFormat="1" ht="15" x14ac:dyDescent="0.2">
      <c r="C4114" s="27"/>
      <c r="D4114" s="37"/>
      <c r="E4114" s="37"/>
      <c r="F4114" s="28"/>
      <c r="G4114" s="28"/>
    </row>
    <row r="4115" spans="3:7" s="25" customFormat="1" ht="15" x14ac:dyDescent="0.2">
      <c r="C4115" s="27"/>
      <c r="D4115" s="37"/>
      <c r="E4115" s="37"/>
      <c r="F4115" s="28"/>
      <c r="G4115" s="28"/>
    </row>
    <row r="4116" spans="3:7" s="25" customFormat="1" ht="15" x14ac:dyDescent="0.2">
      <c r="C4116" s="27"/>
      <c r="D4116" s="37"/>
      <c r="E4116" s="37"/>
      <c r="F4116" s="28"/>
      <c r="G4116" s="28"/>
    </row>
    <row r="4117" spans="3:7" s="25" customFormat="1" ht="15" x14ac:dyDescent="0.2">
      <c r="C4117" s="27"/>
      <c r="D4117" s="37"/>
      <c r="E4117" s="37"/>
      <c r="F4117" s="28"/>
      <c r="G4117" s="28"/>
    </row>
    <row r="4118" spans="3:7" s="25" customFormat="1" ht="15" x14ac:dyDescent="0.2">
      <c r="C4118" s="27"/>
      <c r="D4118" s="37"/>
      <c r="E4118" s="37"/>
      <c r="F4118" s="28"/>
      <c r="G4118" s="28"/>
    </row>
    <row r="4119" spans="3:7" s="25" customFormat="1" ht="15" x14ac:dyDescent="0.2">
      <c r="C4119" s="27"/>
      <c r="D4119" s="37"/>
      <c r="E4119" s="37"/>
      <c r="F4119" s="28"/>
      <c r="G4119" s="28"/>
    </row>
    <row r="4120" spans="3:7" s="25" customFormat="1" ht="15" x14ac:dyDescent="0.2">
      <c r="C4120" s="27"/>
      <c r="D4120" s="37"/>
      <c r="E4120" s="37"/>
      <c r="F4120" s="28"/>
      <c r="G4120" s="28"/>
    </row>
    <row r="4121" spans="3:7" s="25" customFormat="1" ht="15" x14ac:dyDescent="0.2">
      <c r="C4121" s="27"/>
      <c r="D4121" s="37"/>
      <c r="E4121" s="37"/>
      <c r="F4121" s="28"/>
      <c r="G4121" s="28"/>
    </row>
    <row r="4122" spans="3:7" s="25" customFormat="1" ht="15" x14ac:dyDescent="0.2">
      <c r="C4122" s="27"/>
      <c r="D4122" s="37"/>
      <c r="E4122" s="37"/>
      <c r="F4122" s="28"/>
      <c r="G4122" s="28"/>
    </row>
    <row r="4123" spans="3:7" s="25" customFormat="1" ht="15" x14ac:dyDescent="0.2">
      <c r="C4123" s="27"/>
      <c r="D4123" s="37"/>
      <c r="E4123" s="37"/>
      <c r="F4123" s="28"/>
      <c r="G4123" s="28"/>
    </row>
    <row r="4124" spans="3:7" s="25" customFormat="1" ht="15" x14ac:dyDescent="0.2">
      <c r="C4124" s="27"/>
      <c r="D4124" s="37"/>
      <c r="E4124" s="37"/>
      <c r="F4124" s="28"/>
      <c r="G4124" s="28"/>
    </row>
    <row r="4125" spans="3:7" s="25" customFormat="1" ht="15" x14ac:dyDescent="0.2">
      <c r="C4125" s="27"/>
      <c r="D4125" s="37"/>
      <c r="E4125" s="37"/>
      <c r="F4125" s="28"/>
      <c r="G4125" s="28"/>
    </row>
    <row r="4126" spans="3:7" s="25" customFormat="1" ht="15" x14ac:dyDescent="0.2">
      <c r="C4126" s="27"/>
      <c r="D4126" s="37"/>
      <c r="E4126" s="37"/>
      <c r="F4126" s="28"/>
      <c r="G4126" s="28"/>
    </row>
    <row r="4127" spans="3:7" s="25" customFormat="1" ht="15" x14ac:dyDescent="0.2">
      <c r="C4127" s="27"/>
      <c r="D4127" s="37"/>
      <c r="E4127" s="37"/>
      <c r="F4127" s="28"/>
      <c r="G4127" s="28"/>
    </row>
    <row r="4128" spans="3:7" s="25" customFormat="1" ht="15" x14ac:dyDescent="0.2">
      <c r="C4128" s="27"/>
      <c r="D4128" s="37"/>
      <c r="E4128" s="37"/>
      <c r="F4128" s="28"/>
      <c r="G4128" s="28"/>
    </row>
    <row r="4129" spans="3:7" s="25" customFormat="1" ht="15" x14ac:dyDescent="0.2">
      <c r="C4129" s="27"/>
      <c r="D4129" s="37"/>
      <c r="E4129" s="37"/>
      <c r="F4129" s="28"/>
      <c r="G4129" s="28"/>
    </row>
    <row r="4130" spans="3:7" s="25" customFormat="1" ht="15" x14ac:dyDescent="0.2">
      <c r="C4130" s="27"/>
      <c r="D4130" s="37"/>
      <c r="E4130" s="37"/>
      <c r="F4130" s="28"/>
      <c r="G4130" s="28"/>
    </row>
    <row r="4131" spans="3:7" s="25" customFormat="1" ht="15" x14ac:dyDescent="0.2">
      <c r="C4131" s="27"/>
      <c r="D4131" s="37"/>
      <c r="E4131" s="37"/>
      <c r="F4131" s="28"/>
      <c r="G4131" s="28"/>
    </row>
    <row r="4132" spans="3:7" s="25" customFormat="1" ht="15" x14ac:dyDescent="0.2">
      <c r="C4132" s="27"/>
      <c r="D4132" s="37"/>
      <c r="E4132" s="37"/>
      <c r="F4132" s="28"/>
      <c r="G4132" s="28"/>
    </row>
    <row r="4133" spans="3:7" s="25" customFormat="1" ht="15" x14ac:dyDescent="0.2">
      <c r="C4133" s="27"/>
      <c r="D4133" s="37"/>
      <c r="E4133" s="37"/>
      <c r="F4133" s="28"/>
      <c r="G4133" s="28"/>
    </row>
    <row r="4134" spans="3:7" s="25" customFormat="1" ht="15" x14ac:dyDescent="0.2">
      <c r="C4134" s="27"/>
      <c r="D4134" s="37"/>
      <c r="E4134" s="37"/>
      <c r="F4134" s="28"/>
      <c r="G4134" s="28"/>
    </row>
    <row r="4135" spans="3:7" s="25" customFormat="1" ht="15" x14ac:dyDescent="0.2">
      <c r="C4135" s="27"/>
      <c r="D4135" s="37"/>
      <c r="E4135" s="37"/>
      <c r="F4135" s="28"/>
      <c r="G4135" s="28"/>
    </row>
    <row r="4136" spans="3:7" s="25" customFormat="1" ht="15" x14ac:dyDescent="0.2">
      <c r="C4136" s="27"/>
      <c r="D4136" s="37"/>
      <c r="E4136" s="37"/>
      <c r="F4136" s="28"/>
      <c r="G4136" s="28"/>
    </row>
    <row r="4137" spans="3:7" s="25" customFormat="1" ht="15" x14ac:dyDescent="0.2">
      <c r="C4137" s="27"/>
      <c r="D4137" s="37"/>
      <c r="E4137" s="37"/>
      <c r="F4137" s="28"/>
      <c r="G4137" s="28"/>
    </row>
    <row r="4138" spans="3:7" s="25" customFormat="1" ht="15" x14ac:dyDescent="0.2">
      <c r="C4138" s="27"/>
      <c r="D4138" s="37"/>
      <c r="E4138" s="37"/>
      <c r="F4138" s="28"/>
      <c r="G4138" s="28"/>
    </row>
    <row r="4139" spans="3:7" s="25" customFormat="1" ht="15" x14ac:dyDescent="0.2">
      <c r="C4139" s="27"/>
      <c r="D4139" s="37"/>
      <c r="E4139" s="37"/>
      <c r="F4139" s="28"/>
      <c r="G4139" s="28"/>
    </row>
    <row r="4140" spans="3:7" s="25" customFormat="1" ht="15" x14ac:dyDescent="0.2">
      <c r="C4140" s="27"/>
      <c r="D4140" s="37"/>
      <c r="E4140" s="37"/>
      <c r="F4140" s="28"/>
      <c r="G4140" s="28"/>
    </row>
    <row r="4141" spans="3:7" s="25" customFormat="1" ht="15" x14ac:dyDescent="0.2">
      <c r="C4141" s="27"/>
      <c r="D4141" s="37"/>
      <c r="E4141" s="37"/>
      <c r="F4141" s="28"/>
      <c r="G4141" s="28"/>
    </row>
    <row r="4142" spans="3:7" s="25" customFormat="1" ht="15" x14ac:dyDescent="0.2">
      <c r="C4142" s="27"/>
      <c r="D4142" s="37"/>
      <c r="E4142" s="37"/>
      <c r="F4142" s="28"/>
      <c r="G4142" s="28"/>
    </row>
    <row r="4143" spans="3:7" s="25" customFormat="1" ht="15" x14ac:dyDescent="0.2">
      <c r="C4143" s="27"/>
      <c r="D4143" s="37"/>
      <c r="E4143" s="37"/>
      <c r="F4143" s="28"/>
      <c r="G4143" s="28"/>
    </row>
    <row r="4144" spans="3:7" s="25" customFormat="1" ht="15" x14ac:dyDescent="0.2">
      <c r="C4144" s="27"/>
      <c r="D4144" s="37"/>
      <c r="E4144" s="37"/>
      <c r="F4144" s="28"/>
      <c r="G4144" s="28"/>
    </row>
    <row r="4145" spans="3:7" s="25" customFormat="1" ht="15" x14ac:dyDescent="0.2">
      <c r="C4145" s="27"/>
      <c r="D4145" s="37"/>
      <c r="E4145" s="37"/>
      <c r="F4145" s="28"/>
      <c r="G4145" s="28"/>
    </row>
    <row r="4146" spans="3:7" s="25" customFormat="1" ht="15" x14ac:dyDescent="0.2">
      <c r="C4146" s="27"/>
      <c r="D4146" s="37"/>
      <c r="E4146" s="37"/>
      <c r="F4146" s="28"/>
      <c r="G4146" s="28"/>
    </row>
    <row r="4147" spans="3:7" s="25" customFormat="1" ht="15" x14ac:dyDescent="0.2">
      <c r="C4147" s="27"/>
      <c r="D4147" s="37"/>
      <c r="E4147" s="37"/>
      <c r="F4147" s="28"/>
      <c r="G4147" s="28"/>
    </row>
    <row r="4148" spans="3:7" s="25" customFormat="1" ht="15" x14ac:dyDescent="0.2">
      <c r="C4148" s="27"/>
      <c r="D4148" s="37"/>
      <c r="E4148" s="37"/>
      <c r="F4148" s="28"/>
      <c r="G4148" s="28"/>
    </row>
    <row r="4149" spans="3:7" s="25" customFormat="1" ht="15" x14ac:dyDescent="0.2">
      <c r="C4149" s="27"/>
      <c r="D4149" s="37"/>
      <c r="E4149" s="37"/>
      <c r="F4149" s="28"/>
      <c r="G4149" s="28"/>
    </row>
    <row r="4150" spans="3:7" s="25" customFormat="1" ht="15" x14ac:dyDescent="0.2">
      <c r="C4150" s="27"/>
      <c r="D4150" s="37"/>
      <c r="E4150" s="37"/>
      <c r="F4150" s="28"/>
      <c r="G4150" s="28"/>
    </row>
    <row r="4151" spans="3:7" s="25" customFormat="1" ht="15" x14ac:dyDescent="0.2">
      <c r="C4151" s="27"/>
      <c r="D4151" s="37"/>
      <c r="E4151" s="37"/>
      <c r="F4151" s="28"/>
      <c r="G4151" s="28"/>
    </row>
    <row r="4152" spans="3:7" s="25" customFormat="1" ht="15" x14ac:dyDescent="0.2">
      <c r="C4152" s="27"/>
      <c r="D4152" s="37"/>
      <c r="E4152" s="37"/>
      <c r="F4152" s="28"/>
      <c r="G4152" s="28"/>
    </row>
    <row r="4153" spans="3:7" s="25" customFormat="1" ht="15" x14ac:dyDescent="0.2">
      <c r="C4153" s="27"/>
      <c r="D4153" s="37"/>
      <c r="E4153" s="37"/>
      <c r="F4153" s="28"/>
      <c r="G4153" s="28"/>
    </row>
    <row r="4154" spans="3:7" s="25" customFormat="1" ht="15" x14ac:dyDescent="0.2">
      <c r="C4154" s="27"/>
      <c r="D4154" s="37"/>
      <c r="E4154" s="37"/>
      <c r="F4154" s="28"/>
      <c r="G4154" s="28"/>
    </row>
    <row r="4155" spans="3:7" s="25" customFormat="1" ht="15" x14ac:dyDescent="0.2">
      <c r="C4155" s="27"/>
      <c r="D4155" s="37"/>
      <c r="E4155" s="37"/>
      <c r="F4155" s="28"/>
      <c r="G4155" s="28"/>
    </row>
    <row r="4156" spans="3:7" s="25" customFormat="1" ht="15" x14ac:dyDescent="0.2">
      <c r="C4156" s="27"/>
      <c r="D4156" s="37"/>
      <c r="E4156" s="37"/>
      <c r="F4156" s="28"/>
      <c r="G4156" s="28"/>
    </row>
    <row r="4157" spans="3:7" s="25" customFormat="1" ht="15" x14ac:dyDescent="0.2">
      <c r="C4157" s="27"/>
      <c r="D4157" s="37"/>
      <c r="E4157" s="37"/>
      <c r="F4157" s="28"/>
      <c r="G4157" s="28"/>
    </row>
    <row r="4158" spans="3:7" s="25" customFormat="1" ht="15" x14ac:dyDescent="0.2">
      <c r="C4158" s="27"/>
      <c r="D4158" s="37"/>
      <c r="E4158" s="37"/>
      <c r="F4158" s="28"/>
      <c r="G4158" s="28"/>
    </row>
    <row r="4159" spans="3:7" s="25" customFormat="1" ht="15" x14ac:dyDescent="0.2">
      <c r="C4159" s="27"/>
      <c r="D4159" s="37"/>
      <c r="E4159" s="37"/>
      <c r="F4159" s="28"/>
      <c r="G4159" s="28"/>
    </row>
    <row r="4160" spans="3:7" s="25" customFormat="1" ht="15" x14ac:dyDescent="0.2">
      <c r="C4160" s="27"/>
      <c r="D4160" s="37"/>
      <c r="E4160" s="37"/>
      <c r="F4160" s="28"/>
      <c r="G4160" s="28"/>
    </row>
    <row r="4161" spans="3:7" s="25" customFormat="1" ht="15" x14ac:dyDescent="0.2">
      <c r="C4161" s="27"/>
      <c r="D4161" s="37"/>
      <c r="E4161" s="37"/>
      <c r="F4161" s="28"/>
      <c r="G4161" s="28"/>
    </row>
    <row r="4162" spans="3:7" s="25" customFormat="1" ht="15" x14ac:dyDescent="0.2">
      <c r="C4162" s="27"/>
      <c r="D4162" s="37"/>
      <c r="E4162" s="37"/>
      <c r="F4162" s="28"/>
      <c r="G4162" s="28"/>
    </row>
    <row r="4163" spans="3:7" s="25" customFormat="1" ht="15" x14ac:dyDescent="0.2">
      <c r="C4163" s="27"/>
      <c r="D4163" s="37"/>
      <c r="E4163" s="37"/>
      <c r="F4163" s="28"/>
      <c r="G4163" s="28"/>
    </row>
    <row r="4164" spans="3:7" s="25" customFormat="1" ht="15" x14ac:dyDescent="0.2">
      <c r="C4164" s="27"/>
      <c r="D4164" s="37"/>
      <c r="E4164" s="37"/>
      <c r="F4164" s="28"/>
      <c r="G4164" s="28"/>
    </row>
    <row r="4165" spans="3:7" s="25" customFormat="1" ht="15" x14ac:dyDescent="0.2">
      <c r="C4165" s="27"/>
      <c r="D4165" s="37"/>
      <c r="E4165" s="37"/>
      <c r="F4165" s="28"/>
      <c r="G4165" s="28"/>
    </row>
    <row r="4166" spans="3:7" s="25" customFormat="1" ht="15" x14ac:dyDescent="0.2">
      <c r="C4166" s="27"/>
      <c r="D4166" s="37"/>
      <c r="E4166" s="37"/>
      <c r="F4166" s="28"/>
      <c r="G4166" s="28"/>
    </row>
    <row r="4167" spans="3:7" s="25" customFormat="1" ht="15" x14ac:dyDescent="0.2">
      <c r="C4167" s="27"/>
      <c r="D4167" s="37"/>
      <c r="E4167" s="37"/>
      <c r="F4167" s="28"/>
      <c r="G4167" s="28"/>
    </row>
    <row r="4168" spans="3:7" s="25" customFormat="1" ht="15" x14ac:dyDescent="0.2">
      <c r="C4168" s="27"/>
      <c r="D4168" s="37"/>
      <c r="E4168" s="37"/>
      <c r="F4168" s="28"/>
      <c r="G4168" s="28"/>
    </row>
    <row r="4169" spans="3:7" s="25" customFormat="1" ht="15" x14ac:dyDescent="0.2">
      <c r="C4169" s="27"/>
      <c r="D4169" s="37"/>
      <c r="E4169" s="37"/>
      <c r="F4169" s="28"/>
      <c r="G4169" s="28"/>
    </row>
    <row r="4170" spans="3:7" s="25" customFormat="1" ht="15" x14ac:dyDescent="0.2">
      <c r="C4170" s="27"/>
      <c r="D4170" s="37"/>
      <c r="E4170" s="37"/>
      <c r="F4170" s="28"/>
      <c r="G4170" s="28"/>
    </row>
    <row r="4171" spans="3:7" s="25" customFormat="1" ht="15" x14ac:dyDescent="0.2">
      <c r="C4171" s="27"/>
      <c r="D4171" s="37"/>
      <c r="E4171" s="37"/>
      <c r="F4171" s="28"/>
      <c r="G4171" s="28"/>
    </row>
    <row r="4172" spans="3:7" s="25" customFormat="1" ht="15" x14ac:dyDescent="0.2">
      <c r="C4172" s="27"/>
      <c r="D4172" s="37"/>
      <c r="E4172" s="37"/>
      <c r="F4172" s="28"/>
      <c r="G4172" s="28"/>
    </row>
    <row r="4173" spans="3:7" s="25" customFormat="1" ht="15" x14ac:dyDescent="0.2">
      <c r="C4173" s="27"/>
      <c r="D4173" s="37"/>
      <c r="E4173" s="37"/>
      <c r="F4173" s="28"/>
      <c r="G4173" s="28"/>
    </row>
    <row r="4174" spans="3:7" s="25" customFormat="1" ht="15" x14ac:dyDescent="0.2">
      <c r="C4174" s="27"/>
      <c r="D4174" s="37"/>
      <c r="E4174" s="37"/>
      <c r="F4174" s="28"/>
      <c r="G4174" s="28"/>
    </row>
    <row r="4175" spans="3:7" s="25" customFormat="1" ht="15" x14ac:dyDescent="0.2">
      <c r="C4175" s="27"/>
      <c r="D4175" s="37"/>
      <c r="E4175" s="37"/>
      <c r="F4175" s="28"/>
      <c r="G4175" s="28"/>
    </row>
    <row r="4176" spans="3:7" s="25" customFormat="1" ht="15" x14ac:dyDescent="0.2">
      <c r="C4176" s="27"/>
      <c r="D4176" s="37"/>
      <c r="E4176" s="37"/>
      <c r="F4176" s="28"/>
      <c r="G4176" s="28"/>
    </row>
    <row r="4177" spans="3:7" s="25" customFormat="1" ht="15" x14ac:dyDescent="0.2">
      <c r="C4177" s="27"/>
      <c r="D4177" s="37"/>
      <c r="E4177" s="37"/>
      <c r="F4177" s="28"/>
      <c r="G4177" s="28"/>
    </row>
    <row r="4178" spans="3:7" s="25" customFormat="1" ht="15" x14ac:dyDescent="0.2">
      <c r="C4178" s="27"/>
      <c r="D4178" s="37"/>
      <c r="E4178" s="37"/>
      <c r="F4178" s="28"/>
      <c r="G4178" s="28"/>
    </row>
    <row r="4179" spans="3:7" s="25" customFormat="1" ht="15" x14ac:dyDescent="0.2">
      <c r="C4179" s="27"/>
      <c r="D4179" s="37"/>
      <c r="E4179" s="37"/>
      <c r="F4179" s="28"/>
      <c r="G4179" s="28"/>
    </row>
    <row r="4180" spans="3:7" s="25" customFormat="1" ht="15" x14ac:dyDescent="0.2">
      <c r="C4180" s="27"/>
      <c r="D4180" s="37"/>
      <c r="E4180" s="37"/>
      <c r="F4180" s="28"/>
      <c r="G4180" s="28"/>
    </row>
    <row r="4181" spans="3:7" s="25" customFormat="1" ht="15" x14ac:dyDescent="0.2">
      <c r="C4181" s="27"/>
      <c r="D4181" s="37"/>
      <c r="E4181" s="37"/>
      <c r="F4181" s="28"/>
      <c r="G4181" s="28"/>
    </row>
    <row r="4182" spans="3:7" s="25" customFormat="1" ht="15" x14ac:dyDescent="0.2">
      <c r="C4182" s="27"/>
      <c r="D4182" s="37"/>
      <c r="E4182" s="37"/>
      <c r="F4182" s="28"/>
      <c r="G4182" s="28"/>
    </row>
    <row r="4183" spans="3:7" s="25" customFormat="1" ht="15" x14ac:dyDescent="0.2">
      <c r="C4183" s="27"/>
      <c r="D4183" s="37"/>
      <c r="E4183" s="37"/>
      <c r="F4183" s="28"/>
      <c r="G4183" s="28"/>
    </row>
    <row r="4184" spans="3:7" s="25" customFormat="1" ht="15" x14ac:dyDescent="0.2">
      <c r="C4184" s="27"/>
      <c r="D4184" s="37"/>
      <c r="E4184" s="37"/>
      <c r="F4184" s="28"/>
      <c r="G4184" s="28"/>
    </row>
    <row r="4185" spans="3:7" s="25" customFormat="1" ht="15" x14ac:dyDescent="0.2">
      <c r="C4185" s="27"/>
      <c r="D4185" s="37"/>
      <c r="E4185" s="37"/>
      <c r="F4185" s="28"/>
      <c r="G4185" s="28"/>
    </row>
    <row r="4186" spans="3:7" s="25" customFormat="1" ht="15" x14ac:dyDescent="0.2">
      <c r="C4186" s="27"/>
      <c r="D4186" s="37"/>
      <c r="E4186" s="37"/>
      <c r="F4186" s="28"/>
      <c r="G4186" s="28"/>
    </row>
    <row r="4187" spans="3:7" s="25" customFormat="1" ht="15" x14ac:dyDescent="0.2">
      <c r="C4187" s="27"/>
      <c r="D4187" s="37"/>
      <c r="E4187" s="37"/>
      <c r="F4187" s="28"/>
      <c r="G4187" s="28"/>
    </row>
    <row r="4188" spans="3:7" s="25" customFormat="1" ht="15" x14ac:dyDescent="0.2">
      <c r="C4188" s="27"/>
      <c r="D4188" s="37"/>
      <c r="E4188" s="37"/>
      <c r="F4188" s="28"/>
      <c r="G4188" s="28"/>
    </row>
    <row r="4189" spans="3:7" s="25" customFormat="1" ht="15" x14ac:dyDescent="0.2">
      <c r="C4189" s="27"/>
      <c r="D4189" s="37"/>
      <c r="E4189" s="37"/>
      <c r="F4189" s="28"/>
      <c r="G4189" s="28"/>
    </row>
    <row r="4190" spans="3:7" s="25" customFormat="1" ht="15" x14ac:dyDescent="0.2">
      <c r="C4190" s="27"/>
      <c r="D4190" s="37"/>
      <c r="E4190" s="37"/>
      <c r="F4190" s="28"/>
      <c r="G4190" s="28"/>
    </row>
    <row r="4191" spans="3:7" s="25" customFormat="1" ht="15" x14ac:dyDescent="0.2">
      <c r="C4191" s="27"/>
      <c r="D4191" s="37"/>
      <c r="E4191" s="37"/>
      <c r="F4191" s="28"/>
      <c r="G4191" s="28"/>
    </row>
    <row r="4192" spans="3:7" s="25" customFormat="1" ht="15" x14ac:dyDescent="0.2">
      <c r="C4192" s="27"/>
      <c r="D4192" s="37"/>
      <c r="E4192" s="37"/>
      <c r="F4192" s="28"/>
      <c r="G4192" s="28"/>
    </row>
    <row r="4193" spans="3:7" s="25" customFormat="1" ht="15" x14ac:dyDescent="0.2">
      <c r="C4193" s="27"/>
      <c r="D4193" s="37"/>
      <c r="E4193" s="37"/>
      <c r="F4193" s="28"/>
      <c r="G4193" s="28"/>
    </row>
    <row r="4194" spans="3:7" s="25" customFormat="1" ht="15" x14ac:dyDescent="0.2">
      <c r="C4194" s="27"/>
      <c r="D4194" s="37"/>
      <c r="E4194" s="37"/>
      <c r="F4194" s="28"/>
      <c r="G4194" s="28"/>
    </row>
    <row r="4195" spans="3:7" s="25" customFormat="1" ht="15" x14ac:dyDescent="0.2">
      <c r="C4195" s="27"/>
      <c r="D4195" s="37"/>
      <c r="E4195" s="37"/>
      <c r="F4195" s="28"/>
      <c r="G4195" s="28"/>
    </row>
    <row r="4196" spans="3:7" s="25" customFormat="1" ht="15" x14ac:dyDescent="0.2">
      <c r="C4196" s="27"/>
      <c r="D4196" s="37"/>
      <c r="E4196" s="37"/>
      <c r="F4196" s="28"/>
      <c r="G4196" s="28"/>
    </row>
    <row r="4197" spans="3:7" s="25" customFormat="1" ht="15" x14ac:dyDescent="0.2">
      <c r="C4197" s="27"/>
      <c r="D4197" s="37"/>
      <c r="E4197" s="37"/>
      <c r="F4197" s="28"/>
      <c r="G4197" s="28"/>
    </row>
    <row r="4198" spans="3:7" s="25" customFormat="1" ht="15" x14ac:dyDescent="0.2">
      <c r="C4198" s="27"/>
      <c r="D4198" s="37"/>
      <c r="E4198" s="37"/>
      <c r="F4198" s="28"/>
      <c r="G4198" s="28"/>
    </row>
    <row r="4199" spans="3:7" s="25" customFormat="1" ht="15" x14ac:dyDescent="0.2">
      <c r="C4199" s="27"/>
      <c r="D4199" s="37"/>
      <c r="E4199" s="37"/>
      <c r="F4199" s="28"/>
      <c r="G4199" s="28"/>
    </row>
    <row r="4200" spans="3:7" s="25" customFormat="1" ht="15" x14ac:dyDescent="0.2">
      <c r="C4200" s="27"/>
      <c r="D4200" s="37"/>
      <c r="E4200" s="37"/>
      <c r="F4200" s="28"/>
      <c r="G4200" s="28"/>
    </row>
    <row r="4201" spans="3:7" s="25" customFormat="1" ht="15" x14ac:dyDescent="0.2">
      <c r="C4201" s="27"/>
      <c r="D4201" s="37"/>
      <c r="E4201" s="37"/>
      <c r="F4201" s="28"/>
      <c r="G4201" s="28"/>
    </row>
    <row r="4202" spans="3:7" s="25" customFormat="1" ht="15" x14ac:dyDescent="0.2">
      <c r="C4202" s="27"/>
      <c r="D4202" s="37"/>
      <c r="E4202" s="37"/>
      <c r="F4202" s="28"/>
      <c r="G4202" s="28"/>
    </row>
    <row r="4203" spans="3:7" s="25" customFormat="1" ht="15" x14ac:dyDescent="0.2">
      <c r="C4203" s="27"/>
      <c r="D4203" s="37"/>
      <c r="E4203" s="37"/>
      <c r="F4203" s="28"/>
      <c r="G4203" s="28"/>
    </row>
    <row r="4204" spans="3:7" s="25" customFormat="1" ht="15" x14ac:dyDescent="0.2">
      <c r="C4204" s="27"/>
      <c r="D4204" s="37"/>
      <c r="E4204" s="37"/>
      <c r="F4204" s="28"/>
      <c r="G4204" s="28"/>
    </row>
    <row r="4205" spans="3:7" s="25" customFormat="1" ht="15" x14ac:dyDescent="0.2">
      <c r="C4205" s="27"/>
      <c r="D4205" s="37"/>
      <c r="E4205" s="37"/>
      <c r="F4205" s="28"/>
      <c r="G4205" s="28"/>
    </row>
    <row r="4206" spans="3:7" s="25" customFormat="1" ht="15" x14ac:dyDescent="0.2">
      <c r="C4206" s="27"/>
      <c r="D4206" s="37"/>
      <c r="E4206" s="37"/>
      <c r="F4206" s="28"/>
      <c r="G4206" s="28"/>
    </row>
    <row r="4207" spans="3:7" s="25" customFormat="1" ht="15" x14ac:dyDescent="0.2">
      <c r="C4207" s="27"/>
      <c r="D4207" s="37"/>
      <c r="E4207" s="37"/>
      <c r="F4207" s="28"/>
      <c r="G4207" s="28"/>
    </row>
    <row r="4208" spans="3:7" s="25" customFormat="1" ht="15" x14ac:dyDescent="0.2">
      <c r="C4208" s="27"/>
      <c r="D4208" s="37"/>
      <c r="E4208" s="37"/>
      <c r="F4208" s="28"/>
      <c r="G4208" s="28"/>
    </row>
    <row r="4209" spans="3:7" s="25" customFormat="1" ht="15" x14ac:dyDescent="0.2">
      <c r="C4209" s="27"/>
      <c r="D4209" s="37"/>
      <c r="E4209" s="37"/>
      <c r="F4209" s="28"/>
      <c r="G4209" s="28"/>
    </row>
    <row r="4210" spans="3:7" s="25" customFormat="1" ht="15" x14ac:dyDescent="0.2">
      <c r="C4210" s="27"/>
      <c r="D4210" s="37"/>
      <c r="E4210" s="37"/>
      <c r="F4210" s="28"/>
      <c r="G4210" s="28"/>
    </row>
    <row r="4211" spans="3:7" s="25" customFormat="1" ht="15" x14ac:dyDescent="0.2">
      <c r="C4211" s="27"/>
      <c r="D4211" s="37"/>
      <c r="E4211" s="37"/>
      <c r="F4211" s="28"/>
      <c r="G4211" s="28"/>
    </row>
    <row r="4212" spans="3:7" s="25" customFormat="1" ht="15" x14ac:dyDescent="0.2">
      <c r="C4212" s="27"/>
      <c r="D4212" s="37"/>
      <c r="E4212" s="37"/>
      <c r="F4212" s="28"/>
      <c r="G4212" s="28"/>
    </row>
    <row r="4213" spans="3:7" s="25" customFormat="1" ht="15" x14ac:dyDescent="0.2">
      <c r="C4213" s="27"/>
      <c r="D4213" s="37"/>
      <c r="E4213" s="37"/>
      <c r="F4213" s="28"/>
      <c r="G4213" s="28"/>
    </row>
    <row r="4214" spans="3:7" s="25" customFormat="1" ht="15" x14ac:dyDescent="0.2">
      <c r="C4214" s="27"/>
      <c r="D4214" s="37"/>
      <c r="E4214" s="37"/>
      <c r="F4214" s="28"/>
      <c r="G4214" s="28"/>
    </row>
    <row r="4215" spans="3:7" s="25" customFormat="1" ht="15" x14ac:dyDescent="0.2">
      <c r="C4215" s="27"/>
      <c r="D4215" s="37"/>
      <c r="E4215" s="37"/>
      <c r="F4215" s="28"/>
      <c r="G4215" s="28"/>
    </row>
    <row r="4216" spans="3:7" s="25" customFormat="1" ht="15" x14ac:dyDescent="0.2">
      <c r="C4216" s="27"/>
      <c r="D4216" s="37"/>
      <c r="E4216" s="37"/>
      <c r="F4216" s="28"/>
      <c r="G4216" s="28"/>
    </row>
    <row r="4217" spans="3:7" s="25" customFormat="1" ht="15" x14ac:dyDescent="0.2">
      <c r="C4217" s="27"/>
      <c r="D4217" s="37"/>
      <c r="E4217" s="37"/>
      <c r="F4217" s="28"/>
      <c r="G4217" s="28"/>
    </row>
    <row r="4218" spans="3:7" s="25" customFormat="1" ht="15" x14ac:dyDescent="0.2">
      <c r="C4218" s="27"/>
      <c r="D4218" s="37"/>
      <c r="E4218" s="37"/>
      <c r="F4218" s="28"/>
      <c r="G4218" s="28"/>
    </row>
    <row r="4219" spans="3:7" s="25" customFormat="1" ht="15" x14ac:dyDescent="0.2">
      <c r="C4219" s="27"/>
      <c r="D4219" s="37"/>
      <c r="E4219" s="37"/>
      <c r="F4219" s="28"/>
      <c r="G4219" s="28"/>
    </row>
    <row r="4220" spans="3:7" s="25" customFormat="1" ht="15" x14ac:dyDescent="0.2">
      <c r="C4220" s="27"/>
      <c r="D4220" s="37"/>
      <c r="E4220" s="37"/>
      <c r="F4220" s="28"/>
      <c r="G4220" s="28"/>
    </row>
    <row r="4221" spans="3:7" s="25" customFormat="1" ht="15" x14ac:dyDescent="0.2">
      <c r="C4221" s="27"/>
      <c r="D4221" s="37"/>
      <c r="E4221" s="37"/>
      <c r="F4221" s="28"/>
      <c r="G4221" s="28"/>
    </row>
    <row r="4222" spans="3:7" s="25" customFormat="1" ht="15" x14ac:dyDescent="0.2">
      <c r="C4222" s="27"/>
      <c r="D4222" s="37"/>
      <c r="E4222" s="37"/>
      <c r="F4222" s="28"/>
      <c r="G4222" s="28"/>
    </row>
    <row r="4223" spans="3:7" s="25" customFormat="1" ht="15" x14ac:dyDescent="0.2">
      <c r="C4223" s="27"/>
      <c r="D4223" s="37"/>
      <c r="E4223" s="37"/>
      <c r="F4223" s="28"/>
      <c r="G4223" s="28"/>
    </row>
    <row r="4224" spans="3:7" s="25" customFormat="1" ht="15" x14ac:dyDescent="0.2">
      <c r="C4224" s="27"/>
      <c r="D4224" s="37"/>
      <c r="E4224" s="37"/>
      <c r="F4224" s="28"/>
      <c r="G4224" s="28"/>
    </row>
    <row r="4225" spans="3:7" s="25" customFormat="1" ht="15" x14ac:dyDescent="0.2">
      <c r="C4225" s="27"/>
      <c r="D4225" s="37"/>
      <c r="E4225" s="37"/>
      <c r="F4225" s="28"/>
      <c r="G4225" s="28"/>
    </row>
    <row r="4226" spans="3:7" s="25" customFormat="1" ht="15" x14ac:dyDescent="0.2">
      <c r="C4226" s="27"/>
      <c r="D4226" s="37"/>
      <c r="E4226" s="37"/>
      <c r="F4226" s="28"/>
      <c r="G4226" s="28"/>
    </row>
    <row r="4227" spans="3:7" s="25" customFormat="1" ht="15" x14ac:dyDescent="0.2">
      <c r="C4227" s="27"/>
      <c r="D4227" s="37"/>
      <c r="E4227" s="37"/>
      <c r="F4227" s="28"/>
      <c r="G4227" s="28"/>
    </row>
    <row r="4228" spans="3:7" s="25" customFormat="1" ht="15" x14ac:dyDescent="0.2">
      <c r="C4228" s="27"/>
      <c r="D4228" s="37"/>
      <c r="E4228" s="37"/>
      <c r="F4228" s="28"/>
      <c r="G4228" s="28"/>
    </row>
    <row r="4229" spans="3:7" s="25" customFormat="1" ht="15" x14ac:dyDescent="0.2">
      <c r="C4229" s="27"/>
      <c r="D4229" s="37"/>
      <c r="E4229" s="37"/>
      <c r="F4229" s="28"/>
      <c r="G4229" s="28"/>
    </row>
    <row r="4230" spans="3:7" s="25" customFormat="1" ht="15" x14ac:dyDescent="0.2">
      <c r="C4230" s="27"/>
      <c r="D4230" s="37"/>
      <c r="E4230" s="37"/>
      <c r="F4230" s="28"/>
      <c r="G4230" s="28"/>
    </row>
    <row r="4231" spans="3:7" s="25" customFormat="1" ht="15" x14ac:dyDescent="0.2">
      <c r="C4231" s="27"/>
      <c r="D4231" s="37"/>
      <c r="E4231" s="37"/>
      <c r="F4231" s="28"/>
      <c r="G4231" s="28"/>
    </row>
    <row r="4232" spans="3:7" s="25" customFormat="1" ht="15" x14ac:dyDescent="0.2">
      <c r="C4232" s="27"/>
      <c r="D4232" s="37"/>
      <c r="E4232" s="37"/>
      <c r="F4232" s="28"/>
      <c r="G4232" s="28"/>
    </row>
    <row r="4233" spans="3:7" s="25" customFormat="1" ht="15" x14ac:dyDescent="0.2">
      <c r="C4233" s="27"/>
      <c r="D4233" s="37"/>
      <c r="E4233" s="37"/>
      <c r="F4233" s="28"/>
      <c r="G4233" s="28"/>
    </row>
    <row r="4234" spans="3:7" s="25" customFormat="1" ht="15" x14ac:dyDescent="0.2">
      <c r="C4234" s="27"/>
      <c r="D4234" s="37"/>
      <c r="E4234" s="37"/>
      <c r="F4234" s="28"/>
      <c r="G4234" s="28"/>
    </row>
    <row r="4235" spans="3:7" s="25" customFormat="1" ht="15" x14ac:dyDescent="0.2">
      <c r="C4235" s="27"/>
      <c r="D4235" s="37"/>
      <c r="E4235" s="37"/>
      <c r="F4235" s="28"/>
      <c r="G4235" s="28"/>
    </row>
    <row r="4236" spans="3:7" s="25" customFormat="1" ht="15" x14ac:dyDescent="0.2">
      <c r="C4236" s="27"/>
      <c r="D4236" s="37"/>
      <c r="E4236" s="37"/>
      <c r="F4236" s="28"/>
      <c r="G4236" s="28"/>
    </row>
    <row r="4237" spans="3:7" s="25" customFormat="1" ht="15" x14ac:dyDescent="0.2">
      <c r="C4237" s="27"/>
      <c r="D4237" s="37"/>
      <c r="E4237" s="37"/>
      <c r="F4237" s="28"/>
      <c r="G4237" s="28"/>
    </row>
    <row r="4238" spans="3:7" s="25" customFormat="1" ht="15" x14ac:dyDescent="0.2">
      <c r="C4238" s="27"/>
      <c r="D4238" s="37"/>
      <c r="E4238" s="37"/>
      <c r="F4238" s="28"/>
      <c r="G4238" s="28"/>
    </row>
    <row r="4239" spans="3:7" s="25" customFormat="1" ht="15" x14ac:dyDescent="0.2">
      <c r="C4239" s="27"/>
      <c r="D4239" s="37"/>
      <c r="E4239" s="37"/>
      <c r="F4239" s="28"/>
      <c r="G4239" s="28"/>
    </row>
    <row r="4240" spans="3:7" s="25" customFormat="1" ht="15" x14ac:dyDescent="0.2">
      <c r="C4240" s="27"/>
      <c r="D4240" s="37"/>
      <c r="E4240" s="37"/>
      <c r="F4240" s="28"/>
      <c r="G4240" s="28"/>
    </row>
    <row r="4241" spans="3:7" s="25" customFormat="1" ht="15" x14ac:dyDescent="0.2">
      <c r="C4241" s="27"/>
      <c r="D4241" s="37"/>
      <c r="E4241" s="37"/>
      <c r="F4241" s="28"/>
      <c r="G4241" s="28"/>
    </row>
    <row r="4242" spans="3:7" s="25" customFormat="1" ht="15" x14ac:dyDescent="0.2">
      <c r="C4242" s="27"/>
      <c r="D4242" s="37"/>
      <c r="E4242" s="37"/>
      <c r="F4242" s="28"/>
      <c r="G4242" s="28"/>
    </row>
    <row r="4243" spans="3:7" s="25" customFormat="1" ht="15" x14ac:dyDescent="0.2">
      <c r="C4243" s="27"/>
      <c r="D4243" s="37"/>
      <c r="E4243" s="37"/>
      <c r="F4243" s="28"/>
      <c r="G4243" s="28"/>
    </row>
    <row r="4244" spans="3:7" s="25" customFormat="1" ht="15" x14ac:dyDescent="0.2">
      <c r="C4244" s="27"/>
      <c r="D4244" s="37"/>
      <c r="E4244" s="37"/>
      <c r="F4244" s="28"/>
      <c r="G4244" s="28"/>
    </row>
    <row r="4245" spans="3:7" s="25" customFormat="1" ht="15" x14ac:dyDescent="0.2">
      <c r="C4245" s="27"/>
      <c r="D4245" s="37"/>
      <c r="E4245" s="37"/>
      <c r="F4245" s="28"/>
      <c r="G4245" s="28"/>
    </row>
    <row r="4246" spans="3:7" s="25" customFormat="1" ht="15" x14ac:dyDescent="0.2">
      <c r="C4246" s="27"/>
      <c r="D4246" s="37"/>
      <c r="E4246" s="37"/>
      <c r="F4246" s="28"/>
      <c r="G4246" s="28"/>
    </row>
    <row r="4247" spans="3:7" s="25" customFormat="1" ht="15" x14ac:dyDescent="0.2">
      <c r="C4247" s="27"/>
      <c r="D4247" s="37"/>
      <c r="E4247" s="37"/>
      <c r="F4247" s="28"/>
      <c r="G4247" s="28"/>
    </row>
    <row r="4248" spans="3:7" s="25" customFormat="1" ht="15" x14ac:dyDescent="0.2">
      <c r="C4248" s="27"/>
      <c r="D4248" s="37"/>
      <c r="E4248" s="37"/>
      <c r="F4248" s="28"/>
      <c r="G4248" s="28"/>
    </row>
    <row r="4249" spans="3:7" s="25" customFormat="1" ht="15" x14ac:dyDescent="0.2">
      <c r="C4249" s="27"/>
      <c r="D4249" s="37"/>
      <c r="E4249" s="37"/>
      <c r="F4249" s="28"/>
      <c r="G4249" s="28"/>
    </row>
    <row r="4250" spans="3:7" s="25" customFormat="1" ht="15" x14ac:dyDescent="0.2">
      <c r="C4250" s="27"/>
      <c r="D4250" s="37"/>
      <c r="E4250" s="37"/>
      <c r="F4250" s="28"/>
      <c r="G4250" s="28"/>
    </row>
    <row r="4251" spans="3:7" s="25" customFormat="1" ht="15" x14ac:dyDescent="0.2">
      <c r="C4251" s="27"/>
      <c r="D4251" s="37"/>
      <c r="E4251" s="37"/>
      <c r="F4251" s="28"/>
      <c r="G4251" s="28"/>
    </row>
    <row r="4252" spans="3:7" s="25" customFormat="1" ht="15" x14ac:dyDescent="0.2">
      <c r="C4252" s="27"/>
      <c r="D4252" s="37"/>
      <c r="E4252" s="37"/>
      <c r="F4252" s="28"/>
      <c r="G4252" s="28"/>
    </row>
    <row r="4253" spans="3:7" s="25" customFormat="1" ht="15" x14ac:dyDescent="0.2">
      <c r="C4253" s="27"/>
      <c r="D4253" s="37"/>
      <c r="E4253" s="37"/>
      <c r="F4253" s="28"/>
      <c r="G4253" s="28"/>
    </row>
    <row r="4254" spans="3:7" s="25" customFormat="1" ht="15" x14ac:dyDescent="0.2">
      <c r="C4254" s="27"/>
      <c r="D4254" s="37"/>
      <c r="E4254" s="37"/>
      <c r="F4254" s="28"/>
      <c r="G4254" s="28"/>
    </row>
    <row r="4255" spans="3:7" s="25" customFormat="1" ht="15" x14ac:dyDescent="0.2">
      <c r="C4255" s="27"/>
      <c r="D4255" s="37"/>
      <c r="E4255" s="37"/>
      <c r="F4255" s="28"/>
      <c r="G4255" s="28"/>
    </row>
    <row r="4256" spans="3:7" s="25" customFormat="1" ht="15" x14ac:dyDescent="0.2">
      <c r="C4256" s="27"/>
      <c r="D4256" s="37"/>
      <c r="E4256" s="37"/>
      <c r="F4256" s="28"/>
      <c r="G4256" s="28"/>
    </row>
    <row r="4257" spans="3:7" s="25" customFormat="1" ht="15" x14ac:dyDescent="0.2">
      <c r="C4257" s="27"/>
      <c r="D4257" s="37"/>
      <c r="E4257" s="37"/>
      <c r="F4257" s="28"/>
      <c r="G4257" s="28"/>
    </row>
    <row r="4258" spans="3:7" s="25" customFormat="1" ht="15" x14ac:dyDescent="0.2">
      <c r="C4258" s="27"/>
      <c r="D4258" s="37"/>
      <c r="E4258" s="37"/>
      <c r="F4258" s="28"/>
      <c r="G4258" s="28"/>
    </row>
    <row r="4259" spans="3:7" s="25" customFormat="1" ht="15" x14ac:dyDescent="0.2">
      <c r="C4259" s="27"/>
      <c r="D4259" s="37"/>
      <c r="E4259" s="37"/>
      <c r="F4259" s="28"/>
      <c r="G4259" s="28"/>
    </row>
    <row r="4260" spans="3:7" s="25" customFormat="1" ht="15" x14ac:dyDescent="0.2">
      <c r="C4260" s="27"/>
      <c r="D4260" s="37"/>
      <c r="E4260" s="37"/>
      <c r="F4260" s="28"/>
      <c r="G4260" s="28"/>
    </row>
    <row r="4261" spans="3:7" s="25" customFormat="1" ht="15" x14ac:dyDescent="0.2">
      <c r="C4261" s="27"/>
      <c r="D4261" s="37"/>
      <c r="E4261" s="37"/>
      <c r="F4261" s="28"/>
      <c r="G4261" s="28"/>
    </row>
    <row r="4262" spans="3:7" s="25" customFormat="1" ht="15" x14ac:dyDescent="0.2">
      <c r="C4262" s="27"/>
      <c r="D4262" s="37"/>
      <c r="E4262" s="37"/>
      <c r="F4262" s="28"/>
      <c r="G4262" s="28"/>
    </row>
    <row r="4263" spans="3:7" s="25" customFormat="1" ht="15" x14ac:dyDescent="0.2">
      <c r="C4263" s="27"/>
      <c r="D4263" s="37"/>
      <c r="E4263" s="37"/>
      <c r="F4263" s="28"/>
      <c r="G4263" s="28"/>
    </row>
    <row r="4264" spans="3:7" s="25" customFormat="1" ht="15" x14ac:dyDescent="0.2">
      <c r="C4264" s="27"/>
      <c r="D4264" s="37"/>
      <c r="E4264" s="37"/>
      <c r="F4264" s="28"/>
      <c r="G4264" s="28"/>
    </row>
    <row r="4265" spans="3:7" s="25" customFormat="1" ht="15" x14ac:dyDescent="0.2">
      <c r="C4265" s="27"/>
      <c r="D4265" s="37"/>
      <c r="E4265" s="37"/>
      <c r="F4265" s="28"/>
      <c r="G4265" s="28"/>
    </row>
    <row r="4266" spans="3:7" s="25" customFormat="1" ht="15" x14ac:dyDescent="0.2">
      <c r="C4266" s="27"/>
      <c r="D4266" s="37"/>
      <c r="E4266" s="37"/>
      <c r="F4266" s="28"/>
      <c r="G4266" s="28"/>
    </row>
    <row r="4267" spans="3:7" s="25" customFormat="1" ht="15" x14ac:dyDescent="0.2">
      <c r="C4267" s="27"/>
      <c r="D4267" s="37"/>
      <c r="E4267" s="37"/>
      <c r="F4267" s="28"/>
      <c r="G4267" s="28"/>
    </row>
    <row r="4268" spans="3:7" s="25" customFormat="1" ht="15" x14ac:dyDescent="0.2">
      <c r="C4268" s="27"/>
      <c r="D4268" s="37"/>
      <c r="E4268" s="37"/>
      <c r="F4268" s="28"/>
      <c r="G4268" s="28"/>
    </row>
    <row r="4269" spans="3:7" s="25" customFormat="1" ht="15" x14ac:dyDescent="0.2">
      <c r="C4269" s="27"/>
      <c r="D4269" s="37"/>
      <c r="E4269" s="37"/>
      <c r="F4269" s="28"/>
      <c r="G4269" s="28"/>
    </row>
    <row r="4270" spans="3:7" s="25" customFormat="1" ht="15" x14ac:dyDescent="0.2">
      <c r="C4270" s="27"/>
      <c r="D4270" s="37"/>
      <c r="E4270" s="37"/>
      <c r="F4270" s="28"/>
      <c r="G4270" s="28"/>
    </row>
    <row r="4271" spans="3:7" s="25" customFormat="1" ht="15" x14ac:dyDescent="0.2">
      <c r="C4271" s="27"/>
      <c r="D4271" s="37"/>
      <c r="E4271" s="37"/>
      <c r="F4271" s="28"/>
      <c r="G4271" s="28"/>
    </row>
    <row r="4272" spans="3:7" s="25" customFormat="1" ht="15" x14ac:dyDescent="0.2">
      <c r="C4272" s="27"/>
      <c r="D4272" s="37"/>
      <c r="E4272" s="37"/>
      <c r="F4272" s="28"/>
      <c r="G4272" s="28"/>
    </row>
    <row r="4273" spans="3:7" s="25" customFormat="1" ht="15" x14ac:dyDescent="0.2">
      <c r="C4273" s="27"/>
      <c r="D4273" s="37"/>
      <c r="E4273" s="37"/>
      <c r="F4273" s="28"/>
      <c r="G4273" s="28"/>
    </row>
    <row r="4274" spans="3:7" s="25" customFormat="1" ht="15" x14ac:dyDescent="0.2">
      <c r="C4274" s="27"/>
      <c r="D4274" s="37"/>
      <c r="E4274" s="37"/>
      <c r="F4274" s="28"/>
      <c r="G4274" s="28"/>
    </row>
    <row r="4275" spans="3:7" s="25" customFormat="1" ht="15" x14ac:dyDescent="0.2">
      <c r="C4275" s="27"/>
      <c r="D4275" s="37"/>
      <c r="E4275" s="37"/>
      <c r="F4275" s="28"/>
      <c r="G4275" s="28"/>
    </row>
    <row r="4276" spans="3:7" s="25" customFormat="1" ht="15" x14ac:dyDescent="0.2">
      <c r="C4276" s="27"/>
      <c r="D4276" s="37"/>
      <c r="E4276" s="37"/>
      <c r="F4276" s="28"/>
      <c r="G4276" s="28"/>
    </row>
    <row r="4277" spans="3:7" s="25" customFormat="1" ht="15" x14ac:dyDescent="0.2">
      <c r="C4277" s="27"/>
      <c r="D4277" s="37"/>
      <c r="E4277" s="37"/>
      <c r="F4277" s="28"/>
      <c r="G4277" s="28"/>
    </row>
    <row r="4278" spans="3:7" s="25" customFormat="1" ht="15" x14ac:dyDescent="0.2">
      <c r="C4278" s="27"/>
      <c r="D4278" s="37"/>
      <c r="E4278" s="37"/>
      <c r="F4278" s="28"/>
      <c r="G4278" s="28"/>
    </row>
    <row r="4279" spans="3:7" s="25" customFormat="1" ht="15" x14ac:dyDescent="0.2">
      <c r="C4279" s="27"/>
      <c r="D4279" s="37"/>
      <c r="E4279" s="37"/>
      <c r="F4279" s="28"/>
      <c r="G4279" s="28"/>
    </row>
    <row r="4280" spans="3:7" s="25" customFormat="1" ht="15" x14ac:dyDescent="0.2">
      <c r="C4280" s="27"/>
      <c r="D4280" s="37"/>
      <c r="E4280" s="37"/>
      <c r="F4280" s="28"/>
      <c r="G4280" s="28"/>
    </row>
    <row r="4281" spans="3:7" s="25" customFormat="1" ht="15" x14ac:dyDescent="0.2">
      <c r="C4281" s="27"/>
      <c r="D4281" s="37"/>
      <c r="E4281" s="37"/>
      <c r="F4281" s="28"/>
      <c r="G4281" s="28"/>
    </row>
    <row r="4282" spans="3:7" s="25" customFormat="1" ht="15" x14ac:dyDescent="0.2">
      <c r="C4282" s="27"/>
      <c r="D4282" s="37"/>
      <c r="E4282" s="37"/>
      <c r="F4282" s="28"/>
      <c r="G4282" s="28"/>
    </row>
    <row r="4283" spans="3:7" s="25" customFormat="1" ht="15" x14ac:dyDescent="0.2">
      <c r="C4283" s="27"/>
      <c r="D4283" s="37"/>
      <c r="E4283" s="37"/>
      <c r="F4283" s="28"/>
      <c r="G4283" s="28"/>
    </row>
    <row r="4284" spans="3:7" s="25" customFormat="1" ht="15" x14ac:dyDescent="0.2">
      <c r="C4284" s="27"/>
      <c r="D4284" s="37"/>
      <c r="E4284" s="37"/>
      <c r="F4284" s="28"/>
      <c r="G4284" s="28"/>
    </row>
    <row r="4285" spans="3:7" s="25" customFormat="1" ht="15" x14ac:dyDescent="0.2">
      <c r="C4285" s="27"/>
      <c r="D4285" s="37"/>
      <c r="E4285" s="37"/>
      <c r="F4285" s="28"/>
      <c r="G4285" s="28"/>
    </row>
    <row r="4286" spans="3:7" s="25" customFormat="1" ht="15" x14ac:dyDescent="0.2">
      <c r="C4286" s="27"/>
      <c r="D4286" s="37"/>
      <c r="E4286" s="37"/>
      <c r="F4286" s="28"/>
      <c r="G4286" s="28"/>
    </row>
    <row r="4287" spans="3:7" s="25" customFormat="1" ht="15" x14ac:dyDescent="0.2">
      <c r="C4287" s="27"/>
      <c r="D4287" s="37"/>
      <c r="E4287" s="37"/>
      <c r="F4287" s="28"/>
      <c r="G4287" s="28"/>
    </row>
    <row r="4288" spans="3:7" s="25" customFormat="1" ht="15" x14ac:dyDescent="0.2">
      <c r="C4288" s="27"/>
      <c r="D4288" s="37"/>
      <c r="E4288" s="37"/>
      <c r="F4288" s="28"/>
      <c r="G4288" s="28"/>
    </row>
    <row r="4289" spans="3:7" s="25" customFormat="1" ht="15" x14ac:dyDescent="0.2">
      <c r="C4289" s="27"/>
      <c r="D4289" s="37"/>
      <c r="E4289" s="37"/>
      <c r="F4289" s="28"/>
      <c r="G4289" s="28"/>
    </row>
    <row r="4290" spans="3:7" s="25" customFormat="1" ht="15" x14ac:dyDescent="0.2">
      <c r="C4290" s="27"/>
      <c r="D4290" s="37"/>
      <c r="E4290" s="37"/>
      <c r="F4290" s="28"/>
      <c r="G4290" s="28"/>
    </row>
    <row r="4291" spans="3:7" s="25" customFormat="1" ht="15" x14ac:dyDescent="0.2">
      <c r="C4291" s="27"/>
      <c r="D4291" s="37"/>
      <c r="E4291" s="37"/>
      <c r="F4291" s="28"/>
      <c r="G4291" s="28"/>
    </row>
    <row r="4292" spans="3:7" s="25" customFormat="1" ht="15" x14ac:dyDescent="0.2">
      <c r="C4292" s="27"/>
      <c r="D4292" s="37"/>
      <c r="E4292" s="37"/>
      <c r="F4292" s="28"/>
      <c r="G4292" s="28"/>
    </row>
    <row r="4293" spans="3:7" s="25" customFormat="1" ht="15" x14ac:dyDescent="0.2">
      <c r="C4293" s="27"/>
      <c r="D4293" s="37"/>
      <c r="E4293" s="37"/>
      <c r="F4293" s="28"/>
      <c r="G4293" s="28"/>
    </row>
    <row r="4294" spans="3:7" s="25" customFormat="1" ht="15" x14ac:dyDescent="0.2">
      <c r="C4294" s="27"/>
      <c r="D4294" s="37"/>
      <c r="E4294" s="37"/>
      <c r="F4294" s="28"/>
      <c r="G4294" s="28"/>
    </row>
    <row r="4295" spans="3:7" s="25" customFormat="1" ht="15" x14ac:dyDescent="0.2">
      <c r="C4295" s="27"/>
      <c r="D4295" s="37"/>
      <c r="E4295" s="37"/>
      <c r="F4295" s="28"/>
      <c r="G4295" s="28"/>
    </row>
    <row r="4296" spans="3:7" s="25" customFormat="1" ht="15" x14ac:dyDescent="0.2">
      <c r="C4296" s="27"/>
      <c r="D4296" s="37"/>
      <c r="E4296" s="37"/>
      <c r="F4296" s="28"/>
      <c r="G4296" s="28"/>
    </row>
    <row r="4297" spans="3:7" s="25" customFormat="1" ht="15" x14ac:dyDescent="0.2">
      <c r="C4297" s="27"/>
      <c r="D4297" s="37"/>
      <c r="E4297" s="37"/>
      <c r="F4297" s="28"/>
      <c r="G4297" s="28"/>
    </row>
    <row r="4298" spans="3:7" s="25" customFormat="1" ht="15" x14ac:dyDescent="0.2">
      <c r="C4298" s="27"/>
      <c r="D4298" s="37"/>
      <c r="E4298" s="37"/>
      <c r="F4298" s="28"/>
      <c r="G4298" s="28"/>
    </row>
    <row r="4299" spans="3:7" s="25" customFormat="1" ht="15" x14ac:dyDescent="0.2">
      <c r="C4299" s="27"/>
      <c r="D4299" s="37"/>
      <c r="E4299" s="37"/>
      <c r="F4299" s="28"/>
      <c r="G4299" s="28"/>
    </row>
    <row r="4300" spans="3:7" s="25" customFormat="1" ht="15" x14ac:dyDescent="0.2">
      <c r="C4300" s="27"/>
      <c r="D4300" s="37"/>
      <c r="E4300" s="37"/>
      <c r="F4300" s="28"/>
      <c r="G4300" s="28"/>
    </row>
    <row r="4301" spans="3:7" s="25" customFormat="1" ht="15" x14ac:dyDescent="0.2">
      <c r="C4301" s="27"/>
      <c r="D4301" s="37"/>
      <c r="E4301" s="37"/>
      <c r="F4301" s="28"/>
      <c r="G4301" s="28"/>
    </row>
    <row r="4302" spans="3:7" s="25" customFormat="1" ht="15" x14ac:dyDescent="0.2">
      <c r="C4302" s="27"/>
      <c r="D4302" s="37"/>
      <c r="E4302" s="37"/>
      <c r="F4302" s="28"/>
      <c r="G4302" s="28"/>
    </row>
    <row r="4303" spans="3:7" s="25" customFormat="1" ht="15" x14ac:dyDescent="0.2">
      <c r="C4303" s="27"/>
      <c r="D4303" s="37"/>
      <c r="E4303" s="37"/>
      <c r="F4303" s="28"/>
      <c r="G4303" s="28"/>
    </row>
    <row r="4304" spans="3:7" s="25" customFormat="1" ht="15" x14ac:dyDescent="0.2">
      <c r="C4304" s="27"/>
      <c r="D4304" s="37"/>
      <c r="E4304" s="37"/>
      <c r="F4304" s="28"/>
      <c r="G4304" s="28"/>
    </row>
    <row r="4305" spans="3:7" s="25" customFormat="1" ht="15" x14ac:dyDescent="0.2">
      <c r="C4305" s="27"/>
      <c r="D4305" s="37"/>
      <c r="E4305" s="37"/>
      <c r="F4305" s="28"/>
      <c r="G4305" s="28"/>
    </row>
    <row r="4306" spans="3:7" s="25" customFormat="1" ht="15" x14ac:dyDescent="0.2">
      <c r="C4306" s="27"/>
      <c r="D4306" s="37"/>
      <c r="E4306" s="37"/>
      <c r="F4306" s="28"/>
      <c r="G4306" s="28"/>
    </row>
    <row r="4307" spans="3:7" s="25" customFormat="1" ht="15" x14ac:dyDescent="0.2">
      <c r="C4307" s="27"/>
      <c r="D4307" s="37"/>
      <c r="E4307" s="37"/>
      <c r="F4307" s="28"/>
      <c r="G4307" s="28"/>
    </row>
    <row r="4308" spans="3:7" s="25" customFormat="1" ht="15" x14ac:dyDescent="0.2">
      <c r="C4308" s="27"/>
      <c r="D4308" s="37"/>
      <c r="E4308" s="37"/>
      <c r="F4308" s="28"/>
      <c r="G4308" s="28"/>
    </row>
    <row r="4309" spans="3:7" s="25" customFormat="1" ht="15" x14ac:dyDescent="0.2">
      <c r="C4309" s="27"/>
      <c r="D4309" s="37"/>
      <c r="E4309" s="37"/>
      <c r="F4309" s="28"/>
      <c r="G4309" s="28"/>
    </row>
    <row r="4310" spans="3:7" s="25" customFormat="1" ht="15" x14ac:dyDescent="0.2">
      <c r="C4310" s="27"/>
      <c r="D4310" s="37"/>
      <c r="E4310" s="37"/>
      <c r="F4310" s="28"/>
      <c r="G4310" s="28"/>
    </row>
    <row r="4311" spans="3:7" s="25" customFormat="1" ht="15" x14ac:dyDescent="0.2">
      <c r="C4311" s="27"/>
      <c r="D4311" s="37"/>
      <c r="E4311" s="37"/>
      <c r="F4311" s="28"/>
      <c r="G4311" s="28"/>
    </row>
    <row r="4312" spans="3:7" s="25" customFormat="1" ht="15" x14ac:dyDescent="0.2">
      <c r="C4312" s="27"/>
      <c r="D4312" s="37"/>
      <c r="E4312" s="37"/>
      <c r="F4312" s="28"/>
      <c r="G4312" s="28"/>
    </row>
    <row r="4313" spans="3:7" s="25" customFormat="1" ht="15" x14ac:dyDescent="0.2">
      <c r="C4313" s="27"/>
      <c r="D4313" s="37"/>
      <c r="E4313" s="37"/>
      <c r="F4313" s="28"/>
      <c r="G4313" s="28"/>
    </row>
    <row r="4314" spans="3:7" s="25" customFormat="1" ht="15" x14ac:dyDescent="0.2">
      <c r="C4314" s="27"/>
      <c r="D4314" s="37"/>
      <c r="E4314" s="37"/>
      <c r="F4314" s="28"/>
      <c r="G4314" s="28"/>
    </row>
    <row r="4315" spans="3:7" s="25" customFormat="1" ht="15" x14ac:dyDescent="0.2">
      <c r="C4315" s="27"/>
      <c r="D4315" s="37"/>
      <c r="E4315" s="37"/>
      <c r="F4315" s="28"/>
      <c r="G4315" s="28"/>
    </row>
    <row r="4316" spans="3:7" s="25" customFormat="1" ht="15" x14ac:dyDescent="0.2">
      <c r="C4316" s="27"/>
      <c r="D4316" s="37"/>
      <c r="E4316" s="37"/>
      <c r="F4316" s="28"/>
      <c r="G4316" s="28"/>
    </row>
    <row r="4317" spans="3:7" s="25" customFormat="1" ht="15" x14ac:dyDescent="0.2">
      <c r="C4317" s="27"/>
      <c r="D4317" s="37"/>
      <c r="E4317" s="37"/>
      <c r="F4317" s="28"/>
      <c r="G4317" s="28"/>
    </row>
    <row r="4318" spans="3:7" s="25" customFormat="1" ht="15" x14ac:dyDescent="0.2">
      <c r="C4318" s="27"/>
      <c r="D4318" s="37"/>
      <c r="E4318" s="37"/>
      <c r="F4318" s="28"/>
      <c r="G4318" s="28"/>
    </row>
    <row r="4319" spans="3:7" s="25" customFormat="1" ht="15" x14ac:dyDescent="0.2">
      <c r="C4319" s="27"/>
      <c r="D4319" s="37"/>
      <c r="E4319" s="37"/>
      <c r="F4319" s="28"/>
      <c r="G4319" s="28"/>
    </row>
    <row r="4320" spans="3:7" s="25" customFormat="1" ht="15" x14ac:dyDescent="0.2">
      <c r="C4320" s="27"/>
      <c r="D4320" s="37"/>
      <c r="E4320" s="37"/>
      <c r="F4320" s="28"/>
      <c r="G4320" s="28"/>
    </row>
    <row r="4321" spans="3:7" s="25" customFormat="1" ht="15" x14ac:dyDescent="0.2">
      <c r="C4321" s="27"/>
      <c r="D4321" s="37"/>
      <c r="E4321" s="37"/>
      <c r="F4321" s="28"/>
      <c r="G4321" s="28"/>
    </row>
    <row r="4322" spans="3:7" s="25" customFormat="1" ht="15" x14ac:dyDescent="0.2">
      <c r="C4322" s="27"/>
      <c r="D4322" s="37"/>
      <c r="E4322" s="37"/>
      <c r="F4322" s="28"/>
      <c r="G4322" s="28"/>
    </row>
    <row r="4323" spans="3:7" s="25" customFormat="1" ht="15" x14ac:dyDescent="0.2">
      <c r="C4323" s="27"/>
      <c r="D4323" s="37"/>
      <c r="E4323" s="37"/>
      <c r="F4323" s="28"/>
      <c r="G4323" s="28"/>
    </row>
    <row r="4324" spans="3:7" s="25" customFormat="1" ht="15" x14ac:dyDescent="0.2">
      <c r="C4324" s="27"/>
      <c r="D4324" s="37"/>
      <c r="E4324" s="37"/>
      <c r="F4324" s="28"/>
      <c r="G4324" s="28"/>
    </row>
    <row r="4325" spans="3:7" s="25" customFormat="1" ht="15" x14ac:dyDescent="0.2">
      <c r="C4325" s="27"/>
      <c r="D4325" s="37"/>
      <c r="E4325" s="37"/>
      <c r="F4325" s="28"/>
      <c r="G4325" s="28"/>
    </row>
    <row r="4326" spans="3:7" s="25" customFormat="1" ht="15" x14ac:dyDescent="0.2">
      <c r="C4326" s="27"/>
      <c r="D4326" s="37"/>
      <c r="E4326" s="37"/>
      <c r="F4326" s="28"/>
      <c r="G4326" s="28"/>
    </row>
    <row r="4327" spans="3:7" s="25" customFormat="1" ht="15" x14ac:dyDescent="0.2">
      <c r="C4327" s="27"/>
      <c r="D4327" s="37"/>
      <c r="E4327" s="37"/>
      <c r="F4327" s="28"/>
      <c r="G4327" s="28"/>
    </row>
    <row r="4328" spans="3:7" s="25" customFormat="1" ht="15" x14ac:dyDescent="0.2">
      <c r="C4328" s="27"/>
      <c r="D4328" s="37"/>
      <c r="E4328" s="37"/>
      <c r="F4328" s="28"/>
      <c r="G4328" s="28"/>
    </row>
    <row r="4329" spans="3:7" s="25" customFormat="1" ht="15" x14ac:dyDescent="0.2">
      <c r="C4329" s="27"/>
      <c r="D4329" s="37"/>
      <c r="E4329" s="37"/>
      <c r="F4329" s="28"/>
      <c r="G4329" s="28"/>
    </row>
    <row r="4330" spans="3:7" s="25" customFormat="1" ht="15" x14ac:dyDescent="0.2">
      <c r="C4330" s="27"/>
      <c r="D4330" s="37"/>
      <c r="E4330" s="37"/>
      <c r="F4330" s="28"/>
      <c r="G4330" s="28"/>
    </row>
    <row r="4331" spans="3:7" s="25" customFormat="1" ht="15" x14ac:dyDescent="0.2">
      <c r="C4331" s="27"/>
      <c r="D4331" s="37"/>
      <c r="E4331" s="37"/>
      <c r="F4331" s="28"/>
      <c r="G4331" s="28"/>
    </row>
    <row r="4332" spans="3:7" s="25" customFormat="1" ht="15" x14ac:dyDescent="0.2">
      <c r="C4332" s="27"/>
      <c r="D4332" s="37"/>
      <c r="E4332" s="37"/>
      <c r="F4332" s="28"/>
      <c r="G4332" s="28"/>
    </row>
    <row r="4333" spans="3:7" s="25" customFormat="1" ht="15" x14ac:dyDescent="0.2">
      <c r="C4333" s="27"/>
      <c r="D4333" s="37"/>
      <c r="E4333" s="37"/>
      <c r="F4333" s="28"/>
      <c r="G4333" s="28"/>
    </row>
    <row r="4334" spans="3:7" s="25" customFormat="1" ht="15" x14ac:dyDescent="0.2">
      <c r="C4334" s="27"/>
      <c r="D4334" s="37"/>
      <c r="E4334" s="37"/>
      <c r="F4334" s="28"/>
      <c r="G4334" s="28"/>
    </row>
    <row r="4335" spans="3:7" s="25" customFormat="1" ht="15" x14ac:dyDescent="0.2">
      <c r="C4335" s="27"/>
      <c r="D4335" s="37"/>
      <c r="E4335" s="37"/>
      <c r="F4335" s="28"/>
      <c r="G4335" s="28"/>
    </row>
    <row r="4336" spans="3:7" s="25" customFormat="1" ht="15" x14ac:dyDescent="0.2">
      <c r="C4336" s="27"/>
      <c r="D4336" s="37"/>
      <c r="E4336" s="37"/>
      <c r="F4336" s="28"/>
      <c r="G4336" s="28"/>
    </row>
    <row r="4337" spans="3:7" s="25" customFormat="1" ht="15" x14ac:dyDescent="0.2">
      <c r="C4337" s="27"/>
      <c r="D4337" s="37"/>
      <c r="E4337" s="37"/>
      <c r="F4337" s="28"/>
      <c r="G4337" s="28"/>
    </row>
    <row r="4338" spans="3:7" s="25" customFormat="1" ht="15" x14ac:dyDescent="0.2">
      <c r="C4338" s="27"/>
      <c r="D4338" s="37"/>
      <c r="E4338" s="37"/>
      <c r="F4338" s="28"/>
      <c r="G4338" s="28"/>
    </row>
    <row r="4339" spans="3:7" s="25" customFormat="1" ht="15" x14ac:dyDescent="0.2">
      <c r="C4339" s="27"/>
      <c r="D4339" s="37"/>
      <c r="E4339" s="37"/>
      <c r="F4339" s="28"/>
      <c r="G4339" s="28"/>
    </row>
    <row r="4340" spans="3:7" s="25" customFormat="1" ht="15" x14ac:dyDescent="0.2">
      <c r="C4340" s="27"/>
      <c r="D4340" s="37"/>
      <c r="E4340" s="37"/>
      <c r="F4340" s="28"/>
      <c r="G4340" s="28"/>
    </row>
    <row r="4341" spans="3:7" s="25" customFormat="1" ht="15" x14ac:dyDescent="0.2">
      <c r="C4341" s="27"/>
      <c r="D4341" s="37"/>
      <c r="E4341" s="37"/>
      <c r="F4341" s="28"/>
      <c r="G4341" s="28"/>
    </row>
    <row r="4342" spans="3:7" s="25" customFormat="1" ht="15" x14ac:dyDescent="0.2">
      <c r="C4342" s="27"/>
      <c r="D4342" s="37"/>
      <c r="E4342" s="37"/>
      <c r="F4342" s="28"/>
      <c r="G4342" s="28"/>
    </row>
    <row r="4343" spans="3:7" s="25" customFormat="1" ht="15" x14ac:dyDescent="0.2">
      <c r="C4343" s="27"/>
      <c r="D4343" s="37"/>
      <c r="E4343" s="37"/>
      <c r="F4343" s="28"/>
      <c r="G4343" s="28"/>
    </row>
    <row r="4344" spans="3:7" s="25" customFormat="1" ht="15" x14ac:dyDescent="0.2">
      <c r="C4344" s="27"/>
      <c r="D4344" s="37"/>
      <c r="E4344" s="37"/>
      <c r="F4344" s="28"/>
      <c r="G4344" s="28"/>
    </row>
    <row r="4345" spans="3:7" s="25" customFormat="1" ht="15" x14ac:dyDescent="0.2">
      <c r="C4345" s="27"/>
      <c r="D4345" s="37"/>
      <c r="E4345" s="37"/>
      <c r="F4345" s="28"/>
      <c r="G4345" s="28"/>
    </row>
    <row r="4346" spans="3:7" s="25" customFormat="1" ht="15" x14ac:dyDescent="0.2">
      <c r="C4346" s="27"/>
      <c r="D4346" s="37"/>
      <c r="E4346" s="37"/>
      <c r="F4346" s="28"/>
      <c r="G4346" s="28"/>
    </row>
    <row r="4347" spans="3:7" s="25" customFormat="1" ht="15" x14ac:dyDescent="0.2">
      <c r="C4347" s="27"/>
      <c r="D4347" s="37"/>
      <c r="E4347" s="37"/>
      <c r="F4347" s="28"/>
      <c r="G4347" s="28"/>
    </row>
    <row r="4348" spans="3:7" s="25" customFormat="1" ht="15" x14ac:dyDescent="0.2">
      <c r="C4348" s="27"/>
      <c r="D4348" s="37"/>
      <c r="E4348" s="37"/>
      <c r="F4348" s="28"/>
      <c r="G4348" s="28"/>
    </row>
    <row r="4349" spans="3:7" s="25" customFormat="1" ht="15" x14ac:dyDescent="0.2">
      <c r="C4349" s="27"/>
      <c r="D4349" s="37"/>
      <c r="E4349" s="37"/>
      <c r="F4349" s="28"/>
      <c r="G4349" s="28"/>
    </row>
    <row r="4350" spans="3:7" s="25" customFormat="1" ht="15" x14ac:dyDescent="0.2">
      <c r="C4350" s="27"/>
      <c r="D4350" s="37"/>
      <c r="E4350" s="37"/>
      <c r="F4350" s="28"/>
      <c r="G4350" s="28"/>
    </row>
    <row r="4351" spans="3:7" s="25" customFormat="1" ht="15" x14ac:dyDescent="0.2">
      <c r="C4351" s="27"/>
      <c r="D4351" s="37"/>
      <c r="E4351" s="37"/>
      <c r="F4351" s="28"/>
      <c r="G4351" s="28"/>
    </row>
    <row r="4352" spans="3:7" s="25" customFormat="1" ht="15" x14ac:dyDescent="0.2">
      <c r="C4352" s="27"/>
      <c r="D4352" s="37"/>
      <c r="E4352" s="37"/>
      <c r="F4352" s="28"/>
      <c r="G4352" s="28"/>
    </row>
    <row r="4353" spans="3:7" s="25" customFormat="1" ht="15" x14ac:dyDescent="0.2">
      <c r="C4353" s="27"/>
      <c r="D4353" s="37"/>
      <c r="E4353" s="37"/>
      <c r="F4353" s="28"/>
      <c r="G4353" s="28"/>
    </row>
    <row r="4354" spans="3:7" s="25" customFormat="1" ht="15" x14ac:dyDescent="0.2">
      <c r="C4354" s="27"/>
      <c r="D4354" s="37"/>
      <c r="E4354" s="37"/>
      <c r="F4354" s="28"/>
      <c r="G4354" s="28"/>
    </row>
    <row r="4355" spans="3:7" s="25" customFormat="1" ht="15" x14ac:dyDescent="0.2">
      <c r="C4355" s="27"/>
      <c r="D4355" s="37"/>
      <c r="E4355" s="37"/>
      <c r="F4355" s="28"/>
      <c r="G4355" s="28"/>
    </row>
    <row r="4356" spans="3:7" s="25" customFormat="1" ht="15" x14ac:dyDescent="0.2">
      <c r="C4356" s="27"/>
      <c r="D4356" s="37"/>
      <c r="E4356" s="37"/>
      <c r="F4356" s="28"/>
      <c r="G4356" s="28"/>
    </row>
    <row r="4357" spans="3:7" s="25" customFormat="1" ht="15" x14ac:dyDescent="0.2">
      <c r="C4357" s="27"/>
      <c r="D4357" s="37"/>
      <c r="E4357" s="37"/>
      <c r="F4357" s="28"/>
      <c r="G4357" s="28"/>
    </row>
    <row r="4358" spans="3:7" s="25" customFormat="1" ht="15" x14ac:dyDescent="0.2">
      <c r="C4358" s="27"/>
      <c r="D4358" s="37"/>
      <c r="E4358" s="37"/>
      <c r="F4358" s="28"/>
      <c r="G4358" s="28"/>
    </row>
    <row r="4359" spans="3:7" s="25" customFormat="1" ht="15" x14ac:dyDescent="0.2">
      <c r="C4359" s="27"/>
      <c r="D4359" s="37"/>
      <c r="E4359" s="37"/>
      <c r="F4359" s="28"/>
      <c r="G4359" s="28"/>
    </row>
    <row r="4360" spans="3:7" s="25" customFormat="1" ht="15" x14ac:dyDescent="0.2">
      <c r="C4360" s="27"/>
      <c r="D4360" s="37"/>
      <c r="E4360" s="37"/>
      <c r="F4360" s="28"/>
      <c r="G4360" s="28"/>
    </row>
    <row r="4361" spans="3:7" s="25" customFormat="1" ht="15" x14ac:dyDescent="0.2">
      <c r="C4361" s="27"/>
      <c r="D4361" s="37"/>
      <c r="E4361" s="37"/>
      <c r="F4361" s="28"/>
      <c r="G4361" s="28"/>
    </row>
    <row r="4362" spans="3:7" s="25" customFormat="1" ht="15" x14ac:dyDescent="0.2">
      <c r="C4362" s="27"/>
      <c r="D4362" s="37"/>
      <c r="E4362" s="37"/>
      <c r="F4362" s="28"/>
      <c r="G4362" s="28"/>
    </row>
    <row r="4363" spans="3:7" s="25" customFormat="1" ht="15" x14ac:dyDescent="0.2">
      <c r="C4363" s="27"/>
      <c r="D4363" s="37"/>
      <c r="E4363" s="37"/>
      <c r="F4363" s="28"/>
      <c r="G4363" s="28"/>
    </row>
    <row r="4364" spans="3:7" s="25" customFormat="1" ht="15" x14ac:dyDescent="0.2">
      <c r="C4364" s="27"/>
      <c r="D4364" s="37"/>
      <c r="E4364" s="37"/>
      <c r="F4364" s="28"/>
      <c r="G4364" s="28"/>
    </row>
    <row r="4365" spans="3:7" s="25" customFormat="1" ht="15" x14ac:dyDescent="0.2">
      <c r="C4365" s="27"/>
      <c r="D4365" s="37"/>
      <c r="E4365" s="37"/>
      <c r="F4365" s="28"/>
      <c r="G4365" s="28"/>
    </row>
    <row r="4366" spans="3:7" s="25" customFormat="1" ht="15" x14ac:dyDescent="0.2">
      <c r="C4366" s="27"/>
      <c r="D4366" s="37"/>
      <c r="E4366" s="37"/>
      <c r="F4366" s="28"/>
      <c r="G4366" s="28"/>
    </row>
    <row r="4367" spans="3:7" s="25" customFormat="1" ht="15" x14ac:dyDescent="0.2">
      <c r="C4367" s="27"/>
      <c r="D4367" s="37"/>
      <c r="E4367" s="37"/>
      <c r="F4367" s="28"/>
      <c r="G4367" s="28"/>
    </row>
    <row r="4368" spans="3:7" s="25" customFormat="1" ht="15" x14ac:dyDescent="0.2">
      <c r="C4368" s="27"/>
      <c r="D4368" s="37"/>
      <c r="E4368" s="37"/>
      <c r="F4368" s="28"/>
      <c r="G4368" s="28"/>
    </row>
    <row r="4369" spans="3:7" s="25" customFormat="1" ht="15" x14ac:dyDescent="0.2">
      <c r="C4369" s="27"/>
      <c r="D4369" s="37"/>
      <c r="E4369" s="37"/>
      <c r="F4369" s="28"/>
      <c r="G4369" s="28"/>
    </row>
    <row r="4370" spans="3:7" s="25" customFormat="1" ht="15" x14ac:dyDescent="0.2">
      <c r="C4370" s="27"/>
      <c r="D4370" s="37"/>
      <c r="E4370" s="37"/>
      <c r="F4370" s="28"/>
      <c r="G4370" s="28"/>
    </row>
    <row r="4371" spans="3:7" s="25" customFormat="1" ht="15" x14ac:dyDescent="0.2">
      <c r="C4371" s="27"/>
      <c r="D4371" s="37"/>
      <c r="E4371" s="37"/>
      <c r="F4371" s="28"/>
      <c r="G4371" s="28"/>
    </row>
    <row r="4372" spans="3:7" s="25" customFormat="1" ht="15" x14ac:dyDescent="0.2">
      <c r="C4372" s="27"/>
      <c r="D4372" s="37"/>
      <c r="E4372" s="37"/>
      <c r="F4372" s="28"/>
      <c r="G4372" s="28"/>
    </row>
    <row r="4373" spans="3:7" s="25" customFormat="1" ht="15" x14ac:dyDescent="0.2">
      <c r="C4373" s="27"/>
      <c r="D4373" s="37"/>
      <c r="E4373" s="37"/>
      <c r="F4373" s="28"/>
      <c r="G4373" s="28"/>
    </row>
    <row r="4374" spans="3:7" s="25" customFormat="1" ht="15" x14ac:dyDescent="0.2">
      <c r="C4374" s="27"/>
      <c r="D4374" s="37"/>
      <c r="E4374" s="37"/>
      <c r="F4374" s="28"/>
      <c r="G4374" s="28"/>
    </row>
    <row r="4375" spans="3:7" s="25" customFormat="1" ht="15" x14ac:dyDescent="0.2">
      <c r="C4375" s="27"/>
      <c r="D4375" s="37"/>
      <c r="E4375" s="37"/>
      <c r="F4375" s="28"/>
      <c r="G4375" s="28"/>
    </row>
    <row r="4376" spans="3:7" s="25" customFormat="1" ht="15" x14ac:dyDescent="0.2">
      <c r="C4376" s="27"/>
      <c r="D4376" s="37"/>
      <c r="E4376" s="37"/>
      <c r="F4376" s="28"/>
      <c r="G4376" s="28"/>
    </row>
    <row r="4377" spans="3:7" s="25" customFormat="1" ht="15" x14ac:dyDescent="0.2">
      <c r="C4377" s="27"/>
      <c r="D4377" s="37"/>
      <c r="E4377" s="37"/>
      <c r="F4377" s="28"/>
      <c r="G4377" s="28"/>
    </row>
    <row r="4378" spans="3:7" s="25" customFormat="1" ht="15" x14ac:dyDescent="0.2">
      <c r="C4378" s="27"/>
      <c r="D4378" s="37"/>
      <c r="E4378" s="37"/>
      <c r="F4378" s="28"/>
      <c r="G4378" s="28"/>
    </row>
    <row r="4379" spans="3:7" s="25" customFormat="1" ht="15" x14ac:dyDescent="0.2">
      <c r="C4379" s="27"/>
      <c r="D4379" s="37"/>
      <c r="E4379" s="37"/>
      <c r="F4379" s="28"/>
      <c r="G4379" s="28"/>
    </row>
    <row r="4380" spans="3:7" s="25" customFormat="1" ht="15" x14ac:dyDescent="0.2">
      <c r="C4380" s="27"/>
      <c r="D4380" s="37"/>
      <c r="E4380" s="37"/>
      <c r="F4380" s="28"/>
      <c r="G4380" s="28"/>
    </row>
    <row r="4381" spans="3:7" s="25" customFormat="1" ht="15" x14ac:dyDescent="0.2">
      <c r="C4381" s="27"/>
      <c r="D4381" s="37"/>
      <c r="E4381" s="37"/>
      <c r="F4381" s="28"/>
      <c r="G4381" s="28"/>
    </row>
    <row r="4382" spans="3:7" s="25" customFormat="1" ht="15" x14ac:dyDescent="0.2">
      <c r="C4382" s="27"/>
      <c r="D4382" s="37"/>
      <c r="E4382" s="37"/>
      <c r="F4382" s="28"/>
      <c r="G4382" s="28"/>
    </row>
    <row r="4383" spans="3:7" s="25" customFormat="1" ht="15" x14ac:dyDescent="0.2">
      <c r="C4383" s="27"/>
      <c r="D4383" s="37"/>
      <c r="E4383" s="37"/>
      <c r="F4383" s="28"/>
      <c r="G4383" s="28"/>
    </row>
    <row r="4384" spans="3:7" s="25" customFormat="1" ht="15" x14ac:dyDescent="0.2">
      <c r="C4384" s="27"/>
      <c r="D4384" s="37"/>
      <c r="E4384" s="37"/>
      <c r="F4384" s="28"/>
      <c r="G4384" s="28"/>
    </row>
    <row r="4385" spans="3:7" s="25" customFormat="1" ht="15" x14ac:dyDescent="0.2">
      <c r="C4385" s="27"/>
      <c r="D4385" s="37"/>
      <c r="E4385" s="37"/>
      <c r="F4385" s="28"/>
      <c r="G4385" s="28"/>
    </row>
    <row r="4386" spans="3:7" s="25" customFormat="1" ht="15" x14ac:dyDescent="0.2">
      <c r="C4386" s="27"/>
      <c r="D4386" s="37"/>
      <c r="E4386" s="37"/>
      <c r="F4386" s="28"/>
      <c r="G4386" s="28"/>
    </row>
    <row r="4387" spans="3:7" s="25" customFormat="1" ht="15" x14ac:dyDescent="0.2">
      <c r="C4387" s="27"/>
      <c r="D4387" s="37"/>
      <c r="E4387" s="37"/>
      <c r="F4387" s="28"/>
      <c r="G4387" s="28"/>
    </row>
    <row r="4388" spans="3:7" s="25" customFormat="1" ht="15" x14ac:dyDescent="0.2">
      <c r="C4388" s="27"/>
      <c r="D4388" s="37"/>
      <c r="E4388" s="37"/>
      <c r="F4388" s="28"/>
      <c r="G4388" s="28"/>
    </row>
    <row r="4389" spans="3:7" s="25" customFormat="1" ht="15" x14ac:dyDescent="0.2">
      <c r="C4389" s="27"/>
      <c r="D4389" s="37"/>
      <c r="E4389" s="37"/>
      <c r="F4389" s="28"/>
      <c r="G4389" s="28"/>
    </row>
    <row r="4390" spans="3:7" s="25" customFormat="1" ht="15" x14ac:dyDescent="0.2">
      <c r="C4390" s="27"/>
      <c r="D4390" s="37"/>
      <c r="E4390" s="37"/>
      <c r="F4390" s="28"/>
      <c r="G4390" s="28"/>
    </row>
    <row r="4391" spans="3:7" s="25" customFormat="1" ht="15" x14ac:dyDescent="0.2">
      <c r="C4391" s="27"/>
      <c r="D4391" s="37"/>
      <c r="E4391" s="37"/>
      <c r="F4391" s="28"/>
      <c r="G4391" s="28"/>
    </row>
    <row r="4392" spans="3:7" s="25" customFormat="1" ht="15" x14ac:dyDescent="0.2">
      <c r="C4392" s="27"/>
      <c r="D4392" s="37"/>
      <c r="E4392" s="37"/>
      <c r="F4392" s="28"/>
      <c r="G4392" s="28"/>
    </row>
    <row r="4393" spans="3:7" s="25" customFormat="1" ht="15" x14ac:dyDescent="0.2">
      <c r="C4393" s="27"/>
      <c r="D4393" s="37"/>
      <c r="E4393" s="37"/>
      <c r="F4393" s="28"/>
      <c r="G4393" s="28"/>
    </row>
    <row r="4394" spans="3:7" s="25" customFormat="1" ht="15" x14ac:dyDescent="0.2">
      <c r="C4394" s="27"/>
      <c r="D4394" s="37"/>
      <c r="E4394" s="37"/>
      <c r="F4394" s="28"/>
      <c r="G4394" s="28"/>
    </row>
    <row r="4395" spans="3:7" s="25" customFormat="1" ht="15" x14ac:dyDescent="0.2">
      <c r="C4395" s="27"/>
      <c r="D4395" s="37"/>
      <c r="E4395" s="37"/>
      <c r="F4395" s="28"/>
      <c r="G4395" s="28"/>
    </row>
    <row r="4396" spans="3:7" s="25" customFormat="1" ht="15" x14ac:dyDescent="0.2">
      <c r="C4396" s="27"/>
      <c r="D4396" s="37"/>
      <c r="E4396" s="37"/>
      <c r="F4396" s="28"/>
      <c r="G4396" s="28"/>
    </row>
    <row r="4397" spans="3:7" s="25" customFormat="1" ht="15" x14ac:dyDescent="0.2">
      <c r="C4397" s="27"/>
      <c r="D4397" s="37"/>
      <c r="E4397" s="37"/>
      <c r="F4397" s="28"/>
      <c r="G4397" s="28"/>
    </row>
    <row r="4398" spans="3:7" s="25" customFormat="1" ht="15" x14ac:dyDescent="0.2">
      <c r="C4398" s="27"/>
      <c r="D4398" s="37"/>
      <c r="E4398" s="37"/>
      <c r="F4398" s="28"/>
      <c r="G4398" s="28"/>
    </row>
    <row r="4399" spans="3:7" s="25" customFormat="1" ht="15" x14ac:dyDescent="0.2">
      <c r="C4399" s="27"/>
      <c r="D4399" s="37"/>
      <c r="E4399" s="37"/>
      <c r="F4399" s="28"/>
      <c r="G4399" s="28"/>
    </row>
    <row r="4400" spans="3:7" s="25" customFormat="1" ht="15" x14ac:dyDescent="0.2">
      <c r="C4400" s="27"/>
      <c r="D4400" s="37"/>
      <c r="E4400" s="37"/>
      <c r="F4400" s="28"/>
      <c r="G4400" s="28"/>
    </row>
    <row r="4401" spans="3:7" s="25" customFormat="1" ht="15" x14ac:dyDescent="0.2">
      <c r="C4401" s="27"/>
      <c r="D4401" s="37"/>
      <c r="E4401" s="37"/>
      <c r="F4401" s="28"/>
      <c r="G4401" s="28"/>
    </row>
    <row r="4402" spans="3:7" s="25" customFormat="1" ht="15" x14ac:dyDescent="0.2">
      <c r="C4402" s="27"/>
      <c r="D4402" s="37"/>
      <c r="E4402" s="37"/>
      <c r="F4402" s="28"/>
      <c r="G4402" s="28"/>
    </row>
    <row r="4403" spans="3:7" s="25" customFormat="1" ht="15" x14ac:dyDescent="0.2">
      <c r="C4403" s="27"/>
      <c r="D4403" s="37"/>
      <c r="E4403" s="37"/>
      <c r="F4403" s="28"/>
      <c r="G4403" s="28"/>
    </row>
    <row r="4404" spans="3:7" s="25" customFormat="1" ht="15" x14ac:dyDescent="0.2">
      <c r="C4404" s="27"/>
      <c r="D4404" s="37"/>
      <c r="E4404" s="37"/>
      <c r="F4404" s="28"/>
      <c r="G4404" s="28"/>
    </row>
    <row r="4405" spans="3:7" s="25" customFormat="1" ht="15" x14ac:dyDescent="0.2">
      <c r="C4405" s="27"/>
      <c r="D4405" s="37"/>
      <c r="E4405" s="37"/>
      <c r="F4405" s="28"/>
      <c r="G4405" s="28"/>
    </row>
    <row r="4406" spans="3:7" s="25" customFormat="1" ht="15" x14ac:dyDescent="0.2">
      <c r="C4406" s="27"/>
      <c r="D4406" s="37"/>
      <c r="E4406" s="37"/>
      <c r="F4406" s="28"/>
      <c r="G4406" s="28"/>
    </row>
    <row r="4407" spans="3:7" s="25" customFormat="1" ht="15" x14ac:dyDescent="0.2">
      <c r="C4407" s="27"/>
      <c r="D4407" s="37"/>
      <c r="E4407" s="37"/>
      <c r="F4407" s="28"/>
      <c r="G4407" s="28"/>
    </row>
    <row r="4408" spans="3:7" s="25" customFormat="1" ht="15" x14ac:dyDescent="0.2">
      <c r="C4408" s="27"/>
      <c r="D4408" s="37"/>
      <c r="E4408" s="37"/>
      <c r="F4408" s="28"/>
      <c r="G4408" s="28"/>
    </row>
    <row r="4409" spans="3:7" s="25" customFormat="1" ht="15" x14ac:dyDescent="0.2">
      <c r="C4409" s="27"/>
      <c r="D4409" s="37"/>
      <c r="E4409" s="37"/>
      <c r="F4409" s="28"/>
      <c r="G4409" s="28"/>
    </row>
    <row r="4410" spans="3:7" s="25" customFormat="1" ht="15" x14ac:dyDescent="0.2">
      <c r="C4410" s="27"/>
      <c r="D4410" s="37"/>
      <c r="E4410" s="37"/>
      <c r="F4410" s="28"/>
      <c r="G4410" s="28"/>
    </row>
    <row r="4411" spans="3:7" s="25" customFormat="1" ht="15" x14ac:dyDescent="0.2">
      <c r="C4411" s="27"/>
      <c r="D4411" s="37"/>
      <c r="E4411" s="37"/>
      <c r="F4411" s="28"/>
      <c r="G4411" s="28"/>
    </row>
    <row r="4412" spans="3:7" s="25" customFormat="1" ht="15" x14ac:dyDescent="0.2">
      <c r="C4412" s="27"/>
      <c r="D4412" s="37"/>
      <c r="E4412" s="37"/>
      <c r="F4412" s="28"/>
      <c r="G4412" s="28"/>
    </row>
    <row r="4413" spans="3:7" s="25" customFormat="1" ht="15" x14ac:dyDescent="0.2">
      <c r="C4413" s="27"/>
      <c r="D4413" s="37"/>
      <c r="E4413" s="37"/>
      <c r="F4413" s="28"/>
      <c r="G4413" s="28"/>
    </row>
    <row r="4414" spans="3:7" s="25" customFormat="1" ht="15" x14ac:dyDescent="0.2">
      <c r="C4414" s="27"/>
      <c r="D4414" s="37"/>
      <c r="E4414" s="37"/>
      <c r="F4414" s="28"/>
      <c r="G4414" s="28"/>
    </row>
    <row r="4415" spans="3:7" s="25" customFormat="1" ht="15" x14ac:dyDescent="0.2">
      <c r="C4415" s="27"/>
      <c r="D4415" s="37"/>
      <c r="E4415" s="37"/>
      <c r="F4415" s="28"/>
      <c r="G4415" s="28"/>
    </row>
    <row r="4416" spans="3:7" s="25" customFormat="1" ht="15" x14ac:dyDescent="0.2">
      <c r="C4416" s="27"/>
      <c r="D4416" s="37"/>
      <c r="E4416" s="37"/>
      <c r="F4416" s="28"/>
      <c r="G4416" s="28"/>
    </row>
    <row r="4417" spans="3:7" s="25" customFormat="1" ht="15" x14ac:dyDescent="0.2">
      <c r="C4417" s="27"/>
      <c r="D4417" s="37"/>
      <c r="E4417" s="37"/>
      <c r="F4417" s="28"/>
      <c r="G4417" s="28"/>
    </row>
    <row r="4418" spans="3:7" s="25" customFormat="1" ht="15" x14ac:dyDescent="0.2">
      <c r="C4418" s="27"/>
      <c r="D4418" s="37"/>
      <c r="E4418" s="37"/>
      <c r="F4418" s="28"/>
      <c r="G4418" s="28"/>
    </row>
    <row r="4419" spans="3:7" s="25" customFormat="1" ht="15" x14ac:dyDescent="0.2">
      <c r="C4419" s="27"/>
      <c r="D4419" s="37"/>
      <c r="E4419" s="37"/>
      <c r="F4419" s="28"/>
      <c r="G4419" s="28"/>
    </row>
    <row r="4420" spans="3:7" s="25" customFormat="1" ht="15" x14ac:dyDescent="0.2">
      <c r="C4420" s="27"/>
      <c r="D4420" s="37"/>
      <c r="E4420" s="37"/>
      <c r="F4420" s="28"/>
      <c r="G4420" s="28"/>
    </row>
    <row r="4421" spans="3:7" s="25" customFormat="1" ht="15" x14ac:dyDescent="0.2">
      <c r="C4421" s="27"/>
      <c r="D4421" s="37"/>
      <c r="E4421" s="37"/>
      <c r="F4421" s="28"/>
      <c r="G4421" s="28"/>
    </row>
    <row r="4422" spans="3:7" s="25" customFormat="1" ht="15" x14ac:dyDescent="0.2">
      <c r="C4422" s="27"/>
      <c r="D4422" s="37"/>
      <c r="E4422" s="37"/>
      <c r="F4422" s="28"/>
      <c r="G4422" s="28"/>
    </row>
    <row r="4423" spans="3:7" s="25" customFormat="1" ht="15" x14ac:dyDescent="0.2">
      <c r="C4423" s="27"/>
      <c r="D4423" s="37"/>
      <c r="E4423" s="37"/>
      <c r="F4423" s="28"/>
      <c r="G4423" s="28"/>
    </row>
    <row r="4424" spans="3:7" s="25" customFormat="1" ht="15" x14ac:dyDescent="0.2">
      <c r="C4424" s="27"/>
      <c r="D4424" s="37"/>
      <c r="E4424" s="37"/>
      <c r="F4424" s="28"/>
      <c r="G4424" s="28"/>
    </row>
    <row r="4425" spans="3:7" s="25" customFormat="1" ht="15" x14ac:dyDescent="0.2">
      <c r="C4425" s="27"/>
      <c r="D4425" s="37"/>
      <c r="E4425" s="37"/>
      <c r="F4425" s="28"/>
      <c r="G4425" s="28"/>
    </row>
    <row r="4426" spans="3:7" s="25" customFormat="1" ht="15" x14ac:dyDescent="0.2">
      <c r="C4426" s="27"/>
      <c r="D4426" s="37"/>
      <c r="E4426" s="37"/>
      <c r="F4426" s="28"/>
      <c r="G4426" s="28"/>
    </row>
    <row r="4427" spans="3:7" s="25" customFormat="1" ht="15" x14ac:dyDescent="0.2">
      <c r="C4427" s="27"/>
      <c r="D4427" s="37"/>
      <c r="E4427" s="37"/>
      <c r="F4427" s="28"/>
      <c r="G4427" s="28"/>
    </row>
    <row r="4428" spans="3:7" s="25" customFormat="1" ht="15" x14ac:dyDescent="0.2">
      <c r="C4428" s="27"/>
      <c r="D4428" s="37"/>
      <c r="E4428" s="37"/>
      <c r="F4428" s="28"/>
      <c r="G4428" s="28"/>
    </row>
    <row r="4429" spans="3:7" s="25" customFormat="1" ht="15" x14ac:dyDescent="0.2">
      <c r="C4429" s="27"/>
      <c r="D4429" s="37"/>
      <c r="E4429" s="37"/>
      <c r="F4429" s="28"/>
      <c r="G4429" s="28"/>
    </row>
    <row r="4430" spans="3:7" s="25" customFormat="1" ht="15" x14ac:dyDescent="0.2">
      <c r="C4430" s="27"/>
      <c r="D4430" s="37"/>
      <c r="E4430" s="37"/>
      <c r="F4430" s="28"/>
      <c r="G4430" s="28"/>
    </row>
    <row r="4431" spans="3:7" s="25" customFormat="1" ht="15" x14ac:dyDescent="0.2">
      <c r="C4431" s="27"/>
      <c r="D4431" s="37"/>
      <c r="E4431" s="37"/>
      <c r="F4431" s="28"/>
      <c r="G4431" s="28"/>
    </row>
    <row r="4432" spans="3:7" s="25" customFormat="1" ht="15" x14ac:dyDescent="0.2">
      <c r="C4432" s="27"/>
      <c r="D4432" s="37"/>
      <c r="E4432" s="37"/>
      <c r="F4432" s="28"/>
      <c r="G4432" s="28"/>
    </row>
    <row r="4433" spans="3:7" s="25" customFormat="1" ht="15" x14ac:dyDescent="0.2">
      <c r="C4433" s="27"/>
      <c r="D4433" s="37"/>
      <c r="E4433" s="37"/>
      <c r="F4433" s="28"/>
      <c r="G4433" s="28"/>
    </row>
    <row r="4434" spans="3:7" s="25" customFormat="1" ht="15" x14ac:dyDescent="0.2">
      <c r="C4434" s="27"/>
      <c r="D4434" s="37"/>
      <c r="E4434" s="37"/>
      <c r="F4434" s="28"/>
      <c r="G4434" s="28"/>
    </row>
    <row r="4435" spans="3:7" s="25" customFormat="1" ht="15" x14ac:dyDescent="0.2">
      <c r="C4435" s="27"/>
      <c r="D4435" s="37"/>
      <c r="E4435" s="37"/>
      <c r="F4435" s="28"/>
      <c r="G4435" s="28"/>
    </row>
    <row r="4436" spans="3:7" s="25" customFormat="1" ht="15" x14ac:dyDescent="0.2">
      <c r="C4436" s="27"/>
      <c r="D4436" s="37"/>
      <c r="E4436" s="37"/>
      <c r="F4436" s="28"/>
      <c r="G4436" s="28"/>
    </row>
    <row r="4437" spans="3:7" s="25" customFormat="1" ht="15" x14ac:dyDescent="0.2">
      <c r="C4437" s="27"/>
      <c r="D4437" s="37"/>
      <c r="E4437" s="37"/>
      <c r="F4437" s="28"/>
      <c r="G4437" s="28"/>
    </row>
    <row r="4438" spans="3:7" s="25" customFormat="1" ht="15" x14ac:dyDescent="0.2">
      <c r="C4438" s="27"/>
      <c r="D4438" s="37"/>
      <c r="E4438" s="37"/>
      <c r="F4438" s="28"/>
      <c r="G4438" s="28"/>
    </row>
    <row r="4439" spans="3:7" s="25" customFormat="1" ht="15" x14ac:dyDescent="0.2">
      <c r="C4439" s="27"/>
      <c r="D4439" s="37"/>
      <c r="E4439" s="37"/>
      <c r="F4439" s="28"/>
      <c r="G4439" s="28"/>
    </row>
    <row r="4440" spans="3:7" s="25" customFormat="1" ht="15" x14ac:dyDescent="0.2">
      <c r="C4440" s="27"/>
      <c r="D4440" s="37"/>
      <c r="E4440" s="37"/>
      <c r="F4440" s="28"/>
      <c r="G4440" s="28"/>
    </row>
    <row r="4441" spans="3:7" s="25" customFormat="1" ht="15" x14ac:dyDescent="0.2">
      <c r="C4441" s="27"/>
      <c r="D4441" s="37"/>
      <c r="E4441" s="37"/>
      <c r="F4441" s="28"/>
      <c r="G4441" s="28"/>
    </row>
    <row r="4442" spans="3:7" s="25" customFormat="1" ht="15" x14ac:dyDescent="0.2">
      <c r="C4442" s="27"/>
      <c r="D4442" s="37"/>
      <c r="E4442" s="37"/>
      <c r="F4442" s="28"/>
      <c r="G4442" s="28"/>
    </row>
    <row r="4443" spans="3:7" s="25" customFormat="1" ht="15" x14ac:dyDescent="0.2">
      <c r="C4443" s="27"/>
      <c r="D4443" s="37"/>
      <c r="E4443" s="37"/>
      <c r="F4443" s="28"/>
      <c r="G4443" s="28"/>
    </row>
    <row r="4444" spans="3:7" s="25" customFormat="1" ht="15" x14ac:dyDescent="0.2">
      <c r="C4444" s="27"/>
      <c r="D4444" s="37"/>
      <c r="E4444" s="37"/>
      <c r="F4444" s="28"/>
      <c r="G4444" s="28"/>
    </row>
    <row r="4445" spans="3:7" s="25" customFormat="1" ht="15" x14ac:dyDescent="0.2">
      <c r="C4445" s="27"/>
      <c r="D4445" s="37"/>
      <c r="E4445" s="37"/>
      <c r="F4445" s="28"/>
      <c r="G4445" s="28"/>
    </row>
    <row r="4446" spans="3:7" s="25" customFormat="1" ht="15" x14ac:dyDescent="0.2">
      <c r="C4446" s="27"/>
      <c r="D4446" s="37"/>
      <c r="E4446" s="37"/>
      <c r="F4446" s="28"/>
      <c r="G4446" s="28"/>
    </row>
    <row r="4447" spans="3:7" s="25" customFormat="1" ht="15" x14ac:dyDescent="0.2">
      <c r="C4447" s="27"/>
      <c r="D4447" s="37"/>
      <c r="E4447" s="37"/>
      <c r="F4447" s="28"/>
      <c r="G4447" s="28"/>
    </row>
    <row r="4448" spans="3:7" s="25" customFormat="1" ht="15" x14ac:dyDescent="0.2">
      <c r="C4448" s="27"/>
      <c r="D4448" s="37"/>
      <c r="E4448" s="37"/>
      <c r="F4448" s="28"/>
      <c r="G4448" s="28"/>
    </row>
    <row r="4449" spans="3:7" s="25" customFormat="1" ht="15" x14ac:dyDescent="0.2">
      <c r="C4449" s="27"/>
      <c r="D4449" s="37"/>
      <c r="E4449" s="37"/>
      <c r="F4449" s="28"/>
      <c r="G4449" s="28"/>
    </row>
    <row r="4450" spans="3:7" s="25" customFormat="1" ht="15" x14ac:dyDescent="0.2">
      <c r="C4450" s="27"/>
      <c r="D4450" s="37"/>
      <c r="E4450" s="37"/>
      <c r="F4450" s="28"/>
      <c r="G4450" s="28"/>
    </row>
    <row r="4451" spans="3:7" s="25" customFormat="1" ht="15" x14ac:dyDescent="0.2">
      <c r="C4451" s="27"/>
      <c r="D4451" s="37"/>
      <c r="E4451" s="37"/>
      <c r="F4451" s="28"/>
      <c r="G4451" s="28"/>
    </row>
    <row r="4452" spans="3:7" s="25" customFormat="1" ht="15" x14ac:dyDescent="0.2">
      <c r="C4452" s="27"/>
      <c r="D4452" s="37"/>
      <c r="E4452" s="37"/>
      <c r="F4452" s="28"/>
      <c r="G4452" s="28"/>
    </row>
    <row r="4453" spans="3:7" s="25" customFormat="1" ht="15" x14ac:dyDescent="0.2">
      <c r="C4453" s="27"/>
      <c r="D4453" s="37"/>
      <c r="E4453" s="37"/>
      <c r="F4453" s="28"/>
      <c r="G4453" s="28"/>
    </row>
    <row r="4454" spans="3:7" s="25" customFormat="1" ht="15" x14ac:dyDescent="0.2">
      <c r="C4454" s="27"/>
      <c r="D4454" s="37"/>
      <c r="E4454" s="37"/>
      <c r="F4454" s="28"/>
      <c r="G4454" s="28"/>
    </row>
    <row r="4455" spans="3:7" s="25" customFormat="1" ht="15" x14ac:dyDescent="0.2">
      <c r="C4455" s="27"/>
      <c r="D4455" s="37"/>
      <c r="E4455" s="37"/>
      <c r="F4455" s="28"/>
      <c r="G4455" s="28"/>
    </row>
    <row r="4456" spans="3:7" s="25" customFormat="1" ht="15" x14ac:dyDescent="0.2">
      <c r="C4456" s="27"/>
      <c r="D4456" s="37"/>
      <c r="E4456" s="37"/>
      <c r="F4456" s="28"/>
      <c r="G4456" s="28"/>
    </row>
    <row r="4457" spans="3:7" s="25" customFormat="1" ht="15" x14ac:dyDescent="0.2">
      <c r="C4457" s="27"/>
      <c r="D4457" s="37"/>
      <c r="E4457" s="37"/>
      <c r="F4457" s="28"/>
      <c r="G4457" s="28"/>
    </row>
    <row r="4458" spans="3:7" s="25" customFormat="1" ht="15" x14ac:dyDescent="0.2">
      <c r="C4458" s="27"/>
      <c r="D4458" s="37"/>
      <c r="E4458" s="37"/>
      <c r="F4458" s="28"/>
      <c r="G4458" s="28"/>
    </row>
    <row r="4459" spans="3:7" s="25" customFormat="1" ht="15" x14ac:dyDescent="0.2">
      <c r="C4459" s="27"/>
      <c r="D4459" s="37"/>
      <c r="E4459" s="37"/>
      <c r="F4459" s="28"/>
      <c r="G4459" s="28"/>
    </row>
    <row r="4460" spans="3:7" s="25" customFormat="1" ht="15" x14ac:dyDescent="0.2">
      <c r="C4460" s="27"/>
      <c r="D4460" s="37"/>
      <c r="E4460" s="37"/>
      <c r="F4460" s="28"/>
      <c r="G4460" s="28"/>
    </row>
    <row r="4461" spans="3:7" s="25" customFormat="1" ht="15" x14ac:dyDescent="0.2">
      <c r="C4461" s="27"/>
      <c r="D4461" s="37"/>
      <c r="E4461" s="37"/>
      <c r="F4461" s="28"/>
      <c r="G4461" s="28"/>
    </row>
    <row r="4462" spans="3:7" s="25" customFormat="1" ht="15" x14ac:dyDescent="0.2">
      <c r="C4462" s="27"/>
      <c r="D4462" s="37"/>
      <c r="E4462" s="37"/>
      <c r="F4462" s="28"/>
      <c r="G4462" s="28"/>
    </row>
    <row r="4463" spans="3:7" s="25" customFormat="1" ht="15" x14ac:dyDescent="0.2">
      <c r="C4463" s="27"/>
      <c r="D4463" s="37"/>
      <c r="E4463" s="37"/>
      <c r="F4463" s="28"/>
      <c r="G4463" s="28"/>
    </row>
    <row r="4464" spans="3:7" s="25" customFormat="1" ht="15" x14ac:dyDescent="0.2">
      <c r="C4464" s="27"/>
      <c r="D4464" s="37"/>
      <c r="E4464" s="37"/>
      <c r="F4464" s="28"/>
      <c r="G4464" s="28"/>
    </row>
    <row r="4465" spans="3:7" s="25" customFormat="1" ht="15" x14ac:dyDescent="0.2">
      <c r="C4465" s="27"/>
      <c r="D4465" s="37"/>
      <c r="E4465" s="37"/>
      <c r="F4465" s="28"/>
      <c r="G4465" s="28"/>
    </row>
    <row r="4466" spans="3:7" s="25" customFormat="1" ht="15" x14ac:dyDescent="0.2">
      <c r="C4466" s="27"/>
      <c r="D4466" s="37"/>
      <c r="E4466" s="37"/>
      <c r="F4466" s="28"/>
      <c r="G4466" s="28"/>
    </row>
    <row r="4467" spans="3:7" s="25" customFormat="1" ht="15" x14ac:dyDescent="0.2">
      <c r="C4467" s="27"/>
      <c r="D4467" s="37"/>
      <c r="E4467" s="37"/>
      <c r="F4467" s="28"/>
      <c r="G4467" s="28"/>
    </row>
    <row r="4468" spans="3:7" s="25" customFormat="1" ht="15" x14ac:dyDescent="0.2">
      <c r="C4468" s="27"/>
      <c r="D4468" s="37"/>
      <c r="E4468" s="37"/>
      <c r="F4468" s="28"/>
      <c r="G4468" s="28"/>
    </row>
    <row r="4469" spans="3:7" s="25" customFormat="1" ht="15" x14ac:dyDescent="0.2">
      <c r="C4469" s="27"/>
      <c r="D4469" s="37"/>
      <c r="E4469" s="37"/>
      <c r="F4469" s="28"/>
      <c r="G4469" s="28"/>
    </row>
    <row r="4470" spans="3:7" s="25" customFormat="1" ht="15" x14ac:dyDescent="0.2">
      <c r="C4470" s="27"/>
      <c r="D4470" s="37"/>
      <c r="E4470" s="37"/>
      <c r="F4470" s="28"/>
      <c r="G4470" s="28"/>
    </row>
    <row r="4471" spans="3:7" s="25" customFormat="1" ht="15" x14ac:dyDescent="0.2">
      <c r="C4471" s="27"/>
      <c r="D4471" s="37"/>
      <c r="E4471" s="37"/>
      <c r="F4471" s="28"/>
      <c r="G4471" s="28"/>
    </row>
    <row r="4472" spans="3:7" s="25" customFormat="1" ht="15" x14ac:dyDescent="0.2">
      <c r="C4472" s="27"/>
      <c r="D4472" s="37"/>
      <c r="E4472" s="37"/>
      <c r="F4472" s="28"/>
      <c r="G4472" s="28"/>
    </row>
    <row r="4473" spans="3:7" s="25" customFormat="1" ht="15" x14ac:dyDescent="0.2">
      <c r="C4473" s="27"/>
      <c r="D4473" s="37"/>
      <c r="E4473" s="37"/>
      <c r="F4473" s="28"/>
      <c r="G4473" s="28"/>
    </row>
    <row r="4474" spans="3:7" s="25" customFormat="1" ht="15" x14ac:dyDescent="0.2">
      <c r="C4474" s="27"/>
      <c r="D4474" s="37"/>
      <c r="E4474" s="37"/>
      <c r="F4474" s="28"/>
      <c r="G4474" s="28"/>
    </row>
    <row r="4475" spans="3:7" s="25" customFormat="1" ht="15" x14ac:dyDescent="0.2">
      <c r="C4475" s="27"/>
      <c r="D4475" s="37"/>
      <c r="E4475" s="37"/>
      <c r="F4475" s="28"/>
      <c r="G4475" s="28"/>
    </row>
    <row r="4476" spans="3:7" s="25" customFormat="1" ht="15" x14ac:dyDescent="0.2">
      <c r="C4476" s="27"/>
      <c r="D4476" s="37"/>
      <c r="E4476" s="37"/>
      <c r="F4476" s="28"/>
      <c r="G4476" s="28"/>
    </row>
    <row r="4477" spans="3:7" s="25" customFormat="1" ht="15" x14ac:dyDescent="0.2">
      <c r="C4477" s="27"/>
      <c r="D4477" s="37"/>
      <c r="E4477" s="37"/>
      <c r="F4477" s="28"/>
      <c r="G4477" s="28"/>
    </row>
    <row r="4478" spans="3:7" s="25" customFormat="1" ht="15" x14ac:dyDescent="0.2">
      <c r="C4478" s="27"/>
      <c r="D4478" s="37"/>
      <c r="E4478" s="37"/>
      <c r="F4478" s="28"/>
      <c r="G4478" s="28"/>
    </row>
    <row r="4479" spans="3:7" s="25" customFormat="1" ht="15" x14ac:dyDescent="0.2">
      <c r="C4479" s="27"/>
      <c r="D4479" s="37"/>
      <c r="E4479" s="37"/>
      <c r="F4479" s="28"/>
      <c r="G4479" s="28"/>
    </row>
    <row r="4480" spans="3:7" s="25" customFormat="1" ht="15" x14ac:dyDescent="0.2">
      <c r="C4480" s="27"/>
      <c r="D4480" s="37"/>
      <c r="E4480" s="37"/>
      <c r="F4480" s="28"/>
      <c r="G4480" s="28"/>
    </row>
    <row r="4481" spans="3:7" s="25" customFormat="1" ht="15" x14ac:dyDescent="0.2">
      <c r="C4481" s="27"/>
      <c r="D4481" s="37"/>
      <c r="E4481" s="37"/>
      <c r="F4481" s="28"/>
      <c r="G4481" s="28"/>
    </row>
    <row r="4482" spans="3:7" s="25" customFormat="1" ht="15" x14ac:dyDescent="0.2">
      <c r="C4482" s="27"/>
      <c r="D4482" s="37"/>
      <c r="E4482" s="37"/>
      <c r="F4482" s="28"/>
      <c r="G4482" s="28"/>
    </row>
    <row r="4483" spans="3:7" s="25" customFormat="1" ht="15" x14ac:dyDescent="0.2">
      <c r="C4483" s="27"/>
      <c r="D4483" s="37"/>
      <c r="E4483" s="37"/>
      <c r="F4483" s="28"/>
      <c r="G4483" s="28"/>
    </row>
    <row r="4484" spans="3:7" s="25" customFormat="1" ht="15" x14ac:dyDescent="0.2">
      <c r="C4484" s="27"/>
      <c r="D4484" s="37"/>
      <c r="E4484" s="37"/>
      <c r="F4484" s="28"/>
      <c r="G4484" s="28"/>
    </row>
    <row r="4485" spans="3:7" s="25" customFormat="1" ht="15" x14ac:dyDescent="0.2">
      <c r="C4485" s="27"/>
      <c r="D4485" s="37"/>
      <c r="E4485" s="37"/>
      <c r="F4485" s="28"/>
      <c r="G4485" s="28"/>
    </row>
    <row r="4486" spans="3:7" s="25" customFormat="1" ht="15" x14ac:dyDescent="0.2">
      <c r="C4486" s="27"/>
      <c r="D4486" s="37"/>
      <c r="E4486" s="37"/>
      <c r="F4486" s="28"/>
      <c r="G4486" s="28"/>
    </row>
    <row r="4487" spans="3:7" s="25" customFormat="1" ht="15" x14ac:dyDescent="0.2">
      <c r="C4487" s="27"/>
      <c r="D4487" s="37"/>
      <c r="E4487" s="37"/>
      <c r="F4487" s="28"/>
      <c r="G4487" s="28"/>
    </row>
    <row r="4488" spans="3:7" s="25" customFormat="1" ht="15" x14ac:dyDescent="0.2">
      <c r="C4488" s="27"/>
      <c r="D4488" s="37"/>
      <c r="E4488" s="37"/>
      <c r="F4488" s="28"/>
      <c r="G4488" s="28"/>
    </row>
    <row r="4489" spans="3:7" s="25" customFormat="1" ht="15" x14ac:dyDescent="0.2">
      <c r="C4489" s="27"/>
      <c r="D4489" s="37"/>
      <c r="E4489" s="37"/>
      <c r="F4489" s="28"/>
      <c r="G4489" s="28"/>
    </row>
    <row r="4490" spans="3:7" s="25" customFormat="1" ht="15" x14ac:dyDescent="0.2">
      <c r="C4490" s="27"/>
      <c r="D4490" s="37"/>
      <c r="E4490" s="37"/>
      <c r="F4490" s="28"/>
      <c r="G4490" s="28"/>
    </row>
    <row r="4491" spans="3:7" s="25" customFormat="1" ht="15" x14ac:dyDescent="0.2">
      <c r="C4491" s="27"/>
      <c r="D4491" s="37"/>
      <c r="E4491" s="37"/>
      <c r="F4491" s="28"/>
      <c r="G4491" s="28"/>
    </row>
    <row r="4492" spans="3:7" s="25" customFormat="1" ht="15" x14ac:dyDescent="0.2">
      <c r="C4492" s="27"/>
      <c r="D4492" s="37"/>
      <c r="E4492" s="37"/>
      <c r="F4492" s="28"/>
      <c r="G4492" s="28"/>
    </row>
    <row r="4493" spans="3:7" s="25" customFormat="1" ht="15" x14ac:dyDescent="0.2">
      <c r="C4493" s="27"/>
      <c r="D4493" s="37"/>
      <c r="E4493" s="37"/>
      <c r="F4493" s="28"/>
      <c r="G4493" s="28"/>
    </row>
    <row r="4494" spans="3:7" s="25" customFormat="1" ht="15" x14ac:dyDescent="0.2">
      <c r="C4494" s="27"/>
      <c r="D4494" s="37"/>
      <c r="E4494" s="37"/>
      <c r="F4494" s="28"/>
      <c r="G4494" s="28"/>
    </row>
    <row r="4495" spans="3:7" s="25" customFormat="1" ht="15" x14ac:dyDescent="0.2">
      <c r="C4495" s="27"/>
      <c r="D4495" s="37"/>
      <c r="E4495" s="37"/>
      <c r="F4495" s="28"/>
      <c r="G4495" s="28"/>
    </row>
    <row r="4496" spans="3:7" s="25" customFormat="1" ht="15" x14ac:dyDescent="0.2">
      <c r="C4496" s="27"/>
      <c r="D4496" s="37"/>
      <c r="E4496" s="37"/>
      <c r="F4496" s="28"/>
      <c r="G4496" s="28"/>
    </row>
    <row r="4497" spans="3:7" s="25" customFormat="1" ht="15" x14ac:dyDescent="0.2">
      <c r="C4497" s="27"/>
      <c r="D4497" s="37"/>
      <c r="E4497" s="37"/>
      <c r="F4497" s="28"/>
      <c r="G4497" s="28"/>
    </row>
    <row r="4498" spans="3:7" s="25" customFormat="1" ht="15" x14ac:dyDescent="0.2">
      <c r="C4498" s="27"/>
      <c r="D4498" s="37"/>
      <c r="E4498" s="37"/>
      <c r="F4498" s="28"/>
      <c r="G4498" s="28"/>
    </row>
    <row r="4499" spans="3:7" s="25" customFormat="1" ht="15" x14ac:dyDescent="0.2">
      <c r="C4499" s="27"/>
      <c r="D4499" s="37"/>
      <c r="E4499" s="37"/>
      <c r="F4499" s="28"/>
      <c r="G4499" s="28"/>
    </row>
    <row r="4500" spans="3:7" s="25" customFormat="1" ht="15" x14ac:dyDescent="0.2">
      <c r="C4500" s="27"/>
      <c r="D4500" s="37"/>
      <c r="E4500" s="37"/>
      <c r="F4500" s="28"/>
      <c r="G4500" s="28"/>
    </row>
    <row r="4501" spans="3:7" s="25" customFormat="1" ht="15" x14ac:dyDescent="0.2">
      <c r="C4501" s="27"/>
      <c r="D4501" s="37"/>
      <c r="E4501" s="37"/>
      <c r="F4501" s="28"/>
      <c r="G4501" s="28"/>
    </row>
    <row r="4502" spans="3:7" s="25" customFormat="1" ht="15" x14ac:dyDescent="0.2">
      <c r="C4502" s="27"/>
      <c r="D4502" s="37"/>
      <c r="E4502" s="37"/>
      <c r="F4502" s="28"/>
      <c r="G4502" s="28"/>
    </row>
    <row r="4503" spans="3:7" s="25" customFormat="1" ht="15" x14ac:dyDescent="0.2">
      <c r="C4503" s="27"/>
      <c r="D4503" s="37"/>
      <c r="E4503" s="37"/>
      <c r="F4503" s="28"/>
      <c r="G4503" s="28"/>
    </row>
    <row r="4504" spans="3:7" s="25" customFormat="1" ht="15" x14ac:dyDescent="0.2">
      <c r="C4504" s="27"/>
      <c r="D4504" s="37"/>
      <c r="E4504" s="37"/>
      <c r="F4504" s="28"/>
      <c r="G4504" s="28"/>
    </row>
    <row r="4505" spans="3:7" s="25" customFormat="1" ht="15" x14ac:dyDescent="0.2">
      <c r="C4505" s="27"/>
      <c r="D4505" s="37"/>
      <c r="E4505" s="37"/>
      <c r="F4505" s="28"/>
      <c r="G4505" s="28"/>
    </row>
    <row r="4506" spans="3:7" s="25" customFormat="1" ht="15" x14ac:dyDescent="0.2">
      <c r="C4506" s="27"/>
      <c r="D4506" s="37"/>
      <c r="E4506" s="37"/>
      <c r="F4506" s="28"/>
      <c r="G4506" s="28"/>
    </row>
    <row r="4507" spans="3:7" s="25" customFormat="1" ht="15" x14ac:dyDescent="0.2">
      <c r="C4507" s="27"/>
      <c r="D4507" s="37"/>
      <c r="E4507" s="37"/>
      <c r="F4507" s="28"/>
      <c r="G4507" s="28"/>
    </row>
    <row r="4508" spans="3:7" s="25" customFormat="1" ht="15" x14ac:dyDescent="0.2">
      <c r="C4508" s="27"/>
      <c r="D4508" s="37"/>
      <c r="E4508" s="37"/>
      <c r="F4508" s="28"/>
      <c r="G4508" s="28"/>
    </row>
    <row r="4509" spans="3:7" s="25" customFormat="1" ht="15" x14ac:dyDescent="0.2">
      <c r="C4509" s="27"/>
      <c r="D4509" s="37"/>
      <c r="E4509" s="37"/>
      <c r="F4509" s="28"/>
      <c r="G4509" s="28"/>
    </row>
    <row r="4510" spans="3:7" s="25" customFormat="1" ht="15" x14ac:dyDescent="0.2">
      <c r="C4510" s="27"/>
      <c r="D4510" s="37"/>
      <c r="E4510" s="37"/>
      <c r="F4510" s="28"/>
      <c r="G4510" s="28"/>
    </row>
    <row r="4511" spans="3:7" s="25" customFormat="1" ht="15" x14ac:dyDescent="0.2">
      <c r="C4511" s="27"/>
      <c r="D4511" s="37"/>
      <c r="E4511" s="37"/>
      <c r="F4511" s="28"/>
      <c r="G4511" s="28"/>
    </row>
    <row r="4512" spans="3:7" s="25" customFormat="1" ht="15" x14ac:dyDescent="0.2">
      <c r="C4512" s="27"/>
      <c r="D4512" s="37"/>
      <c r="E4512" s="37"/>
      <c r="F4512" s="28"/>
      <c r="G4512" s="28"/>
    </row>
    <row r="4513" spans="3:7" s="25" customFormat="1" ht="15" x14ac:dyDescent="0.2">
      <c r="C4513" s="27"/>
      <c r="D4513" s="37"/>
      <c r="E4513" s="37"/>
      <c r="F4513" s="28"/>
      <c r="G4513" s="28"/>
    </row>
    <row r="4514" spans="3:7" s="25" customFormat="1" ht="15" x14ac:dyDescent="0.2">
      <c r="C4514" s="27"/>
      <c r="D4514" s="37"/>
      <c r="E4514" s="37"/>
      <c r="F4514" s="28"/>
      <c r="G4514" s="28"/>
    </row>
    <row r="4515" spans="3:7" s="25" customFormat="1" ht="15" x14ac:dyDescent="0.2">
      <c r="C4515" s="27"/>
      <c r="D4515" s="37"/>
      <c r="E4515" s="37"/>
      <c r="F4515" s="28"/>
      <c r="G4515" s="28"/>
    </row>
    <row r="4516" spans="3:7" s="25" customFormat="1" ht="15" x14ac:dyDescent="0.2">
      <c r="C4516" s="27"/>
      <c r="D4516" s="37"/>
      <c r="E4516" s="37"/>
      <c r="F4516" s="28"/>
      <c r="G4516" s="28"/>
    </row>
    <row r="4517" spans="3:7" s="25" customFormat="1" ht="15" x14ac:dyDescent="0.2">
      <c r="C4517" s="27"/>
      <c r="D4517" s="37"/>
      <c r="E4517" s="37"/>
      <c r="F4517" s="28"/>
      <c r="G4517" s="28"/>
    </row>
    <row r="4518" spans="3:7" s="25" customFormat="1" ht="15" x14ac:dyDescent="0.2">
      <c r="C4518" s="27"/>
      <c r="D4518" s="37"/>
      <c r="E4518" s="37"/>
      <c r="F4518" s="28"/>
      <c r="G4518" s="28"/>
    </row>
    <row r="4519" spans="3:7" s="25" customFormat="1" ht="15" x14ac:dyDescent="0.2">
      <c r="C4519" s="27"/>
      <c r="D4519" s="37"/>
      <c r="E4519" s="37"/>
      <c r="F4519" s="28"/>
      <c r="G4519" s="28"/>
    </row>
    <row r="4520" spans="3:7" s="25" customFormat="1" ht="15" x14ac:dyDescent="0.2">
      <c r="C4520" s="27"/>
      <c r="D4520" s="37"/>
      <c r="E4520" s="37"/>
      <c r="F4520" s="28"/>
      <c r="G4520" s="28"/>
    </row>
    <row r="4521" spans="3:7" s="25" customFormat="1" ht="15" x14ac:dyDescent="0.2">
      <c r="C4521" s="27"/>
      <c r="D4521" s="37"/>
      <c r="E4521" s="37"/>
      <c r="F4521" s="28"/>
      <c r="G4521" s="28"/>
    </row>
    <row r="4522" spans="3:7" s="25" customFormat="1" ht="15" x14ac:dyDescent="0.2">
      <c r="C4522" s="27"/>
      <c r="D4522" s="37"/>
      <c r="E4522" s="37"/>
      <c r="F4522" s="28"/>
      <c r="G4522" s="28"/>
    </row>
    <row r="4523" spans="3:7" s="25" customFormat="1" ht="15" x14ac:dyDescent="0.2">
      <c r="C4523" s="27"/>
      <c r="D4523" s="37"/>
      <c r="E4523" s="37"/>
      <c r="F4523" s="28"/>
      <c r="G4523" s="28"/>
    </row>
    <row r="4524" spans="3:7" s="25" customFormat="1" ht="15" x14ac:dyDescent="0.2">
      <c r="C4524" s="27"/>
      <c r="D4524" s="37"/>
      <c r="E4524" s="37"/>
      <c r="F4524" s="28"/>
      <c r="G4524" s="28"/>
    </row>
    <row r="4525" spans="3:7" s="25" customFormat="1" ht="15" x14ac:dyDescent="0.2">
      <c r="C4525" s="27"/>
      <c r="D4525" s="37"/>
      <c r="E4525" s="37"/>
      <c r="F4525" s="28"/>
      <c r="G4525" s="28"/>
    </row>
    <row r="4526" spans="3:7" s="25" customFormat="1" ht="15" x14ac:dyDescent="0.2">
      <c r="C4526" s="27"/>
      <c r="D4526" s="37"/>
      <c r="E4526" s="37"/>
      <c r="F4526" s="28"/>
      <c r="G4526" s="28"/>
    </row>
    <row r="4527" spans="3:7" s="25" customFormat="1" ht="15" x14ac:dyDescent="0.2">
      <c r="C4527" s="27"/>
      <c r="D4527" s="37"/>
      <c r="E4527" s="37"/>
      <c r="F4527" s="28"/>
      <c r="G4527" s="28"/>
    </row>
    <row r="4528" spans="3:7" s="25" customFormat="1" ht="15" x14ac:dyDescent="0.2">
      <c r="C4528" s="27"/>
      <c r="D4528" s="37"/>
      <c r="E4528" s="37"/>
      <c r="F4528" s="28"/>
      <c r="G4528" s="28"/>
    </row>
    <row r="4529" spans="3:7" s="25" customFormat="1" ht="15" x14ac:dyDescent="0.2">
      <c r="C4529" s="27"/>
      <c r="D4529" s="37"/>
      <c r="E4529" s="37"/>
      <c r="F4529" s="28"/>
      <c r="G4529" s="28"/>
    </row>
    <row r="4530" spans="3:7" s="25" customFormat="1" ht="15" x14ac:dyDescent="0.2">
      <c r="C4530" s="27"/>
      <c r="D4530" s="37"/>
      <c r="E4530" s="37"/>
      <c r="F4530" s="28"/>
      <c r="G4530" s="28"/>
    </row>
    <row r="4531" spans="3:7" s="25" customFormat="1" ht="15" x14ac:dyDescent="0.2">
      <c r="C4531" s="27"/>
      <c r="D4531" s="37"/>
      <c r="E4531" s="37"/>
      <c r="F4531" s="28"/>
      <c r="G4531" s="28"/>
    </row>
    <row r="4532" spans="3:7" s="25" customFormat="1" ht="15" x14ac:dyDescent="0.2">
      <c r="C4532" s="27"/>
      <c r="D4532" s="37"/>
      <c r="E4532" s="37"/>
      <c r="F4532" s="28"/>
      <c r="G4532" s="28"/>
    </row>
    <row r="4533" spans="3:7" s="25" customFormat="1" ht="15" x14ac:dyDescent="0.2">
      <c r="C4533" s="27"/>
      <c r="D4533" s="37"/>
      <c r="E4533" s="37"/>
      <c r="F4533" s="28"/>
      <c r="G4533" s="28"/>
    </row>
    <row r="4534" spans="3:7" s="25" customFormat="1" ht="15" x14ac:dyDescent="0.2">
      <c r="C4534" s="27"/>
      <c r="D4534" s="37"/>
      <c r="E4534" s="37"/>
      <c r="F4534" s="28"/>
      <c r="G4534" s="28"/>
    </row>
    <row r="4535" spans="3:7" s="25" customFormat="1" ht="15" x14ac:dyDescent="0.2">
      <c r="C4535" s="27"/>
      <c r="D4535" s="37"/>
      <c r="E4535" s="37"/>
      <c r="F4535" s="28"/>
      <c r="G4535" s="28"/>
    </row>
    <row r="4536" spans="3:7" s="25" customFormat="1" ht="15" x14ac:dyDescent="0.2">
      <c r="C4536" s="27"/>
      <c r="D4536" s="37"/>
      <c r="E4536" s="37"/>
      <c r="F4536" s="28"/>
      <c r="G4536" s="28"/>
    </row>
    <row r="4537" spans="3:7" s="25" customFormat="1" ht="15" x14ac:dyDescent="0.2">
      <c r="C4537" s="27"/>
      <c r="D4537" s="37"/>
      <c r="E4537" s="37"/>
      <c r="F4537" s="28"/>
      <c r="G4537" s="28"/>
    </row>
    <row r="4538" spans="3:7" s="25" customFormat="1" ht="15" x14ac:dyDescent="0.2">
      <c r="C4538" s="27"/>
      <c r="D4538" s="37"/>
      <c r="E4538" s="37"/>
      <c r="F4538" s="28"/>
      <c r="G4538" s="28"/>
    </row>
    <row r="4539" spans="3:7" s="25" customFormat="1" ht="15" x14ac:dyDescent="0.2">
      <c r="C4539" s="27"/>
      <c r="D4539" s="37"/>
      <c r="E4539" s="37"/>
      <c r="F4539" s="28"/>
      <c r="G4539" s="28"/>
    </row>
    <row r="4540" spans="3:7" s="25" customFormat="1" ht="15" x14ac:dyDescent="0.2">
      <c r="C4540" s="27"/>
      <c r="D4540" s="37"/>
      <c r="E4540" s="37"/>
      <c r="F4540" s="28"/>
      <c r="G4540" s="28"/>
    </row>
    <row r="4541" spans="3:7" s="25" customFormat="1" ht="15" x14ac:dyDescent="0.2">
      <c r="C4541" s="27"/>
      <c r="D4541" s="37"/>
      <c r="E4541" s="37"/>
      <c r="F4541" s="28"/>
      <c r="G4541" s="28"/>
    </row>
    <row r="4542" spans="3:7" s="25" customFormat="1" ht="15" x14ac:dyDescent="0.2">
      <c r="C4542" s="27"/>
      <c r="D4542" s="37"/>
      <c r="E4542" s="37"/>
      <c r="F4542" s="28"/>
      <c r="G4542" s="28"/>
    </row>
    <row r="4543" spans="3:7" s="25" customFormat="1" ht="15" x14ac:dyDescent="0.2">
      <c r="C4543" s="27"/>
      <c r="D4543" s="37"/>
      <c r="E4543" s="37"/>
      <c r="F4543" s="28"/>
      <c r="G4543" s="28"/>
    </row>
    <row r="4544" spans="3:7" s="25" customFormat="1" ht="15" x14ac:dyDescent="0.2">
      <c r="C4544" s="27"/>
      <c r="D4544" s="37"/>
      <c r="E4544" s="37"/>
      <c r="F4544" s="28"/>
      <c r="G4544" s="28"/>
    </row>
    <row r="4545" spans="3:7" s="25" customFormat="1" ht="15" x14ac:dyDescent="0.2">
      <c r="C4545" s="27"/>
      <c r="D4545" s="37"/>
      <c r="E4545" s="37"/>
      <c r="F4545" s="28"/>
      <c r="G4545" s="28"/>
    </row>
    <row r="4546" spans="3:7" s="25" customFormat="1" ht="15" x14ac:dyDescent="0.2">
      <c r="C4546" s="27"/>
      <c r="D4546" s="37"/>
      <c r="E4546" s="37"/>
      <c r="F4546" s="28"/>
      <c r="G4546" s="28"/>
    </row>
    <row r="4547" spans="3:7" s="25" customFormat="1" ht="15" x14ac:dyDescent="0.2">
      <c r="C4547" s="27"/>
      <c r="D4547" s="37"/>
      <c r="E4547" s="37"/>
      <c r="F4547" s="28"/>
      <c r="G4547" s="28"/>
    </row>
    <row r="4548" spans="3:7" s="25" customFormat="1" ht="15" x14ac:dyDescent="0.2">
      <c r="C4548" s="27"/>
      <c r="D4548" s="37"/>
      <c r="E4548" s="37"/>
      <c r="F4548" s="28"/>
      <c r="G4548" s="28"/>
    </row>
    <row r="4549" spans="3:7" s="25" customFormat="1" ht="15" x14ac:dyDescent="0.2">
      <c r="C4549" s="27"/>
      <c r="D4549" s="37"/>
      <c r="E4549" s="37"/>
      <c r="F4549" s="28"/>
      <c r="G4549" s="28"/>
    </row>
    <row r="4550" spans="3:7" s="25" customFormat="1" ht="15" x14ac:dyDescent="0.2">
      <c r="C4550" s="27"/>
      <c r="D4550" s="37"/>
      <c r="E4550" s="37"/>
      <c r="F4550" s="28"/>
      <c r="G4550" s="28"/>
    </row>
    <row r="4551" spans="3:7" s="25" customFormat="1" ht="15" x14ac:dyDescent="0.2">
      <c r="C4551" s="27"/>
      <c r="D4551" s="37"/>
      <c r="E4551" s="37"/>
      <c r="F4551" s="28"/>
      <c r="G4551" s="28"/>
    </row>
    <row r="4552" spans="3:7" s="25" customFormat="1" ht="15" x14ac:dyDescent="0.2">
      <c r="C4552" s="27"/>
      <c r="D4552" s="37"/>
      <c r="E4552" s="37"/>
      <c r="F4552" s="28"/>
      <c r="G4552" s="28"/>
    </row>
    <row r="4553" spans="3:7" s="25" customFormat="1" ht="15" x14ac:dyDescent="0.2">
      <c r="C4553" s="27"/>
      <c r="D4553" s="37"/>
      <c r="E4553" s="37"/>
      <c r="F4553" s="28"/>
      <c r="G4553" s="28"/>
    </row>
    <row r="4554" spans="3:7" s="25" customFormat="1" ht="15" x14ac:dyDescent="0.2">
      <c r="C4554" s="27"/>
      <c r="D4554" s="37"/>
      <c r="E4554" s="37"/>
      <c r="F4554" s="28"/>
      <c r="G4554" s="28"/>
    </row>
    <row r="4555" spans="3:7" s="25" customFormat="1" ht="15" x14ac:dyDescent="0.2">
      <c r="C4555" s="27"/>
      <c r="D4555" s="37"/>
      <c r="E4555" s="37"/>
      <c r="F4555" s="28"/>
      <c r="G4555" s="28"/>
    </row>
    <row r="4556" spans="3:7" s="25" customFormat="1" ht="15" x14ac:dyDescent="0.2">
      <c r="C4556" s="27"/>
      <c r="D4556" s="37"/>
      <c r="E4556" s="37"/>
      <c r="F4556" s="28"/>
      <c r="G4556" s="28"/>
    </row>
    <row r="4557" spans="3:7" s="25" customFormat="1" ht="15" x14ac:dyDescent="0.2">
      <c r="C4557" s="27"/>
      <c r="D4557" s="37"/>
      <c r="E4557" s="37"/>
      <c r="F4557" s="28"/>
      <c r="G4557" s="28"/>
    </row>
    <row r="4558" spans="3:7" s="25" customFormat="1" ht="15" x14ac:dyDescent="0.2">
      <c r="C4558" s="27"/>
      <c r="D4558" s="37"/>
      <c r="E4558" s="37"/>
      <c r="F4558" s="28"/>
      <c r="G4558" s="28"/>
    </row>
    <row r="4559" spans="3:7" s="25" customFormat="1" ht="15" x14ac:dyDescent="0.2">
      <c r="C4559" s="27"/>
      <c r="D4559" s="37"/>
      <c r="E4559" s="37"/>
      <c r="F4559" s="28"/>
      <c r="G4559" s="28"/>
    </row>
    <row r="4560" spans="3:7" s="25" customFormat="1" ht="15" x14ac:dyDescent="0.2">
      <c r="C4560" s="27"/>
      <c r="D4560" s="37"/>
      <c r="E4560" s="37"/>
      <c r="F4560" s="28"/>
      <c r="G4560" s="28"/>
    </row>
    <row r="4561" spans="3:7" s="25" customFormat="1" ht="15" x14ac:dyDescent="0.2">
      <c r="C4561" s="27"/>
      <c r="D4561" s="37"/>
      <c r="E4561" s="37"/>
      <c r="F4561" s="28"/>
      <c r="G4561" s="28"/>
    </row>
    <row r="4562" spans="3:7" s="25" customFormat="1" ht="15" x14ac:dyDescent="0.2">
      <c r="C4562" s="27"/>
      <c r="D4562" s="37"/>
      <c r="E4562" s="37"/>
      <c r="F4562" s="28"/>
      <c r="G4562" s="28"/>
    </row>
    <row r="4563" spans="3:7" s="25" customFormat="1" ht="15" x14ac:dyDescent="0.2">
      <c r="C4563" s="27"/>
      <c r="D4563" s="37"/>
      <c r="E4563" s="37"/>
      <c r="F4563" s="28"/>
      <c r="G4563" s="28"/>
    </row>
    <row r="4564" spans="3:7" s="25" customFormat="1" ht="15" x14ac:dyDescent="0.2">
      <c r="C4564" s="27"/>
      <c r="D4564" s="37"/>
      <c r="E4564" s="37"/>
      <c r="F4564" s="28"/>
      <c r="G4564" s="28"/>
    </row>
    <row r="4565" spans="3:7" s="25" customFormat="1" ht="15" x14ac:dyDescent="0.2">
      <c r="C4565" s="27"/>
      <c r="D4565" s="37"/>
      <c r="E4565" s="37"/>
      <c r="F4565" s="28"/>
      <c r="G4565" s="28"/>
    </row>
    <row r="4566" spans="3:7" s="25" customFormat="1" ht="15" x14ac:dyDescent="0.2">
      <c r="C4566" s="27"/>
      <c r="D4566" s="37"/>
      <c r="E4566" s="37"/>
      <c r="F4566" s="28"/>
      <c r="G4566" s="28"/>
    </row>
    <row r="4567" spans="3:7" s="25" customFormat="1" ht="15" x14ac:dyDescent="0.2">
      <c r="C4567" s="27"/>
      <c r="D4567" s="37"/>
      <c r="E4567" s="37"/>
      <c r="F4567" s="28"/>
      <c r="G4567" s="28"/>
    </row>
    <row r="4568" spans="3:7" s="25" customFormat="1" ht="15" x14ac:dyDescent="0.2">
      <c r="C4568" s="27"/>
      <c r="D4568" s="37"/>
      <c r="E4568" s="37"/>
      <c r="F4568" s="28"/>
      <c r="G4568" s="28"/>
    </row>
    <row r="4569" spans="3:7" s="25" customFormat="1" ht="15" x14ac:dyDescent="0.2">
      <c r="C4569" s="27"/>
      <c r="D4569" s="37"/>
      <c r="E4569" s="37"/>
      <c r="F4569" s="28"/>
      <c r="G4569" s="28"/>
    </row>
    <row r="4570" spans="3:7" s="25" customFormat="1" ht="15" x14ac:dyDescent="0.2">
      <c r="C4570" s="27"/>
      <c r="D4570" s="37"/>
      <c r="E4570" s="37"/>
      <c r="F4570" s="28"/>
      <c r="G4570" s="28"/>
    </row>
    <row r="4571" spans="3:7" s="25" customFormat="1" ht="15" x14ac:dyDescent="0.2">
      <c r="C4571" s="27"/>
      <c r="D4571" s="37"/>
      <c r="E4571" s="37"/>
      <c r="F4571" s="28"/>
      <c r="G4571" s="28"/>
    </row>
    <row r="4572" spans="3:7" s="25" customFormat="1" ht="15" x14ac:dyDescent="0.2">
      <c r="C4572" s="27"/>
      <c r="D4572" s="37"/>
      <c r="E4572" s="37"/>
      <c r="F4572" s="28"/>
      <c r="G4572" s="28"/>
    </row>
    <row r="4573" spans="3:7" s="25" customFormat="1" ht="15" x14ac:dyDescent="0.2">
      <c r="C4573" s="27"/>
      <c r="D4573" s="37"/>
      <c r="E4573" s="37"/>
      <c r="F4573" s="28"/>
      <c r="G4573" s="28"/>
    </row>
    <row r="4574" spans="3:7" s="25" customFormat="1" ht="15" x14ac:dyDescent="0.2">
      <c r="C4574" s="27"/>
      <c r="D4574" s="37"/>
      <c r="E4574" s="37"/>
      <c r="F4574" s="28"/>
      <c r="G4574" s="28"/>
    </row>
    <row r="4575" spans="3:7" s="25" customFormat="1" ht="15" x14ac:dyDescent="0.2">
      <c r="C4575" s="27"/>
      <c r="D4575" s="37"/>
      <c r="E4575" s="37"/>
      <c r="F4575" s="28"/>
      <c r="G4575" s="28"/>
    </row>
    <row r="4576" spans="3:7" s="25" customFormat="1" ht="15" x14ac:dyDescent="0.2">
      <c r="C4576" s="27"/>
      <c r="D4576" s="37"/>
      <c r="E4576" s="37"/>
      <c r="F4576" s="28"/>
      <c r="G4576" s="28"/>
    </row>
    <row r="4577" spans="3:7" s="25" customFormat="1" ht="15" x14ac:dyDescent="0.2">
      <c r="C4577" s="27"/>
      <c r="D4577" s="37"/>
      <c r="E4577" s="37"/>
      <c r="F4577" s="28"/>
      <c r="G4577" s="28"/>
    </row>
    <row r="4578" spans="3:7" s="25" customFormat="1" ht="15" x14ac:dyDescent="0.2">
      <c r="C4578" s="27"/>
      <c r="D4578" s="37"/>
      <c r="E4578" s="37"/>
      <c r="F4578" s="28"/>
      <c r="G4578" s="28"/>
    </row>
    <row r="4579" spans="3:7" s="25" customFormat="1" ht="15" x14ac:dyDescent="0.2">
      <c r="C4579" s="27"/>
      <c r="D4579" s="37"/>
      <c r="E4579" s="37"/>
      <c r="F4579" s="28"/>
      <c r="G4579" s="28"/>
    </row>
    <row r="4580" spans="3:7" s="25" customFormat="1" ht="15" x14ac:dyDescent="0.2">
      <c r="C4580" s="27"/>
      <c r="D4580" s="37"/>
      <c r="E4580" s="37"/>
      <c r="F4580" s="28"/>
      <c r="G4580" s="28"/>
    </row>
    <row r="4581" spans="3:7" s="25" customFormat="1" ht="15" x14ac:dyDescent="0.2">
      <c r="C4581" s="27"/>
      <c r="D4581" s="37"/>
      <c r="E4581" s="37"/>
      <c r="F4581" s="28"/>
      <c r="G4581" s="28"/>
    </row>
    <row r="4582" spans="3:7" s="25" customFormat="1" ht="15" x14ac:dyDescent="0.2">
      <c r="C4582" s="27"/>
      <c r="D4582" s="37"/>
      <c r="E4582" s="37"/>
      <c r="F4582" s="28"/>
      <c r="G4582" s="28"/>
    </row>
    <row r="4583" spans="3:7" s="25" customFormat="1" ht="15" x14ac:dyDescent="0.2">
      <c r="C4583" s="27"/>
      <c r="D4583" s="37"/>
      <c r="E4583" s="37"/>
      <c r="F4583" s="28"/>
      <c r="G4583" s="28"/>
    </row>
    <row r="4584" spans="3:7" s="25" customFormat="1" ht="15" x14ac:dyDescent="0.2">
      <c r="C4584" s="27"/>
      <c r="D4584" s="37"/>
      <c r="E4584" s="37"/>
      <c r="F4584" s="28"/>
      <c r="G4584" s="28"/>
    </row>
    <row r="4585" spans="3:7" s="25" customFormat="1" ht="15" x14ac:dyDescent="0.2">
      <c r="C4585" s="27"/>
      <c r="D4585" s="37"/>
      <c r="E4585" s="37"/>
      <c r="F4585" s="28"/>
      <c r="G4585" s="28"/>
    </row>
    <row r="4586" spans="3:7" s="25" customFormat="1" ht="15" x14ac:dyDescent="0.2">
      <c r="C4586" s="27"/>
      <c r="D4586" s="37"/>
      <c r="E4586" s="37"/>
      <c r="F4586" s="28"/>
      <c r="G4586" s="28"/>
    </row>
    <row r="4587" spans="3:7" s="25" customFormat="1" ht="15" x14ac:dyDescent="0.2">
      <c r="C4587" s="27"/>
      <c r="D4587" s="37"/>
      <c r="E4587" s="37"/>
      <c r="F4587" s="28"/>
      <c r="G4587" s="28"/>
    </row>
    <row r="4588" spans="3:7" s="25" customFormat="1" ht="15" x14ac:dyDescent="0.2">
      <c r="C4588" s="27"/>
      <c r="D4588" s="37"/>
      <c r="E4588" s="37"/>
      <c r="F4588" s="28"/>
      <c r="G4588" s="28"/>
    </row>
    <row r="4589" spans="3:7" s="25" customFormat="1" ht="15" x14ac:dyDescent="0.2">
      <c r="C4589" s="27"/>
      <c r="D4589" s="37"/>
      <c r="E4589" s="37"/>
      <c r="F4589" s="28"/>
      <c r="G4589" s="28"/>
    </row>
    <row r="4590" spans="3:7" s="25" customFormat="1" ht="15" x14ac:dyDescent="0.2">
      <c r="C4590" s="27"/>
      <c r="D4590" s="37"/>
      <c r="E4590" s="37"/>
      <c r="F4590" s="28"/>
      <c r="G4590" s="28"/>
    </row>
    <row r="4591" spans="3:7" s="25" customFormat="1" ht="15" x14ac:dyDescent="0.2">
      <c r="C4591" s="27"/>
      <c r="D4591" s="37"/>
      <c r="E4591" s="37"/>
      <c r="F4591" s="28"/>
      <c r="G4591" s="28"/>
    </row>
    <row r="4592" spans="3:7" s="25" customFormat="1" ht="15" x14ac:dyDescent="0.2">
      <c r="C4592" s="27"/>
      <c r="D4592" s="37"/>
      <c r="E4592" s="37"/>
      <c r="F4592" s="28"/>
      <c r="G4592" s="28"/>
    </row>
    <row r="4593" spans="3:7" s="25" customFormat="1" ht="15" x14ac:dyDescent="0.2">
      <c r="C4593" s="27"/>
      <c r="D4593" s="37"/>
      <c r="E4593" s="37"/>
      <c r="F4593" s="28"/>
      <c r="G4593" s="28"/>
    </row>
    <row r="4594" spans="3:7" s="25" customFormat="1" ht="15" x14ac:dyDescent="0.2">
      <c r="C4594" s="27"/>
      <c r="D4594" s="37"/>
      <c r="E4594" s="37"/>
      <c r="F4594" s="28"/>
      <c r="G4594" s="28"/>
    </row>
    <row r="4595" spans="3:7" s="25" customFormat="1" ht="15" x14ac:dyDescent="0.2">
      <c r="C4595" s="27"/>
      <c r="D4595" s="37"/>
      <c r="E4595" s="37"/>
      <c r="F4595" s="28"/>
      <c r="G4595" s="28"/>
    </row>
    <row r="4596" spans="3:7" s="25" customFormat="1" ht="15" x14ac:dyDescent="0.2">
      <c r="C4596" s="27"/>
      <c r="D4596" s="37"/>
      <c r="E4596" s="37"/>
      <c r="F4596" s="28"/>
      <c r="G4596" s="28"/>
    </row>
    <row r="4597" spans="3:7" s="25" customFormat="1" ht="15" x14ac:dyDescent="0.2">
      <c r="C4597" s="27"/>
      <c r="D4597" s="37"/>
      <c r="E4597" s="37"/>
      <c r="F4597" s="28"/>
      <c r="G4597" s="28"/>
    </row>
    <row r="4598" spans="3:7" s="25" customFormat="1" ht="15" x14ac:dyDescent="0.2">
      <c r="C4598" s="27"/>
      <c r="D4598" s="37"/>
      <c r="E4598" s="37"/>
      <c r="F4598" s="28"/>
      <c r="G4598" s="28"/>
    </row>
    <row r="4599" spans="3:7" s="25" customFormat="1" ht="15" x14ac:dyDescent="0.2">
      <c r="C4599" s="27"/>
      <c r="D4599" s="37"/>
      <c r="E4599" s="37"/>
      <c r="F4599" s="28"/>
      <c r="G4599" s="28"/>
    </row>
    <row r="4600" spans="3:7" s="25" customFormat="1" ht="15" x14ac:dyDescent="0.2">
      <c r="C4600" s="27"/>
      <c r="D4600" s="37"/>
      <c r="E4600" s="37"/>
      <c r="F4600" s="28"/>
      <c r="G4600" s="28"/>
    </row>
    <row r="4601" spans="3:7" s="25" customFormat="1" ht="15" x14ac:dyDescent="0.2">
      <c r="C4601" s="27"/>
      <c r="D4601" s="37"/>
      <c r="E4601" s="37"/>
      <c r="F4601" s="28"/>
      <c r="G4601" s="28"/>
    </row>
    <row r="4602" spans="3:7" s="25" customFormat="1" ht="15" x14ac:dyDescent="0.2">
      <c r="C4602" s="27"/>
      <c r="D4602" s="37"/>
      <c r="E4602" s="37"/>
      <c r="F4602" s="28"/>
      <c r="G4602" s="28"/>
    </row>
    <row r="4603" spans="3:7" s="25" customFormat="1" ht="15" x14ac:dyDescent="0.2">
      <c r="C4603" s="27"/>
      <c r="D4603" s="37"/>
      <c r="E4603" s="37"/>
      <c r="F4603" s="28"/>
      <c r="G4603" s="28"/>
    </row>
    <row r="4604" spans="3:7" s="25" customFormat="1" ht="15" x14ac:dyDescent="0.2">
      <c r="C4604" s="27"/>
      <c r="D4604" s="37"/>
      <c r="E4604" s="37"/>
      <c r="F4604" s="28"/>
      <c r="G4604" s="28"/>
    </row>
    <row r="4605" spans="3:7" s="25" customFormat="1" ht="15" x14ac:dyDescent="0.2">
      <c r="C4605" s="27"/>
      <c r="D4605" s="37"/>
      <c r="E4605" s="37"/>
      <c r="F4605" s="28"/>
      <c r="G4605" s="28"/>
    </row>
    <row r="4606" spans="3:7" s="25" customFormat="1" ht="15" x14ac:dyDescent="0.2">
      <c r="C4606" s="27"/>
      <c r="D4606" s="37"/>
      <c r="E4606" s="37"/>
      <c r="F4606" s="28"/>
      <c r="G4606" s="28"/>
    </row>
    <row r="4607" spans="3:7" s="25" customFormat="1" ht="15" x14ac:dyDescent="0.2">
      <c r="C4607" s="27"/>
      <c r="D4607" s="37"/>
      <c r="E4607" s="37"/>
      <c r="F4607" s="28"/>
      <c r="G4607" s="28"/>
    </row>
    <row r="4608" spans="3:7" s="25" customFormat="1" ht="15" x14ac:dyDescent="0.2">
      <c r="C4608" s="27"/>
      <c r="D4608" s="37"/>
      <c r="E4608" s="37"/>
      <c r="F4608" s="28"/>
      <c r="G4608" s="28"/>
    </row>
    <row r="4609" spans="3:7" s="25" customFormat="1" ht="15" x14ac:dyDescent="0.2">
      <c r="C4609" s="27"/>
      <c r="D4609" s="37"/>
      <c r="E4609" s="37"/>
      <c r="F4609" s="28"/>
      <c r="G4609" s="28"/>
    </row>
    <row r="4610" spans="3:7" s="25" customFormat="1" ht="15" x14ac:dyDescent="0.2">
      <c r="C4610" s="27"/>
      <c r="D4610" s="37"/>
      <c r="E4610" s="37"/>
      <c r="F4610" s="28"/>
      <c r="G4610" s="28"/>
    </row>
    <row r="4611" spans="3:7" s="25" customFormat="1" ht="15" x14ac:dyDescent="0.2">
      <c r="C4611" s="27"/>
      <c r="D4611" s="37"/>
      <c r="E4611" s="37"/>
      <c r="F4611" s="28"/>
      <c r="G4611" s="28"/>
    </row>
    <row r="4612" spans="3:7" s="25" customFormat="1" ht="15" x14ac:dyDescent="0.2">
      <c r="C4612" s="27"/>
      <c r="D4612" s="37"/>
      <c r="E4612" s="37"/>
      <c r="F4612" s="28"/>
      <c r="G4612" s="28"/>
    </row>
    <row r="4613" spans="3:7" s="25" customFormat="1" ht="15" x14ac:dyDescent="0.2">
      <c r="C4613" s="27"/>
      <c r="D4613" s="37"/>
      <c r="E4613" s="37"/>
      <c r="F4613" s="28"/>
      <c r="G4613" s="28"/>
    </row>
    <row r="4614" spans="3:7" s="25" customFormat="1" ht="15" x14ac:dyDescent="0.2">
      <c r="C4614" s="27"/>
      <c r="D4614" s="37"/>
      <c r="E4614" s="37"/>
      <c r="F4614" s="28"/>
      <c r="G4614" s="28"/>
    </row>
    <row r="4615" spans="3:7" s="25" customFormat="1" ht="15" x14ac:dyDescent="0.2">
      <c r="C4615" s="27"/>
      <c r="D4615" s="37"/>
      <c r="E4615" s="37"/>
      <c r="F4615" s="28"/>
      <c r="G4615" s="28"/>
    </row>
    <row r="4616" spans="3:7" s="25" customFormat="1" ht="15" x14ac:dyDescent="0.2">
      <c r="C4616" s="27"/>
      <c r="D4616" s="37"/>
      <c r="E4616" s="37"/>
      <c r="F4616" s="28"/>
      <c r="G4616" s="28"/>
    </row>
    <row r="4617" spans="3:7" s="25" customFormat="1" ht="15" x14ac:dyDescent="0.2">
      <c r="C4617" s="27"/>
      <c r="D4617" s="37"/>
      <c r="E4617" s="37"/>
      <c r="F4617" s="28"/>
      <c r="G4617" s="28"/>
    </row>
    <row r="4618" spans="3:7" s="25" customFormat="1" ht="15" x14ac:dyDescent="0.2">
      <c r="C4618" s="27"/>
      <c r="D4618" s="37"/>
      <c r="E4618" s="37"/>
      <c r="F4618" s="28"/>
      <c r="G4618" s="28"/>
    </row>
    <row r="4619" spans="3:7" s="25" customFormat="1" ht="15" x14ac:dyDescent="0.2">
      <c r="C4619" s="27"/>
      <c r="D4619" s="37"/>
      <c r="E4619" s="37"/>
      <c r="F4619" s="28"/>
      <c r="G4619" s="28"/>
    </row>
    <row r="4620" spans="3:7" s="25" customFormat="1" ht="15" x14ac:dyDescent="0.2">
      <c r="C4620" s="27"/>
      <c r="D4620" s="37"/>
      <c r="E4620" s="37"/>
      <c r="F4620" s="28"/>
      <c r="G4620" s="28"/>
    </row>
    <row r="4621" spans="3:7" s="25" customFormat="1" ht="15" x14ac:dyDescent="0.2">
      <c r="C4621" s="27"/>
      <c r="D4621" s="37"/>
      <c r="E4621" s="37"/>
      <c r="F4621" s="28"/>
      <c r="G4621" s="28"/>
    </row>
    <row r="4622" spans="3:7" s="25" customFormat="1" ht="15" x14ac:dyDescent="0.2">
      <c r="C4622" s="27"/>
      <c r="D4622" s="37"/>
      <c r="E4622" s="37"/>
      <c r="F4622" s="28"/>
      <c r="G4622" s="28"/>
    </row>
    <row r="4623" spans="3:7" s="25" customFormat="1" ht="15" x14ac:dyDescent="0.2">
      <c r="C4623" s="27"/>
      <c r="D4623" s="37"/>
      <c r="E4623" s="37"/>
      <c r="F4623" s="28"/>
      <c r="G4623" s="28"/>
    </row>
    <row r="4624" spans="3:7" s="25" customFormat="1" ht="15" x14ac:dyDescent="0.2">
      <c r="C4624" s="27"/>
      <c r="D4624" s="37"/>
      <c r="E4624" s="37"/>
      <c r="F4624" s="28"/>
      <c r="G4624" s="28"/>
    </row>
    <row r="4625" spans="3:7" s="25" customFormat="1" ht="15" x14ac:dyDescent="0.2">
      <c r="C4625" s="27"/>
      <c r="D4625" s="37"/>
      <c r="E4625" s="37"/>
      <c r="F4625" s="28"/>
      <c r="G4625" s="28"/>
    </row>
    <row r="4626" spans="3:7" s="25" customFormat="1" ht="15" x14ac:dyDescent="0.2">
      <c r="C4626" s="27"/>
      <c r="D4626" s="37"/>
      <c r="E4626" s="37"/>
      <c r="F4626" s="28"/>
      <c r="G4626" s="28"/>
    </row>
    <row r="4627" spans="3:7" s="25" customFormat="1" ht="15" x14ac:dyDescent="0.2">
      <c r="C4627" s="27"/>
      <c r="D4627" s="37"/>
      <c r="E4627" s="37"/>
      <c r="F4627" s="28"/>
      <c r="G4627" s="28"/>
    </row>
    <row r="4628" spans="3:7" s="25" customFormat="1" ht="15" x14ac:dyDescent="0.2">
      <c r="C4628" s="27"/>
      <c r="D4628" s="37"/>
      <c r="E4628" s="37"/>
      <c r="F4628" s="28"/>
      <c r="G4628" s="28"/>
    </row>
    <row r="4629" spans="3:7" s="25" customFormat="1" ht="15" x14ac:dyDescent="0.2">
      <c r="C4629" s="27"/>
      <c r="D4629" s="37"/>
      <c r="E4629" s="37"/>
      <c r="F4629" s="28"/>
      <c r="G4629" s="28"/>
    </row>
    <row r="4630" spans="3:7" s="25" customFormat="1" ht="15" x14ac:dyDescent="0.2">
      <c r="C4630" s="27"/>
      <c r="D4630" s="37"/>
      <c r="E4630" s="37"/>
      <c r="F4630" s="28"/>
      <c r="G4630" s="28"/>
    </row>
    <row r="4631" spans="3:7" s="25" customFormat="1" ht="15" x14ac:dyDescent="0.2">
      <c r="C4631" s="27"/>
      <c r="D4631" s="37"/>
      <c r="E4631" s="37"/>
      <c r="F4631" s="28"/>
      <c r="G4631" s="28"/>
    </row>
    <row r="4632" spans="3:7" s="25" customFormat="1" ht="15" x14ac:dyDescent="0.2">
      <c r="C4632" s="27"/>
      <c r="D4632" s="37"/>
      <c r="E4632" s="37"/>
      <c r="F4632" s="28"/>
      <c r="G4632" s="28"/>
    </row>
    <row r="4633" spans="3:7" s="25" customFormat="1" ht="15" x14ac:dyDescent="0.2">
      <c r="C4633" s="27"/>
      <c r="D4633" s="37"/>
      <c r="E4633" s="37"/>
      <c r="F4633" s="28"/>
      <c r="G4633" s="28"/>
    </row>
    <row r="4634" spans="3:7" s="25" customFormat="1" ht="15" x14ac:dyDescent="0.2">
      <c r="C4634" s="27"/>
      <c r="D4634" s="37"/>
      <c r="E4634" s="37"/>
      <c r="F4634" s="28"/>
      <c r="G4634" s="28"/>
    </row>
    <row r="4635" spans="3:7" s="25" customFormat="1" ht="15" x14ac:dyDescent="0.2">
      <c r="C4635" s="27"/>
      <c r="D4635" s="37"/>
      <c r="E4635" s="37"/>
      <c r="F4635" s="28"/>
      <c r="G4635" s="28"/>
    </row>
    <row r="4636" spans="3:7" s="25" customFormat="1" ht="15" x14ac:dyDescent="0.2">
      <c r="C4636" s="27"/>
      <c r="D4636" s="37"/>
      <c r="E4636" s="37"/>
      <c r="F4636" s="28"/>
      <c r="G4636" s="28"/>
    </row>
    <row r="4637" spans="3:7" s="25" customFormat="1" ht="15" x14ac:dyDescent="0.2">
      <c r="C4637" s="27"/>
      <c r="D4637" s="37"/>
      <c r="E4637" s="37"/>
      <c r="F4637" s="28"/>
      <c r="G4637" s="28"/>
    </row>
    <row r="4638" spans="3:7" s="25" customFormat="1" ht="15" x14ac:dyDescent="0.2">
      <c r="C4638" s="27"/>
      <c r="D4638" s="37"/>
      <c r="E4638" s="37"/>
      <c r="F4638" s="28"/>
      <c r="G4638" s="28"/>
    </row>
    <row r="4639" spans="3:7" s="25" customFormat="1" ht="15" x14ac:dyDescent="0.2">
      <c r="C4639" s="27"/>
      <c r="D4639" s="37"/>
      <c r="E4639" s="37"/>
      <c r="F4639" s="28"/>
      <c r="G4639" s="28"/>
    </row>
    <row r="4640" spans="3:7" s="25" customFormat="1" ht="15" x14ac:dyDescent="0.2">
      <c r="C4640" s="27"/>
      <c r="D4640" s="37"/>
      <c r="E4640" s="37"/>
      <c r="F4640" s="28"/>
      <c r="G4640" s="28"/>
    </row>
    <row r="4641" spans="3:7" s="25" customFormat="1" ht="15" x14ac:dyDescent="0.2">
      <c r="C4641" s="27"/>
      <c r="D4641" s="37"/>
      <c r="E4641" s="37"/>
      <c r="F4641" s="28"/>
      <c r="G4641" s="28"/>
    </row>
    <row r="4642" spans="3:7" s="25" customFormat="1" ht="15" x14ac:dyDescent="0.2">
      <c r="C4642" s="27"/>
      <c r="D4642" s="37"/>
      <c r="E4642" s="37"/>
      <c r="F4642" s="28"/>
      <c r="G4642" s="28"/>
    </row>
    <row r="4643" spans="3:7" s="25" customFormat="1" ht="15" x14ac:dyDescent="0.2">
      <c r="C4643" s="27"/>
      <c r="D4643" s="37"/>
      <c r="E4643" s="37"/>
      <c r="F4643" s="28"/>
      <c r="G4643" s="28"/>
    </row>
    <row r="4644" spans="3:7" s="25" customFormat="1" ht="15" x14ac:dyDescent="0.2">
      <c r="C4644" s="27"/>
      <c r="D4644" s="37"/>
      <c r="E4644" s="37"/>
      <c r="F4644" s="28"/>
      <c r="G4644" s="28"/>
    </row>
    <row r="4645" spans="3:7" s="25" customFormat="1" ht="15" x14ac:dyDescent="0.2">
      <c r="C4645" s="27"/>
      <c r="D4645" s="37"/>
      <c r="E4645" s="37"/>
      <c r="F4645" s="28"/>
      <c r="G4645" s="28"/>
    </row>
    <row r="4646" spans="3:7" s="25" customFormat="1" ht="15" x14ac:dyDescent="0.2">
      <c r="C4646" s="27"/>
      <c r="D4646" s="37"/>
      <c r="E4646" s="37"/>
      <c r="F4646" s="28"/>
      <c r="G4646" s="28"/>
    </row>
    <row r="4647" spans="3:7" s="25" customFormat="1" ht="15" x14ac:dyDescent="0.2">
      <c r="C4647" s="27"/>
      <c r="D4647" s="37"/>
      <c r="E4647" s="37"/>
      <c r="F4647" s="28"/>
      <c r="G4647" s="28"/>
    </row>
    <row r="4648" spans="3:7" s="25" customFormat="1" ht="15" x14ac:dyDescent="0.2">
      <c r="C4648" s="27"/>
      <c r="D4648" s="37"/>
      <c r="E4648" s="37"/>
      <c r="F4648" s="28"/>
      <c r="G4648" s="28"/>
    </row>
    <row r="4649" spans="3:7" s="25" customFormat="1" ht="15" x14ac:dyDescent="0.2">
      <c r="C4649" s="27"/>
      <c r="D4649" s="37"/>
      <c r="E4649" s="37"/>
      <c r="F4649" s="28"/>
      <c r="G4649" s="28"/>
    </row>
    <row r="4650" spans="3:7" s="25" customFormat="1" ht="15" x14ac:dyDescent="0.2">
      <c r="C4650" s="27"/>
      <c r="D4650" s="37"/>
      <c r="E4650" s="37"/>
      <c r="F4650" s="28"/>
      <c r="G4650" s="28"/>
    </row>
    <row r="4651" spans="3:7" s="25" customFormat="1" ht="15" x14ac:dyDescent="0.2">
      <c r="C4651" s="27"/>
      <c r="D4651" s="37"/>
      <c r="E4651" s="37"/>
      <c r="F4651" s="28"/>
      <c r="G4651" s="28"/>
    </row>
    <row r="4652" spans="3:7" s="25" customFormat="1" ht="15" x14ac:dyDescent="0.2">
      <c r="C4652" s="27"/>
      <c r="D4652" s="37"/>
      <c r="E4652" s="37"/>
      <c r="F4652" s="28"/>
      <c r="G4652" s="28"/>
    </row>
    <row r="4653" spans="3:7" s="25" customFormat="1" ht="15" x14ac:dyDescent="0.2">
      <c r="C4653" s="27"/>
      <c r="D4653" s="37"/>
      <c r="E4653" s="37"/>
      <c r="F4653" s="28"/>
      <c r="G4653" s="28"/>
    </row>
    <row r="4654" spans="3:7" s="25" customFormat="1" ht="15" x14ac:dyDescent="0.2">
      <c r="C4654" s="27"/>
      <c r="D4654" s="37"/>
      <c r="E4654" s="37"/>
      <c r="F4654" s="28"/>
      <c r="G4654" s="28"/>
    </row>
    <row r="4655" spans="3:7" s="25" customFormat="1" ht="15" x14ac:dyDescent="0.2">
      <c r="C4655" s="27"/>
      <c r="D4655" s="37"/>
      <c r="E4655" s="37"/>
      <c r="F4655" s="28"/>
      <c r="G4655" s="28"/>
    </row>
    <row r="4656" spans="3:7" s="25" customFormat="1" ht="15" x14ac:dyDescent="0.2">
      <c r="C4656" s="27"/>
      <c r="D4656" s="37"/>
      <c r="E4656" s="37"/>
      <c r="F4656" s="28"/>
      <c r="G4656" s="28"/>
    </row>
    <row r="4657" spans="3:7" s="25" customFormat="1" ht="15" x14ac:dyDescent="0.2">
      <c r="C4657" s="27"/>
      <c r="D4657" s="37"/>
      <c r="E4657" s="37"/>
      <c r="F4657" s="28"/>
      <c r="G4657" s="28"/>
    </row>
    <row r="4658" spans="3:7" s="25" customFormat="1" ht="15" x14ac:dyDescent="0.2">
      <c r="C4658" s="27"/>
      <c r="D4658" s="37"/>
      <c r="E4658" s="37"/>
      <c r="F4658" s="28"/>
      <c r="G4658" s="28"/>
    </row>
    <row r="4659" spans="3:7" s="25" customFormat="1" ht="15" x14ac:dyDescent="0.2">
      <c r="C4659" s="27"/>
      <c r="D4659" s="37"/>
      <c r="E4659" s="37"/>
      <c r="F4659" s="28"/>
      <c r="G4659" s="28"/>
    </row>
    <row r="4660" spans="3:7" s="25" customFormat="1" ht="15" x14ac:dyDescent="0.2">
      <c r="C4660" s="27"/>
      <c r="D4660" s="37"/>
      <c r="E4660" s="37"/>
      <c r="F4660" s="28"/>
      <c r="G4660" s="28"/>
    </row>
    <row r="4661" spans="3:7" s="25" customFormat="1" ht="15" x14ac:dyDescent="0.2">
      <c r="C4661" s="27"/>
      <c r="D4661" s="37"/>
      <c r="E4661" s="37"/>
      <c r="F4661" s="28"/>
      <c r="G4661" s="28"/>
    </row>
    <row r="4662" spans="3:7" s="25" customFormat="1" ht="15" x14ac:dyDescent="0.2">
      <c r="C4662" s="27"/>
      <c r="D4662" s="37"/>
      <c r="E4662" s="37"/>
      <c r="F4662" s="28"/>
      <c r="G4662" s="28"/>
    </row>
    <row r="4663" spans="3:7" s="25" customFormat="1" ht="15" x14ac:dyDescent="0.2">
      <c r="C4663" s="27"/>
      <c r="D4663" s="37"/>
      <c r="E4663" s="37"/>
      <c r="F4663" s="28"/>
      <c r="G4663" s="28"/>
    </row>
    <row r="4664" spans="3:7" s="25" customFormat="1" ht="15" x14ac:dyDescent="0.2">
      <c r="C4664" s="27"/>
      <c r="D4664" s="37"/>
      <c r="E4664" s="37"/>
      <c r="F4664" s="28"/>
      <c r="G4664" s="28"/>
    </row>
    <row r="4665" spans="3:7" s="25" customFormat="1" ht="15" x14ac:dyDescent="0.2">
      <c r="C4665" s="27"/>
      <c r="D4665" s="37"/>
      <c r="E4665" s="37"/>
      <c r="F4665" s="28"/>
      <c r="G4665" s="28"/>
    </row>
    <row r="4666" spans="3:7" s="25" customFormat="1" ht="15" x14ac:dyDescent="0.2">
      <c r="C4666" s="27"/>
      <c r="D4666" s="37"/>
      <c r="E4666" s="37"/>
      <c r="F4666" s="28"/>
      <c r="G4666" s="28"/>
    </row>
    <row r="4667" spans="3:7" s="25" customFormat="1" ht="15" x14ac:dyDescent="0.2">
      <c r="C4667" s="27"/>
      <c r="D4667" s="37"/>
      <c r="E4667" s="37"/>
      <c r="F4667" s="28"/>
      <c r="G4667" s="28"/>
    </row>
  </sheetData>
  <conditionalFormatting sqref="G6:G1015">
    <cfRule type="containsText" dxfId="34" priority="1" operator="containsText" text="Vagas">
      <formula>NOT(ISERROR(SEARCH("Vagas",G6)))</formula>
    </cfRule>
    <cfRule type="containsText" dxfId="33" priority="2" operator="containsText" text="Ocupado">
      <formula>NOT(ISERROR(SEARCH("Ocupado",G6)))</formula>
    </cfRule>
    <cfRule type="containsText" dxfId="32" priority="3" operator="containsText" text="Disponível">
      <formula>NOT(ISERROR(SEARCH("Disponível",G6)))</formula>
    </cfRule>
  </conditionalFormatting>
  <dataValidations count="1">
    <dataValidation type="list" allowBlank="1" showInputMessage="1" showErrorMessage="1" sqref="C6:C1015">
      <formula1>LocalArmario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showGridLines="0" workbookViewId="0">
      <selection activeCell="H13" sqref="H13"/>
    </sheetView>
  </sheetViews>
  <sheetFormatPr defaultRowHeight="15" x14ac:dyDescent="0.25"/>
  <cols>
    <col min="1" max="1" width="3.7109375" style="32" customWidth="1"/>
    <col min="2" max="3" width="12.28515625" style="32" customWidth="1"/>
    <col min="4" max="6" width="19.42578125" style="32" customWidth="1"/>
    <col min="7" max="16384" width="9.140625" style="32"/>
  </cols>
  <sheetData>
    <row r="1" spans="1:6" s="124" customFormat="1" ht="30" customHeight="1" x14ac:dyDescent="0.25"/>
    <row r="2" spans="1:6" s="125" customFormat="1" ht="24.95" customHeight="1" x14ac:dyDescent="0.25"/>
    <row r="3" spans="1:6" s="126" customFormat="1" ht="20.100000000000001" customHeight="1" x14ac:dyDescent="0.25"/>
    <row r="4" spans="1:6" ht="21" x14ac:dyDescent="0.35">
      <c r="B4" s="34" t="s">
        <v>22</v>
      </c>
    </row>
    <row r="6" spans="1:6" ht="20.100000000000001" customHeight="1" x14ac:dyDescent="0.25">
      <c r="A6" s="35">
        <v>1</v>
      </c>
      <c r="B6" s="102" t="s">
        <v>12</v>
      </c>
      <c r="C6" s="102"/>
      <c r="D6" s="208">
        <v>101</v>
      </c>
      <c r="E6" s="208"/>
      <c r="F6" s="208"/>
    </row>
    <row r="7" spans="1:6" ht="20.100000000000001" customHeight="1" x14ac:dyDescent="0.25">
      <c r="A7" s="35">
        <v>2</v>
      </c>
      <c r="B7" s="102" t="s">
        <v>0</v>
      </c>
      <c r="C7" s="103"/>
      <c r="D7" s="110" t="str">
        <f>IFERROR(IF($D$6="","",VLOOKUP($D$6,tbFuncionarios[],Pes!A7,FALSE)),"")</f>
        <v>Christian De Campos Morais</v>
      </c>
      <c r="E7" s="111"/>
      <c r="F7" s="112"/>
    </row>
    <row r="8" spans="1:6" ht="20.100000000000001" customHeight="1" x14ac:dyDescent="0.25">
      <c r="A8" s="35">
        <v>3</v>
      </c>
      <c r="B8" s="102" t="s">
        <v>15</v>
      </c>
      <c r="C8" s="103"/>
      <c r="D8" s="110" t="str">
        <f>IFERROR(IF($D$6="","",VLOOKUP($D$6,tbFuncionarios[],Pes!A8,FALSE)),"")</f>
        <v>Repositor</v>
      </c>
      <c r="E8" s="111"/>
      <c r="F8" s="112"/>
    </row>
    <row r="9" spans="1:6" ht="20.100000000000001" customHeight="1" x14ac:dyDescent="0.25">
      <c r="A9" s="35">
        <v>4</v>
      </c>
      <c r="B9" s="102" t="s">
        <v>16</v>
      </c>
      <c r="C9" s="103"/>
      <c r="D9" s="110" t="str">
        <f>IFERROR(IF($D$6="","",VLOOKUP($D$6,tbFuncionarios[],Pes!A9,FALSE)),"")</f>
        <v>Operações</v>
      </c>
      <c r="E9" s="111"/>
      <c r="F9" s="112"/>
    </row>
    <row r="10" spans="1:6" ht="20.100000000000001" customHeight="1" x14ac:dyDescent="0.25">
      <c r="A10" s="35">
        <v>5</v>
      </c>
      <c r="B10" s="102" t="s">
        <v>17</v>
      </c>
      <c r="C10" s="103"/>
      <c r="D10" s="104">
        <f>IFERROR(IF($D$6="","",VLOOKUP($D$6,tbFuncionarios[],Pes!A10,FALSE)),"")</f>
        <v>43102</v>
      </c>
      <c r="E10" s="105"/>
      <c r="F10" s="106"/>
    </row>
    <row r="11" spans="1:6" ht="20.100000000000001" customHeight="1" x14ac:dyDescent="0.25">
      <c r="A11" s="35">
        <v>6</v>
      </c>
      <c r="B11" s="102" t="s">
        <v>23</v>
      </c>
      <c r="C11" s="103"/>
      <c r="D11" s="104">
        <f>IFERROR(IF($D$6="","",IF(VLOOKUP($D$6,tbFuncionarios[],Pes!A11,FALSE)="","",VLOOKUP($D$6,tbFuncionarios[],Pes!A11,FALSE))),"")</f>
        <v>44630</v>
      </c>
      <c r="E11" s="105"/>
      <c r="F11" s="106"/>
    </row>
    <row r="12" spans="1:6" ht="20.100000000000001" customHeight="1" x14ac:dyDescent="0.25">
      <c r="A12" s="35">
        <v>7</v>
      </c>
      <c r="B12" s="102" t="s">
        <v>24</v>
      </c>
      <c r="C12" s="103"/>
      <c r="D12" s="107">
        <f ca="1">IFERROR(IF($D$6="","",VLOOKUP($D$6,tbFuncionarios[],Pes!A12,FALSE)),"")</f>
        <v>4.1863013698630134</v>
      </c>
      <c r="E12" s="108"/>
      <c r="F12" s="109"/>
    </row>
    <row r="13" spans="1:6" ht="167.25" customHeight="1" x14ac:dyDescent="0.25">
      <c r="A13" s="35">
        <v>8</v>
      </c>
      <c r="B13" s="102" t="s">
        <v>31</v>
      </c>
      <c r="C13" s="103"/>
      <c r="D13" s="99" t="str">
        <f>IFERROR(IF($D$6="","",VLOOKUP($D$6,tbFuncionarios[],Pes!A13,FALSE)),"")</f>
        <v>Lorem Ipsum é simplesmente uma simulação de texto da indústria tipográfica e de impressos, e vem sendo utilizado desde o século XVI, quando um impressor desconhecido pegou uma bandeja de tipos e os embaralhou para fazer um livro de modelos de tipos. Lorem Ipsum sobreviveu não só a cinco séculos, como também ao salto para a editoração eletrônica, permanecendo essencialmente inalterado.</v>
      </c>
      <c r="E13" s="100"/>
      <c r="F13" s="101"/>
    </row>
  </sheetData>
  <mergeCells count="16">
    <mergeCell ref="D6:F6"/>
    <mergeCell ref="D7:F7"/>
    <mergeCell ref="D8:F8"/>
    <mergeCell ref="D9:F9"/>
    <mergeCell ref="D10:F10"/>
    <mergeCell ref="B6:C6"/>
    <mergeCell ref="B7:C7"/>
    <mergeCell ref="B8:C8"/>
    <mergeCell ref="B9:C9"/>
    <mergeCell ref="B10:C10"/>
    <mergeCell ref="D13:F13"/>
    <mergeCell ref="B12:C12"/>
    <mergeCell ref="B13:C13"/>
    <mergeCell ref="D11:F11"/>
    <mergeCell ref="D12:F12"/>
    <mergeCell ref="B11:C11"/>
  </mergeCells>
  <conditionalFormatting sqref="F1:F3">
    <cfRule type="containsText" dxfId="23" priority="1" operator="containsText" text="Demitido">
      <formula>NOT(ISERROR(SEARCH("Demitido",F1)))</formula>
    </cfRule>
  </conditionalFormatting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26"/>
  <sheetViews>
    <sheetView showGridLines="0" zoomScaleNormal="100" workbookViewId="0">
      <selection activeCell="J12" sqref="J12"/>
    </sheetView>
  </sheetViews>
  <sheetFormatPr defaultRowHeight="15" x14ac:dyDescent="0.25"/>
  <cols>
    <col min="1" max="1" width="2.85546875" style="32" customWidth="1"/>
    <col min="2" max="2" width="34.140625" style="32" customWidth="1"/>
    <col min="3" max="7" width="14.42578125" style="32" customWidth="1"/>
    <col min="8" max="8" width="10" style="32" bestFit="1" customWidth="1"/>
    <col min="9" max="16384" width="9.140625" style="32"/>
  </cols>
  <sheetData>
    <row r="1" spans="2:8" s="124" customFormat="1" ht="30" customHeight="1" x14ac:dyDescent="0.25"/>
    <row r="2" spans="2:8" s="125" customFormat="1" ht="24.95" customHeight="1" x14ac:dyDescent="0.25"/>
    <row r="3" spans="2:8" s="126" customFormat="1" ht="20.100000000000001" customHeight="1" x14ac:dyDescent="0.25"/>
    <row r="4" spans="2:8" ht="20.100000000000001" customHeight="1" x14ac:dyDescent="0.25">
      <c r="B4" s="67" t="s">
        <v>35</v>
      </c>
      <c r="C4" s="28"/>
      <c r="D4" s="28"/>
      <c r="E4" s="28"/>
      <c r="F4" s="28"/>
      <c r="G4" s="28"/>
      <c r="H4" s="28"/>
    </row>
    <row r="5" spans="2:8" ht="30" x14ac:dyDescent="0.25">
      <c r="B5" s="198" t="s">
        <v>32</v>
      </c>
      <c r="C5" s="198" t="s">
        <v>7</v>
      </c>
      <c r="D5" s="198" t="s">
        <v>10</v>
      </c>
      <c r="E5" s="198" t="s">
        <v>33</v>
      </c>
      <c r="F5" s="199" t="s">
        <v>34</v>
      </c>
      <c r="G5" s="199" t="s">
        <v>11</v>
      </c>
    </row>
    <row r="6" spans="2:8" x14ac:dyDescent="0.25">
      <c r="B6" s="56" t="str">
        <f>IFERROR(IF(CadArm!B6="","",CadArm!B6),"")</f>
        <v>Vestiário Feminino</v>
      </c>
      <c r="C6" s="57">
        <f>IFERROR(IF(B6="","",VLOOKUP(Ind!B6,CadArm!$B$6:$E$26,2,FALSE)),0)</f>
        <v>9</v>
      </c>
      <c r="D6" s="57">
        <f>IFERROR(IF(B6="","",VLOOKUP(Ind!B6,CadArm!$B$6:$E$26,4,FALSE)),0)</f>
        <v>36</v>
      </c>
      <c r="E6" s="57">
        <f>IFERROR(IF(B6="","",IF(COUNTIFS(tbLancamentos[LOCAL],B6,tbLancamentos[DISPONIBILIDADE],"Ocupado")&gt;D6,D6,COUNTIFS(tbLancamentos[LOCAL],B6,tbLancamentos[DISPONIBILIDADE],"Ocupado"))),0)</f>
        <v>0</v>
      </c>
      <c r="F6" s="57">
        <f>IFERROR(IF(B6="","",IF(D6-E6&lt;0,0,D6-E6)),0)</f>
        <v>36</v>
      </c>
      <c r="G6" s="81">
        <f t="shared" ref="G6:G26" si="0">IFERROR(IF(B6="","",(E6/D6)),0)</f>
        <v>0</v>
      </c>
    </row>
    <row r="7" spans="2:8" x14ac:dyDescent="0.25">
      <c r="B7" s="97" t="str">
        <f>IFERROR(IF(CadArm!B7="","",CadArm!B7),"")</f>
        <v>Vestiário Masculino</v>
      </c>
      <c r="C7" s="58">
        <f>IFERROR(IF(B7="","",VLOOKUP(Ind!B7,CadArm!$B$6:$E$26,2,FALSE)),0)</f>
        <v>6</v>
      </c>
      <c r="D7" s="58">
        <f>IFERROR(IF(B7="","",VLOOKUP(Ind!B7,CadArm!$B$6:$E$26,4,FALSE)),0)</f>
        <v>24</v>
      </c>
      <c r="E7" s="57">
        <f>IFERROR(IF(B7="","",IF(COUNTIFS(tbLancamentos[LOCAL],B7,tbLancamentos[DISPONIBILIDADE],"Ocupado")&gt;D7,D7,COUNTIFS(tbLancamentos[LOCAL],B7,tbLancamentos[DISPONIBILIDADE],"Ocupado"))),0)</f>
        <v>0</v>
      </c>
      <c r="F7" s="57">
        <f t="shared" ref="F7:F26" si="1">IFERROR(IF(B7="","",IF(D7-E7&lt;0,0,D7-E7)),0)</f>
        <v>24</v>
      </c>
      <c r="G7" s="59">
        <f t="shared" si="0"/>
        <v>0</v>
      </c>
    </row>
    <row r="8" spans="2:8" x14ac:dyDescent="0.25">
      <c r="B8" s="97" t="str">
        <f>IFERROR(IF(CadArm!B8="","",CadArm!B8),"")</f>
        <v>Vestiário Liderança</v>
      </c>
      <c r="C8" s="58">
        <f>IFERROR(IF(B8="","",VLOOKUP(Ind!B8,CadArm!$B$6:$E$26,2,FALSE)),0)</f>
        <v>1</v>
      </c>
      <c r="D8" s="58">
        <f>IFERROR(IF(B8="","",VLOOKUP(Ind!B8,CadArm!$B$6:$E$26,4,FALSE)),0)</f>
        <v>4</v>
      </c>
      <c r="E8" s="57">
        <f>IFERROR(IF(B8="","",IF(COUNTIFS(tbLancamentos[LOCAL],B8,tbLancamentos[DISPONIBILIDADE],"Ocupado")&gt;D8,D8,COUNTIFS(tbLancamentos[LOCAL],B8,tbLancamentos[DISPONIBILIDADE],"Ocupado"))),0)</f>
        <v>1</v>
      </c>
      <c r="F8" s="57">
        <f t="shared" si="1"/>
        <v>3</v>
      </c>
      <c r="G8" s="59">
        <f t="shared" si="0"/>
        <v>0.25</v>
      </c>
    </row>
    <row r="9" spans="2:8" x14ac:dyDescent="0.25">
      <c r="B9" s="97" t="str">
        <f>IFERROR(IF(CadArm!B9="","",CadArm!B9),"")</f>
        <v>Vestiário 01</v>
      </c>
      <c r="C9" s="58">
        <f>IFERROR(IF(B9="","",VLOOKUP(Ind!B9,CadArm!$B$6:$E$26,2,FALSE)),0)</f>
        <v>1</v>
      </c>
      <c r="D9" s="58">
        <f>IFERROR(IF(B9="","",VLOOKUP(Ind!B9,CadArm!$B$6:$E$26,4,FALSE)),0)</f>
        <v>4</v>
      </c>
      <c r="E9" s="57">
        <f>IFERROR(IF(B9="","",IF(COUNTIFS(tbLancamentos[LOCAL],B9,tbLancamentos[DISPONIBILIDADE],"Ocupado")&gt;D9,D9,COUNTIFS(tbLancamentos[LOCAL],B9,tbLancamentos[DISPONIBILIDADE],"Ocupado"))),0)</f>
        <v>0</v>
      </c>
      <c r="F9" s="57">
        <f t="shared" si="1"/>
        <v>4</v>
      </c>
      <c r="G9" s="59">
        <f t="shared" si="0"/>
        <v>0</v>
      </c>
    </row>
    <row r="10" spans="2:8" x14ac:dyDescent="0.25">
      <c r="B10" s="97" t="str">
        <f>IFERROR(IF(CadArm!B10="","",CadArm!B10),"")</f>
        <v>Vestiário 02</v>
      </c>
      <c r="C10" s="58">
        <f>IFERROR(IF(B10="","",VLOOKUP(Ind!B10,CadArm!$B$6:$E$26,2,FALSE)),0)</f>
        <v>1</v>
      </c>
      <c r="D10" s="58">
        <f>IFERROR(IF(B10="","",VLOOKUP(Ind!B10,CadArm!$B$6:$E$26,4,FALSE)),0)</f>
        <v>4</v>
      </c>
      <c r="E10" s="57">
        <f>IFERROR(IF(B10="","",IF(COUNTIFS(tbLancamentos[LOCAL],B10,tbLancamentos[DISPONIBILIDADE],"Ocupado")&gt;D10,D10,COUNTIFS(tbLancamentos[LOCAL],B10,tbLancamentos[DISPONIBILIDADE],"Ocupado"))),0)</f>
        <v>0</v>
      </c>
      <c r="F10" s="57">
        <f t="shared" si="1"/>
        <v>4</v>
      </c>
      <c r="G10" s="59">
        <f t="shared" si="0"/>
        <v>0</v>
      </c>
    </row>
    <row r="11" spans="2:8" x14ac:dyDescent="0.25">
      <c r="B11" s="97" t="str">
        <f>IFERROR(IF(CadArm!B11="","",CadArm!B11),"")</f>
        <v/>
      </c>
      <c r="C11" s="58" t="str">
        <f>IFERROR(IF(B11="","",VLOOKUP(Ind!B11,CadArm!$B$6:$E$26,2,FALSE)),0)</f>
        <v/>
      </c>
      <c r="D11" s="58" t="str">
        <f>IFERROR(IF(B11="","",VLOOKUP(Ind!B11,CadArm!$B$6:$E$26,4,FALSE)),0)</f>
        <v/>
      </c>
      <c r="E11" s="57" t="str">
        <f>IFERROR(IF(B11="","",IF(COUNTIFS(tbLancamentos[LOCAL],B11,tbLancamentos[DISPONIBILIDADE],"Ocupado")&gt;D11,D11,COUNTIFS(tbLancamentos[LOCAL],B11,tbLancamentos[DISPONIBILIDADE],"Ocupado"))),0)</f>
        <v/>
      </c>
      <c r="F11" s="57" t="str">
        <f t="shared" si="1"/>
        <v/>
      </c>
      <c r="G11" s="59" t="str">
        <f t="shared" si="0"/>
        <v/>
      </c>
    </row>
    <row r="12" spans="2:8" x14ac:dyDescent="0.25">
      <c r="B12" s="97" t="str">
        <f>IFERROR(IF(CadArm!B12="","",CadArm!B12),"")</f>
        <v/>
      </c>
      <c r="C12" s="58" t="str">
        <f>IFERROR(IF(B12="","",VLOOKUP(Ind!B12,CadArm!$B$6:$E$26,2,FALSE)),0)</f>
        <v/>
      </c>
      <c r="D12" s="58" t="str">
        <f>IFERROR(IF(B12="","",VLOOKUP(Ind!B12,CadArm!$B$6:$E$26,4,FALSE)),0)</f>
        <v/>
      </c>
      <c r="E12" s="57" t="str">
        <f>IFERROR(IF(B12="","",IF(COUNTIFS(tbLancamentos[LOCAL],B12,tbLancamentos[DISPONIBILIDADE],"Ocupado")&gt;D12,D12,COUNTIFS(tbLancamentos[LOCAL],B12,tbLancamentos[DISPONIBILIDADE],"Ocupado"))),0)</f>
        <v/>
      </c>
      <c r="F12" s="57" t="str">
        <f t="shared" si="1"/>
        <v/>
      </c>
      <c r="G12" s="59" t="str">
        <f t="shared" si="0"/>
        <v/>
      </c>
    </row>
    <row r="13" spans="2:8" x14ac:dyDescent="0.25">
      <c r="B13" s="97" t="str">
        <f>IFERROR(IF(CadArm!B13="","",CadArm!B13),"")</f>
        <v/>
      </c>
      <c r="C13" s="58" t="str">
        <f>IFERROR(IF(B13="","",VLOOKUP(Ind!B13,CadArm!$B$6:$E$26,2,FALSE)),0)</f>
        <v/>
      </c>
      <c r="D13" s="58" t="str">
        <f>IFERROR(IF(B13="","",VLOOKUP(Ind!B13,CadArm!$B$6:$E$26,4,FALSE)),0)</f>
        <v/>
      </c>
      <c r="E13" s="57" t="str">
        <f>IFERROR(IF(B13="","",IF(COUNTIFS(tbLancamentos[LOCAL],B13,tbLancamentos[DISPONIBILIDADE],"Ocupado")&gt;D13,D13,COUNTIFS(tbLancamentos[LOCAL],B13,tbLancamentos[DISPONIBILIDADE],"Ocupado"))),0)</f>
        <v/>
      </c>
      <c r="F13" s="57" t="str">
        <f t="shared" si="1"/>
        <v/>
      </c>
      <c r="G13" s="59" t="str">
        <f t="shared" si="0"/>
        <v/>
      </c>
    </row>
    <row r="14" spans="2:8" x14ac:dyDescent="0.25">
      <c r="B14" s="97" t="str">
        <f>IFERROR(IF(CadArm!B14="","",CadArm!B14),"")</f>
        <v/>
      </c>
      <c r="C14" s="58" t="str">
        <f>IFERROR(IF(B14="","",VLOOKUP(Ind!B14,CadArm!$B$6:$E$26,2,FALSE)),0)</f>
        <v/>
      </c>
      <c r="D14" s="58" t="str">
        <f>IFERROR(IF(B14="","",VLOOKUP(Ind!B14,CadArm!$B$6:$E$26,4,FALSE)),0)</f>
        <v/>
      </c>
      <c r="E14" s="57" t="str">
        <f>IFERROR(IF(B14="","",IF(COUNTIFS(tbLancamentos[LOCAL],B14,tbLancamentos[DISPONIBILIDADE],"Ocupado")&gt;D14,D14,COUNTIFS(tbLancamentos[LOCAL],B14,tbLancamentos[DISPONIBILIDADE],"Ocupado"))),0)</f>
        <v/>
      </c>
      <c r="F14" s="57" t="str">
        <f t="shared" si="1"/>
        <v/>
      </c>
      <c r="G14" s="59" t="str">
        <f t="shared" si="0"/>
        <v/>
      </c>
    </row>
    <row r="15" spans="2:8" x14ac:dyDescent="0.25">
      <c r="B15" s="97" t="str">
        <f>IFERROR(IF(CadArm!B15="","",CadArm!B15),"")</f>
        <v/>
      </c>
      <c r="C15" s="58" t="str">
        <f>IFERROR(IF(B15="","",VLOOKUP(Ind!B15,CadArm!$B$6:$E$26,2,FALSE)),0)</f>
        <v/>
      </c>
      <c r="D15" s="58" t="str">
        <f>IFERROR(IF(B15="","",VLOOKUP(Ind!B15,CadArm!$B$6:$E$26,4,FALSE)),0)</f>
        <v/>
      </c>
      <c r="E15" s="57" t="str">
        <f>IFERROR(IF(B15="","",IF(COUNTIFS(tbLancamentos[LOCAL],B15,tbLancamentos[DISPONIBILIDADE],"Ocupado")&gt;D15,D15,COUNTIFS(tbLancamentos[LOCAL],B15,tbLancamentos[DISPONIBILIDADE],"Ocupado"))),0)</f>
        <v/>
      </c>
      <c r="F15" s="57" t="str">
        <f t="shared" si="1"/>
        <v/>
      </c>
      <c r="G15" s="59" t="str">
        <f t="shared" si="0"/>
        <v/>
      </c>
    </row>
    <row r="16" spans="2:8" x14ac:dyDescent="0.25">
      <c r="B16" s="97" t="str">
        <f>IFERROR(IF(CadArm!B16="","",CadArm!B16),"")</f>
        <v/>
      </c>
      <c r="C16" s="58" t="str">
        <f>IFERROR(IF(B16="","",VLOOKUP(Ind!B16,CadArm!$B$6:$E$26,2,FALSE)),0)</f>
        <v/>
      </c>
      <c r="D16" s="58" t="str">
        <f>IFERROR(IF(B16="","",VLOOKUP(Ind!B16,CadArm!$B$6:$E$26,4,FALSE)),0)</f>
        <v/>
      </c>
      <c r="E16" s="57" t="str">
        <f>IFERROR(IF(B16="","",IF(COUNTIFS(tbLancamentos[LOCAL],B16,tbLancamentos[DISPONIBILIDADE],"Ocupado")&gt;D16,D16,COUNTIFS(tbLancamentos[LOCAL],B16,tbLancamentos[DISPONIBILIDADE],"Ocupado"))),0)</f>
        <v/>
      </c>
      <c r="F16" s="57" t="str">
        <f t="shared" si="1"/>
        <v/>
      </c>
      <c r="G16" s="59" t="str">
        <f t="shared" si="0"/>
        <v/>
      </c>
    </row>
    <row r="17" spans="2:7" x14ac:dyDescent="0.25">
      <c r="B17" s="97" t="str">
        <f>IFERROR(IF(CadArm!B17="","",CadArm!B17),"")</f>
        <v/>
      </c>
      <c r="C17" s="58" t="str">
        <f>IFERROR(IF(B17="","",VLOOKUP(Ind!B17,CadArm!$B$6:$E$26,2,FALSE)),0)</f>
        <v/>
      </c>
      <c r="D17" s="58" t="str">
        <f>IFERROR(IF(B17="","",VLOOKUP(Ind!B17,CadArm!$B$6:$E$26,4,FALSE)),0)</f>
        <v/>
      </c>
      <c r="E17" s="57" t="str">
        <f>IFERROR(IF(B17="","",IF(COUNTIFS(tbLancamentos[LOCAL],B17,tbLancamentos[DISPONIBILIDADE],"Ocupado")&gt;D17,D17,COUNTIFS(tbLancamentos[LOCAL],B17,tbLancamentos[DISPONIBILIDADE],"Ocupado"))),0)</f>
        <v/>
      </c>
      <c r="F17" s="57" t="str">
        <f t="shared" si="1"/>
        <v/>
      </c>
      <c r="G17" s="59" t="str">
        <f t="shared" si="0"/>
        <v/>
      </c>
    </row>
    <row r="18" spans="2:7" x14ac:dyDescent="0.25">
      <c r="B18" s="97" t="str">
        <f>IFERROR(IF(CadArm!B18="","",CadArm!B18),"")</f>
        <v/>
      </c>
      <c r="C18" s="58" t="str">
        <f>IFERROR(IF(B18="","",VLOOKUP(Ind!B18,CadArm!$B$6:$E$26,2,FALSE)),0)</f>
        <v/>
      </c>
      <c r="D18" s="58" t="str">
        <f>IFERROR(IF(B18="","",VLOOKUP(Ind!B18,CadArm!$B$6:$E$26,4,FALSE)),0)</f>
        <v/>
      </c>
      <c r="E18" s="57" t="str">
        <f>IFERROR(IF(B18="","",IF(COUNTIFS(tbLancamentos[LOCAL],B18,tbLancamentos[DISPONIBILIDADE],"Ocupado")&gt;D18,D18,COUNTIFS(tbLancamentos[LOCAL],B18,tbLancamentos[DISPONIBILIDADE],"Ocupado"))),0)</f>
        <v/>
      </c>
      <c r="F18" s="57" t="str">
        <f t="shared" si="1"/>
        <v/>
      </c>
      <c r="G18" s="59" t="str">
        <f t="shared" si="0"/>
        <v/>
      </c>
    </row>
    <row r="19" spans="2:7" x14ac:dyDescent="0.25">
      <c r="B19" s="97" t="str">
        <f>IFERROR(IF(CadArm!B19="","",CadArm!B19),"")</f>
        <v/>
      </c>
      <c r="C19" s="58" t="str">
        <f>IFERROR(IF(B19="","",VLOOKUP(Ind!B19,CadArm!$B$6:$E$26,2,FALSE)),0)</f>
        <v/>
      </c>
      <c r="D19" s="58" t="str">
        <f>IFERROR(IF(B19="","",VLOOKUP(Ind!B19,CadArm!$B$6:$E$26,4,FALSE)),0)</f>
        <v/>
      </c>
      <c r="E19" s="57" t="str">
        <f>IFERROR(IF(B19="","",IF(COUNTIFS(tbLancamentos[LOCAL],B19,tbLancamentos[DISPONIBILIDADE],"Ocupado")&gt;D19,D19,COUNTIFS(tbLancamentos[LOCAL],B19,tbLancamentos[DISPONIBILIDADE],"Ocupado"))),0)</f>
        <v/>
      </c>
      <c r="F19" s="57" t="str">
        <f t="shared" si="1"/>
        <v/>
      </c>
      <c r="G19" s="59" t="str">
        <f t="shared" si="0"/>
        <v/>
      </c>
    </row>
    <row r="20" spans="2:7" x14ac:dyDescent="0.25">
      <c r="B20" s="97" t="str">
        <f>IFERROR(IF(CadArm!B20="","",CadArm!B20),"")</f>
        <v/>
      </c>
      <c r="C20" s="58" t="str">
        <f>IFERROR(IF(B20="","",VLOOKUP(Ind!B20,CadArm!$B$6:$E$26,2,FALSE)),0)</f>
        <v/>
      </c>
      <c r="D20" s="58" t="str">
        <f>IFERROR(IF(B20="","",VLOOKUP(Ind!B20,CadArm!$B$6:$E$26,4,FALSE)),0)</f>
        <v/>
      </c>
      <c r="E20" s="57" t="str">
        <f>IFERROR(IF(B20="","",IF(COUNTIFS(tbLancamentos[LOCAL],B20,tbLancamentos[DISPONIBILIDADE],"Ocupado")&gt;D20,D20,COUNTIFS(tbLancamentos[LOCAL],B20,tbLancamentos[DISPONIBILIDADE],"Ocupado"))),0)</f>
        <v/>
      </c>
      <c r="F20" s="57" t="str">
        <f t="shared" si="1"/>
        <v/>
      </c>
      <c r="G20" s="59" t="str">
        <f t="shared" si="0"/>
        <v/>
      </c>
    </row>
    <row r="21" spans="2:7" x14ac:dyDescent="0.25">
      <c r="B21" s="97" t="str">
        <f>IFERROR(IF(CadArm!B21="","",CadArm!B21),"")</f>
        <v/>
      </c>
      <c r="C21" s="58" t="str">
        <f>IFERROR(IF(B21="","",VLOOKUP(Ind!B21,CadArm!$B$6:$E$26,2,FALSE)),0)</f>
        <v/>
      </c>
      <c r="D21" s="58" t="str">
        <f>IFERROR(IF(B21="","",VLOOKUP(Ind!B21,CadArm!$B$6:$E$26,4,FALSE)),0)</f>
        <v/>
      </c>
      <c r="E21" s="57" t="str">
        <f>IFERROR(IF(B21="","",IF(COUNTIFS(tbLancamentos[LOCAL],B21,tbLancamentos[DISPONIBILIDADE],"Ocupado")&gt;D21,D21,COUNTIFS(tbLancamentos[LOCAL],B21,tbLancamentos[DISPONIBILIDADE],"Ocupado"))),0)</f>
        <v/>
      </c>
      <c r="F21" s="57" t="str">
        <f t="shared" si="1"/>
        <v/>
      </c>
      <c r="G21" s="59" t="str">
        <f t="shared" si="0"/>
        <v/>
      </c>
    </row>
    <row r="22" spans="2:7" x14ac:dyDescent="0.25">
      <c r="B22" s="97" t="str">
        <f>IFERROR(IF(CadArm!B22="","",CadArm!B22),"")</f>
        <v/>
      </c>
      <c r="C22" s="58" t="str">
        <f>IFERROR(IF(B22="","",VLOOKUP(Ind!B22,CadArm!$B$6:$E$26,2,FALSE)),0)</f>
        <v/>
      </c>
      <c r="D22" s="58" t="str">
        <f>IFERROR(IF(B22="","",VLOOKUP(Ind!B22,CadArm!$B$6:$E$26,4,FALSE)),0)</f>
        <v/>
      </c>
      <c r="E22" s="57" t="str">
        <f>IFERROR(IF(B22="","",IF(COUNTIFS(tbLancamentos[LOCAL],B22,tbLancamentos[DISPONIBILIDADE],"Ocupado")&gt;D22,D22,COUNTIFS(tbLancamentos[LOCAL],B22,tbLancamentos[DISPONIBILIDADE],"Ocupado"))),0)</f>
        <v/>
      </c>
      <c r="F22" s="57" t="str">
        <f t="shared" si="1"/>
        <v/>
      </c>
      <c r="G22" s="59" t="str">
        <f t="shared" si="0"/>
        <v/>
      </c>
    </row>
    <row r="23" spans="2:7" x14ac:dyDescent="0.25">
      <c r="B23" s="97" t="str">
        <f>IFERROR(IF(CadArm!B23="","",CadArm!B23),"")</f>
        <v/>
      </c>
      <c r="C23" s="58" t="str">
        <f>IFERROR(IF(B23="","",VLOOKUP(Ind!B23,CadArm!$B$6:$E$26,2,FALSE)),0)</f>
        <v/>
      </c>
      <c r="D23" s="58" t="str">
        <f>IFERROR(IF(B23="","",VLOOKUP(Ind!B23,CadArm!$B$6:$E$26,4,FALSE)),0)</f>
        <v/>
      </c>
      <c r="E23" s="57" t="str">
        <f>IFERROR(IF(B23="","",IF(COUNTIFS(tbLancamentos[LOCAL],B23,tbLancamentos[DISPONIBILIDADE],"Ocupado")&gt;D23,D23,COUNTIFS(tbLancamentos[LOCAL],B23,tbLancamentos[DISPONIBILIDADE],"Ocupado"))),0)</f>
        <v/>
      </c>
      <c r="F23" s="57" t="str">
        <f t="shared" si="1"/>
        <v/>
      </c>
      <c r="G23" s="59" t="str">
        <f t="shared" si="0"/>
        <v/>
      </c>
    </row>
    <row r="24" spans="2:7" x14ac:dyDescent="0.25">
      <c r="B24" s="97" t="str">
        <f>IFERROR(IF(CadArm!B24="","",CadArm!B24),"")</f>
        <v/>
      </c>
      <c r="C24" s="58" t="str">
        <f>IFERROR(IF(B24="","",VLOOKUP(Ind!B24,CadArm!$B$6:$E$26,2,FALSE)),0)</f>
        <v/>
      </c>
      <c r="D24" s="58" t="str">
        <f>IFERROR(IF(B24="","",VLOOKUP(Ind!B24,CadArm!$B$6:$E$26,4,FALSE)),0)</f>
        <v/>
      </c>
      <c r="E24" s="57" t="str">
        <f>IFERROR(IF(B24="","",IF(COUNTIFS(tbLancamentos[LOCAL],B24,tbLancamentos[DISPONIBILIDADE],"Ocupado")&gt;D24,D24,COUNTIFS(tbLancamentos[LOCAL],B24,tbLancamentos[DISPONIBILIDADE],"Ocupado"))),0)</f>
        <v/>
      </c>
      <c r="F24" s="57" t="str">
        <f t="shared" si="1"/>
        <v/>
      </c>
      <c r="G24" s="59" t="str">
        <f t="shared" si="0"/>
        <v/>
      </c>
    </row>
    <row r="25" spans="2:7" x14ac:dyDescent="0.25">
      <c r="B25" s="97" t="str">
        <f>IFERROR(IF(CadArm!B25="","",CadArm!B25),"")</f>
        <v/>
      </c>
      <c r="C25" s="58" t="str">
        <f>IFERROR(IF(B25="","",VLOOKUP(Ind!B25,CadArm!$B$6:$E$26,2,FALSE)),0)</f>
        <v/>
      </c>
      <c r="D25" s="58" t="str">
        <f>IFERROR(IF(B25="","",VLOOKUP(Ind!B25,CadArm!$B$6:$E$26,4,FALSE)),0)</f>
        <v/>
      </c>
      <c r="E25" s="57" t="str">
        <f>IFERROR(IF(B25="","",IF(COUNTIFS(tbLancamentos[LOCAL],B25,tbLancamentos[DISPONIBILIDADE],"Ocupado")&gt;D25,D25,COUNTIFS(tbLancamentos[LOCAL],B25,tbLancamentos[DISPONIBILIDADE],"Ocupado"))),0)</f>
        <v/>
      </c>
      <c r="F25" s="57" t="str">
        <f t="shared" si="1"/>
        <v/>
      </c>
      <c r="G25" s="59" t="str">
        <f t="shared" si="0"/>
        <v/>
      </c>
    </row>
    <row r="26" spans="2:7" x14ac:dyDescent="0.25">
      <c r="B26" s="97" t="str">
        <f>IFERROR(IF(CadArm!B26="","",CadArm!B26),"")</f>
        <v/>
      </c>
      <c r="C26" s="58" t="str">
        <f>IFERROR(IF(B26="","",VLOOKUP(Ind!B26,CadArm!$B$6:$E$26,2,FALSE)),0)</f>
        <v/>
      </c>
      <c r="D26" s="58" t="str">
        <f>IFERROR(IF(B26="","",VLOOKUP(Ind!B26,CadArm!$B$6:$E$26,4,FALSE)),0)</f>
        <v/>
      </c>
      <c r="E26" s="57" t="str">
        <f>IFERROR(IF(B26="","",IF(COUNTIFS(tbLancamentos[LOCAL],B26,tbLancamentos[DISPONIBILIDADE],"Ocupado")&gt;D26,D26,COUNTIFS(tbLancamentos[LOCAL],B26,tbLancamentos[DISPONIBILIDADE],"Ocupado"))),0)</f>
        <v/>
      </c>
      <c r="F26" s="57" t="str">
        <f t="shared" si="1"/>
        <v/>
      </c>
      <c r="G26" s="59" t="str">
        <f t="shared" si="0"/>
        <v/>
      </c>
    </row>
  </sheetData>
  <pageMargins left="0.25" right="0.25" top="0.75" bottom="0.75" header="0.3" footer="0.3"/>
  <pageSetup paperSize="9" scale="80" orientation="portrait" r:id="rId1"/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showGridLines="0" zoomScaleNormal="100" zoomScaleSheetLayoutView="70" workbookViewId="0">
      <selection activeCell="A12" sqref="A12:L13"/>
    </sheetView>
  </sheetViews>
  <sheetFormatPr defaultRowHeight="15" x14ac:dyDescent="0.2"/>
  <cols>
    <col min="1" max="1" width="8.42578125" style="28" customWidth="1"/>
    <col min="2" max="8" width="13" style="28" customWidth="1"/>
    <col min="9" max="13" width="8.42578125" style="28" customWidth="1"/>
    <col min="14" max="16384" width="9.140625" style="28"/>
  </cols>
  <sheetData>
    <row r="1" spans="1:15" s="124" customFormat="1" ht="30" customHeight="1" x14ac:dyDescent="0.25"/>
    <row r="2" spans="1:15" s="125" customFormat="1" ht="24.95" customHeight="1" x14ac:dyDescent="0.25"/>
    <row r="3" spans="1:15" s="126" customFormat="1" ht="20.100000000000001" customHeight="1" x14ac:dyDescent="0.25"/>
    <row r="4" spans="1:15" ht="21" x14ac:dyDescent="0.2">
      <c r="A4" s="67" t="s">
        <v>18</v>
      </c>
    </row>
    <row r="5" spans="1:15" ht="15" customHeight="1" x14ac:dyDescent="0.2">
      <c r="A5" s="200" t="s">
        <v>19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1"/>
      <c r="N5" s="201"/>
      <c r="O5" s="201"/>
    </row>
    <row r="6" spans="1:15" ht="15" customHeight="1" x14ac:dyDescent="0.2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1"/>
      <c r="N6" s="201"/>
      <c r="O6" s="201"/>
    </row>
    <row r="7" spans="1:15" ht="15" customHeight="1" x14ac:dyDescent="0.2">
      <c r="A7" s="200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1"/>
      <c r="N7" s="201"/>
      <c r="O7" s="201"/>
    </row>
    <row r="8" spans="1:15" ht="15" customHeight="1" x14ac:dyDescent="0.2">
      <c r="A8" s="200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1"/>
      <c r="N8" s="201"/>
      <c r="O8" s="201"/>
    </row>
    <row r="9" spans="1:15" ht="15" customHeight="1" x14ac:dyDescent="0.2">
      <c r="A9" s="200"/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1"/>
      <c r="N9" s="201"/>
      <c r="O9" s="201"/>
    </row>
    <row r="10" spans="1:15" ht="15" customHeight="1" x14ac:dyDescent="0.2">
      <c r="A10" s="200"/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1"/>
      <c r="N10" s="201"/>
      <c r="O10" s="201"/>
    </row>
    <row r="11" spans="1:15" ht="15" customHeight="1" x14ac:dyDescent="0.2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1"/>
      <c r="N11" s="201"/>
      <c r="O11" s="201"/>
    </row>
    <row r="12" spans="1:15" ht="15" customHeight="1" x14ac:dyDescent="0.2">
      <c r="A12" s="202" t="s">
        <v>20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3"/>
      <c r="N12" s="203"/>
      <c r="O12" s="203"/>
    </row>
    <row r="13" spans="1:15" ht="15" customHeight="1" x14ac:dyDescent="0.2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3"/>
      <c r="N13" s="203"/>
      <c r="O13" s="203"/>
    </row>
    <row r="14" spans="1:15" ht="15" customHeight="1" x14ac:dyDescent="0.2">
      <c r="A14" s="202" t="s">
        <v>21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3"/>
      <c r="N14" s="203"/>
      <c r="O14" s="203"/>
    </row>
    <row r="15" spans="1:15" ht="15" customHeight="1" x14ac:dyDescent="0.2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3"/>
      <c r="N15" s="203"/>
      <c r="O15" s="203"/>
    </row>
    <row r="16" spans="1:15" x14ac:dyDescent="0.2">
      <c r="A16" s="204" t="s">
        <v>20</v>
      </c>
    </row>
    <row r="17" spans="2:8" ht="30" x14ac:dyDescent="0.2">
      <c r="B17" s="114" t="str">
        <f>Ind!B5</f>
        <v>Local</v>
      </c>
      <c r="C17" s="115"/>
      <c r="D17" s="60" t="str">
        <f>Ind!C5</f>
        <v>Quantidades de Armários</v>
      </c>
      <c r="E17" s="60" t="str">
        <f>Ind!D5</f>
        <v xml:space="preserve"> Total de Vagas</v>
      </c>
      <c r="F17" s="60" t="str">
        <f>Ind!E5</f>
        <v>Vagas Ocupadas</v>
      </c>
      <c r="G17" s="61" t="str">
        <f>Ind!F5</f>
        <v>Vagas Disponíveis</v>
      </c>
      <c r="H17" s="61" t="str">
        <f>Ind!G5</f>
        <v>Percentual de Ocupação</v>
      </c>
    </row>
    <row r="18" spans="2:8" x14ac:dyDescent="0.2">
      <c r="B18" s="113" t="str">
        <f>Ind!B6</f>
        <v>Vestiário Feminino</v>
      </c>
      <c r="C18" s="113"/>
      <c r="D18" s="58">
        <v>9</v>
      </c>
      <c r="E18" s="58">
        <f>Ind!D6</f>
        <v>36</v>
      </c>
      <c r="F18" s="58">
        <f>Ind!E6</f>
        <v>0</v>
      </c>
      <c r="G18" s="58">
        <f>Ind!F6</f>
        <v>36</v>
      </c>
      <c r="H18" s="59">
        <f>Ind!G6</f>
        <v>0</v>
      </c>
    </row>
    <row r="19" spans="2:8" x14ac:dyDescent="0.2">
      <c r="B19" s="113" t="str">
        <f>Ind!B7</f>
        <v>Vestiário Masculino</v>
      </c>
      <c r="C19" s="113"/>
      <c r="D19" s="58">
        <f>Ind!C7</f>
        <v>6</v>
      </c>
      <c r="E19" s="58">
        <f>Ind!D7</f>
        <v>24</v>
      </c>
      <c r="F19" s="58">
        <f>Ind!E7</f>
        <v>0</v>
      </c>
      <c r="G19" s="58">
        <f>Ind!F7</f>
        <v>24</v>
      </c>
      <c r="H19" s="59">
        <f>Ind!G7</f>
        <v>0</v>
      </c>
    </row>
    <row r="20" spans="2:8" x14ac:dyDescent="0.2">
      <c r="B20" s="113" t="str">
        <f>Ind!B8</f>
        <v>Vestiário Liderança</v>
      </c>
      <c r="C20" s="113"/>
      <c r="D20" s="58">
        <f>Ind!C8</f>
        <v>1</v>
      </c>
      <c r="E20" s="58">
        <f>Ind!D8</f>
        <v>4</v>
      </c>
      <c r="F20" s="58">
        <f>Ind!E8</f>
        <v>1</v>
      </c>
      <c r="G20" s="58">
        <f>Ind!F8</f>
        <v>3</v>
      </c>
      <c r="H20" s="59">
        <f>Ind!G8</f>
        <v>0.25</v>
      </c>
    </row>
    <row r="21" spans="2:8" x14ac:dyDescent="0.2">
      <c r="B21" s="113" t="str">
        <f>Ind!B9</f>
        <v>Vestiário 01</v>
      </c>
      <c r="C21" s="113"/>
      <c r="D21" s="58">
        <f>Ind!C9</f>
        <v>1</v>
      </c>
      <c r="E21" s="58">
        <f>Ind!D9</f>
        <v>4</v>
      </c>
      <c r="F21" s="58">
        <f>Ind!E9</f>
        <v>0</v>
      </c>
      <c r="G21" s="58">
        <f>Ind!F9</f>
        <v>4</v>
      </c>
      <c r="H21" s="59">
        <f>Ind!G9</f>
        <v>0</v>
      </c>
    </row>
    <row r="22" spans="2:8" x14ac:dyDescent="0.2">
      <c r="B22" s="113" t="str">
        <f>Ind!B10</f>
        <v>Vestiário 02</v>
      </c>
      <c r="C22" s="113"/>
      <c r="D22" s="58">
        <f>Ind!C10</f>
        <v>1</v>
      </c>
      <c r="E22" s="58">
        <f>Ind!D10</f>
        <v>4</v>
      </c>
      <c r="F22" s="58">
        <f>Ind!E10</f>
        <v>0</v>
      </c>
      <c r="G22" s="58">
        <f>Ind!F10</f>
        <v>4</v>
      </c>
      <c r="H22" s="59">
        <f>Ind!G10</f>
        <v>0</v>
      </c>
    </row>
    <row r="23" spans="2:8" x14ac:dyDescent="0.2">
      <c r="B23" s="113" t="str">
        <f>Ind!B11</f>
        <v/>
      </c>
      <c r="C23" s="113"/>
      <c r="D23" s="58" t="str">
        <f>Ind!C11</f>
        <v/>
      </c>
      <c r="E23" s="58" t="str">
        <f>Ind!D11</f>
        <v/>
      </c>
      <c r="F23" s="58" t="str">
        <f>Ind!E11</f>
        <v/>
      </c>
      <c r="G23" s="58" t="str">
        <f>Ind!F11</f>
        <v/>
      </c>
      <c r="H23" s="59" t="str">
        <f>Ind!G11</f>
        <v/>
      </c>
    </row>
    <row r="24" spans="2:8" x14ac:dyDescent="0.2">
      <c r="B24" s="113" t="str">
        <f>Ind!B12</f>
        <v/>
      </c>
      <c r="C24" s="113"/>
      <c r="D24" s="58" t="str">
        <f>Ind!C12</f>
        <v/>
      </c>
      <c r="E24" s="58" t="str">
        <f>Ind!D12</f>
        <v/>
      </c>
      <c r="F24" s="58" t="str">
        <f>Ind!E12</f>
        <v/>
      </c>
      <c r="G24" s="58" t="str">
        <f>Ind!F12</f>
        <v/>
      </c>
      <c r="H24" s="59" t="str">
        <f>Ind!G12</f>
        <v/>
      </c>
    </row>
    <row r="25" spans="2:8" x14ac:dyDescent="0.2">
      <c r="B25" s="113" t="str">
        <f>Ind!B13</f>
        <v/>
      </c>
      <c r="C25" s="113"/>
      <c r="D25" s="58" t="str">
        <f>Ind!C13</f>
        <v/>
      </c>
      <c r="E25" s="58" t="str">
        <f>Ind!D13</f>
        <v/>
      </c>
      <c r="F25" s="58" t="str">
        <f>Ind!E13</f>
        <v/>
      </c>
      <c r="G25" s="58" t="str">
        <f>Ind!F13</f>
        <v/>
      </c>
      <c r="H25" s="59" t="str">
        <f>Ind!G13</f>
        <v/>
      </c>
    </row>
    <row r="26" spans="2:8" x14ac:dyDescent="0.2">
      <c r="B26" s="113" t="str">
        <f>Ind!B14</f>
        <v/>
      </c>
      <c r="C26" s="113"/>
      <c r="D26" s="58" t="str">
        <f>Ind!C14</f>
        <v/>
      </c>
      <c r="E26" s="58" t="str">
        <f>Ind!D14</f>
        <v/>
      </c>
      <c r="F26" s="58" t="str">
        <f>Ind!E14</f>
        <v/>
      </c>
      <c r="G26" s="58" t="str">
        <f>Ind!F14</f>
        <v/>
      </c>
      <c r="H26" s="59" t="str">
        <f>Ind!G14</f>
        <v/>
      </c>
    </row>
    <row r="27" spans="2:8" x14ac:dyDescent="0.2">
      <c r="B27" s="113" t="str">
        <f>Ind!B15</f>
        <v/>
      </c>
      <c r="C27" s="113"/>
      <c r="D27" s="58" t="str">
        <f>Ind!C15</f>
        <v/>
      </c>
      <c r="E27" s="58" t="str">
        <f>Ind!D15</f>
        <v/>
      </c>
      <c r="F27" s="58" t="str">
        <f>Ind!E15</f>
        <v/>
      </c>
      <c r="G27" s="58" t="str">
        <f>Ind!F15</f>
        <v/>
      </c>
      <c r="H27" s="59" t="str">
        <f>Ind!G15</f>
        <v/>
      </c>
    </row>
    <row r="28" spans="2:8" x14ac:dyDescent="0.2">
      <c r="B28" s="113" t="str">
        <f>Ind!B16</f>
        <v/>
      </c>
      <c r="C28" s="113"/>
      <c r="D28" s="58" t="str">
        <f>Ind!C16</f>
        <v/>
      </c>
      <c r="E28" s="58" t="str">
        <f>Ind!D16</f>
        <v/>
      </c>
      <c r="F28" s="58" t="str">
        <f>Ind!E16</f>
        <v/>
      </c>
      <c r="G28" s="58" t="str">
        <f>Ind!F16</f>
        <v/>
      </c>
      <c r="H28" s="59" t="str">
        <f>Ind!G16</f>
        <v/>
      </c>
    </row>
    <row r="29" spans="2:8" x14ac:dyDescent="0.2">
      <c r="B29" s="113" t="str">
        <f>Ind!B17</f>
        <v/>
      </c>
      <c r="C29" s="113"/>
      <c r="D29" s="58" t="str">
        <f>Ind!C17</f>
        <v/>
      </c>
      <c r="E29" s="58" t="str">
        <f>Ind!D17</f>
        <v/>
      </c>
      <c r="F29" s="58" t="str">
        <f>Ind!E17</f>
        <v/>
      </c>
      <c r="G29" s="58" t="str">
        <f>Ind!F17</f>
        <v/>
      </c>
      <c r="H29" s="59" t="str">
        <f>Ind!G17</f>
        <v/>
      </c>
    </row>
    <row r="30" spans="2:8" x14ac:dyDescent="0.2">
      <c r="B30" s="113" t="str">
        <f>Ind!B18</f>
        <v/>
      </c>
      <c r="C30" s="113"/>
      <c r="D30" s="58" t="str">
        <f>Ind!C18</f>
        <v/>
      </c>
      <c r="E30" s="58" t="str">
        <f>Ind!D18</f>
        <v/>
      </c>
      <c r="F30" s="58" t="str">
        <f>Ind!E18</f>
        <v/>
      </c>
      <c r="G30" s="58" t="str">
        <f>Ind!F18</f>
        <v/>
      </c>
      <c r="H30" s="59" t="str">
        <f>Ind!G18</f>
        <v/>
      </c>
    </row>
    <row r="31" spans="2:8" x14ac:dyDescent="0.2">
      <c r="B31" s="113" t="str">
        <f>Ind!B19</f>
        <v/>
      </c>
      <c r="C31" s="113"/>
      <c r="D31" s="58" t="str">
        <f>Ind!C19</f>
        <v/>
      </c>
      <c r="E31" s="58" t="str">
        <f>Ind!D19</f>
        <v/>
      </c>
      <c r="F31" s="58" t="str">
        <f>Ind!E19</f>
        <v/>
      </c>
      <c r="G31" s="58" t="str">
        <f>Ind!F19</f>
        <v/>
      </c>
      <c r="H31" s="59" t="str">
        <f>Ind!G19</f>
        <v/>
      </c>
    </row>
    <row r="32" spans="2:8" x14ac:dyDescent="0.2">
      <c r="B32" s="113" t="str">
        <f>Ind!B20</f>
        <v/>
      </c>
      <c r="C32" s="113"/>
      <c r="D32" s="58" t="str">
        <f>Ind!C20</f>
        <v/>
      </c>
      <c r="E32" s="58" t="str">
        <f>Ind!D20</f>
        <v/>
      </c>
      <c r="F32" s="58" t="str">
        <f>Ind!E20</f>
        <v/>
      </c>
      <c r="G32" s="58" t="str">
        <f>Ind!F20</f>
        <v/>
      </c>
      <c r="H32" s="59" t="str">
        <f>Ind!G20</f>
        <v/>
      </c>
    </row>
    <row r="33" spans="1:8" x14ac:dyDescent="0.2">
      <c r="B33" s="113" t="str">
        <f>Ind!B21</f>
        <v/>
      </c>
      <c r="C33" s="113"/>
      <c r="D33" s="58" t="str">
        <f>Ind!C21</f>
        <v/>
      </c>
      <c r="E33" s="58" t="str">
        <f>Ind!D21</f>
        <v/>
      </c>
      <c r="F33" s="58" t="str">
        <f>Ind!E21</f>
        <v/>
      </c>
      <c r="G33" s="58" t="str">
        <f>Ind!F21</f>
        <v/>
      </c>
      <c r="H33" s="59" t="str">
        <f>Ind!G21</f>
        <v/>
      </c>
    </row>
    <row r="34" spans="1:8" x14ac:dyDescent="0.2">
      <c r="B34" s="113" t="str">
        <f>Ind!B22</f>
        <v/>
      </c>
      <c r="C34" s="113"/>
      <c r="D34" s="58" t="str">
        <f>Ind!C22</f>
        <v/>
      </c>
      <c r="E34" s="58" t="str">
        <f>Ind!D22</f>
        <v/>
      </c>
      <c r="F34" s="58" t="str">
        <f>Ind!E22</f>
        <v/>
      </c>
      <c r="G34" s="58" t="str">
        <f>Ind!F22</f>
        <v/>
      </c>
      <c r="H34" s="59" t="str">
        <f>Ind!G22</f>
        <v/>
      </c>
    </row>
    <row r="35" spans="1:8" x14ac:dyDescent="0.2">
      <c r="B35" s="113" t="str">
        <f>Ind!B23</f>
        <v/>
      </c>
      <c r="C35" s="113"/>
      <c r="D35" s="58" t="str">
        <f>Ind!C23</f>
        <v/>
      </c>
      <c r="E35" s="58" t="str">
        <f>Ind!D23</f>
        <v/>
      </c>
      <c r="F35" s="58" t="str">
        <f>Ind!E23</f>
        <v/>
      </c>
      <c r="G35" s="58" t="str">
        <f>Ind!F23</f>
        <v/>
      </c>
      <c r="H35" s="59" t="str">
        <f>Ind!G23</f>
        <v/>
      </c>
    </row>
    <row r="36" spans="1:8" x14ac:dyDescent="0.2">
      <c r="B36" s="113" t="str">
        <f>Ind!B24</f>
        <v/>
      </c>
      <c r="C36" s="113"/>
      <c r="D36" s="58" t="str">
        <f>Ind!C24</f>
        <v/>
      </c>
      <c r="E36" s="58" t="str">
        <f>Ind!D24</f>
        <v/>
      </c>
      <c r="F36" s="58" t="str">
        <f>Ind!E24</f>
        <v/>
      </c>
      <c r="G36" s="58" t="str">
        <f>Ind!F24</f>
        <v/>
      </c>
      <c r="H36" s="59" t="str">
        <f>Ind!G24</f>
        <v/>
      </c>
    </row>
    <row r="37" spans="1:8" x14ac:dyDescent="0.2">
      <c r="B37" s="113" t="str">
        <f>Ind!B25</f>
        <v/>
      </c>
      <c r="C37" s="113"/>
      <c r="D37" s="58" t="str">
        <f>Ind!C25</f>
        <v/>
      </c>
      <c r="E37" s="58" t="str">
        <f>Ind!D25</f>
        <v/>
      </c>
      <c r="F37" s="58" t="str">
        <f>Ind!E25</f>
        <v/>
      </c>
      <c r="G37" s="58" t="str">
        <f>Ind!F25</f>
        <v/>
      </c>
      <c r="H37" s="59" t="str">
        <f>Ind!G25</f>
        <v/>
      </c>
    </row>
    <row r="38" spans="1:8" x14ac:dyDescent="0.2">
      <c r="B38" s="113" t="str">
        <f>Ind!B26</f>
        <v/>
      </c>
      <c r="C38" s="113"/>
      <c r="D38" s="58" t="str">
        <f>Ind!C26</f>
        <v/>
      </c>
      <c r="E38" s="58" t="str">
        <f>Ind!D26</f>
        <v/>
      </c>
      <c r="F38" s="58" t="str">
        <f>Ind!E26</f>
        <v/>
      </c>
      <c r="G38" s="58" t="str">
        <f>Ind!F26</f>
        <v/>
      </c>
      <c r="H38" s="59" t="str">
        <f>Ind!G26</f>
        <v/>
      </c>
    </row>
    <row r="39" spans="1:8" x14ac:dyDescent="0.2">
      <c r="B39" s="205"/>
      <c r="C39" s="205"/>
      <c r="D39" s="206"/>
      <c r="E39" s="206"/>
      <c r="F39" s="206"/>
      <c r="G39" s="206"/>
      <c r="H39" s="207"/>
    </row>
    <row r="40" spans="1:8" x14ac:dyDescent="0.2">
      <c r="A40" s="204" t="s">
        <v>21</v>
      </c>
    </row>
    <row r="113" ht="13.5" customHeight="1" x14ac:dyDescent="0.2"/>
  </sheetData>
  <mergeCells count="25">
    <mergeCell ref="B37:C37"/>
    <mergeCell ref="B38:C38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A5:L11"/>
    <mergeCell ref="A12:L13"/>
    <mergeCell ref="A14:L15"/>
    <mergeCell ref="B17:C17"/>
    <mergeCell ref="B18:C18"/>
    <mergeCell ref="B24:C24"/>
    <mergeCell ref="B25:C25"/>
    <mergeCell ref="B26:C26"/>
    <mergeCell ref="B19:C19"/>
    <mergeCell ref="B20:C20"/>
    <mergeCell ref="B21:C21"/>
    <mergeCell ref="B22:C22"/>
    <mergeCell ref="B23:C23"/>
  </mergeCells>
  <pageMargins left="0.25" right="0.25" top="0.75" bottom="0.75" header="0.3" footer="0.3"/>
  <pageSetup paperSize="9" scale="76" orientation="landscape" r:id="rId1"/>
  <rowBreaks count="2" manualBreakCount="2">
    <brk id="15" max="12" man="1"/>
    <brk id="69" max="12" man="1"/>
  </rowBreaks>
  <colBreaks count="1" manualBreakCount="1">
    <brk id="13" min="3" max="11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B28"/>
  <sheetViews>
    <sheetView showGridLines="0" zoomScaleNormal="100" workbookViewId="0">
      <selection activeCell="L16" sqref="L16"/>
    </sheetView>
  </sheetViews>
  <sheetFormatPr defaultRowHeight="12.75" x14ac:dyDescent="0.2"/>
  <cols>
    <col min="1" max="1" width="3.7109375" style="66" customWidth="1"/>
    <col min="2" max="2" width="11" style="66" customWidth="1"/>
    <col min="3" max="25" width="9.140625" style="66"/>
    <col min="26" max="26" width="9.140625" style="66" customWidth="1"/>
    <col min="27" max="27" width="8.5703125" style="66" bestFit="1" customWidth="1"/>
    <col min="28" max="28" width="16.5703125" style="66" bestFit="1" customWidth="1"/>
    <col min="29" max="16384" width="9.140625" style="66"/>
  </cols>
  <sheetData>
    <row r="1" spans="2:28" s="124" customFormat="1" ht="30" customHeight="1" x14ac:dyDescent="0.25"/>
    <row r="2" spans="2:28" s="125" customFormat="1" ht="24.95" customHeight="1" x14ac:dyDescent="0.25"/>
    <row r="3" spans="2:28" s="126" customFormat="1" ht="20.100000000000001" customHeight="1" x14ac:dyDescent="0.25"/>
    <row r="4" spans="2:28" ht="21" x14ac:dyDescent="0.2">
      <c r="B4" s="67" t="s">
        <v>69</v>
      </c>
    </row>
    <row r="6" spans="2:28" ht="20.100000000000001" customHeight="1" x14ac:dyDescent="0.2">
      <c r="B6" s="68" t="s">
        <v>71</v>
      </c>
      <c r="C6" s="120" t="s">
        <v>92</v>
      </c>
      <c r="D6" s="120"/>
      <c r="E6" s="120"/>
      <c r="F6" s="120"/>
      <c r="G6" s="120"/>
    </row>
    <row r="9" spans="2:28" ht="15.75" x14ac:dyDescent="0.25">
      <c r="B9" s="119" t="s">
        <v>70</v>
      </c>
      <c r="C9" s="119"/>
      <c r="D9" s="119"/>
      <c r="E9" s="119"/>
      <c r="F9" s="119"/>
      <c r="G9" s="119"/>
      <c r="H9" s="119"/>
      <c r="I9" s="119"/>
      <c r="J9" s="119"/>
      <c r="K9" s="119"/>
    </row>
    <row r="10" spans="2:28" ht="15" x14ac:dyDescent="0.2">
      <c r="B10" s="69"/>
      <c r="C10" s="69"/>
      <c r="D10" s="69"/>
      <c r="E10" s="69"/>
      <c r="F10" s="69"/>
      <c r="G10" s="69"/>
      <c r="H10" s="69"/>
      <c r="I10" s="69"/>
      <c r="J10" s="69"/>
      <c r="K10" s="69"/>
      <c r="AA10" s="73" t="s">
        <v>72</v>
      </c>
      <c r="AB10" s="73">
        <f>IFERROR(INDEX(tbLancamentos[],MATCH(Recibo!$C$6,tbLancamentos[NOME],0),4),"")</f>
        <v>100</v>
      </c>
    </row>
    <row r="11" spans="2:28" ht="15" customHeight="1" x14ac:dyDescent="0.2">
      <c r="B11" s="118" t="str">
        <f>"Eu, "&amp;$C$6&amp;", matrícula nº "&amp;$AB$10&amp;", declaro que recebi da empresa a chave do armário nº "&amp;$AB$11&amp;" do "&amp;$AB$12&amp;"."</f>
        <v>Eu, Damaris De Souza Leite, matrícula nº 100, declaro que recebi da empresa a chave do armário nº 1 do Vestiário Liderança.</v>
      </c>
      <c r="C11" s="118"/>
      <c r="D11" s="118"/>
      <c r="E11" s="118"/>
      <c r="F11" s="118"/>
      <c r="G11" s="118"/>
      <c r="H11" s="118"/>
      <c r="I11" s="118"/>
      <c r="J11" s="118"/>
      <c r="K11" s="118"/>
      <c r="AA11" s="73" t="s">
        <v>73</v>
      </c>
      <c r="AB11" s="73">
        <f>IFERROR(INDEX(tbLancamentos[],MATCH($C$6,tbLancamentos[NOME],0),3),"")</f>
        <v>1</v>
      </c>
    </row>
    <row r="12" spans="2:28" ht="15" customHeight="1" x14ac:dyDescent="0.2"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AA12" s="73" t="s">
        <v>74</v>
      </c>
      <c r="AB12" s="73" t="str">
        <f>IFERROR(INDEX(tbLancamentos[],MATCH($C$6,tbLancamentos[NOME],0),2),"")</f>
        <v>Vestiário Liderança</v>
      </c>
    </row>
    <row r="13" spans="2:28" ht="15" customHeight="1" x14ac:dyDescent="0.2">
      <c r="B13" s="118"/>
      <c r="C13" s="118"/>
      <c r="D13" s="118"/>
      <c r="E13" s="118"/>
      <c r="F13" s="118"/>
      <c r="G13" s="118"/>
      <c r="H13" s="118"/>
      <c r="I13" s="118"/>
      <c r="J13" s="118"/>
      <c r="K13" s="118"/>
    </row>
    <row r="14" spans="2:28" ht="15" customHeight="1" x14ac:dyDescent="0.2">
      <c r="B14" s="118" t="s">
        <v>75</v>
      </c>
      <c r="C14" s="118"/>
      <c r="D14" s="118"/>
      <c r="E14" s="118"/>
      <c r="F14" s="118"/>
      <c r="G14" s="118"/>
      <c r="H14" s="118"/>
      <c r="I14" s="118"/>
      <c r="J14" s="118"/>
      <c r="K14" s="118"/>
    </row>
    <row r="15" spans="2:28" ht="15" customHeight="1" x14ac:dyDescent="0.2">
      <c r="B15" s="118"/>
      <c r="C15" s="118"/>
      <c r="D15" s="118"/>
      <c r="E15" s="118"/>
      <c r="F15" s="118"/>
      <c r="G15" s="118"/>
      <c r="H15" s="118"/>
      <c r="I15" s="118"/>
      <c r="J15" s="118"/>
      <c r="K15" s="118"/>
    </row>
    <row r="16" spans="2:28" ht="15" customHeight="1" x14ac:dyDescent="0.2">
      <c r="B16" s="118"/>
      <c r="C16" s="118"/>
      <c r="D16" s="118"/>
      <c r="E16" s="118"/>
      <c r="F16" s="118"/>
      <c r="G16" s="118"/>
      <c r="H16" s="118"/>
      <c r="I16" s="118"/>
      <c r="J16" s="118"/>
      <c r="K16" s="118"/>
    </row>
    <row r="17" spans="2:11" ht="15" customHeight="1" x14ac:dyDescent="0.2">
      <c r="B17" s="118" t="s">
        <v>78</v>
      </c>
      <c r="C17" s="118"/>
      <c r="D17" s="98"/>
      <c r="E17" s="98"/>
      <c r="F17" s="98"/>
      <c r="G17" s="98"/>
      <c r="H17" s="98"/>
      <c r="I17" s="98"/>
      <c r="J17" s="98"/>
      <c r="K17" s="98"/>
    </row>
    <row r="18" spans="2:11" ht="15" customHeight="1" x14ac:dyDescent="0.2">
      <c r="B18" s="98"/>
      <c r="C18" s="98"/>
      <c r="D18" s="98"/>
      <c r="E18" s="98"/>
      <c r="F18" s="98"/>
      <c r="G18" s="98"/>
      <c r="H18" s="98"/>
      <c r="I18" s="98"/>
      <c r="J18" s="98"/>
      <c r="K18" s="98"/>
    </row>
    <row r="19" spans="2:11" ht="15" x14ac:dyDescent="0.2">
      <c r="B19" s="70"/>
      <c r="C19" s="70"/>
      <c r="D19" s="70"/>
      <c r="E19" s="70"/>
      <c r="F19" s="70"/>
      <c r="G19" s="70"/>
      <c r="H19" s="70"/>
      <c r="I19" s="70"/>
      <c r="J19" s="70"/>
      <c r="K19" s="70"/>
    </row>
    <row r="20" spans="2:11" ht="15" x14ac:dyDescent="0.2">
      <c r="B20" s="70"/>
      <c r="C20" s="70"/>
      <c r="D20" s="70"/>
      <c r="E20" s="70"/>
      <c r="F20" s="70"/>
      <c r="G20" s="70"/>
      <c r="H20" s="70"/>
      <c r="I20" s="70"/>
      <c r="J20" s="70"/>
      <c r="K20" s="70"/>
    </row>
    <row r="21" spans="2:11" ht="15" customHeight="1" x14ac:dyDescent="0.2">
      <c r="B21" s="118" t="s">
        <v>77</v>
      </c>
      <c r="C21" s="118"/>
      <c r="D21" s="118"/>
      <c r="E21" s="118"/>
      <c r="F21" s="118"/>
      <c r="G21" s="118"/>
      <c r="H21" s="118"/>
      <c r="I21" s="118"/>
      <c r="J21" s="118"/>
      <c r="K21" s="118"/>
    </row>
    <row r="22" spans="2:11" ht="15" x14ac:dyDescent="0.2"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2:11" ht="15" x14ac:dyDescent="0.2"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2:11" ht="15" x14ac:dyDescent="0.2">
      <c r="B24" s="69"/>
      <c r="C24" s="69"/>
      <c r="D24" s="69"/>
      <c r="E24" s="69"/>
      <c r="F24" s="69"/>
      <c r="G24" s="69"/>
      <c r="H24" s="69"/>
      <c r="I24" s="69"/>
      <c r="J24" s="69"/>
      <c r="K24" s="69"/>
    </row>
    <row r="25" spans="2:11" ht="15" x14ac:dyDescent="0.2">
      <c r="B25" s="69"/>
      <c r="C25" s="69"/>
      <c r="D25" s="69"/>
      <c r="E25" s="69"/>
      <c r="F25" s="69"/>
      <c r="G25" s="69"/>
      <c r="H25" s="69"/>
      <c r="I25" s="69"/>
      <c r="J25" s="69"/>
      <c r="K25" s="69"/>
    </row>
    <row r="26" spans="2:11" ht="15" x14ac:dyDescent="0.2">
      <c r="B26" s="71"/>
      <c r="C26" s="71"/>
      <c r="D26" s="71"/>
      <c r="E26" s="71"/>
      <c r="F26" s="71"/>
      <c r="G26" s="72"/>
      <c r="H26" s="72"/>
      <c r="I26" s="72"/>
      <c r="J26" s="72"/>
      <c r="K26" s="72"/>
    </row>
    <row r="27" spans="2:11" ht="15" x14ac:dyDescent="0.2">
      <c r="B27" s="116" t="s">
        <v>76</v>
      </c>
      <c r="C27" s="116"/>
      <c r="D27" s="116"/>
      <c r="E27" s="116"/>
      <c r="F27" s="116"/>
      <c r="G27" s="69"/>
      <c r="H27" s="69"/>
      <c r="I27" s="69"/>
      <c r="J27" s="69"/>
      <c r="K27" s="69"/>
    </row>
    <row r="28" spans="2:11" ht="15" x14ac:dyDescent="0.2">
      <c r="B28" s="117" t="str">
        <f>$C$6</f>
        <v>Damaris De Souza Leite</v>
      </c>
      <c r="C28" s="117"/>
      <c r="D28" s="117"/>
      <c r="E28" s="117"/>
      <c r="F28" s="117"/>
      <c r="G28" s="69"/>
      <c r="H28" s="69"/>
      <c r="I28" s="69"/>
      <c r="J28" s="69"/>
      <c r="K28" s="69"/>
    </row>
  </sheetData>
  <sheetProtection password="9004" sheet="1" objects="1" scenarios="1"/>
  <mergeCells count="8">
    <mergeCell ref="B27:F27"/>
    <mergeCell ref="B28:F28"/>
    <mergeCell ref="B17:C17"/>
    <mergeCell ref="B9:K9"/>
    <mergeCell ref="C6:G6"/>
    <mergeCell ref="B11:K13"/>
    <mergeCell ref="B14:K16"/>
    <mergeCell ref="B21:K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&amp;LImpresso em &amp;D as &amp;T&amp;RPágina &amp;P de &amp;N páginas</oddFooter>
  </headerFooter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9" r:id="rId4" name="Check Box 5">
              <controlPr defaultSize="0" autoFill="0" autoLine="0" autoPict="0" altText="Chave principal">
                <anchor moveWithCells="1">
                  <from>
                    <xdr:col>2</xdr:col>
                    <xdr:colOff>485775</xdr:colOff>
                    <xdr:row>16</xdr:row>
                    <xdr:rowOff>9525</xdr:rowOff>
                  </from>
                  <to>
                    <xdr:col>4</xdr:col>
                    <xdr:colOff>342900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5" name="Check Box 6">
              <controlPr defaultSize="0" autoFill="0" autoLine="0" autoPict="0">
                <anchor moveWithCells="1">
                  <from>
                    <xdr:col>4</xdr:col>
                    <xdr:colOff>390525</xdr:colOff>
                    <xdr:row>16</xdr:row>
                    <xdr:rowOff>9525</xdr:rowOff>
                  </from>
                  <to>
                    <xdr:col>6</xdr:col>
                    <xdr:colOff>247650</xdr:colOff>
                    <xdr:row>17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CadFun!$C$6:$C$1010</xm:f>
          </x14:formula1>
          <xm:sqref>C6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1"/>
  <sheetViews>
    <sheetView showGridLines="0" tabSelected="1" zoomScaleNormal="100" workbookViewId="0"/>
  </sheetViews>
  <sheetFormatPr defaultRowHeight="15" x14ac:dyDescent="0.25"/>
  <cols>
    <col min="1" max="1" width="3" style="127" customWidth="1"/>
    <col min="2" max="2" width="23.7109375" style="127" customWidth="1"/>
    <col min="3" max="3" width="37.5703125" style="127" customWidth="1"/>
    <col min="4" max="16384" width="9.140625" style="127"/>
  </cols>
  <sheetData>
    <row r="1" spans="2:20" s="124" customFormat="1" ht="30" customHeight="1" x14ac:dyDescent="0.25"/>
    <row r="2" spans="2:20" s="125" customFormat="1" ht="24.95" customHeight="1" x14ac:dyDescent="0.25"/>
    <row r="3" spans="2:20" s="126" customFormat="1" ht="5.0999999999999996" customHeight="1" x14ac:dyDescent="0.25"/>
    <row r="4" spans="2:20" s="127" customFormat="1" ht="5.0999999999999996" customHeight="1" x14ac:dyDescent="0.25"/>
    <row r="5" spans="2:20" s="127" customFormat="1" ht="33.75" x14ac:dyDescent="0.25">
      <c r="B5" s="128" t="s">
        <v>37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9"/>
      <c r="R5" s="129"/>
      <c r="S5" s="129"/>
      <c r="T5" s="129"/>
    </row>
    <row r="6" spans="2:20" s="127" customFormat="1" ht="51.75" customHeight="1" x14ac:dyDescent="0.25">
      <c r="B6" s="130" t="s">
        <v>61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31"/>
      <c r="S6" s="131"/>
      <c r="T6" s="131"/>
    </row>
    <row r="7" spans="2:20" s="134" customFormat="1" ht="31.5" x14ac:dyDescent="0.25">
      <c r="B7" s="132" t="s">
        <v>100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3"/>
      <c r="R7" s="133"/>
      <c r="S7" s="133"/>
      <c r="T7" s="133"/>
    </row>
    <row r="8" spans="2:20" s="127" customFormat="1" ht="5.0999999999999996" customHeight="1" x14ac:dyDescent="0.25"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6"/>
      <c r="R8" s="136"/>
      <c r="S8" s="136"/>
      <c r="T8" s="136"/>
    </row>
    <row r="9" spans="2:20" s="127" customFormat="1" ht="45" customHeight="1" x14ac:dyDescent="0.25">
      <c r="B9" s="137" t="s">
        <v>62</v>
      </c>
      <c r="C9" s="138" t="s">
        <v>65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40"/>
      <c r="O9" s="141"/>
      <c r="Q9" s="136"/>
      <c r="R9" s="136"/>
      <c r="S9" s="136"/>
      <c r="T9" s="136"/>
    </row>
    <row r="10" spans="2:20" s="127" customFormat="1" ht="5.0999999999999996" customHeight="1" x14ac:dyDescent="0.25">
      <c r="B10" s="136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Q10" s="136"/>
      <c r="R10" s="136"/>
      <c r="S10" s="136"/>
      <c r="T10" s="136"/>
    </row>
    <row r="11" spans="2:20" s="127" customFormat="1" ht="45" customHeight="1" x14ac:dyDescent="0.25">
      <c r="B11" s="137" t="s">
        <v>63</v>
      </c>
      <c r="C11" s="138" t="s">
        <v>66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40"/>
      <c r="O11" s="141"/>
      <c r="Q11" s="136"/>
      <c r="R11" s="136"/>
      <c r="S11" s="136"/>
      <c r="T11" s="136"/>
    </row>
    <row r="12" spans="2:20" s="127" customFormat="1" ht="5.0999999999999996" customHeight="1" x14ac:dyDescent="0.25">
      <c r="B12" s="136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Q12" s="136"/>
      <c r="R12" s="136"/>
      <c r="S12" s="136"/>
      <c r="T12" s="136"/>
    </row>
    <row r="13" spans="2:20" s="127" customFormat="1" ht="45" customHeight="1" x14ac:dyDescent="0.25">
      <c r="B13" s="137" t="s">
        <v>35</v>
      </c>
      <c r="C13" s="138" t="s">
        <v>67</v>
      </c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40"/>
      <c r="O13" s="141"/>
      <c r="Q13" s="136"/>
      <c r="R13" s="136"/>
      <c r="S13" s="136"/>
      <c r="T13" s="136"/>
    </row>
    <row r="14" spans="2:20" s="127" customFormat="1" ht="5.0999999999999996" customHeight="1" x14ac:dyDescent="0.25">
      <c r="B14" s="143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Q14" s="136"/>
      <c r="R14" s="136"/>
      <c r="S14" s="136"/>
      <c r="T14" s="136"/>
    </row>
    <row r="15" spans="2:20" s="127" customFormat="1" ht="45" customHeight="1" x14ac:dyDescent="0.25">
      <c r="B15" s="137" t="s">
        <v>18</v>
      </c>
      <c r="C15" s="138" t="s">
        <v>38</v>
      </c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40"/>
      <c r="O15" s="141"/>
      <c r="Q15" s="136"/>
      <c r="R15" s="136"/>
      <c r="S15" s="136"/>
      <c r="T15" s="136"/>
    </row>
    <row r="16" spans="2:20" s="127" customFormat="1" ht="5.0999999999999996" customHeight="1" x14ac:dyDescent="0.25">
      <c r="B16" s="136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Q16" s="136"/>
      <c r="R16" s="136"/>
      <c r="S16" s="136"/>
      <c r="T16" s="136"/>
    </row>
    <row r="17" spans="2:20" s="127" customFormat="1" ht="45" customHeight="1" x14ac:dyDescent="0.25">
      <c r="B17" s="137" t="s">
        <v>64</v>
      </c>
      <c r="C17" s="138" t="s">
        <v>68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40"/>
      <c r="O17" s="141"/>
      <c r="Q17" s="136"/>
      <c r="R17" s="136"/>
      <c r="S17" s="136"/>
      <c r="T17" s="136"/>
    </row>
    <row r="18" spans="2:20" s="127" customFormat="1" ht="5.0999999999999996" customHeight="1" x14ac:dyDescent="0.25">
      <c r="B18" s="136"/>
      <c r="C18" s="136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6"/>
      <c r="R18" s="136"/>
      <c r="S18" s="136"/>
      <c r="T18" s="136"/>
    </row>
    <row r="19" spans="2:20" s="127" customFormat="1" ht="45" customHeight="1" x14ac:dyDescent="0.25">
      <c r="B19" s="137" t="s">
        <v>69</v>
      </c>
      <c r="C19" s="138" t="s">
        <v>98</v>
      </c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40"/>
      <c r="O19" s="141"/>
      <c r="P19" s="136"/>
      <c r="Q19" s="136"/>
      <c r="R19" s="136"/>
      <c r="S19" s="136"/>
      <c r="T19" s="136"/>
    </row>
    <row r="20" spans="2:20" s="127" customFormat="1" ht="5.0999999999999996" customHeight="1" x14ac:dyDescent="0.25"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s="127" customFormat="1" ht="45" customHeight="1" x14ac:dyDescent="0.25">
      <c r="B21" s="137" t="s">
        <v>97</v>
      </c>
      <c r="C21" s="138" t="s">
        <v>99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40"/>
      <c r="O21" s="141"/>
      <c r="P21" s="136"/>
      <c r="Q21" s="136"/>
      <c r="R21" s="136"/>
      <c r="S21" s="136"/>
      <c r="T21" s="136"/>
    </row>
  </sheetData>
  <sheetProtection password="9004" sheet="1" objects="1" scenarios="1"/>
  <mergeCells count="12">
    <mergeCell ref="C19:N19"/>
    <mergeCell ref="C21:N21"/>
    <mergeCell ref="D18:P18"/>
    <mergeCell ref="B5:P5"/>
    <mergeCell ref="B6:P6"/>
    <mergeCell ref="B7:P7"/>
    <mergeCell ref="B8:P8"/>
    <mergeCell ref="C17:N17"/>
    <mergeCell ref="C15:N15"/>
    <mergeCell ref="C13:N13"/>
    <mergeCell ref="C11:N11"/>
    <mergeCell ref="C9:N9"/>
  </mergeCells>
  <pageMargins left="0.25" right="0.25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zoomScaleNormal="100" workbookViewId="0"/>
  </sheetViews>
  <sheetFormatPr defaultRowHeight="15" x14ac:dyDescent="0.25"/>
  <cols>
    <col min="1" max="1" width="2.7109375" style="50" customWidth="1"/>
    <col min="2" max="2" width="85.5703125" style="145" customWidth="1"/>
    <col min="3" max="3" width="3.5703125" style="145" customWidth="1"/>
    <col min="4" max="4" width="85.5703125" style="145" customWidth="1"/>
    <col min="5" max="6" width="9.140625" style="145"/>
    <col min="7" max="16384" width="9.140625" style="153"/>
  </cols>
  <sheetData>
    <row r="1" spans="1:4" s="124" customFormat="1" ht="30" customHeight="1" x14ac:dyDescent="0.25"/>
    <row r="2" spans="1:4" s="125" customFormat="1" ht="24.95" customHeight="1" x14ac:dyDescent="0.25"/>
    <row r="3" spans="1:4" s="126" customFormat="1" ht="20.100000000000001" customHeight="1" x14ac:dyDescent="0.25"/>
    <row r="4" spans="1:4" s="145" customFormat="1" x14ac:dyDescent="0.25">
      <c r="A4" s="50"/>
    </row>
    <row r="5" spans="1:4" s="145" customFormat="1" ht="18.75" x14ac:dyDescent="0.25">
      <c r="A5" s="50"/>
      <c r="B5" s="146" t="s">
        <v>39</v>
      </c>
      <c r="C5" s="147"/>
      <c r="D5" s="146" t="s">
        <v>40</v>
      </c>
    </row>
    <row r="6" spans="1:4" s="145" customFormat="1" ht="66" customHeight="1" x14ac:dyDescent="0.25">
      <c r="A6" s="50"/>
      <c r="B6" s="148" t="s">
        <v>41</v>
      </c>
      <c r="C6" s="147"/>
      <c r="D6" s="148" t="s">
        <v>42</v>
      </c>
    </row>
    <row r="7" spans="1:4" s="145" customFormat="1" ht="9.9499999999999993" customHeight="1" x14ac:dyDescent="0.25">
      <c r="A7" s="50"/>
      <c r="B7" s="149"/>
      <c r="C7" s="147"/>
      <c r="D7" s="149"/>
    </row>
    <row r="8" spans="1:4" s="145" customFormat="1" ht="18.75" x14ac:dyDescent="0.25">
      <c r="A8" s="50"/>
      <c r="B8" s="146" t="s">
        <v>43</v>
      </c>
      <c r="C8" s="147"/>
      <c r="D8" s="146" t="s">
        <v>44</v>
      </c>
    </row>
    <row r="9" spans="1:4" s="145" customFormat="1" ht="66" customHeight="1" x14ac:dyDescent="0.25">
      <c r="A9" s="50"/>
      <c r="B9" s="148" t="s">
        <v>41</v>
      </c>
      <c r="C9" s="147"/>
      <c r="D9" s="148" t="s">
        <v>45</v>
      </c>
    </row>
    <row r="10" spans="1:4" s="145" customFormat="1" ht="9.9499999999999993" customHeight="1" x14ac:dyDescent="0.25">
      <c r="A10" s="50"/>
      <c r="B10" s="149"/>
      <c r="C10" s="147"/>
      <c r="D10" s="149"/>
    </row>
    <row r="11" spans="1:4" s="145" customFormat="1" ht="18.75" x14ac:dyDescent="0.25">
      <c r="A11" s="50"/>
      <c r="B11" s="146" t="s">
        <v>46</v>
      </c>
      <c r="C11" s="147"/>
      <c r="D11" s="146" t="s">
        <v>47</v>
      </c>
    </row>
    <row r="12" spans="1:4" s="145" customFormat="1" ht="66" customHeight="1" x14ac:dyDescent="0.25">
      <c r="A12" s="50"/>
      <c r="B12" s="148" t="s">
        <v>48</v>
      </c>
      <c r="C12" s="147"/>
      <c r="D12" s="150" t="s">
        <v>49</v>
      </c>
    </row>
    <row r="13" spans="1:4" s="145" customFormat="1" ht="9.9499999999999993" customHeight="1" x14ac:dyDescent="0.25">
      <c r="A13" s="50"/>
      <c r="B13" s="149"/>
      <c r="C13" s="147"/>
      <c r="D13" s="151"/>
    </row>
    <row r="14" spans="1:4" s="145" customFormat="1" ht="18.75" x14ac:dyDescent="0.25">
      <c r="A14" s="50"/>
      <c r="B14" s="146" t="s">
        <v>50</v>
      </c>
      <c r="C14" s="147"/>
      <c r="D14" s="146" t="s">
        <v>51</v>
      </c>
    </row>
    <row r="15" spans="1:4" s="145" customFormat="1" ht="66" customHeight="1" x14ac:dyDescent="0.25">
      <c r="A15" s="50"/>
      <c r="B15" s="148" t="s">
        <v>52</v>
      </c>
      <c r="C15" s="147"/>
      <c r="D15" s="148" t="s">
        <v>53</v>
      </c>
    </row>
    <row r="16" spans="1:4" s="145" customFormat="1" x14ac:dyDescent="0.25">
      <c r="A16" s="50"/>
    </row>
    <row r="17" spans="1:9" s="145" customFormat="1" x14ac:dyDescent="0.25">
      <c r="A17" s="50"/>
    </row>
    <row r="18" spans="1:9" s="145" customFormat="1" x14ac:dyDescent="0.25">
      <c r="A18" s="50"/>
    </row>
    <row r="19" spans="1:9" s="145" customFormat="1" x14ac:dyDescent="0.25">
      <c r="A19" s="50"/>
    </row>
    <row r="20" spans="1:9" s="145" customFormat="1" x14ac:dyDescent="0.25">
      <c r="A20" s="50"/>
    </row>
    <row r="21" spans="1:9" s="145" customFormat="1" x14ac:dyDescent="0.25">
      <c r="A21" s="50"/>
    </row>
    <row r="22" spans="1:9" s="145" customFormat="1" x14ac:dyDescent="0.25">
      <c r="A22" s="50"/>
    </row>
    <row r="23" spans="1:9" s="145" customFormat="1" x14ac:dyDescent="0.25">
      <c r="A23" s="50"/>
    </row>
    <row r="24" spans="1:9" s="145" customFormat="1" x14ac:dyDescent="0.25">
      <c r="A24" s="50"/>
    </row>
    <row r="25" spans="1:9" s="145" customFormat="1" x14ac:dyDescent="0.25">
      <c r="A25" s="50"/>
    </row>
    <row r="26" spans="1:9" s="145" customFormat="1" x14ac:dyDescent="0.25">
      <c r="A26" s="50"/>
    </row>
    <row r="27" spans="1:9" s="145" customFormat="1" x14ac:dyDescent="0.25">
      <c r="A27" s="50"/>
      <c r="B27" s="145" t="str">
        <f t="shared" ref="B27:B28" si="0">IF(D27="","",C27&amp;". "&amp;D27)</f>
        <v/>
      </c>
      <c r="I27" s="152"/>
    </row>
    <row r="28" spans="1:9" s="145" customFormat="1" x14ac:dyDescent="0.25">
      <c r="A28" s="50"/>
      <c r="B28" s="145" t="str">
        <f t="shared" si="0"/>
        <v/>
      </c>
    </row>
    <row r="29" spans="1:9" s="145" customFormat="1" x14ac:dyDescent="0.25">
      <c r="A29" s="50"/>
    </row>
    <row r="30" spans="1:9" s="145" customFormat="1" x14ac:dyDescent="0.25">
      <c r="A30" s="50"/>
    </row>
  </sheetData>
  <sheetProtection password="9004" sheet="1" objects="1" scenarios="1" formatColumns="0" formatRows="0" selectLockedCells="1" autoFilter="0"/>
  <pageMargins left="0.23622047244094491" right="0.23622047244094491" top="0.74803149606299213" bottom="0.74803149606299213" header="0.31496062992125984" footer="0.31496062992125984"/>
  <pageSetup paperSize="9" scale="80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5</vt:i4>
      </vt:variant>
    </vt:vector>
  </HeadingPairs>
  <TitlesOfParts>
    <vt:vector size="19" baseType="lpstr">
      <vt:lpstr>CadFun</vt:lpstr>
      <vt:lpstr>CadArm</vt:lpstr>
      <vt:lpstr>Lan</vt:lpstr>
      <vt:lpstr>Pes</vt:lpstr>
      <vt:lpstr>Ind</vt:lpstr>
      <vt:lpstr>Rel</vt:lpstr>
      <vt:lpstr>Recibo</vt:lpstr>
      <vt:lpstr>Ini</vt:lpstr>
      <vt:lpstr>Duv</vt:lpstr>
      <vt:lpstr>Sug</vt:lpstr>
      <vt:lpstr>Sou</vt:lpstr>
      <vt:lpstr>V6</vt:lpstr>
      <vt:lpstr>Plan1</vt:lpstr>
      <vt:lpstr>das</vt:lpstr>
      <vt:lpstr>Recibo!Area_de_impressao</vt:lpstr>
      <vt:lpstr>Rel!Area_de_impressao</vt:lpstr>
      <vt:lpstr>'V6'!Area_de_impressao</vt:lpstr>
      <vt:lpstr>LocalArmario</vt:lpstr>
      <vt:lpstr>'V6'!Titulos_de_impressao</vt:lpstr>
    </vt:vector>
  </TitlesOfParts>
  <Company>Souza Sistemas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Controle de Armários</dc:title>
  <dc:creator>Flavio Souza</dc:creator>
  <cp:lastModifiedBy>Flavio Dias de Souza</cp:lastModifiedBy>
  <cp:lastPrinted>2022-03-09T16:48:22Z</cp:lastPrinted>
  <dcterms:created xsi:type="dcterms:W3CDTF">2005-05-25T15:00:32Z</dcterms:created>
  <dcterms:modified xsi:type="dcterms:W3CDTF">2022-04-06T14:10:18Z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