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tables/table3.xml" ContentType="application/vnd.openxmlformats-officedocument.spreadsheetml.table+xml"/>
  <Override PartName="/xl/drawings/drawing6.xml" ContentType="application/vnd.openxmlformats-officedocument.drawing+xml"/>
  <Override PartName="/xl/tables/table4.xml" ContentType="application/vnd.openxmlformats-officedocument.spreadsheetml.table+xml"/>
  <Override PartName="/xl/drawings/drawing7.xml" ContentType="application/vnd.openxmlformats-officedocument.drawing+xml"/>
  <Override PartName="/xl/tables/table5.xml" ContentType="application/vnd.openxmlformats-officedocument.spreadsheetml.table+xml"/>
  <Override PartName="/xl/drawings/drawing8.xml" ContentType="application/vnd.openxmlformats-officedocument.drawing+xml"/>
  <Override PartName="/xl/tables/table6.xml" ContentType="application/vnd.openxmlformats-officedocument.spreadsheetml.table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10.xml" ContentType="application/vnd.openxmlformats-officedocument.drawing+xml"/>
  <Override PartName="/xl/comments3.xml" ContentType="application/vnd.openxmlformats-officedocument.spreadsheetml.comment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EstaPasta_de_trabalho" defaultThemeVersion="124226"/>
  <bookViews>
    <workbookView xWindow="-120" yWindow="-120" windowWidth="20730" windowHeight="11760" tabRatio="0"/>
  </bookViews>
  <sheets>
    <sheet name="Ini" sheetId="2" r:id="rId1"/>
    <sheet name="Vei" sheetId="3" r:id="rId2"/>
    <sheet name="CAD (3)" sheetId="24" r:id="rId3"/>
    <sheet name="Loc" sheetId="23" r:id="rId4"/>
    <sheet name="Alu" sheetId="4" r:id="rId5"/>
    <sheet name="Fin" sheetId="12" r:id="rId6"/>
    <sheet name="MANU" sheetId="5" r:id="rId7"/>
    <sheet name="DESP" sheetId="31" r:id="rId8"/>
    <sheet name="RC" sheetId="6" r:id="rId9"/>
    <sheet name="RC (3)" sheetId="26" r:id="rId10"/>
    <sheet name="RC (2)" sheetId="25" r:id="rId11"/>
    <sheet name="Das" sheetId="30" r:id="rId12"/>
    <sheet name="Plan1" sheetId="32" r:id="rId13"/>
    <sheet name="Plan2" sheetId="33" r:id="rId14"/>
  </sheets>
  <definedNames>
    <definedName name="_xlnm._FilterDatabase" localSheetId="10" hidden="1">'RC (2)'!$C$6:$G$6</definedName>
    <definedName name="_xlnm.Print_Area" localSheetId="11">Das!$B$3:$M$30</definedName>
    <definedName name="_xlnm.Print_Area" localSheetId="8">'RC'!$B$4:$K$24</definedName>
    <definedName name="_xlnm.Print_Area" localSheetId="10">'RC (2)'!$B$4:$O$37</definedName>
    <definedName name="_xlnm.Print_Area" localSheetId="9">'RC (3)'!$C$4:$P$40</definedName>
    <definedName name="listaCausas">OFFSET('CAD (3)'!$I$8,0,0,COUNTA('CAD (3)'!$I$8:$I$107))</definedName>
    <definedName name="listaLocacoesAtivas">OFFSET(Plan1!$A$2,0,0,COUNT(Plan1!$B$2:$B$201))</definedName>
    <definedName name="listaServicos">OFFSET('CAD (3)'!$D$8,0,0,COUNTA('CAD (3)'!$D$8:$D$57))</definedName>
    <definedName name="listaVeiculos">OFFSET(Vei!$P$8,0,0,COUNTA(tbVeiculos[Placa]))</definedName>
    <definedName name="MOTORISTAS">Loc!$C$8:$C$507</definedName>
    <definedName name="PLACA">Vei!$D$8:$D$507</definedName>
    <definedName name="POSTOS">'CAD (3)'!#REF!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30" l="1"/>
  <c r="F2" i="33" l="1"/>
  <c r="F3" i="33"/>
  <c r="F4" i="33"/>
  <c r="F1" i="3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79" i="3"/>
  <c r="R80" i="3"/>
  <c r="R81" i="3"/>
  <c r="R82" i="3"/>
  <c r="R83" i="3"/>
  <c r="R84" i="3"/>
  <c r="R85" i="3"/>
  <c r="R86" i="3"/>
  <c r="R87" i="3"/>
  <c r="R88" i="3"/>
  <c r="R89" i="3"/>
  <c r="R90" i="3"/>
  <c r="R91" i="3"/>
  <c r="R92" i="3"/>
  <c r="R93" i="3"/>
  <c r="R94" i="3"/>
  <c r="R95" i="3"/>
  <c r="R96" i="3"/>
  <c r="R97" i="3"/>
  <c r="R98" i="3"/>
  <c r="R99" i="3"/>
  <c r="R100" i="3"/>
  <c r="R101" i="3"/>
  <c r="R102" i="3"/>
  <c r="R103" i="3"/>
  <c r="R104" i="3"/>
  <c r="R105" i="3"/>
  <c r="R106" i="3"/>
  <c r="R107" i="3"/>
  <c r="R108" i="3"/>
  <c r="R109" i="3"/>
  <c r="R110" i="3"/>
  <c r="R111" i="3"/>
  <c r="R112" i="3"/>
  <c r="R113" i="3"/>
  <c r="R114" i="3"/>
  <c r="R115" i="3"/>
  <c r="R116" i="3"/>
  <c r="R117" i="3"/>
  <c r="R118" i="3"/>
  <c r="R119" i="3"/>
  <c r="R120" i="3"/>
  <c r="R121" i="3"/>
  <c r="R122" i="3"/>
  <c r="R123" i="3"/>
  <c r="R124" i="3"/>
  <c r="R125" i="3"/>
  <c r="R126" i="3"/>
  <c r="R127" i="3"/>
  <c r="R128" i="3"/>
  <c r="R129" i="3"/>
  <c r="R130" i="3"/>
  <c r="R131" i="3"/>
  <c r="R132" i="3"/>
  <c r="R133" i="3"/>
  <c r="R134" i="3"/>
  <c r="R135" i="3"/>
  <c r="R136" i="3"/>
  <c r="R137" i="3"/>
  <c r="R138" i="3"/>
  <c r="R139" i="3"/>
  <c r="R140" i="3"/>
  <c r="R141" i="3"/>
  <c r="R142" i="3"/>
  <c r="R143" i="3"/>
  <c r="R144" i="3"/>
  <c r="R145" i="3"/>
  <c r="R146" i="3"/>
  <c r="R147" i="3"/>
  <c r="R148" i="3"/>
  <c r="R149" i="3"/>
  <c r="R150" i="3"/>
  <c r="R151" i="3"/>
  <c r="R152" i="3"/>
  <c r="R153" i="3"/>
  <c r="R154" i="3"/>
  <c r="R155" i="3"/>
  <c r="R156" i="3"/>
  <c r="R157" i="3"/>
  <c r="R158" i="3"/>
  <c r="R159" i="3"/>
  <c r="R160" i="3"/>
  <c r="R161" i="3"/>
  <c r="R162" i="3"/>
  <c r="R163" i="3"/>
  <c r="R164" i="3"/>
  <c r="R165" i="3"/>
  <c r="R166" i="3"/>
  <c r="R167" i="3"/>
  <c r="R168" i="3"/>
  <c r="R169" i="3"/>
  <c r="R170" i="3"/>
  <c r="R171" i="3"/>
  <c r="R172" i="3"/>
  <c r="R173" i="3"/>
  <c r="R174" i="3"/>
  <c r="R175" i="3"/>
  <c r="R176" i="3"/>
  <c r="R177" i="3"/>
  <c r="R178" i="3"/>
  <c r="R179" i="3"/>
  <c r="R180" i="3"/>
  <c r="R181" i="3"/>
  <c r="R182" i="3"/>
  <c r="R183" i="3"/>
  <c r="R184" i="3"/>
  <c r="R185" i="3"/>
  <c r="R186" i="3"/>
  <c r="R187" i="3"/>
  <c r="R188" i="3"/>
  <c r="R189" i="3"/>
  <c r="R190" i="3"/>
  <c r="R191" i="3"/>
  <c r="R192" i="3"/>
  <c r="R193" i="3"/>
  <c r="R194" i="3"/>
  <c r="R195" i="3"/>
  <c r="R196" i="3"/>
  <c r="R197" i="3"/>
  <c r="R198" i="3"/>
  <c r="R199" i="3"/>
  <c r="R200" i="3"/>
  <c r="R201" i="3"/>
  <c r="R202" i="3"/>
  <c r="R203" i="3"/>
  <c r="R204" i="3"/>
  <c r="R205" i="3"/>
  <c r="R206" i="3"/>
  <c r="R207" i="3"/>
  <c r="R208" i="3"/>
  <c r="R209" i="3"/>
  <c r="R210" i="3"/>
  <c r="R211" i="3"/>
  <c r="R212" i="3"/>
  <c r="R213" i="3"/>
  <c r="R214" i="3"/>
  <c r="R215" i="3"/>
  <c r="R216" i="3"/>
  <c r="R217" i="3"/>
  <c r="R218" i="3"/>
  <c r="R219" i="3"/>
  <c r="R220" i="3"/>
  <c r="R221" i="3"/>
  <c r="R222" i="3"/>
  <c r="R223" i="3"/>
  <c r="R224" i="3"/>
  <c r="R225" i="3"/>
  <c r="R226" i="3"/>
  <c r="R227" i="3"/>
  <c r="R228" i="3"/>
  <c r="R229" i="3"/>
  <c r="R230" i="3"/>
  <c r="R231" i="3"/>
  <c r="R232" i="3"/>
  <c r="R233" i="3"/>
  <c r="R234" i="3"/>
  <c r="R235" i="3"/>
  <c r="R236" i="3"/>
  <c r="R237" i="3"/>
  <c r="R238" i="3"/>
  <c r="R239" i="3"/>
  <c r="R240" i="3"/>
  <c r="R241" i="3"/>
  <c r="R242" i="3"/>
  <c r="R243" i="3"/>
  <c r="R244" i="3"/>
  <c r="R245" i="3"/>
  <c r="R246" i="3"/>
  <c r="R247" i="3"/>
  <c r="R248" i="3"/>
  <c r="R249" i="3"/>
  <c r="R250" i="3"/>
  <c r="R251" i="3"/>
  <c r="R252" i="3"/>
  <c r="R253" i="3"/>
  <c r="R254" i="3"/>
  <c r="R255" i="3"/>
  <c r="R256" i="3"/>
  <c r="R257" i="3"/>
  <c r="R258" i="3"/>
  <c r="R259" i="3"/>
  <c r="R260" i="3"/>
  <c r="R261" i="3"/>
  <c r="R262" i="3"/>
  <c r="R263" i="3"/>
  <c r="R264" i="3"/>
  <c r="R265" i="3"/>
  <c r="R266" i="3"/>
  <c r="R267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293" i="3"/>
  <c r="R294" i="3"/>
  <c r="R295" i="3"/>
  <c r="R296" i="3"/>
  <c r="R297" i="3"/>
  <c r="R298" i="3"/>
  <c r="R299" i="3"/>
  <c r="R300" i="3"/>
  <c r="R301" i="3"/>
  <c r="R302" i="3"/>
  <c r="R303" i="3"/>
  <c r="R304" i="3"/>
  <c r="R305" i="3"/>
  <c r="R306" i="3"/>
  <c r="R307" i="3"/>
  <c r="R308" i="3"/>
  <c r="R309" i="3"/>
  <c r="R310" i="3"/>
  <c r="R311" i="3"/>
  <c r="R312" i="3"/>
  <c r="R313" i="3"/>
  <c r="R314" i="3"/>
  <c r="R315" i="3"/>
  <c r="R316" i="3"/>
  <c r="R317" i="3"/>
  <c r="R318" i="3"/>
  <c r="R319" i="3"/>
  <c r="R320" i="3"/>
  <c r="R321" i="3"/>
  <c r="R322" i="3"/>
  <c r="R323" i="3"/>
  <c r="R324" i="3"/>
  <c r="R325" i="3"/>
  <c r="R326" i="3"/>
  <c r="R327" i="3"/>
  <c r="R328" i="3"/>
  <c r="R329" i="3"/>
  <c r="R330" i="3"/>
  <c r="R331" i="3"/>
  <c r="R332" i="3"/>
  <c r="R333" i="3"/>
  <c r="R334" i="3"/>
  <c r="R335" i="3"/>
  <c r="R336" i="3"/>
  <c r="R337" i="3"/>
  <c r="R338" i="3"/>
  <c r="R339" i="3"/>
  <c r="R340" i="3"/>
  <c r="R341" i="3"/>
  <c r="R342" i="3"/>
  <c r="R343" i="3"/>
  <c r="R344" i="3"/>
  <c r="R345" i="3"/>
  <c r="R346" i="3"/>
  <c r="R347" i="3"/>
  <c r="R348" i="3"/>
  <c r="R349" i="3"/>
  <c r="R350" i="3"/>
  <c r="R351" i="3"/>
  <c r="R352" i="3"/>
  <c r="R353" i="3"/>
  <c r="R354" i="3"/>
  <c r="R355" i="3"/>
  <c r="R356" i="3"/>
  <c r="R357" i="3"/>
  <c r="R358" i="3"/>
  <c r="R359" i="3"/>
  <c r="R360" i="3"/>
  <c r="R361" i="3"/>
  <c r="R362" i="3"/>
  <c r="R363" i="3"/>
  <c r="R364" i="3"/>
  <c r="R365" i="3"/>
  <c r="R366" i="3"/>
  <c r="R367" i="3"/>
  <c r="R368" i="3"/>
  <c r="R369" i="3"/>
  <c r="R370" i="3"/>
  <c r="R371" i="3"/>
  <c r="R372" i="3"/>
  <c r="R373" i="3"/>
  <c r="R374" i="3"/>
  <c r="R375" i="3"/>
  <c r="R376" i="3"/>
  <c r="R377" i="3"/>
  <c r="R378" i="3"/>
  <c r="R379" i="3"/>
  <c r="R380" i="3"/>
  <c r="R381" i="3"/>
  <c r="R382" i="3"/>
  <c r="R383" i="3"/>
  <c r="R384" i="3"/>
  <c r="R385" i="3"/>
  <c r="R386" i="3"/>
  <c r="R387" i="3"/>
  <c r="R388" i="3"/>
  <c r="R389" i="3"/>
  <c r="R390" i="3"/>
  <c r="R391" i="3"/>
  <c r="R392" i="3"/>
  <c r="R393" i="3"/>
  <c r="R394" i="3"/>
  <c r="R395" i="3"/>
  <c r="R396" i="3"/>
  <c r="R397" i="3"/>
  <c r="R398" i="3"/>
  <c r="R399" i="3"/>
  <c r="R400" i="3"/>
  <c r="R401" i="3"/>
  <c r="R402" i="3"/>
  <c r="R403" i="3"/>
  <c r="R404" i="3"/>
  <c r="R405" i="3"/>
  <c r="R406" i="3"/>
  <c r="R407" i="3"/>
  <c r="R408" i="3"/>
  <c r="R409" i="3"/>
  <c r="R410" i="3"/>
  <c r="R411" i="3"/>
  <c r="R412" i="3"/>
  <c r="R413" i="3"/>
  <c r="R414" i="3"/>
  <c r="R415" i="3"/>
  <c r="R416" i="3"/>
  <c r="R417" i="3"/>
  <c r="R418" i="3"/>
  <c r="R419" i="3"/>
  <c r="R420" i="3"/>
  <c r="R421" i="3"/>
  <c r="R422" i="3"/>
  <c r="R423" i="3"/>
  <c r="R424" i="3"/>
  <c r="R425" i="3"/>
  <c r="R426" i="3"/>
  <c r="R427" i="3"/>
  <c r="R428" i="3"/>
  <c r="R429" i="3"/>
  <c r="R430" i="3"/>
  <c r="R431" i="3"/>
  <c r="R432" i="3"/>
  <c r="R433" i="3"/>
  <c r="R434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1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R482" i="3"/>
  <c r="R483" i="3"/>
  <c r="R484" i="3"/>
  <c r="R485" i="3"/>
  <c r="R486" i="3"/>
  <c r="R487" i="3"/>
  <c r="R488" i="3"/>
  <c r="R489" i="3"/>
  <c r="R490" i="3"/>
  <c r="R491" i="3"/>
  <c r="R492" i="3"/>
  <c r="R493" i="3"/>
  <c r="R494" i="3"/>
  <c r="R495" i="3"/>
  <c r="R496" i="3"/>
  <c r="R497" i="3"/>
  <c r="R498" i="3"/>
  <c r="R499" i="3"/>
  <c r="R500" i="3"/>
  <c r="R501" i="3"/>
  <c r="R502" i="3"/>
  <c r="R503" i="3"/>
  <c r="R504" i="3"/>
  <c r="R505" i="3"/>
  <c r="R506" i="3"/>
  <c r="R507" i="3"/>
  <c r="Q12" i="3" l="1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Q136" i="3"/>
  <c r="Q137" i="3"/>
  <c r="Q138" i="3"/>
  <c r="Q139" i="3"/>
  <c r="Q140" i="3"/>
  <c r="Q141" i="3"/>
  <c r="Q142" i="3"/>
  <c r="Q143" i="3"/>
  <c r="Q144" i="3"/>
  <c r="Q145" i="3"/>
  <c r="Q146" i="3"/>
  <c r="Q147" i="3"/>
  <c r="Q148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3" i="3"/>
  <c r="Q164" i="3"/>
  <c r="Q165" i="3"/>
  <c r="Q166" i="3"/>
  <c r="Q167" i="3"/>
  <c r="Q168" i="3"/>
  <c r="Q169" i="3"/>
  <c r="Q170" i="3"/>
  <c r="Q171" i="3"/>
  <c r="Q172" i="3"/>
  <c r="Q173" i="3"/>
  <c r="Q174" i="3"/>
  <c r="Q175" i="3"/>
  <c r="Q176" i="3"/>
  <c r="Q177" i="3"/>
  <c r="Q178" i="3"/>
  <c r="Q179" i="3"/>
  <c r="Q180" i="3"/>
  <c r="Q181" i="3"/>
  <c r="Q182" i="3"/>
  <c r="Q183" i="3"/>
  <c r="Q184" i="3"/>
  <c r="Q185" i="3"/>
  <c r="Q186" i="3"/>
  <c r="Q187" i="3"/>
  <c r="Q188" i="3"/>
  <c r="Q189" i="3"/>
  <c r="Q190" i="3"/>
  <c r="Q191" i="3"/>
  <c r="Q192" i="3"/>
  <c r="Q193" i="3"/>
  <c r="Q194" i="3"/>
  <c r="Q195" i="3"/>
  <c r="Q196" i="3"/>
  <c r="Q197" i="3"/>
  <c r="Q198" i="3"/>
  <c r="Q199" i="3"/>
  <c r="Q200" i="3"/>
  <c r="Q201" i="3"/>
  <c r="Q202" i="3"/>
  <c r="Q203" i="3"/>
  <c r="Q204" i="3"/>
  <c r="Q205" i="3"/>
  <c r="Q206" i="3"/>
  <c r="Q207" i="3"/>
  <c r="Q208" i="3"/>
  <c r="Q209" i="3"/>
  <c r="Q210" i="3"/>
  <c r="Q211" i="3"/>
  <c r="Q212" i="3"/>
  <c r="Q213" i="3"/>
  <c r="Q214" i="3"/>
  <c r="Q215" i="3"/>
  <c r="Q216" i="3"/>
  <c r="Q217" i="3"/>
  <c r="Q218" i="3"/>
  <c r="Q219" i="3"/>
  <c r="Q220" i="3"/>
  <c r="Q221" i="3"/>
  <c r="Q222" i="3"/>
  <c r="Q223" i="3"/>
  <c r="Q224" i="3"/>
  <c r="Q225" i="3"/>
  <c r="Q226" i="3"/>
  <c r="Q227" i="3"/>
  <c r="Q228" i="3"/>
  <c r="Q229" i="3"/>
  <c r="Q230" i="3"/>
  <c r="Q231" i="3"/>
  <c r="Q232" i="3"/>
  <c r="Q233" i="3"/>
  <c r="Q234" i="3"/>
  <c r="Q235" i="3"/>
  <c r="Q236" i="3"/>
  <c r="Q237" i="3"/>
  <c r="Q238" i="3"/>
  <c r="Q239" i="3"/>
  <c r="Q240" i="3"/>
  <c r="Q241" i="3"/>
  <c r="Q242" i="3"/>
  <c r="Q243" i="3"/>
  <c r="Q244" i="3"/>
  <c r="Q245" i="3"/>
  <c r="Q246" i="3"/>
  <c r="Q247" i="3"/>
  <c r="Q248" i="3"/>
  <c r="Q249" i="3"/>
  <c r="Q250" i="3"/>
  <c r="Q251" i="3"/>
  <c r="Q252" i="3"/>
  <c r="Q253" i="3"/>
  <c r="Q254" i="3"/>
  <c r="Q255" i="3"/>
  <c r="Q256" i="3"/>
  <c r="Q257" i="3"/>
  <c r="Q258" i="3"/>
  <c r="Q259" i="3"/>
  <c r="Q260" i="3"/>
  <c r="Q261" i="3"/>
  <c r="Q262" i="3"/>
  <c r="Q263" i="3"/>
  <c r="Q264" i="3"/>
  <c r="Q265" i="3"/>
  <c r="Q266" i="3"/>
  <c r="Q267" i="3"/>
  <c r="Q268" i="3"/>
  <c r="Q269" i="3"/>
  <c r="Q270" i="3"/>
  <c r="Q271" i="3"/>
  <c r="Q272" i="3"/>
  <c r="Q273" i="3"/>
  <c r="Q274" i="3"/>
  <c r="Q275" i="3"/>
  <c r="Q276" i="3"/>
  <c r="Q277" i="3"/>
  <c r="Q278" i="3"/>
  <c r="Q279" i="3"/>
  <c r="Q280" i="3"/>
  <c r="Q281" i="3"/>
  <c r="Q282" i="3"/>
  <c r="Q283" i="3"/>
  <c r="Q284" i="3"/>
  <c r="Q285" i="3"/>
  <c r="Q286" i="3"/>
  <c r="Q287" i="3"/>
  <c r="Q288" i="3"/>
  <c r="Q289" i="3"/>
  <c r="Q290" i="3"/>
  <c r="Q291" i="3"/>
  <c r="Q292" i="3"/>
  <c r="Q293" i="3"/>
  <c r="Q294" i="3"/>
  <c r="Q295" i="3"/>
  <c r="Q296" i="3"/>
  <c r="Q297" i="3"/>
  <c r="Q298" i="3"/>
  <c r="Q299" i="3"/>
  <c r="Q300" i="3"/>
  <c r="Q301" i="3"/>
  <c r="Q302" i="3"/>
  <c r="Q303" i="3"/>
  <c r="Q304" i="3"/>
  <c r="Q305" i="3"/>
  <c r="Q306" i="3"/>
  <c r="Q307" i="3"/>
  <c r="Q308" i="3"/>
  <c r="Q309" i="3"/>
  <c r="Q310" i="3"/>
  <c r="Q311" i="3"/>
  <c r="Q312" i="3"/>
  <c r="Q313" i="3"/>
  <c r="Q314" i="3"/>
  <c r="Q315" i="3"/>
  <c r="Q316" i="3"/>
  <c r="Q317" i="3"/>
  <c r="Q318" i="3"/>
  <c r="Q319" i="3"/>
  <c r="Q320" i="3"/>
  <c r="Q321" i="3"/>
  <c r="Q322" i="3"/>
  <c r="Q323" i="3"/>
  <c r="Q324" i="3"/>
  <c r="Q325" i="3"/>
  <c r="Q326" i="3"/>
  <c r="Q327" i="3"/>
  <c r="Q328" i="3"/>
  <c r="Q329" i="3"/>
  <c r="Q330" i="3"/>
  <c r="Q331" i="3"/>
  <c r="Q332" i="3"/>
  <c r="Q333" i="3"/>
  <c r="Q334" i="3"/>
  <c r="Q335" i="3"/>
  <c r="Q336" i="3"/>
  <c r="Q337" i="3"/>
  <c r="Q338" i="3"/>
  <c r="Q339" i="3"/>
  <c r="Q340" i="3"/>
  <c r="Q341" i="3"/>
  <c r="Q342" i="3"/>
  <c r="Q343" i="3"/>
  <c r="Q344" i="3"/>
  <c r="Q345" i="3"/>
  <c r="Q346" i="3"/>
  <c r="Q347" i="3"/>
  <c r="Q348" i="3"/>
  <c r="Q349" i="3"/>
  <c r="Q350" i="3"/>
  <c r="Q351" i="3"/>
  <c r="Q352" i="3"/>
  <c r="Q353" i="3"/>
  <c r="Q354" i="3"/>
  <c r="Q355" i="3"/>
  <c r="Q356" i="3"/>
  <c r="Q357" i="3"/>
  <c r="Q358" i="3"/>
  <c r="Q359" i="3"/>
  <c r="Q360" i="3"/>
  <c r="Q361" i="3"/>
  <c r="Q362" i="3"/>
  <c r="Q363" i="3"/>
  <c r="Q364" i="3"/>
  <c r="Q365" i="3"/>
  <c r="Q366" i="3"/>
  <c r="Q367" i="3"/>
  <c r="Q368" i="3"/>
  <c r="Q369" i="3"/>
  <c r="Q370" i="3"/>
  <c r="Q371" i="3"/>
  <c r="Q372" i="3"/>
  <c r="Q373" i="3"/>
  <c r="Q374" i="3"/>
  <c r="Q375" i="3"/>
  <c r="Q376" i="3"/>
  <c r="Q377" i="3"/>
  <c r="Q378" i="3"/>
  <c r="Q379" i="3"/>
  <c r="Q380" i="3"/>
  <c r="Q381" i="3"/>
  <c r="Q382" i="3"/>
  <c r="Q383" i="3"/>
  <c r="Q384" i="3"/>
  <c r="Q385" i="3"/>
  <c r="Q386" i="3"/>
  <c r="Q387" i="3"/>
  <c r="Q388" i="3"/>
  <c r="Q389" i="3"/>
  <c r="Q390" i="3"/>
  <c r="Q391" i="3"/>
  <c r="Q392" i="3"/>
  <c r="Q393" i="3"/>
  <c r="Q394" i="3"/>
  <c r="Q395" i="3"/>
  <c r="Q396" i="3"/>
  <c r="Q397" i="3"/>
  <c r="Q398" i="3"/>
  <c r="Q399" i="3"/>
  <c r="Q400" i="3"/>
  <c r="Q401" i="3"/>
  <c r="Q402" i="3"/>
  <c r="Q403" i="3"/>
  <c r="Q404" i="3"/>
  <c r="Q405" i="3"/>
  <c r="Q406" i="3"/>
  <c r="Q407" i="3"/>
  <c r="Q408" i="3"/>
  <c r="Q409" i="3"/>
  <c r="Q410" i="3"/>
  <c r="Q411" i="3"/>
  <c r="Q412" i="3"/>
  <c r="Q413" i="3"/>
  <c r="Q414" i="3"/>
  <c r="Q415" i="3"/>
  <c r="Q416" i="3"/>
  <c r="Q417" i="3"/>
  <c r="Q418" i="3"/>
  <c r="Q419" i="3"/>
  <c r="Q420" i="3"/>
  <c r="Q421" i="3"/>
  <c r="Q422" i="3"/>
  <c r="Q423" i="3"/>
  <c r="Q424" i="3"/>
  <c r="Q425" i="3"/>
  <c r="Q426" i="3"/>
  <c r="Q427" i="3"/>
  <c r="Q428" i="3"/>
  <c r="Q429" i="3"/>
  <c r="Q430" i="3"/>
  <c r="Q431" i="3"/>
  <c r="Q432" i="3"/>
  <c r="Q433" i="3"/>
  <c r="Q434" i="3"/>
  <c r="Q435" i="3"/>
  <c r="Q436" i="3"/>
  <c r="Q437" i="3"/>
  <c r="Q438" i="3"/>
  <c r="Q439" i="3"/>
  <c r="Q440" i="3"/>
  <c r="Q441" i="3"/>
  <c r="Q442" i="3"/>
  <c r="Q443" i="3"/>
  <c r="Q444" i="3"/>
  <c r="Q445" i="3"/>
  <c r="Q446" i="3"/>
  <c r="Q447" i="3"/>
  <c r="Q448" i="3"/>
  <c r="Q449" i="3"/>
  <c r="Q450" i="3"/>
  <c r="Q451" i="3"/>
  <c r="Q452" i="3"/>
  <c r="Q453" i="3"/>
  <c r="Q454" i="3"/>
  <c r="Q455" i="3"/>
  <c r="Q456" i="3"/>
  <c r="Q457" i="3"/>
  <c r="Q458" i="3"/>
  <c r="Q459" i="3"/>
  <c r="Q460" i="3"/>
  <c r="Q461" i="3"/>
  <c r="Q462" i="3"/>
  <c r="Q463" i="3"/>
  <c r="Q464" i="3"/>
  <c r="Q465" i="3"/>
  <c r="Q466" i="3"/>
  <c r="Q467" i="3"/>
  <c r="Q468" i="3"/>
  <c r="Q469" i="3"/>
  <c r="Q470" i="3"/>
  <c r="Q471" i="3"/>
  <c r="Q472" i="3"/>
  <c r="Q473" i="3"/>
  <c r="Q474" i="3"/>
  <c r="Q475" i="3"/>
  <c r="Q476" i="3"/>
  <c r="Q477" i="3"/>
  <c r="Q478" i="3"/>
  <c r="Q479" i="3"/>
  <c r="Q480" i="3"/>
  <c r="Q481" i="3"/>
  <c r="Q482" i="3"/>
  <c r="Q483" i="3"/>
  <c r="Q484" i="3"/>
  <c r="Q485" i="3"/>
  <c r="Q486" i="3"/>
  <c r="Q487" i="3"/>
  <c r="Q488" i="3"/>
  <c r="Q489" i="3"/>
  <c r="Q490" i="3"/>
  <c r="Q491" i="3"/>
  <c r="Q492" i="3"/>
  <c r="Q493" i="3"/>
  <c r="Q494" i="3"/>
  <c r="Q495" i="3"/>
  <c r="Q496" i="3"/>
  <c r="Q497" i="3"/>
  <c r="Q498" i="3"/>
  <c r="Q499" i="3"/>
  <c r="Q500" i="3"/>
  <c r="Q501" i="3"/>
  <c r="Q502" i="3"/>
  <c r="Q503" i="3"/>
  <c r="Q504" i="3"/>
  <c r="Q505" i="3"/>
  <c r="Q506" i="3"/>
  <c r="Q507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69" i="3"/>
  <c r="T70" i="3"/>
  <c r="T71" i="3"/>
  <c r="T72" i="3"/>
  <c r="T73" i="3"/>
  <c r="T74" i="3"/>
  <c r="T75" i="3"/>
  <c r="T76" i="3"/>
  <c r="T77" i="3"/>
  <c r="T78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T92" i="3"/>
  <c r="T93" i="3"/>
  <c r="T94" i="3"/>
  <c r="T95" i="3"/>
  <c r="T96" i="3"/>
  <c r="T97" i="3"/>
  <c r="T98" i="3"/>
  <c r="T99" i="3"/>
  <c r="T100" i="3"/>
  <c r="T101" i="3"/>
  <c r="T102" i="3"/>
  <c r="T103" i="3"/>
  <c r="T104" i="3"/>
  <c r="T105" i="3"/>
  <c r="T106" i="3"/>
  <c r="T107" i="3"/>
  <c r="T108" i="3"/>
  <c r="T109" i="3"/>
  <c r="T110" i="3"/>
  <c r="T111" i="3"/>
  <c r="T112" i="3"/>
  <c r="T113" i="3"/>
  <c r="T114" i="3"/>
  <c r="T115" i="3"/>
  <c r="T116" i="3"/>
  <c r="T117" i="3"/>
  <c r="T118" i="3"/>
  <c r="T119" i="3"/>
  <c r="T120" i="3"/>
  <c r="T121" i="3"/>
  <c r="T122" i="3"/>
  <c r="T123" i="3"/>
  <c r="T124" i="3"/>
  <c r="T125" i="3"/>
  <c r="T126" i="3"/>
  <c r="T127" i="3"/>
  <c r="T128" i="3"/>
  <c r="T129" i="3"/>
  <c r="T130" i="3"/>
  <c r="T131" i="3"/>
  <c r="T132" i="3"/>
  <c r="T133" i="3"/>
  <c r="T134" i="3"/>
  <c r="T135" i="3"/>
  <c r="T136" i="3"/>
  <c r="T137" i="3"/>
  <c r="T138" i="3"/>
  <c r="T139" i="3"/>
  <c r="T140" i="3"/>
  <c r="T141" i="3"/>
  <c r="T142" i="3"/>
  <c r="T143" i="3"/>
  <c r="T144" i="3"/>
  <c r="T145" i="3"/>
  <c r="T146" i="3"/>
  <c r="T147" i="3"/>
  <c r="T148" i="3"/>
  <c r="T149" i="3"/>
  <c r="T150" i="3"/>
  <c r="T151" i="3"/>
  <c r="T152" i="3"/>
  <c r="T153" i="3"/>
  <c r="T154" i="3"/>
  <c r="T155" i="3"/>
  <c r="T156" i="3"/>
  <c r="T157" i="3"/>
  <c r="T158" i="3"/>
  <c r="T159" i="3"/>
  <c r="T160" i="3"/>
  <c r="T161" i="3"/>
  <c r="T162" i="3"/>
  <c r="T163" i="3"/>
  <c r="T164" i="3"/>
  <c r="T165" i="3"/>
  <c r="T166" i="3"/>
  <c r="T167" i="3"/>
  <c r="T168" i="3"/>
  <c r="T169" i="3"/>
  <c r="T170" i="3"/>
  <c r="T171" i="3"/>
  <c r="T172" i="3"/>
  <c r="T173" i="3"/>
  <c r="T174" i="3"/>
  <c r="T175" i="3"/>
  <c r="T176" i="3"/>
  <c r="T177" i="3"/>
  <c r="T178" i="3"/>
  <c r="T179" i="3"/>
  <c r="T180" i="3"/>
  <c r="T181" i="3"/>
  <c r="T182" i="3"/>
  <c r="T183" i="3"/>
  <c r="T184" i="3"/>
  <c r="T185" i="3"/>
  <c r="T186" i="3"/>
  <c r="T187" i="3"/>
  <c r="T188" i="3"/>
  <c r="T189" i="3"/>
  <c r="T190" i="3"/>
  <c r="T191" i="3"/>
  <c r="T192" i="3"/>
  <c r="T193" i="3"/>
  <c r="T194" i="3"/>
  <c r="T195" i="3"/>
  <c r="T196" i="3"/>
  <c r="T197" i="3"/>
  <c r="T198" i="3"/>
  <c r="T199" i="3"/>
  <c r="T200" i="3"/>
  <c r="T201" i="3"/>
  <c r="T202" i="3"/>
  <c r="T203" i="3"/>
  <c r="T204" i="3"/>
  <c r="T205" i="3"/>
  <c r="T206" i="3"/>
  <c r="T207" i="3"/>
  <c r="T208" i="3"/>
  <c r="T209" i="3"/>
  <c r="T210" i="3"/>
  <c r="T211" i="3"/>
  <c r="T212" i="3"/>
  <c r="T213" i="3"/>
  <c r="T214" i="3"/>
  <c r="T215" i="3"/>
  <c r="T216" i="3"/>
  <c r="T217" i="3"/>
  <c r="T218" i="3"/>
  <c r="T219" i="3"/>
  <c r="T220" i="3"/>
  <c r="T221" i="3"/>
  <c r="T222" i="3"/>
  <c r="T223" i="3"/>
  <c r="T224" i="3"/>
  <c r="T225" i="3"/>
  <c r="T226" i="3"/>
  <c r="T227" i="3"/>
  <c r="T228" i="3"/>
  <c r="T229" i="3"/>
  <c r="T230" i="3"/>
  <c r="T231" i="3"/>
  <c r="T232" i="3"/>
  <c r="T233" i="3"/>
  <c r="T234" i="3"/>
  <c r="T235" i="3"/>
  <c r="T236" i="3"/>
  <c r="T237" i="3"/>
  <c r="T238" i="3"/>
  <c r="T239" i="3"/>
  <c r="T240" i="3"/>
  <c r="T241" i="3"/>
  <c r="T242" i="3"/>
  <c r="T243" i="3"/>
  <c r="T244" i="3"/>
  <c r="T245" i="3"/>
  <c r="T246" i="3"/>
  <c r="T247" i="3"/>
  <c r="T248" i="3"/>
  <c r="T249" i="3"/>
  <c r="T250" i="3"/>
  <c r="T251" i="3"/>
  <c r="T252" i="3"/>
  <c r="T253" i="3"/>
  <c r="T254" i="3"/>
  <c r="T255" i="3"/>
  <c r="T256" i="3"/>
  <c r="T257" i="3"/>
  <c r="T258" i="3"/>
  <c r="T259" i="3"/>
  <c r="T260" i="3"/>
  <c r="T261" i="3"/>
  <c r="T262" i="3"/>
  <c r="T263" i="3"/>
  <c r="T264" i="3"/>
  <c r="T265" i="3"/>
  <c r="T266" i="3"/>
  <c r="T267" i="3"/>
  <c r="T268" i="3"/>
  <c r="T269" i="3"/>
  <c r="T270" i="3"/>
  <c r="T271" i="3"/>
  <c r="T272" i="3"/>
  <c r="T273" i="3"/>
  <c r="T274" i="3"/>
  <c r="T275" i="3"/>
  <c r="T276" i="3"/>
  <c r="T277" i="3"/>
  <c r="T278" i="3"/>
  <c r="T279" i="3"/>
  <c r="T280" i="3"/>
  <c r="T281" i="3"/>
  <c r="T282" i="3"/>
  <c r="T283" i="3"/>
  <c r="T284" i="3"/>
  <c r="T285" i="3"/>
  <c r="T286" i="3"/>
  <c r="T287" i="3"/>
  <c r="T288" i="3"/>
  <c r="T289" i="3"/>
  <c r="T290" i="3"/>
  <c r="T291" i="3"/>
  <c r="T292" i="3"/>
  <c r="T293" i="3"/>
  <c r="T294" i="3"/>
  <c r="T295" i="3"/>
  <c r="T296" i="3"/>
  <c r="T297" i="3"/>
  <c r="T298" i="3"/>
  <c r="T299" i="3"/>
  <c r="T300" i="3"/>
  <c r="T301" i="3"/>
  <c r="T302" i="3"/>
  <c r="T303" i="3"/>
  <c r="T304" i="3"/>
  <c r="T305" i="3"/>
  <c r="T306" i="3"/>
  <c r="T307" i="3"/>
  <c r="T308" i="3"/>
  <c r="T309" i="3"/>
  <c r="T310" i="3"/>
  <c r="T311" i="3"/>
  <c r="T312" i="3"/>
  <c r="T313" i="3"/>
  <c r="T314" i="3"/>
  <c r="T315" i="3"/>
  <c r="T316" i="3"/>
  <c r="T317" i="3"/>
  <c r="T318" i="3"/>
  <c r="T319" i="3"/>
  <c r="T320" i="3"/>
  <c r="T321" i="3"/>
  <c r="T322" i="3"/>
  <c r="T323" i="3"/>
  <c r="T324" i="3"/>
  <c r="T325" i="3"/>
  <c r="T326" i="3"/>
  <c r="T327" i="3"/>
  <c r="T328" i="3"/>
  <c r="T329" i="3"/>
  <c r="T330" i="3"/>
  <c r="T331" i="3"/>
  <c r="T332" i="3"/>
  <c r="T333" i="3"/>
  <c r="T334" i="3"/>
  <c r="T335" i="3"/>
  <c r="T336" i="3"/>
  <c r="T337" i="3"/>
  <c r="T338" i="3"/>
  <c r="T339" i="3"/>
  <c r="T340" i="3"/>
  <c r="T341" i="3"/>
  <c r="T342" i="3"/>
  <c r="T343" i="3"/>
  <c r="T344" i="3"/>
  <c r="T345" i="3"/>
  <c r="T346" i="3"/>
  <c r="T347" i="3"/>
  <c r="T348" i="3"/>
  <c r="T349" i="3"/>
  <c r="T350" i="3"/>
  <c r="T351" i="3"/>
  <c r="T352" i="3"/>
  <c r="T353" i="3"/>
  <c r="T354" i="3"/>
  <c r="T355" i="3"/>
  <c r="T356" i="3"/>
  <c r="T357" i="3"/>
  <c r="T358" i="3"/>
  <c r="T359" i="3"/>
  <c r="T360" i="3"/>
  <c r="T361" i="3"/>
  <c r="T362" i="3"/>
  <c r="T363" i="3"/>
  <c r="T364" i="3"/>
  <c r="T365" i="3"/>
  <c r="T366" i="3"/>
  <c r="T367" i="3"/>
  <c r="T368" i="3"/>
  <c r="T369" i="3"/>
  <c r="T370" i="3"/>
  <c r="T371" i="3"/>
  <c r="T372" i="3"/>
  <c r="T373" i="3"/>
  <c r="T374" i="3"/>
  <c r="T375" i="3"/>
  <c r="T376" i="3"/>
  <c r="T377" i="3"/>
  <c r="T378" i="3"/>
  <c r="T379" i="3"/>
  <c r="T380" i="3"/>
  <c r="T381" i="3"/>
  <c r="T382" i="3"/>
  <c r="T383" i="3"/>
  <c r="T384" i="3"/>
  <c r="T385" i="3"/>
  <c r="T386" i="3"/>
  <c r="T387" i="3"/>
  <c r="T388" i="3"/>
  <c r="T389" i="3"/>
  <c r="T390" i="3"/>
  <c r="T391" i="3"/>
  <c r="T392" i="3"/>
  <c r="T393" i="3"/>
  <c r="T394" i="3"/>
  <c r="T395" i="3"/>
  <c r="T396" i="3"/>
  <c r="T397" i="3"/>
  <c r="T398" i="3"/>
  <c r="T399" i="3"/>
  <c r="T400" i="3"/>
  <c r="T401" i="3"/>
  <c r="T402" i="3"/>
  <c r="T403" i="3"/>
  <c r="T404" i="3"/>
  <c r="T405" i="3"/>
  <c r="T406" i="3"/>
  <c r="T407" i="3"/>
  <c r="T408" i="3"/>
  <c r="T409" i="3"/>
  <c r="T410" i="3"/>
  <c r="T411" i="3"/>
  <c r="T412" i="3"/>
  <c r="T413" i="3"/>
  <c r="T414" i="3"/>
  <c r="T415" i="3"/>
  <c r="T416" i="3"/>
  <c r="T417" i="3"/>
  <c r="T418" i="3"/>
  <c r="T419" i="3"/>
  <c r="T420" i="3"/>
  <c r="T421" i="3"/>
  <c r="T422" i="3"/>
  <c r="T423" i="3"/>
  <c r="T424" i="3"/>
  <c r="T425" i="3"/>
  <c r="T426" i="3"/>
  <c r="T427" i="3"/>
  <c r="T428" i="3"/>
  <c r="T429" i="3"/>
  <c r="T430" i="3"/>
  <c r="T431" i="3"/>
  <c r="T432" i="3"/>
  <c r="T433" i="3"/>
  <c r="T434" i="3"/>
  <c r="T435" i="3"/>
  <c r="T436" i="3"/>
  <c r="T437" i="3"/>
  <c r="T438" i="3"/>
  <c r="T439" i="3"/>
  <c r="T440" i="3"/>
  <c r="T441" i="3"/>
  <c r="T442" i="3"/>
  <c r="T443" i="3"/>
  <c r="T444" i="3"/>
  <c r="T445" i="3"/>
  <c r="T446" i="3"/>
  <c r="T447" i="3"/>
  <c r="T448" i="3"/>
  <c r="T449" i="3"/>
  <c r="T450" i="3"/>
  <c r="T451" i="3"/>
  <c r="T452" i="3"/>
  <c r="T453" i="3"/>
  <c r="T454" i="3"/>
  <c r="T455" i="3"/>
  <c r="T456" i="3"/>
  <c r="T457" i="3"/>
  <c r="T458" i="3"/>
  <c r="T459" i="3"/>
  <c r="T460" i="3"/>
  <c r="T461" i="3"/>
  <c r="T462" i="3"/>
  <c r="T463" i="3"/>
  <c r="T464" i="3"/>
  <c r="T465" i="3"/>
  <c r="T466" i="3"/>
  <c r="T467" i="3"/>
  <c r="T468" i="3"/>
  <c r="T469" i="3"/>
  <c r="T470" i="3"/>
  <c r="T471" i="3"/>
  <c r="T472" i="3"/>
  <c r="T473" i="3"/>
  <c r="T474" i="3"/>
  <c r="T475" i="3"/>
  <c r="T476" i="3"/>
  <c r="T477" i="3"/>
  <c r="T478" i="3"/>
  <c r="T479" i="3"/>
  <c r="T480" i="3"/>
  <c r="T481" i="3"/>
  <c r="T482" i="3"/>
  <c r="T483" i="3"/>
  <c r="T484" i="3"/>
  <c r="T485" i="3"/>
  <c r="T486" i="3"/>
  <c r="T487" i="3"/>
  <c r="T488" i="3"/>
  <c r="T489" i="3"/>
  <c r="T490" i="3"/>
  <c r="T491" i="3"/>
  <c r="T492" i="3"/>
  <c r="T493" i="3"/>
  <c r="T494" i="3"/>
  <c r="T495" i="3"/>
  <c r="T496" i="3"/>
  <c r="T497" i="3"/>
  <c r="T498" i="3"/>
  <c r="T499" i="3"/>
  <c r="T500" i="3"/>
  <c r="T501" i="3"/>
  <c r="T502" i="3"/>
  <c r="T503" i="3"/>
  <c r="T504" i="3"/>
  <c r="T505" i="3"/>
  <c r="T506" i="3"/>
  <c r="T507" i="3"/>
  <c r="S12" i="3" a="1"/>
  <c r="S12" i="3" s="1"/>
  <c r="S13" i="3" a="1"/>
  <c r="S13" i="3" s="1"/>
  <c r="S14" i="3" a="1"/>
  <c r="S14" i="3" s="1"/>
  <c r="S15" i="3" a="1"/>
  <c r="S15" i="3" s="1"/>
  <c r="S16" i="3" a="1"/>
  <c r="S16" i="3" s="1"/>
  <c r="S17" i="3" a="1"/>
  <c r="S17" i="3" s="1"/>
  <c r="S18" i="3" a="1"/>
  <c r="S18" i="3" s="1"/>
  <c r="S19" i="3" a="1"/>
  <c r="S19" i="3" s="1"/>
  <c r="S20" i="3" a="1"/>
  <c r="S20" i="3" s="1"/>
  <c r="S21" i="3" a="1"/>
  <c r="S21" i="3" s="1"/>
  <c r="S22" i="3" a="1"/>
  <c r="S22" i="3" s="1"/>
  <c r="S23" i="3" a="1"/>
  <c r="S23" i="3" s="1"/>
  <c r="S24" i="3" a="1"/>
  <c r="S24" i="3" s="1"/>
  <c r="S25" i="3" a="1"/>
  <c r="S25" i="3" s="1"/>
  <c r="S26" i="3" a="1"/>
  <c r="S26" i="3" s="1"/>
  <c r="S27" i="3" a="1"/>
  <c r="S27" i="3" s="1"/>
  <c r="S28" i="3" a="1"/>
  <c r="S28" i="3" s="1"/>
  <c r="S29" i="3" a="1"/>
  <c r="S29" i="3" s="1"/>
  <c r="S30" i="3" a="1"/>
  <c r="S30" i="3" s="1"/>
  <c r="S31" i="3" a="1"/>
  <c r="S31" i="3" s="1"/>
  <c r="S32" i="3" a="1"/>
  <c r="S32" i="3" s="1"/>
  <c r="S33" i="3" a="1"/>
  <c r="S33" i="3" s="1"/>
  <c r="S34" i="3" a="1"/>
  <c r="S34" i="3" s="1"/>
  <c r="S35" i="3" a="1"/>
  <c r="S35" i="3" s="1"/>
  <c r="S36" i="3" a="1"/>
  <c r="S36" i="3" s="1"/>
  <c r="S37" i="3" a="1"/>
  <c r="S37" i="3" s="1"/>
  <c r="S38" i="3" a="1"/>
  <c r="S38" i="3" s="1"/>
  <c r="S39" i="3" a="1"/>
  <c r="S39" i="3" s="1"/>
  <c r="S40" i="3" a="1"/>
  <c r="S40" i="3" s="1"/>
  <c r="S41" i="3" a="1"/>
  <c r="S41" i="3" s="1"/>
  <c r="S42" i="3" a="1"/>
  <c r="S42" i="3" s="1"/>
  <c r="S43" i="3" a="1"/>
  <c r="S43" i="3" s="1"/>
  <c r="S44" i="3" a="1"/>
  <c r="S44" i="3" s="1"/>
  <c r="S45" i="3" a="1"/>
  <c r="S45" i="3" s="1"/>
  <c r="S46" i="3" a="1"/>
  <c r="S46" i="3" s="1"/>
  <c r="S47" i="3" a="1"/>
  <c r="S47" i="3" s="1"/>
  <c r="S48" i="3" a="1"/>
  <c r="S48" i="3" s="1"/>
  <c r="S49" i="3" a="1"/>
  <c r="S49" i="3" s="1"/>
  <c r="S50" i="3" a="1"/>
  <c r="S50" i="3" s="1"/>
  <c r="S51" i="3" a="1"/>
  <c r="S51" i="3" s="1"/>
  <c r="S52" i="3" a="1"/>
  <c r="S52" i="3" s="1"/>
  <c r="S53" i="3" a="1"/>
  <c r="S53" i="3" s="1"/>
  <c r="S54" i="3" a="1"/>
  <c r="S54" i="3" s="1"/>
  <c r="S55" i="3" a="1"/>
  <c r="S55" i="3" s="1"/>
  <c r="S56" i="3" a="1"/>
  <c r="S56" i="3" s="1"/>
  <c r="S57" i="3" a="1"/>
  <c r="S57" i="3" s="1"/>
  <c r="S58" i="3" a="1"/>
  <c r="S58" i="3" s="1"/>
  <c r="S59" i="3" a="1"/>
  <c r="S59" i="3" s="1"/>
  <c r="S60" i="3" a="1"/>
  <c r="S60" i="3" s="1"/>
  <c r="S61" i="3" a="1"/>
  <c r="S61" i="3" s="1"/>
  <c r="S62" i="3" a="1"/>
  <c r="S62" i="3" s="1"/>
  <c r="S63" i="3" a="1"/>
  <c r="S63" i="3" s="1"/>
  <c r="S64" i="3" a="1"/>
  <c r="S64" i="3" s="1"/>
  <c r="S65" i="3" a="1"/>
  <c r="S65" i="3" s="1"/>
  <c r="S66" i="3" a="1"/>
  <c r="S66" i="3" s="1"/>
  <c r="S67" i="3" a="1"/>
  <c r="S67" i="3" s="1"/>
  <c r="S68" i="3" a="1"/>
  <c r="S68" i="3" s="1"/>
  <c r="S69" i="3" a="1"/>
  <c r="S69" i="3" s="1"/>
  <c r="S70" i="3" a="1"/>
  <c r="S70" i="3" s="1"/>
  <c r="S71" i="3" a="1"/>
  <c r="S71" i="3" s="1"/>
  <c r="S72" i="3" a="1"/>
  <c r="S72" i="3" s="1"/>
  <c r="S73" i="3" a="1"/>
  <c r="S73" i="3" s="1"/>
  <c r="S74" i="3" a="1"/>
  <c r="S74" i="3" s="1"/>
  <c r="S75" i="3" a="1"/>
  <c r="S75" i="3" s="1"/>
  <c r="S76" i="3" a="1"/>
  <c r="S76" i="3" s="1"/>
  <c r="S77" i="3" a="1"/>
  <c r="S77" i="3" s="1"/>
  <c r="S78" i="3" a="1"/>
  <c r="S78" i="3" s="1"/>
  <c r="S79" i="3" a="1"/>
  <c r="S79" i="3" s="1"/>
  <c r="S80" i="3" a="1"/>
  <c r="S80" i="3" s="1"/>
  <c r="S81" i="3" a="1"/>
  <c r="S81" i="3" s="1"/>
  <c r="S82" i="3" a="1"/>
  <c r="S82" i="3" s="1"/>
  <c r="S83" i="3" a="1"/>
  <c r="S83" i="3" s="1"/>
  <c r="S84" i="3" a="1"/>
  <c r="S84" i="3" s="1"/>
  <c r="S85" i="3" a="1"/>
  <c r="S85" i="3" s="1"/>
  <c r="S86" i="3" a="1"/>
  <c r="S86" i="3" s="1"/>
  <c r="S87" i="3" a="1"/>
  <c r="S87" i="3" s="1"/>
  <c r="S88" i="3" a="1"/>
  <c r="S88" i="3" s="1"/>
  <c r="S89" i="3" a="1"/>
  <c r="S89" i="3" s="1"/>
  <c r="S90" i="3" a="1"/>
  <c r="S90" i="3" s="1"/>
  <c r="S91" i="3" a="1"/>
  <c r="S91" i="3" s="1"/>
  <c r="S92" i="3" a="1"/>
  <c r="S92" i="3" s="1"/>
  <c r="S93" i="3" a="1"/>
  <c r="S93" i="3" s="1"/>
  <c r="S94" i="3" a="1"/>
  <c r="S94" i="3" s="1"/>
  <c r="S95" i="3" a="1"/>
  <c r="S95" i="3" s="1"/>
  <c r="S96" i="3" a="1"/>
  <c r="S96" i="3" s="1"/>
  <c r="S97" i="3" a="1"/>
  <c r="S97" i="3" s="1"/>
  <c r="S98" i="3" a="1"/>
  <c r="S98" i="3" s="1"/>
  <c r="S99" i="3" a="1"/>
  <c r="S99" i="3" s="1"/>
  <c r="S100" i="3" a="1"/>
  <c r="S100" i="3" s="1"/>
  <c r="S101" i="3" a="1"/>
  <c r="S101" i="3" s="1"/>
  <c r="S102" i="3" a="1"/>
  <c r="S102" i="3" s="1"/>
  <c r="S103" i="3" a="1"/>
  <c r="S103" i="3" s="1"/>
  <c r="S104" i="3" a="1"/>
  <c r="S104" i="3" s="1"/>
  <c r="S105" i="3" a="1"/>
  <c r="S105" i="3" s="1"/>
  <c r="S106" i="3" a="1"/>
  <c r="S106" i="3" s="1"/>
  <c r="S107" i="3" a="1"/>
  <c r="S107" i="3" s="1"/>
  <c r="S108" i="3" a="1"/>
  <c r="S108" i="3" s="1"/>
  <c r="S109" i="3" a="1"/>
  <c r="S109" i="3" s="1"/>
  <c r="S110" i="3" a="1"/>
  <c r="S110" i="3" s="1"/>
  <c r="S111" i="3" a="1"/>
  <c r="S111" i="3" s="1"/>
  <c r="S112" i="3" a="1"/>
  <c r="S112" i="3" s="1"/>
  <c r="S113" i="3" a="1"/>
  <c r="S113" i="3" s="1"/>
  <c r="S114" i="3" a="1"/>
  <c r="S114" i="3" s="1"/>
  <c r="S115" i="3" a="1"/>
  <c r="S115" i="3" s="1"/>
  <c r="S116" i="3" a="1"/>
  <c r="S116" i="3" s="1"/>
  <c r="S117" i="3" a="1"/>
  <c r="S117" i="3" s="1"/>
  <c r="S118" i="3" a="1"/>
  <c r="S118" i="3" s="1"/>
  <c r="S119" i="3" a="1"/>
  <c r="S119" i="3" s="1"/>
  <c r="S120" i="3" a="1"/>
  <c r="S120" i="3" s="1"/>
  <c r="S121" i="3" a="1"/>
  <c r="S121" i="3" s="1"/>
  <c r="S122" i="3" a="1"/>
  <c r="S122" i="3" s="1"/>
  <c r="S123" i="3" a="1"/>
  <c r="S123" i="3" s="1"/>
  <c r="S124" i="3" a="1"/>
  <c r="S124" i="3" s="1"/>
  <c r="S125" i="3" a="1"/>
  <c r="S125" i="3" s="1"/>
  <c r="S126" i="3" a="1"/>
  <c r="S126" i="3" s="1"/>
  <c r="S127" i="3" a="1"/>
  <c r="S127" i="3" s="1"/>
  <c r="S128" i="3" a="1"/>
  <c r="S128" i="3" s="1"/>
  <c r="S129" i="3" a="1"/>
  <c r="S129" i="3" s="1"/>
  <c r="S130" i="3" a="1"/>
  <c r="S130" i="3" s="1"/>
  <c r="S131" i="3" a="1"/>
  <c r="S131" i="3" s="1"/>
  <c r="S132" i="3" a="1"/>
  <c r="S132" i="3" s="1"/>
  <c r="S133" i="3" a="1"/>
  <c r="S133" i="3" s="1"/>
  <c r="S134" i="3" a="1"/>
  <c r="S134" i="3" s="1"/>
  <c r="S135" i="3" a="1"/>
  <c r="S135" i="3" s="1"/>
  <c r="S136" i="3" a="1"/>
  <c r="S136" i="3" s="1"/>
  <c r="S137" i="3" a="1"/>
  <c r="S137" i="3" s="1"/>
  <c r="S138" i="3" a="1"/>
  <c r="S138" i="3" s="1"/>
  <c r="S139" i="3" a="1"/>
  <c r="S139" i="3" s="1"/>
  <c r="S140" i="3" a="1"/>
  <c r="S140" i="3" s="1"/>
  <c r="S141" i="3" a="1"/>
  <c r="S141" i="3" s="1"/>
  <c r="S142" i="3" a="1"/>
  <c r="S142" i="3" s="1"/>
  <c r="S143" i="3" a="1"/>
  <c r="S143" i="3" s="1"/>
  <c r="S144" i="3" a="1"/>
  <c r="S144" i="3" s="1"/>
  <c r="S145" i="3" a="1"/>
  <c r="S145" i="3" s="1"/>
  <c r="S146" i="3" a="1"/>
  <c r="S146" i="3" s="1"/>
  <c r="S147" i="3" a="1"/>
  <c r="S147" i="3" s="1"/>
  <c r="S148" i="3" a="1"/>
  <c r="S148" i="3" s="1"/>
  <c r="S149" i="3" a="1"/>
  <c r="S149" i="3" s="1"/>
  <c r="S150" i="3" a="1"/>
  <c r="S150" i="3" s="1"/>
  <c r="S151" i="3" a="1"/>
  <c r="S151" i="3" s="1"/>
  <c r="S152" i="3" a="1"/>
  <c r="S152" i="3" s="1"/>
  <c r="S153" i="3" a="1"/>
  <c r="S153" i="3" s="1"/>
  <c r="S154" i="3" a="1"/>
  <c r="S154" i="3" s="1"/>
  <c r="S155" i="3" a="1"/>
  <c r="S155" i="3" s="1"/>
  <c r="S156" i="3" a="1"/>
  <c r="S156" i="3" s="1"/>
  <c r="S157" i="3" a="1"/>
  <c r="S157" i="3" s="1"/>
  <c r="S158" i="3" a="1"/>
  <c r="S158" i="3" s="1"/>
  <c r="S159" i="3" a="1"/>
  <c r="S159" i="3" s="1"/>
  <c r="S160" i="3" a="1"/>
  <c r="S160" i="3" s="1"/>
  <c r="S161" i="3" a="1"/>
  <c r="S161" i="3" s="1"/>
  <c r="S162" i="3" a="1"/>
  <c r="S162" i="3" s="1"/>
  <c r="S163" i="3" a="1"/>
  <c r="S163" i="3" s="1"/>
  <c r="S164" i="3" a="1"/>
  <c r="S164" i="3" s="1"/>
  <c r="S165" i="3" a="1"/>
  <c r="S165" i="3" s="1"/>
  <c r="S166" i="3" a="1"/>
  <c r="S166" i="3" s="1"/>
  <c r="S167" i="3" a="1"/>
  <c r="S167" i="3" s="1"/>
  <c r="S168" i="3" a="1"/>
  <c r="S168" i="3" s="1"/>
  <c r="S169" i="3" a="1"/>
  <c r="S169" i="3" s="1"/>
  <c r="S170" i="3" a="1"/>
  <c r="S170" i="3" s="1"/>
  <c r="S171" i="3" a="1"/>
  <c r="S171" i="3" s="1"/>
  <c r="S172" i="3" a="1"/>
  <c r="S172" i="3" s="1"/>
  <c r="S173" i="3" a="1"/>
  <c r="S173" i="3" s="1"/>
  <c r="S174" i="3" a="1"/>
  <c r="S174" i="3" s="1"/>
  <c r="S175" i="3" a="1"/>
  <c r="S175" i="3" s="1"/>
  <c r="S176" i="3" a="1"/>
  <c r="S176" i="3" s="1"/>
  <c r="S177" i="3" a="1"/>
  <c r="S177" i="3" s="1"/>
  <c r="S178" i="3" a="1"/>
  <c r="S178" i="3" s="1"/>
  <c r="S179" i="3" a="1"/>
  <c r="S179" i="3" s="1"/>
  <c r="S180" i="3" a="1"/>
  <c r="S180" i="3" s="1"/>
  <c r="S181" i="3" a="1"/>
  <c r="S181" i="3" s="1"/>
  <c r="S182" i="3" a="1"/>
  <c r="S182" i="3" s="1"/>
  <c r="S183" i="3" a="1"/>
  <c r="S183" i="3" s="1"/>
  <c r="S184" i="3" a="1"/>
  <c r="S184" i="3" s="1"/>
  <c r="S185" i="3" a="1"/>
  <c r="S185" i="3" s="1"/>
  <c r="S186" i="3" a="1"/>
  <c r="S186" i="3" s="1"/>
  <c r="S187" i="3" a="1"/>
  <c r="S187" i="3" s="1"/>
  <c r="S188" i="3" a="1"/>
  <c r="S188" i="3" s="1"/>
  <c r="S189" i="3" a="1"/>
  <c r="S189" i="3" s="1"/>
  <c r="S190" i="3" a="1"/>
  <c r="S190" i="3" s="1"/>
  <c r="S191" i="3" a="1"/>
  <c r="S191" i="3" s="1"/>
  <c r="S192" i="3" a="1"/>
  <c r="S192" i="3" s="1"/>
  <c r="S193" i="3" a="1"/>
  <c r="S193" i="3" s="1"/>
  <c r="S194" i="3" a="1"/>
  <c r="S194" i="3" s="1"/>
  <c r="S195" i="3" a="1"/>
  <c r="S195" i="3" s="1"/>
  <c r="S196" i="3" a="1"/>
  <c r="S196" i="3" s="1"/>
  <c r="S197" i="3" a="1"/>
  <c r="S197" i="3" s="1"/>
  <c r="S198" i="3" a="1"/>
  <c r="S198" i="3" s="1"/>
  <c r="S199" i="3" a="1"/>
  <c r="S199" i="3" s="1"/>
  <c r="S200" i="3" a="1"/>
  <c r="S200" i="3" s="1"/>
  <c r="S201" i="3" a="1"/>
  <c r="S201" i="3" s="1"/>
  <c r="S202" i="3" a="1"/>
  <c r="S202" i="3" s="1"/>
  <c r="S203" i="3" a="1"/>
  <c r="S203" i="3" s="1"/>
  <c r="S204" i="3" a="1"/>
  <c r="S204" i="3" s="1"/>
  <c r="S205" i="3" a="1"/>
  <c r="S205" i="3" s="1"/>
  <c r="S206" i="3" a="1"/>
  <c r="S206" i="3" s="1"/>
  <c r="S207" i="3" a="1"/>
  <c r="S207" i="3" s="1"/>
  <c r="S208" i="3" a="1"/>
  <c r="S208" i="3" s="1"/>
  <c r="S209" i="3" a="1"/>
  <c r="S209" i="3" s="1"/>
  <c r="S210" i="3" a="1"/>
  <c r="S210" i="3" s="1"/>
  <c r="S211" i="3" a="1"/>
  <c r="S211" i="3" s="1"/>
  <c r="S212" i="3" a="1"/>
  <c r="S212" i="3" s="1"/>
  <c r="S213" i="3" a="1"/>
  <c r="S213" i="3" s="1"/>
  <c r="S214" i="3" a="1"/>
  <c r="S214" i="3" s="1"/>
  <c r="S215" i="3" a="1"/>
  <c r="S215" i="3" s="1"/>
  <c r="S216" i="3" a="1"/>
  <c r="S216" i="3" s="1"/>
  <c r="S217" i="3" a="1"/>
  <c r="S217" i="3" s="1"/>
  <c r="S218" i="3" a="1"/>
  <c r="S218" i="3" s="1"/>
  <c r="S219" i="3" a="1"/>
  <c r="S219" i="3" s="1"/>
  <c r="S220" i="3" a="1"/>
  <c r="S220" i="3" s="1"/>
  <c r="S221" i="3" a="1"/>
  <c r="S221" i="3" s="1"/>
  <c r="S222" i="3" a="1"/>
  <c r="S222" i="3" s="1"/>
  <c r="S223" i="3" a="1"/>
  <c r="S223" i="3" s="1"/>
  <c r="S224" i="3" a="1"/>
  <c r="S224" i="3" s="1"/>
  <c r="S225" i="3" a="1"/>
  <c r="S225" i="3" s="1"/>
  <c r="S226" i="3" a="1"/>
  <c r="S226" i="3" s="1"/>
  <c r="S227" i="3" a="1"/>
  <c r="S227" i="3" s="1"/>
  <c r="S228" i="3" a="1"/>
  <c r="S228" i="3" s="1"/>
  <c r="S229" i="3" a="1"/>
  <c r="S229" i="3" s="1"/>
  <c r="S230" i="3" a="1"/>
  <c r="S230" i="3" s="1"/>
  <c r="S231" i="3" a="1"/>
  <c r="S231" i="3" s="1"/>
  <c r="S232" i="3" a="1"/>
  <c r="S232" i="3" s="1"/>
  <c r="S233" i="3" a="1"/>
  <c r="S233" i="3" s="1"/>
  <c r="S234" i="3" a="1"/>
  <c r="S234" i="3" s="1"/>
  <c r="S235" i="3" a="1"/>
  <c r="S235" i="3" s="1"/>
  <c r="S236" i="3" a="1"/>
  <c r="S236" i="3" s="1"/>
  <c r="S237" i="3" a="1"/>
  <c r="S237" i="3" s="1"/>
  <c r="S238" i="3" a="1"/>
  <c r="S238" i="3" s="1"/>
  <c r="S239" i="3" a="1"/>
  <c r="S239" i="3" s="1"/>
  <c r="S240" i="3" a="1"/>
  <c r="S240" i="3" s="1"/>
  <c r="S241" i="3" a="1"/>
  <c r="S241" i="3" s="1"/>
  <c r="S242" i="3" a="1"/>
  <c r="S242" i="3" s="1"/>
  <c r="S243" i="3" a="1"/>
  <c r="S243" i="3" s="1"/>
  <c r="S244" i="3" a="1"/>
  <c r="S244" i="3" s="1"/>
  <c r="S245" i="3" a="1"/>
  <c r="S245" i="3" s="1"/>
  <c r="S246" i="3" a="1"/>
  <c r="S246" i="3" s="1"/>
  <c r="S247" i="3" a="1"/>
  <c r="S247" i="3" s="1"/>
  <c r="S248" i="3" a="1"/>
  <c r="S248" i="3" s="1"/>
  <c r="S249" i="3" a="1"/>
  <c r="S249" i="3" s="1"/>
  <c r="S250" i="3" a="1"/>
  <c r="S250" i="3" s="1"/>
  <c r="S251" i="3" a="1"/>
  <c r="S251" i="3" s="1"/>
  <c r="S252" i="3" a="1"/>
  <c r="S252" i="3" s="1"/>
  <c r="S253" i="3" a="1"/>
  <c r="S253" i="3" s="1"/>
  <c r="S254" i="3" a="1"/>
  <c r="S254" i="3" s="1"/>
  <c r="S255" i="3" a="1"/>
  <c r="S255" i="3" s="1"/>
  <c r="S256" i="3" a="1"/>
  <c r="S256" i="3" s="1"/>
  <c r="S257" i="3" a="1"/>
  <c r="S257" i="3" s="1"/>
  <c r="S258" i="3" a="1"/>
  <c r="S258" i="3" s="1"/>
  <c r="S259" i="3" a="1"/>
  <c r="S259" i="3" s="1"/>
  <c r="S260" i="3" a="1"/>
  <c r="S260" i="3" s="1"/>
  <c r="S261" i="3" a="1"/>
  <c r="S261" i="3" s="1"/>
  <c r="S262" i="3" a="1"/>
  <c r="S262" i="3" s="1"/>
  <c r="S263" i="3" a="1"/>
  <c r="S263" i="3" s="1"/>
  <c r="S264" i="3" a="1"/>
  <c r="S264" i="3" s="1"/>
  <c r="S265" i="3" a="1"/>
  <c r="S265" i="3" s="1"/>
  <c r="S266" i="3" a="1"/>
  <c r="S266" i="3" s="1"/>
  <c r="S267" i="3" a="1"/>
  <c r="S267" i="3" s="1"/>
  <c r="S268" i="3" a="1"/>
  <c r="S268" i="3" s="1"/>
  <c r="S269" i="3" a="1"/>
  <c r="S269" i="3" s="1"/>
  <c r="S270" i="3" a="1"/>
  <c r="S270" i="3" s="1"/>
  <c r="S271" i="3" a="1"/>
  <c r="S271" i="3" s="1"/>
  <c r="S272" i="3" a="1"/>
  <c r="S272" i="3" s="1"/>
  <c r="S273" i="3" a="1"/>
  <c r="S273" i="3" s="1"/>
  <c r="S274" i="3" a="1"/>
  <c r="S274" i="3" s="1"/>
  <c r="S275" i="3" a="1"/>
  <c r="S275" i="3" s="1"/>
  <c r="S276" i="3" a="1"/>
  <c r="S276" i="3" s="1"/>
  <c r="S277" i="3" a="1"/>
  <c r="S277" i="3" s="1"/>
  <c r="S278" i="3" a="1"/>
  <c r="S278" i="3" s="1"/>
  <c r="S279" i="3" a="1"/>
  <c r="S279" i="3" s="1"/>
  <c r="S280" i="3" a="1"/>
  <c r="S280" i="3" s="1"/>
  <c r="S281" i="3" a="1"/>
  <c r="S281" i="3" s="1"/>
  <c r="S282" i="3" a="1"/>
  <c r="S282" i="3" s="1"/>
  <c r="S283" i="3" a="1"/>
  <c r="S283" i="3" s="1"/>
  <c r="S284" i="3" a="1"/>
  <c r="S284" i="3" s="1"/>
  <c r="S285" i="3" a="1"/>
  <c r="S285" i="3" s="1"/>
  <c r="S286" i="3" a="1"/>
  <c r="S286" i="3" s="1"/>
  <c r="S287" i="3" a="1"/>
  <c r="S287" i="3" s="1"/>
  <c r="S288" i="3" a="1"/>
  <c r="S288" i="3" s="1"/>
  <c r="S289" i="3" a="1"/>
  <c r="S289" i="3" s="1"/>
  <c r="S290" i="3" a="1"/>
  <c r="S290" i="3" s="1"/>
  <c r="S291" i="3" a="1"/>
  <c r="S291" i="3" s="1"/>
  <c r="S292" i="3" a="1"/>
  <c r="S292" i="3" s="1"/>
  <c r="S293" i="3" a="1"/>
  <c r="S293" i="3" s="1"/>
  <c r="S294" i="3" a="1"/>
  <c r="S294" i="3" s="1"/>
  <c r="S295" i="3" a="1"/>
  <c r="S295" i="3" s="1"/>
  <c r="S296" i="3" a="1"/>
  <c r="S296" i="3" s="1"/>
  <c r="S297" i="3" a="1"/>
  <c r="S297" i="3" s="1"/>
  <c r="S298" i="3" a="1"/>
  <c r="S298" i="3" s="1"/>
  <c r="S299" i="3" a="1"/>
  <c r="S299" i="3" s="1"/>
  <c r="S300" i="3" a="1"/>
  <c r="S300" i="3" s="1"/>
  <c r="S301" i="3" a="1"/>
  <c r="S301" i="3" s="1"/>
  <c r="S302" i="3" a="1"/>
  <c r="S302" i="3" s="1"/>
  <c r="S303" i="3" a="1"/>
  <c r="S303" i="3" s="1"/>
  <c r="S304" i="3" a="1"/>
  <c r="S304" i="3" s="1"/>
  <c r="S305" i="3" a="1"/>
  <c r="S305" i="3" s="1"/>
  <c r="S306" i="3" a="1"/>
  <c r="S306" i="3" s="1"/>
  <c r="S307" i="3" a="1"/>
  <c r="S307" i="3" s="1"/>
  <c r="S308" i="3" a="1"/>
  <c r="S308" i="3" s="1"/>
  <c r="S309" i="3" a="1"/>
  <c r="S309" i="3" s="1"/>
  <c r="S310" i="3" a="1"/>
  <c r="S310" i="3" s="1"/>
  <c r="S311" i="3" a="1"/>
  <c r="S311" i="3" s="1"/>
  <c r="S312" i="3" a="1"/>
  <c r="S312" i="3" s="1"/>
  <c r="S313" i="3" a="1"/>
  <c r="S313" i="3" s="1"/>
  <c r="S314" i="3" a="1"/>
  <c r="S314" i="3" s="1"/>
  <c r="S315" i="3" a="1"/>
  <c r="S315" i="3" s="1"/>
  <c r="S316" i="3" a="1"/>
  <c r="S316" i="3" s="1"/>
  <c r="S317" i="3" a="1"/>
  <c r="S317" i="3" s="1"/>
  <c r="S318" i="3" a="1"/>
  <c r="S318" i="3" s="1"/>
  <c r="S319" i="3" a="1"/>
  <c r="S319" i="3" s="1"/>
  <c r="S320" i="3" a="1"/>
  <c r="S320" i="3" s="1"/>
  <c r="S321" i="3" a="1"/>
  <c r="S321" i="3" s="1"/>
  <c r="S322" i="3" a="1"/>
  <c r="S322" i="3" s="1"/>
  <c r="S323" i="3" a="1"/>
  <c r="S323" i="3" s="1"/>
  <c r="S324" i="3" a="1"/>
  <c r="S324" i="3" s="1"/>
  <c r="S325" i="3" a="1"/>
  <c r="S325" i="3" s="1"/>
  <c r="S326" i="3" a="1"/>
  <c r="S326" i="3" s="1"/>
  <c r="S327" i="3" a="1"/>
  <c r="S327" i="3" s="1"/>
  <c r="S328" i="3" a="1"/>
  <c r="S328" i="3" s="1"/>
  <c r="S329" i="3" a="1"/>
  <c r="S329" i="3" s="1"/>
  <c r="S330" i="3" a="1"/>
  <c r="S330" i="3" s="1"/>
  <c r="S331" i="3" a="1"/>
  <c r="S331" i="3" s="1"/>
  <c r="S332" i="3" a="1"/>
  <c r="S332" i="3" s="1"/>
  <c r="S333" i="3" a="1"/>
  <c r="S333" i="3" s="1"/>
  <c r="S334" i="3" a="1"/>
  <c r="S334" i="3" s="1"/>
  <c r="S335" i="3" a="1"/>
  <c r="S335" i="3" s="1"/>
  <c r="S336" i="3" a="1"/>
  <c r="S336" i="3" s="1"/>
  <c r="S337" i="3" a="1"/>
  <c r="S337" i="3" s="1"/>
  <c r="S338" i="3" a="1"/>
  <c r="S338" i="3" s="1"/>
  <c r="S339" i="3" a="1"/>
  <c r="S339" i="3" s="1"/>
  <c r="S340" i="3" a="1"/>
  <c r="S340" i="3" s="1"/>
  <c r="S341" i="3" a="1"/>
  <c r="S341" i="3" s="1"/>
  <c r="S342" i="3" a="1"/>
  <c r="S342" i="3" s="1"/>
  <c r="S343" i="3" a="1"/>
  <c r="S343" i="3" s="1"/>
  <c r="S344" i="3" a="1"/>
  <c r="S344" i="3" s="1"/>
  <c r="S345" i="3" a="1"/>
  <c r="S345" i="3" s="1"/>
  <c r="S346" i="3" a="1"/>
  <c r="S346" i="3" s="1"/>
  <c r="S347" i="3" a="1"/>
  <c r="S347" i="3" s="1"/>
  <c r="S348" i="3" a="1"/>
  <c r="S348" i="3" s="1"/>
  <c r="S349" i="3" a="1"/>
  <c r="S349" i="3" s="1"/>
  <c r="S350" i="3" a="1"/>
  <c r="S350" i="3" s="1"/>
  <c r="S351" i="3" a="1"/>
  <c r="S351" i="3" s="1"/>
  <c r="S352" i="3" a="1"/>
  <c r="S352" i="3" s="1"/>
  <c r="S353" i="3" a="1"/>
  <c r="S353" i="3" s="1"/>
  <c r="S354" i="3" a="1"/>
  <c r="S354" i="3" s="1"/>
  <c r="S355" i="3" a="1"/>
  <c r="S355" i="3" s="1"/>
  <c r="S356" i="3" a="1"/>
  <c r="S356" i="3" s="1"/>
  <c r="S357" i="3" a="1"/>
  <c r="S357" i="3" s="1"/>
  <c r="S358" i="3" a="1"/>
  <c r="S358" i="3" s="1"/>
  <c r="S359" i="3" a="1"/>
  <c r="S359" i="3" s="1"/>
  <c r="S360" i="3" a="1"/>
  <c r="S360" i="3" s="1"/>
  <c r="S361" i="3" a="1"/>
  <c r="S361" i="3" s="1"/>
  <c r="S362" i="3" a="1"/>
  <c r="S362" i="3" s="1"/>
  <c r="S363" i="3" a="1"/>
  <c r="S363" i="3" s="1"/>
  <c r="S364" i="3" a="1"/>
  <c r="S364" i="3" s="1"/>
  <c r="S365" i="3" a="1"/>
  <c r="S365" i="3" s="1"/>
  <c r="S366" i="3" a="1"/>
  <c r="S366" i="3" s="1"/>
  <c r="S367" i="3" a="1"/>
  <c r="S367" i="3" s="1"/>
  <c r="S368" i="3" a="1"/>
  <c r="S368" i="3" s="1"/>
  <c r="S369" i="3" a="1"/>
  <c r="S369" i="3" s="1"/>
  <c r="S370" i="3" a="1"/>
  <c r="S370" i="3" s="1"/>
  <c r="S371" i="3" a="1"/>
  <c r="S371" i="3" s="1"/>
  <c r="S372" i="3" a="1"/>
  <c r="S372" i="3" s="1"/>
  <c r="S373" i="3" a="1"/>
  <c r="S373" i="3" s="1"/>
  <c r="S374" i="3" a="1"/>
  <c r="S374" i="3" s="1"/>
  <c r="S375" i="3" a="1"/>
  <c r="S375" i="3" s="1"/>
  <c r="S376" i="3" a="1"/>
  <c r="S376" i="3" s="1"/>
  <c r="S377" i="3" a="1"/>
  <c r="S377" i="3" s="1"/>
  <c r="S378" i="3" a="1"/>
  <c r="S378" i="3" s="1"/>
  <c r="S379" i="3" a="1"/>
  <c r="S379" i="3" s="1"/>
  <c r="S380" i="3" a="1"/>
  <c r="S380" i="3" s="1"/>
  <c r="S381" i="3" a="1"/>
  <c r="S381" i="3" s="1"/>
  <c r="S382" i="3" a="1"/>
  <c r="S382" i="3" s="1"/>
  <c r="S383" i="3" a="1"/>
  <c r="S383" i="3" s="1"/>
  <c r="S384" i="3" a="1"/>
  <c r="S384" i="3" s="1"/>
  <c r="S385" i="3" a="1"/>
  <c r="S385" i="3" s="1"/>
  <c r="S386" i="3" a="1"/>
  <c r="S386" i="3" s="1"/>
  <c r="S387" i="3" a="1"/>
  <c r="S387" i="3" s="1"/>
  <c r="S388" i="3" a="1"/>
  <c r="S388" i="3" s="1"/>
  <c r="S389" i="3" a="1"/>
  <c r="S389" i="3" s="1"/>
  <c r="S390" i="3" a="1"/>
  <c r="S390" i="3" s="1"/>
  <c r="S391" i="3" a="1"/>
  <c r="S391" i="3" s="1"/>
  <c r="S392" i="3" a="1"/>
  <c r="S392" i="3" s="1"/>
  <c r="S393" i="3" a="1"/>
  <c r="S393" i="3" s="1"/>
  <c r="S394" i="3" a="1"/>
  <c r="S394" i="3" s="1"/>
  <c r="S395" i="3" a="1"/>
  <c r="S395" i="3" s="1"/>
  <c r="S396" i="3" a="1"/>
  <c r="S396" i="3" s="1"/>
  <c r="S397" i="3" a="1"/>
  <c r="S397" i="3" s="1"/>
  <c r="S398" i="3" a="1"/>
  <c r="S398" i="3" s="1"/>
  <c r="S399" i="3" a="1"/>
  <c r="S399" i="3" s="1"/>
  <c r="S400" i="3" a="1"/>
  <c r="S400" i="3" s="1"/>
  <c r="S401" i="3" a="1"/>
  <c r="S401" i="3" s="1"/>
  <c r="S402" i="3" a="1"/>
  <c r="S402" i="3" s="1"/>
  <c r="S403" i="3" a="1"/>
  <c r="S403" i="3" s="1"/>
  <c r="S404" i="3" a="1"/>
  <c r="S404" i="3" s="1"/>
  <c r="S405" i="3" a="1"/>
  <c r="S405" i="3" s="1"/>
  <c r="S406" i="3" a="1"/>
  <c r="S406" i="3" s="1"/>
  <c r="S407" i="3" a="1"/>
  <c r="S407" i="3" s="1"/>
  <c r="S408" i="3" a="1"/>
  <c r="S408" i="3" s="1"/>
  <c r="S409" i="3" a="1"/>
  <c r="S409" i="3" s="1"/>
  <c r="S410" i="3" a="1"/>
  <c r="S410" i="3" s="1"/>
  <c r="S411" i="3" a="1"/>
  <c r="S411" i="3" s="1"/>
  <c r="S412" i="3" a="1"/>
  <c r="S412" i="3" s="1"/>
  <c r="S413" i="3" a="1"/>
  <c r="S413" i="3" s="1"/>
  <c r="S414" i="3" a="1"/>
  <c r="S414" i="3" s="1"/>
  <c r="S415" i="3" a="1"/>
  <c r="S415" i="3" s="1"/>
  <c r="S416" i="3" a="1"/>
  <c r="S416" i="3" s="1"/>
  <c r="S417" i="3" a="1"/>
  <c r="S417" i="3" s="1"/>
  <c r="S418" i="3" a="1"/>
  <c r="S418" i="3" s="1"/>
  <c r="S419" i="3" a="1"/>
  <c r="S419" i="3" s="1"/>
  <c r="S420" i="3" a="1"/>
  <c r="S420" i="3" s="1"/>
  <c r="S421" i="3" a="1"/>
  <c r="S421" i="3" s="1"/>
  <c r="S422" i="3" a="1"/>
  <c r="S422" i="3" s="1"/>
  <c r="S423" i="3" a="1"/>
  <c r="S423" i="3" s="1"/>
  <c r="S424" i="3" a="1"/>
  <c r="S424" i="3" s="1"/>
  <c r="S425" i="3" a="1"/>
  <c r="S425" i="3" s="1"/>
  <c r="S426" i="3" a="1"/>
  <c r="S426" i="3" s="1"/>
  <c r="S427" i="3" a="1"/>
  <c r="S427" i="3" s="1"/>
  <c r="S428" i="3" a="1"/>
  <c r="S428" i="3" s="1"/>
  <c r="S429" i="3" a="1"/>
  <c r="S429" i="3" s="1"/>
  <c r="S430" i="3" a="1"/>
  <c r="S430" i="3" s="1"/>
  <c r="S431" i="3" a="1"/>
  <c r="S431" i="3" s="1"/>
  <c r="S432" i="3" a="1"/>
  <c r="S432" i="3" s="1"/>
  <c r="S433" i="3" a="1"/>
  <c r="S433" i="3" s="1"/>
  <c r="S434" i="3" a="1"/>
  <c r="S434" i="3" s="1"/>
  <c r="S435" i="3" a="1"/>
  <c r="S435" i="3" s="1"/>
  <c r="S436" i="3" a="1"/>
  <c r="S436" i="3" s="1"/>
  <c r="S437" i="3" a="1"/>
  <c r="S437" i="3" s="1"/>
  <c r="S438" i="3" a="1"/>
  <c r="S438" i="3" s="1"/>
  <c r="S439" i="3" a="1"/>
  <c r="S439" i="3" s="1"/>
  <c r="S440" i="3" a="1"/>
  <c r="S440" i="3" s="1"/>
  <c r="S441" i="3" a="1"/>
  <c r="S441" i="3" s="1"/>
  <c r="S442" i="3" a="1"/>
  <c r="S442" i="3" s="1"/>
  <c r="S443" i="3" a="1"/>
  <c r="S443" i="3" s="1"/>
  <c r="S444" i="3" a="1"/>
  <c r="S444" i="3" s="1"/>
  <c r="S445" i="3" a="1"/>
  <c r="S445" i="3" s="1"/>
  <c r="S446" i="3" a="1"/>
  <c r="S446" i="3" s="1"/>
  <c r="S447" i="3" a="1"/>
  <c r="S447" i="3" s="1"/>
  <c r="S448" i="3" a="1"/>
  <c r="S448" i="3" s="1"/>
  <c r="S449" i="3" a="1"/>
  <c r="S449" i="3" s="1"/>
  <c r="S450" i="3" a="1"/>
  <c r="S450" i="3" s="1"/>
  <c r="S451" i="3" a="1"/>
  <c r="S451" i="3" s="1"/>
  <c r="S452" i="3" a="1"/>
  <c r="S452" i="3" s="1"/>
  <c r="S453" i="3" a="1"/>
  <c r="S453" i="3" s="1"/>
  <c r="S454" i="3" a="1"/>
  <c r="S454" i="3" s="1"/>
  <c r="S455" i="3" a="1"/>
  <c r="S455" i="3" s="1"/>
  <c r="S456" i="3" a="1"/>
  <c r="S456" i="3" s="1"/>
  <c r="S457" i="3" a="1"/>
  <c r="S457" i="3" s="1"/>
  <c r="S458" i="3" a="1"/>
  <c r="S458" i="3" s="1"/>
  <c r="S459" i="3" a="1"/>
  <c r="S459" i="3" s="1"/>
  <c r="S460" i="3" a="1"/>
  <c r="S460" i="3" s="1"/>
  <c r="S461" i="3" a="1"/>
  <c r="S461" i="3" s="1"/>
  <c r="S462" i="3" a="1"/>
  <c r="S462" i="3" s="1"/>
  <c r="S463" i="3" a="1"/>
  <c r="S463" i="3" s="1"/>
  <c r="S464" i="3" a="1"/>
  <c r="S464" i="3" s="1"/>
  <c r="S465" i="3" a="1"/>
  <c r="S465" i="3" s="1"/>
  <c r="S466" i="3" a="1"/>
  <c r="S466" i="3" s="1"/>
  <c r="S467" i="3" a="1"/>
  <c r="S467" i="3" s="1"/>
  <c r="S468" i="3" a="1"/>
  <c r="S468" i="3" s="1"/>
  <c r="S469" i="3" a="1"/>
  <c r="S469" i="3" s="1"/>
  <c r="S470" i="3" a="1"/>
  <c r="S470" i="3" s="1"/>
  <c r="S471" i="3" a="1"/>
  <c r="S471" i="3" s="1"/>
  <c r="S472" i="3" a="1"/>
  <c r="S472" i="3" s="1"/>
  <c r="S473" i="3" a="1"/>
  <c r="S473" i="3" s="1"/>
  <c r="S474" i="3" a="1"/>
  <c r="S474" i="3" s="1"/>
  <c r="S475" i="3" a="1"/>
  <c r="S475" i="3" s="1"/>
  <c r="S476" i="3" a="1"/>
  <c r="S476" i="3" s="1"/>
  <c r="S477" i="3" a="1"/>
  <c r="S477" i="3" s="1"/>
  <c r="S478" i="3" a="1"/>
  <c r="S478" i="3" s="1"/>
  <c r="S479" i="3" a="1"/>
  <c r="S479" i="3" s="1"/>
  <c r="S480" i="3" a="1"/>
  <c r="S480" i="3" s="1"/>
  <c r="S481" i="3" a="1"/>
  <c r="S481" i="3" s="1"/>
  <c r="S482" i="3" a="1"/>
  <c r="S482" i="3" s="1"/>
  <c r="S483" i="3" a="1"/>
  <c r="S483" i="3" s="1"/>
  <c r="S484" i="3" a="1"/>
  <c r="S484" i="3" s="1"/>
  <c r="S485" i="3" a="1"/>
  <c r="S485" i="3" s="1"/>
  <c r="S486" i="3" a="1"/>
  <c r="S486" i="3" s="1"/>
  <c r="S487" i="3" a="1"/>
  <c r="S487" i="3" s="1"/>
  <c r="S488" i="3" a="1"/>
  <c r="S488" i="3" s="1"/>
  <c r="S489" i="3" a="1"/>
  <c r="S489" i="3" s="1"/>
  <c r="S490" i="3" a="1"/>
  <c r="S490" i="3" s="1"/>
  <c r="S491" i="3" a="1"/>
  <c r="S491" i="3" s="1"/>
  <c r="S492" i="3" a="1"/>
  <c r="S492" i="3" s="1"/>
  <c r="S493" i="3" a="1"/>
  <c r="S493" i="3" s="1"/>
  <c r="S494" i="3" a="1"/>
  <c r="S494" i="3" s="1"/>
  <c r="S495" i="3" a="1"/>
  <c r="S495" i="3" s="1"/>
  <c r="S496" i="3" a="1"/>
  <c r="S496" i="3" s="1"/>
  <c r="S497" i="3" a="1"/>
  <c r="S497" i="3" s="1"/>
  <c r="S498" i="3" a="1"/>
  <c r="S498" i="3" s="1"/>
  <c r="S499" i="3" a="1"/>
  <c r="S499" i="3" s="1"/>
  <c r="S500" i="3" a="1"/>
  <c r="S500" i="3" s="1"/>
  <c r="S501" i="3" a="1"/>
  <c r="S501" i="3" s="1"/>
  <c r="S502" i="3" a="1"/>
  <c r="S502" i="3" s="1"/>
  <c r="S503" i="3" a="1"/>
  <c r="S503" i="3" s="1"/>
  <c r="S504" i="3" a="1"/>
  <c r="S504" i="3" s="1"/>
  <c r="S505" i="3" a="1"/>
  <c r="S505" i="3" s="1"/>
  <c r="S506" i="3" a="1"/>
  <c r="S506" i="3" s="1"/>
  <c r="S507" i="3" a="1"/>
  <c r="S507" i="3" s="1"/>
  <c r="H55" i="4" l="1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70" i="4"/>
  <c r="H271" i="4"/>
  <c r="H272" i="4"/>
  <c r="H273" i="4"/>
  <c r="H274" i="4"/>
  <c r="H275" i="4"/>
  <c r="H276" i="4"/>
  <c r="H277" i="4"/>
  <c r="H278" i="4"/>
  <c r="H279" i="4"/>
  <c r="H280" i="4"/>
  <c r="H281" i="4"/>
  <c r="H282" i="4"/>
  <c r="H283" i="4"/>
  <c r="H284" i="4"/>
  <c r="H285" i="4"/>
  <c r="H286" i="4"/>
  <c r="H287" i="4"/>
  <c r="H288" i="4"/>
  <c r="H289" i="4"/>
  <c r="H290" i="4"/>
  <c r="H291" i="4"/>
  <c r="H292" i="4"/>
  <c r="H293" i="4"/>
  <c r="H294" i="4"/>
  <c r="H295" i="4"/>
  <c r="H296" i="4"/>
  <c r="H297" i="4"/>
  <c r="H298" i="4"/>
  <c r="H299" i="4"/>
  <c r="H300" i="4"/>
  <c r="H301" i="4"/>
  <c r="H302" i="4"/>
  <c r="H303" i="4"/>
  <c r="H304" i="4"/>
  <c r="H305" i="4"/>
  <c r="H306" i="4"/>
  <c r="H307" i="4"/>
  <c r="H308" i="4"/>
  <c r="H309" i="4"/>
  <c r="H310" i="4"/>
  <c r="H311" i="4"/>
  <c r="H312" i="4"/>
  <c r="H313" i="4"/>
  <c r="H314" i="4"/>
  <c r="H315" i="4"/>
  <c r="H316" i="4"/>
  <c r="H317" i="4"/>
  <c r="H318" i="4"/>
  <c r="H319" i="4"/>
  <c r="H320" i="4"/>
  <c r="H321" i="4"/>
  <c r="H322" i="4"/>
  <c r="H323" i="4"/>
  <c r="H324" i="4"/>
  <c r="H325" i="4"/>
  <c r="H326" i="4"/>
  <c r="H327" i="4"/>
  <c r="H328" i="4"/>
  <c r="H329" i="4"/>
  <c r="H330" i="4"/>
  <c r="H331" i="4"/>
  <c r="H332" i="4"/>
  <c r="H333" i="4"/>
  <c r="H334" i="4"/>
  <c r="H335" i="4"/>
  <c r="H336" i="4"/>
  <c r="H337" i="4"/>
  <c r="H338" i="4"/>
  <c r="H339" i="4"/>
  <c r="H340" i="4"/>
  <c r="H341" i="4"/>
  <c r="H342" i="4"/>
  <c r="H343" i="4"/>
  <c r="H344" i="4"/>
  <c r="H345" i="4"/>
  <c r="H346" i="4"/>
  <c r="H347" i="4"/>
  <c r="H348" i="4"/>
  <c r="H349" i="4"/>
  <c r="H350" i="4"/>
  <c r="H351" i="4"/>
  <c r="H352" i="4"/>
  <c r="H353" i="4"/>
  <c r="H354" i="4"/>
  <c r="H355" i="4"/>
  <c r="H356" i="4"/>
  <c r="H357" i="4"/>
  <c r="H358" i="4"/>
  <c r="H359" i="4"/>
  <c r="H360" i="4"/>
  <c r="H361" i="4"/>
  <c r="H362" i="4"/>
  <c r="H363" i="4"/>
  <c r="H364" i="4"/>
  <c r="H365" i="4"/>
  <c r="H366" i="4"/>
  <c r="H367" i="4"/>
  <c r="H368" i="4"/>
  <c r="H369" i="4"/>
  <c r="H370" i="4"/>
  <c r="H371" i="4"/>
  <c r="H372" i="4"/>
  <c r="H373" i="4"/>
  <c r="H374" i="4"/>
  <c r="H375" i="4"/>
  <c r="H376" i="4"/>
  <c r="H377" i="4"/>
  <c r="H378" i="4"/>
  <c r="H379" i="4"/>
  <c r="H380" i="4"/>
  <c r="H381" i="4"/>
  <c r="H382" i="4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96" i="4"/>
  <c r="H397" i="4"/>
  <c r="H398" i="4"/>
  <c r="H399" i="4"/>
  <c r="H400" i="4"/>
  <c r="H401" i="4"/>
  <c r="H402" i="4"/>
  <c r="H403" i="4"/>
  <c r="H404" i="4"/>
  <c r="H405" i="4"/>
  <c r="H406" i="4"/>
  <c r="H407" i="4"/>
  <c r="H408" i="4"/>
  <c r="H409" i="4"/>
  <c r="H410" i="4"/>
  <c r="H411" i="4"/>
  <c r="H412" i="4"/>
  <c r="H413" i="4"/>
  <c r="H414" i="4"/>
  <c r="H415" i="4"/>
  <c r="H416" i="4"/>
  <c r="H417" i="4"/>
  <c r="H418" i="4"/>
  <c r="H419" i="4"/>
  <c r="H420" i="4"/>
  <c r="H421" i="4"/>
  <c r="H422" i="4"/>
  <c r="H423" i="4"/>
  <c r="H424" i="4"/>
  <c r="H425" i="4"/>
  <c r="H426" i="4"/>
  <c r="H427" i="4"/>
  <c r="H428" i="4"/>
  <c r="H429" i="4"/>
  <c r="H430" i="4"/>
  <c r="H431" i="4"/>
  <c r="H432" i="4"/>
  <c r="H433" i="4"/>
  <c r="H434" i="4"/>
  <c r="H435" i="4"/>
  <c r="H436" i="4"/>
  <c r="H437" i="4"/>
  <c r="H438" i="4"/>
  <c r="H439" i="4"/>
  <c r="H440" i="4"/>
  <c r="H441" i="4"/>
  <c r="H442" i="4"/>
  <c r="H443" i="4"/>
  <c r="H444" i="4"/>
  <c r="H445" i="4"/>
  <c r="H446" i="4"/>
  <c r="H447" i="4"/>
  <c r="H448" i="4"/>
  <c r="H449" i="4"/>
  <c r="H450" i="4"/>
  <c r="H451" i="4"/>
  <c r="H452" i="4"/>
  <c r="H453" i="4"/>
  <c r="H454" i="4"/>
  <c r="H455" i="4"/>
  <c r="H456" i="4"/>
  <c r="H457" i="4"/>
  <c r="H458" i="4"/>
  <c r="H459" i="4"/>
  <c r="H460" i="4"/>
  <c r="H461" i="4"/>
  <c r="H462" i="4"/>
  <c r="H463" i="4"/>
  <c r="H464" i="4"/>
  <c r="H465" i="4"/>
  <c r="H466" i="4"/>
  <c r="H467" i="4"/>
  <c r="H468" i="4"/>
  <c r="H469" i="4"/>
  <c r="H470" i="4"/>
  <c r="H471" i="4"/>
  <c r="H472" i="4"/>
  <c r="H473" i="4"/>
  <c r="H474" i="4"/>
  <c r="H475" i="4"/>
  <c r="H476" i="4"/>
  <c r="H477" i="4"/>
  <c r="H478" i="4"/>
  <c r="H479" i="4"/>
  <c r="H480" i="4"/>
  <c r="H481" i="4"/>
  <c r="H482" i="4"/>
  <c r="H483" i="4"/>
  <c r="H484" i="4"/>
  <c r="H485" i="4"/>
  <c r="H486" i="4"/>
  <c r="H487" i="4"/>
  <c r="H488" i="4"/>
  <c r="H489" i="4"/>
  <c r="H490" i="4"/>
  <c r="H491" i="4"/>
  <c r="H492" i="4"/>
  <c r="H493" i="4"/>
  <c r="H494" i="4"/>
  <c r="H495" i="4"/>
  <c r="H496" i="4"/>
  <c r="H497" i="4"/>
  <c r="H498" i="4"/>
  <c r="H499" i="4"/>
  <c r="H500" i="4"/>
  <c r="H501" i="4"/>
  <c r="H502" i="4"/>
  <c r="H503" i="4"/>
  <c r="H504" i="4"/>
  <c r="H505" i="4"/>
  <c r="H506" i="4"/>
  <c r="H507" i="4"/>
  <c r="H508" i="4"/>
  <c r="H509" i="4"/>
  <c r="H510" i="4"/>
  <c r="H511" i="4"/>
  <c r="H512" i="4"/>
  <c r="H513" i="4"/>
  <c r="H514" i="4"/>
  <c r="H515" i="4"/>
  <c r="H516" i="4"/>
  <c r="H517" i="4"/>
  <c r="H518" i="4"/>
  <c r="H519" i="4"/>
  <c r="H520" i="4"/>
  <c r="H521" i="4"/>
  <c r="H522" i="4"/>
  <c r="H523" i="4"/>
  <c r="H524" i="4"/>
  <c r="H525" i="4"/>
  <c r="H526" i="4"/>
  <c r="H527" i="4"/>
  <c r="H528" i="4"/>
  <c r="H529" i="4"/>
  <c r="H530" i="4"/>
  <c r="H531" i="4"/>
  <c r="H532" i="4"/>
  <c r="H533" i="4"/>
  <c r="H534" i="4"/>
  <c r="H535" i="4"/>
  <c r="H536" i="4"/>
  <c r="H537" i="4"/>
  <c r="H538" i="4"/>
  <c r="H539" i="4"/>
  <c r="H540" i="4"/>
  <c r="H541" i="4"/>
  <c r="H542" i="4"/>
  <c r="H543" i="4"/>
  <c r="H544" i="4"/>
  <c r="H545" i="4"/>
  <c r="H546" i="4"/>
  <c r="H547" i="4"/>
  <c r="H548" i="4"/>
  <c r="H549" i="4"/>
  <c r="H550" i="4"/>
  <c r="H551" i="4"/>
  <c r="H552" i="4"/>
  <c r="H553" i="4"/>
  <c r="H554" i="4"/>
  <c r="H555" i="4"/>
  <c r="H556" i="4"/>
  <c r="H557" i="4"/>
  <c r="H558" i="4"/>
  <c r="H559" i="4"/>
  <c r="H560" i="4"/>
  <c r="H561" i="4"/>
  <c r="H562" i="4"/>
  <c r="H563" i="4"/>
  <c r="H564" i="4"/>
  <c r="H565" i="4"/>
  <c r="H566" i="4"/>
  <c r="H567" i="4"/>
  <c r="H568" i="4"/>
  <c r="H569" i="4"/>
  <c r="H570" i="4"/>
  <c r="H571" i="4"/>
  <c r="H572" i="4"/>
  <c r="H573" i="4"/>
  <c r="H574" i="4"/>
  <c r="H575" i="4"/>
  <c r="H576" i="4"/>
  <c r="H577" i="4"/>
  <c r="H578" i="4"/>
  <c r="H579" i="4"/>
  <c r="H580" i="4"/>
  <c r="H581" i="4"/>
  <c r="H582" i="4"/>
  <c r="H583" i="4"/>
  <c r="H584" i="4"/>
  <c r="H585" i="4"/>
  <c r="H586" i="4"/>
  <c r="H587" i="4"/>
  <c r="H588" i="4"/>
  <c r="H589" i="4"/>
  <c r="H590" i="4"/>
  <c r="H591" i="4"/>
  <c r="H592" i="4"/>
  <c r="H593" i="4"/>
  <c r="H594" i="4"/>
  <c r="H595" i="4"/>
  <c r="H596" i="4"/>
  <c r="H597" i="4"/>
  <c r="H598" i="4"/>
  <c r="H599" i="4"/>
  <c r="H600" i="4"/>
  <c r="H601" i="4"/>
  <c r="H602" i="4"/>
  <c r="H603" i="4"/>
  <c r="H604" i="4"/>
  <c r="H605" i="4"/>
  <c r="H606" i="4"/>
  <c r="H607" i="4"/>
  <c r="H608" i="4"/>
  <c r="H609" i="4"/>
  <c r="H610" i="4"/>
  <c r="H611" i="4"/>
  <c r="H612" i="4"/>
  <c r="H613" i="4"/>
  <c r="H614" i="4"/>
  <c r="H615" i="4"/>
  <c r="H616" i="4"/>
  <c r="H617" i="4"/>
  <c r="H618" i="4"/>
  <c r="H619" i="4"/>
  <c r="H620" i="4"/>
  <c r="H621" i="4"/>
  <c r="H622" i="4"/>
  <c r="H623" i="4"/>
  <c r="H624" i="4"/>
  <c r="H625" i="4"/>
  <c r="H626" i="4"/>
  <c r="H627" i="4"/>
  <c r="H628" i="4"/>
  <c r="H629" i="4"/>
  <c r="H630" i="4"/>
  <c r="H631" i="4"/>
  <c r="H632" i="4"/>
  <c r="H633" i="4"/>
  <c r="H634" i="4"/>
  <c r="H635" i="4"/>
  <c r="H636" i="4"/>
  <c r="H637" i="4"/>
  <c r="H638" i="4"/>
  <c r="H639" i="4"/>
  <c r="H640" i="4"/>
  <c r="H641" i="4"/>
  <c r="H642" i="4"/>
  <c r="H643" i="4"/>
  <c r="H644" i="4"/>
  <c r="H645" i="4"/>
  <c r="H646" i="4"/>
  <c r="H647" i="4"/>
  <c r="H648" i="4"/>
  <c r="H649" i="4"/>
  <c r="H650" i="4"/>
  <c r="H651" i="4"/>
  <c r="H652" i="4"/>
  <c r="H653" i="4"/>
  <c r="H654" i="4"/>
  <c r="H655" i="4"/>
  <c r="H656" i="4"/>
  <c r="H657" i="4"/>
  <c r="H658" i="4"/>
  <c r="H659" i="4"/>
  <c r="H660" i="4"/>
  <c r="H661" i="4"/>
  <c r="H662" i="4"/>
  <c r="H663" i="4"/>
  <c r="H664" i="4"/>
  <c r="H665" i="4"/>
  <c r="H666" i="4"/>
  <c r="H667" i="4"/>
  <c r="H668" i="4"/>
  <c r="H669" i="4"/>
  <c r="H670" i="4"/>
  <c r="H671" i="4"/>
  <c r="H672" i="4"/>
  <c r="H673" i="4"/>
  <c r="H674" i="4"/>
  <c r="H675" i="4"/>
  <c r="H676" i="4"/>
  <c r="H677" i="4"/>
  <c r="H678" i="4"/>
  <c r="H679" i="4"/>
  <c r="H680" i="4"/>
  <c r="H681" i="4"/>
  <c r="H682" i="4"/>
  <c r="H683" i="4"/>
  <c r="H684" i="4"/>
  <c r="H685" i="4"/>
  <c r="H686" i="4"/>
  <c r="H687" i="4"/>
  <c r="H688" i="4"/>
  <c r="H689" i="4"/>
  <c r="H690" i="4"/>
  <c r="H691" i="4"/>
  <c r="H692" i="4"/>
  <c r="H693" i="4"/>
  <c r="H694" i="4"/>
  <c r="H695" i="4"/>
  <c r="H696" i="4"/>
  <c r="H697" i="4"/>
  <c r="H698" i="4"/>
  <c r="H699" i="4"/>
  <c r="H700" i="4"/>
  <c r="H701" i="4"/>
  <c r="H702" i="4"/>
  <c r="H703" i="4"/>
  <c r="H704" i="4"/>
  <c r="H705" i="4"/>
  <c r="H706" i="4"/>
  <c r="H707" i="4"/>
  <c r="H708" i="4"/>
  <c r="H709" i="4"/>
  <c r="H710" i="4"/>
  <c r="H711" i="4"/>
  <c r="H712" i="4"/>
  <c r="H713" i="4"/>
  <c r="H714" i="4"/>
  <c r="H715" i="4"/>
  <c r="H716" i="4"/>
  <c r="H717" i="4"/>
  <c r="H718" i="4"/>
  <c r="H719" i="4"/>
  <c r="H720" i="4"/>
  <c r="H721" i="4"/>
  <c r="H722" i="4"/>
  <c r="H723" i="4"/>
  <c r="H724" i="4"/>
  <c r="H725" i="4"/>
  <c r="H726" i="4"/>
  <c r="H727" i="4"/>
  <c r="H728" i="4"/>
  <c r="H729" i="4"/>
  <c r="H730" i="4"/>
  <c r="H731" i="4"/>
  <c r="H732" i="4"/>
  <c r="H733" i="4"/>
  <c r="H734" i="4"/>
  <c r="H735" i="4"/>
  <c r="H736" i="4"/>
  <c r="H737" i="4"/>
  <c r="H738" i="4"/>
  <c r="H739" i="4"/>
  <c r="H740" i="4"/>
  <c r="H741" i="4"/>
  <c r="H742" i="4"/>
  <c r="H743" i="4"/>
  <c r="H744" i="4"/>
  <c r="H745" i="4"/>
  <c r="H746" i="4"/>
  <c r="H747" i="4"/>
  <c r="H748" i="4"/>
  <c r="H749" i="4"/>
  <c r="H750" i="4"/>
  <c r="H751" i="4"/>
  <c r="H752" i="4"/>
  <c r="H753" i="4"/>
  <c r="H754" i="4"/>
  <c r="H755" i="4"/>
  <c r="H756" i="4"/>
  <c r="H757" i="4"/>
  <c r="H758" i="4"/>
  <c r="H759" i="4"/>
  <c r="H760" i="4"/>
  <c r="H761" i="4"/>
  <c r="H762" i="4"/>
  <c r="H763" i="4"/>
  <c r="H764" i="4"/>
  <c r="H765" i="4"/>
  <c r="H766" i="4"/>
  <c r="H767" i="4"/>
  <c r="H768" i="4"/>
  <c r="H769" i="4"/>
  <c r="H770" i="4"/>
  <c r="H771" i="4"/>
  <c r="H772" i="4"/>
  <c r="H773" i="4"/>
  <c r="H774" i="4"/>
  <c r="H775" i="4"/>
  <c r="H776" i="4"/>
  <c r="H777" i="4"/>
  <c r="H778" i="4"/>
  <c r="H779" i="4"/>
  <c r="H780" i="4"/>
  <c r="H781" i="4"/>
  <c r="H782" i="4"/>
  <c r="H783" i="4"/>
  <c r="H784" i="4"/>
  <c r="H785" i="4"/>
  <c r="H786" i="4"/>
  <c r="H787" i="4"/>
  <c r="H788" i="4"/>
  <c r="H789" i="4"/>
  <c r="H790" i="4"/>
  <c r="H791" i="4"/>
  <c r="H792" i="4"/>
  <c r="H793" i="4"/>
  <c r="H794" i="4"/>
  <c r="H795" i="4"/>
  <c r="H796" i="4"/>
  <c r="H797" i="4"/>
  <c r="H798" i="4"/>
  <c r="H799" i="4"/>
  <c r="H800" i="4"/>
  <c r="H801" i="4"/>
  <c r="H802" i="4"/>
  <c r="H803" i="4"/>
  <c r="H804" i="4"/>
  <c r="H805" i="4"/>
  <c r="H806" i="4"/>
  <c r="H807" i="4"/>
  <c r="H808" i="4"/>
  <c r="H809" i="4"/>
  <c r="H810" i="4"/>
  <c r="H811" i="4"/>
  <c r="H812" i="4"/>
  <c r="H813" i="4"/>
  <c r="H814" i="4"/>
  <c r="H815" i="4"/>
  <c r="H816" i="4"/>
  <c r="H817" i="4"/>
  <c r="H818" i="4"/>
  <c r="H819" i="4"/>
  <c r="H820" i="4"/>
  <c r="H821" i="4"/>
  <c r="H822" i="4"/>
  <c r="H823" i="4"/>
  <c r="H824" i="4"/>
  <c r="H825" i="4"/>
  <c r="H826" i="4"/>
  <c r="H827" i="4"/>
  <c r="H828" i="4"/>
  <c r="H829" i="4"/>
  <c r="H830" i="4"/>
  <c r="H831" i="4"/>
  <c r="H832" i="4"/>
  <c r="H833" i="4"/>
  <c r="H834" i="4"/>
  <c r="H835" i="4"/>
  <c r="H836" i="4"/>
  <c r="H837" i="4"/>
  <c r="H838" i="4"/>
  <c r="H839" i="4"/>
  <c r="H840" i="4"/>
  <c r="H841" i="4"/>
  <c r="H842" i="4"/>
  <c r="H843" i="4"/>
  <c r="H844" i="4"/>
  <c r="H845" i="4"/>
  <c r="H846" i="4"/>
  <c r="H847" i="4"/>
  <c r="H848" i="4"/>
  <c r="H849" i="4"/>
  <c r="H850" i="4"/>
  <c r="H851" i="4"/>
  <c r="H852" i="4"/>
  <c r="H853" i="4"/>
  <c r="H854" i="4"/>
  <c r="H855" i="4"/>
  <c r="H856" i="4"/>
  <c r="H857" i="4"/>
  <c r="H858" i="4"/>
  <c r="H859" i="4"/>
  <c r="H860" i="4"/>
  <c r="H861" i="4"/>
  <c r="H862" i="4"/>
  <c r="H863" i="4"/>
  <c r="H864" i="4"/>
  <c r="H865" i="4"/>
  <c r="H866" i="4"/>
  <c r="H867" i="4"/>
  <c r="H868" i="4"/>
  <c r="H869" i="4"/>
  <c r="H870" i="4"/>
  <c r="H871" i="4"/>
  <c r="H872" i="4"/>
  <c r="H873" i="4"/>
  <c r="H874" i="4"/>
  <c r="H875" i="4"/>
  <c r="H876" i="4"/>
  <c r="H877" i="4"/>
  <c r="H878" i="4"/>
  <c r="H879" i="4"/>
  <c r="H880" i="4"/>
  <c r="H881" i="4"/>
  <c r="H882" i="4"/>
  <c r="H883" i="4"/>
  <c r="H884" i="4"/>
  <c r="H885" i="4"/>
  <c r="H886" i="4"/>
  <c r="H887" i="4"/>
  <c r="H888" i="4"/>
  <c r="H889" i="4"/>
  <c r="H890" i="4"/>
  <c r="H891" i="4"/>
  <c r="H892" i="4"/>
  <c r="H893" i="4"/>
  <c r="H894" i="4"/>
  <c r="H895" i="4"/>
  <c r="H896" i="4"/>
  <c r="H897" i="4"/>
  <c r="H898" i="4"/>
  <c r="H899" i="4"/>
  <c r="H900" i="4"/>
  <c r="H901" i="4"/>
  <c r="H902" i="4"/>
  <c r="H903" i="4"/>
  <c r="H904" i="4"/>
  <c r="H905" i="4"/>
  <c r="H906" i="4"/>
  <c r="H907" i="4"/>
  <c r="H908" i="4"/>
  <c r="H909" i="4"/>
  <c r="H910" i="4"/>
  <c r="H911" i="4"/>
  <c r="H912" i="4"/>
  <c r="H913" i="4"/>
  <c r="H914" i="4"/>
  <c r="H915" i="4"/>
  <c r="H916" i="4"/>
  <c r="H917" i="4"/>
  <c r="H918" i="4"/>
  <c r="H919" i="4"/>
  <c r="H920" i="4"/>
  <c r="H921" i="4"/>
  <c r="H922" i="4"/>
  <c r="H923" i="4"/>
  <c r="H924" i="4"/>
  <c r="H925" i="4"/>
  <c r="H926" i="4"/>
  <c r="H927" i="4"/>
  <c r="H928" i="4"/>
  <c r="H929" i="4"/>
  <c r="H930" i="4"/>
  <c r="H931" i="4"/>
  <c r="H932" i="4"/>
  <c r="H933" i="4"/>
  <c r="H934" i="4"/>
  <c r="H935" i="4"/>
  <c r="H936" i="4"/>
  <c r="H937" i="4"/>
  <c r="H938" i="4"/>
  <c r="H939" i="4"/>
  <c r="H940" i="4"/>
  <c r="H941" i="4"/>
  <c r="H942" i="4"/>
  <c r="H943" i="4"/>
  <c r="H944" i="4"/>
  <c r="H945" i="4"/>
  <c r="H946" i="4"/>
  <c r="H947" i="4"/>
  <c r="H948" i="4"/>
  <c r="H949" i="4"/>
  <c r="H950" i="4"/>
  <c r="H951" i="4"/>
  <c r="H952" i="4"/>
  <c r="H953" i="4"/>
  <c r="H954" i="4"/>
  <c r="H955" i="4"/>
  <c r="H956" i="4"/>
  <c r="H957" i="4"/>
  <c r="H958" i="4"/>
  <c r="H959" i="4"/>
  <c r="H960" i="4"/>
  <c r="H961" i="4"/>
  <c r="H962" i="4"/>
  <c r="H963" i="4"/>
  <c r="H964" i="4"/>
  <c r="H965" i="4"/>
  <c r="H966" i="4"/>
  <c r="H967" i="4"/>
  <c r="H968" i="4"/>
  <c r="H969" i="4"/>
  <c r="H970" i="4"/>
  <c r="H971" i="4"/>
  <c r="H972" i="4"/>
  <c r="H973" i="4"/>
  <c r="H974" i="4"/>
  <c r="H975" i="4"/>
  <c r="H976" i="4"/>
  <c r="H977" i="4"/>
  <c r="H978" i="4"/>
  <c r="H979" i="4"/>
  <c r="H980" i="4"/>
  <c r="H981" i="4"/>
  <c r="H982" i="4"/>
  <c r="H983" i="4"/>
  <c r="H984" i="4"/>
  <c r="H985" i="4"/>
  <c r="H986" i="4"/>
  <c r="H987" i="4"/>
  <c r="H988" i="4"/>
  <c r="H989" i="4"/>
  <c r="H990" i="4"/>
  <c r="H991" i="4"/>
  <c r="H992" i="4"/>
  <c r="H993" i="4"/>
  <c r="H994" i="4"/>
  <c r="H995" i="4"/>
  <c r="H996" i="4"/>
  <c r="H997" i="4"/>
  <c r="H998" i="4"/>
  <c r="H999" i="4"/>
  <c r="H1000" i="4"/>
  <c r="H1001" i="4"/>
  <c r="H1002" i="4"/>
  <c r="H1003" i="4"/>
  <c r="H1004" i="4"/>
  <c r="H1005" i="4"/>
  <c r="H1006" i="4"/>
  <c r="H1007" i="4"/>
  <c r="E55" i="4" l="1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E825" i="4"/>
  <c r="E826" i="4"/>
  <c r="E827" i="4"/>
  <c r="E828" i="4"/>
  <c r="E829" i="4"/>
  <c r="E830" i="4"/>
  <c r="E831" i="4"/>
  <c r="E832" i="4"/>
  <c r="E833" i="4"/>
  <c r="E834" i="4"/>
  <c r="E835" i="4"/>
  <c r="E836" i="4"/>
  <c r="E837" i="4"/>
  <c r="E838" i="4"/>
  <c r="E839" i="4"/>
  <c r="E840" i="4"/>
  <c r="E841" i="4"/>
  <c r="E842" i="4"/>
  <c r="E843" i="4"/>
  <c r="E844" i="4"/>
  <c r="E845" i="4"/>
  <c r="E846" i="4"/>
  <c r="E847" i="4"/>
  <c r="E848" i="4"/>
  <c r="E849" i="4"/>
  <c r="E850" i="4"/>
  <c r="E851" i="4"/>
  <c r="E852" i="4"/>
  <c r="E853" i="4"/>
  <c r="E854" i="4"/>
  <c r="E855" i="4"/>
  <c r="E856" i="4"/>
  <c r="E857" i="4"/>
  <c r="E858" i="4"/>
  <c r="E859" i="4"/>
  <c r="E860" i="4"/>
  <c r="E861" i="4"/>
  <c r="E862" i="4"/>
  <c r="E863" i="4"/>
  <c r="E864" i="4"/>
  <c r="E865" i="4"/>
  <c r="E866" i="4"/>
  <c r="E867" i="4"/>
  <c r="E868" i="4"/>
  <c r="E869" i="4"/>
  <c r="E870" i="4"/>
  <c r="E871" i="4"/>
  <c r="E872" i="4"/>
  <c r="E873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E892" i="4"/>
  <c r="E893" i="4"/>
  <c r="E894" i="4"/>
  <c r="E895" i="4"/>
  <c r="E896" i="4"/>
  <c r="E897" i="4"/>
  <c r="E898" i="4"/>
  <c r="E899" i="4"/>
  <c r="E900" i="4"/>
  <c r="E901" i="4"/>
  <c r="E902" i="4"/>
  <c r="E903" i="4"/>
  <c r="E904" i="4"/>
  <c r="E905" i="4"/>
  <c r="E906" i="4"/>
  <c r="E907" i="4"/>
  <c r="E908" i="4"/>
  <c r="E909" i="4"/>
  <c r="E910" i="4"/>
  <c r="E911" i="4"/>
  <c r="E912" i="4"/>
  <c r="E913" i="4"/>
  <c r="E914" i="4"/>
  <c r="E915" i="4"/>
  <c r="E916" i="4"/>
  <c r="E917" i="4"/>
  <c r="E918" i="4"/>
  <c r="E919" i="4"/>
  <c r="E920" i="4"/>
  <c r="E921" i="4"/>
  <c r="E922" i="4"/>
  <c r="E923" i="4"/>
  <c r="E924" i="4"/>
  <c r="E925" i="4"/>
  <c r="E926" i="4"/>
  <c r="E927" i="4"/>
  <c r="E928" i="4"/>
  <c r="E929" i="4"/>
  <c r="E930" i="4"/>
  <c r="E931" i="4"/>
  <c r="E932" i="4"/>
  <c r="E933" i="4"/>
  <c r="E934" i="4"/>
  <c r="E935" i="4"/>
  <c r="E936" i="4"/>
  <c r="E937" i="4"/>
  <c r="E938" i="4"/>
  <c r="E939" i="4"/>
  <c r="E940" i="4"/>
  <c r="E941" i="4"/>
  <c r="E942" i="4"/>
  <c r="E943" i="4"/>
  <c r="E944" i="4"/>
  <c r="E945" i="4"/>
  <c r="E946" i="4"/>
  <c r="E947" i="4"/>
  <c r="E948" i="4"/>
  <c r="E949" i="4"/>
  <c r="E950" i="4"/>
  <c r="E951" i="4"/>
  <c r="E952" i="4"/>
  <c r="E953" i="4"/>
  <c r="E954" i="4"/>
  <c r="E955" i="4"/>
  <c r="E956" i="4"/>
  <c r="E957" i="4"/>
  <c r="E958" i="4"/>
  <c r="E959" i="4"/>
  <c r="E960" i="4"/>
  <c r="E961" i="4"/>
  <c r="E962" i="4"/>
  <c r="E963" i="4"/>
  <c r="E964" i="4"/>
  <c r="E965" i="4"/>
  <c r="E966" i="4"/>
  <c r="E967" i="4"/>
  <c r="E968" i="4"/>
  <c r="E969" i="4"/>
  <c r="E970" i="4"/>
  <c r="E971" i="4"/>
  <c r="E972" i="4"/>
  <c r="E973" i="4"/>
  <c r="E974" i="4"/>
  <c r="E975" i="4"/>
  <c r="E976" i="4"/>
  <c r="E977" i="4"/>
  <c r="E978" i="4"/>
  <c r="E979" i="4"/>
  <c r="E980" i="4"/>
  <c r="E981" i="4"/>
  <c r="E982" i="4"/>
  <c r="E983" i="4"/>
  <c r="E984" i="4"/>
  <c r="E985" i="4"/>
  <c r="E986" i="4"/>
  <c r="E987" i="4"/>
  <c r="E988" i="4"/>
  <c r="E989" i="4"/>
  <c r="E990" i="4"/>
  <c r="E991" i="4"/>
  <c r="E992" i="4"/>
  <c r="E993" i="4"/>
  <c r="E994" i="4"/>
  <c r="E995" i="4"/>
  <c r="E996" i="4"/>
  <c r="E997" i="4"/>
  <c r="E998" i="4"/>
  <c r="E999" i="4"/>
  <c r="E1000" i="4"/>
  <c r="E1001" i="4"/>
  <c r="E1002" i="4"/>
  <c r="E1003" i="4"/>
  <c r="E1004" i="4"/>
  <c r="E1005" i="4"/>
  <c r="E1006" i="4"/>
  <c r="E1007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317" i="4"/>
  <c r="C318" i="4"/>
  <c r="C319" i="4"/>
  <c r="C320" i="4"/>
  <c r="C321" i="4"/>
  <c r="C322" i="4"/>
  <c r="C323" i="4"/>
  <c r="C324" i="4"/>
  <c r="C325" i="4"/>
  <c r="C326" i="4"/>
  <c r="C327" i="4"/>
  <c r="C328" i="4"/>
  <c r="C329" i="4"/>
  <c r="C330" i="4"/>
  <c r="C331" i="4"/>
  <c r="C332" i="4"/>
  <c r="C333" i="4"/>
  <c r="C334" i="4"/>
  <c r="C335" i="4"/>
  <c r="C336" i="4"/>
  <c r="C337" i="4"/>
  <c r="C338" i="4"/>
  <c r="C339" i="4"/>
  <c r="C340" i="4"/>
  <c r="C341" i="4"/>
  <c r="C342" i="4"/>
  <c r="C343" i="4"/>
  <c r="C344" i="4"/>
  <c r="C345" i="4"/>
  <c r="C346" i="4"/>
  <c r="C347" i="4"/>
  <c r="C348" i="4"/>
  <c r="C349" i="4"/>
  <c r="C350" i="4"/>
  <c r="C351" i="4"/>
  <c r="C352" i="4"/>
  <c r="C353" i="4"/>
  <c r="C354" i="4"/>
  <c r="C355" i="4"/>
  <c r="C356" i="4"/>
  <c r="C357" i="4"/>
  <c r="C358" i="4"/>
  <c r="C359" i="4"/>
  <c r="C360" i="4"/>
  <c r="C361" i="4"/>
  <c r="C362" i="4"/>
  <c r="C363" i="4"/>
  <c r="C364" i="4"/>
  <c r="C365" i="4"/>
  <c r="C366" i="4"/>
  <c r="C367" i="4"/>
  <c r="C368" i="4"/>
  <c r="C369" i="4"/>
  <c r="C370" i="4"/>
  <c r="C371" i="4"/>
  <c r="C372" i="4"/>
  <c r="C373" i="4"/>
  <c r="C374" i="4"/>
  <c r="C375" i="4"/>
  <c r="C376" i="4"/>
  <c r="C377" i="4"/>
  <c r="C378" i="4"/>
  <c r="C379" i="4"/>
  <c r="C380" i="4"/>
  <c r="C381" i="4"/>
  <c r="C382" i="4"/>
  <c r="C383" i="4"/>
  <c r="C384" i="4"/>
  <c r="C385" i="4"/>
  <c r="C386" i="4"/>
  <c r="C387" i="4"/>
  <c r="C388" i="4"/>
  <c r="C389" i="4"/>
  <c r="C390" i="4"/>
  <c r="C391" i="4"/>
  <c r="C392" i="4"/>
  <c r="C393" i="4"/>
  <c r="C394" i="4"/>
  <c r="C395" i="4"/>
  <c r="C396" i="4"/>
  <c r="C397" i="4"/>
  <c r="C398" i="4"/>
  <c r="C399" i="4"/>
  <c r="C400" i="4"/>
  <c r="C401" i="4"/>
  <c r="C402" i="4"/>
  <c r="C403" i="4"/>
  <c r="C404" i="4"/>
  <c r="C405" i="4"/>
  <c r="C406" i="4"/>
  <c r="C407" i="4"/>
  <c r="C408" i="4"/>
  <c r="C409" i="4"/>
  <c r="C410" i="4"/>
  <c r="C411" i="4"/>
  <c r="C412" i="4"/>
  <c r="C413" i="4"/>
  <c r="C414" i="4"/>
  <c r="C415" i="4"/>
  <c r="C416" i="4"/>
  <c r="C417" i="4"/>
  <c r="C418" i="4"/>
  <c r="C419" i="4"/>
  <c r="C420" i="4"/>
  <c r="C421" i="4"/>
  <c r="C422" i="4"/>
  <c r="C423" i="4"/>
  <c r="C424" i="4"/>
  <c r="C425" i="4"/>
  <c r="C426" i="4"/>
  <c r="C427" i="4"/>
  <c r="C428" i="4"/>
  <c r="C429" i="4"/>
  <c r="C430" i="4"/>
  <c r="C431" i="4"/>
  <c r="C432" i="4"/>
  <c r="C433" i="4"/>
  <c r="C434" i="4"/>
  <c r="C435" i="4"/>
  <c r="C436" i="4"/>
  <c r="C437" i="4"/>
  <c r="C438" i="4"/>
  <c r="C439" i="4"/>
  <c r="C440" i="4"/>
  <c r="C441" i="4"/>
  <c r="C442" i="4"/>
  <c r="C443" i="4"/>
  <c r="C444" i="4"/>
  <c r="C445" i="4"/>
  <c r="C446" i="4"/>
  <c r="C447" i="4"/>
  <c r="C448" i="4"/>
  <c r="C449" i="4"/>
  <c r="C450" i="4"/>
  <c r="C451" i="4"/>
  <c r="C452" i="4"/>
  <c r="C453" i="4"/>
  <c r="C454" i="4"/>
  <c r="C455" i="4"/>
  <c r="C456" i="4"/>
  <c r="C457" i="4"/>
  <c r="C458" i="4"/>
  <c r="C459" i="4"/>
  <c r="C460" i="4"/>
  <c r="C461" i="4"/>
  <c r="C462" i="4"/>
  <c r="C463" i="4"/>
  <c r="C464" i="4"/>
  <c r="C465" i="4"/>
  <c r="C466" i="4"/>
  <c r="C467" i="4"/>
  <c r="C468" i="4"/>
  <c r="C469" i="4"/>
  <c r="C470" i="4"/>
  <c r="C471" i="4"/>
  <c r="C472" i="4"/>
  <c r="C473" i="4"/>
  <c r="C474" i="4"/>
  <c r="C475" i="4"/>
  <c r="C476" i="4"/>
  <c r="C477" i="4"/>
  <c r="C478" i="4"/>
  <c r="C479" i="4"/>
  <c r="C480" i="4"/>
  <c r="C481" i="4"/>
  <c r="C482" i="4"/>
  <c r="C483" i="4"/>
  <c r="C484" i="4"/>
  <c r="C485" i="4"/>
  <c r="C486" i="4"/>
  <c r="C487" i="4"/>
  <c r="C488" i="4"/>
  <c r="C489" i="4"/>
  <c r="C490" i="4"/>
  <c r="C491" i="4"/>
  <c r="C492" i="4"/>
  <c r="C493" i="4"/>
  <c r="C494" i="4"/>
  <c r="C495" i="4"/>
  <c r="C496" i="4"/>
  <c r="C497" i="4"/>
  <c r="C498" i="4"/>
  <c r="C499" i="4"/>
  <c r="C500" i="4"/>
  <c r="C501" i="4"/>
  <c r="C502" i="4"/>
  <c r="C503" i="4"/>
  <c r="C504" i="4"/>
  <c r="C505" i="4"/>
  <c r="C506" i="4"/>
  <c r="C507" i="4"/>
  <c r="C508" i="4"/>
  <c r="C509" i="4"/>
  <c r="C510" i="4"/>
  <c r="C511" i="4"/>
  <c r="C512" i="4"/>
  <c r="C513" i="4"/>
  <c r="C514" i="4"/>
  <c r="C515" i="4"/>
  <c r="C516" i="4"/>
  <c r="C517" i="4"/>
  <c r="C518" i="4"/>
  <c r="C519" i="4"/>
  <c r="C520" i="4"/>
  <c r="C521" i="4"/>
  <c r="C522" i="4"/>
  <c r="C523" i="4"/>
  <c r="C524" i="4"/>
  <c r="C525" i="4"/>
  <c r="C526" i="4"/>
  <c r="C527" i="4"/>
  <c r="C528" i="4"/>
  <c r="C529" i="4"/>
  <c r="C530" i="4"/>
  <c r="C531" i="4"/>
  <c r="C532" i="4"/>
  <c r="C533" i="4"/>
  <c r="C534" i="4"/>
  <c r="C535" i="4"/>
  <c r="C536" i="4"/>
  <c r="C537" i="4"/>
  <c r="C538" i="4"/>
  <c r="C539" i="4"/>
  <c r="C540" i="4"/>
  <c r="C541" i="4"/>
  <c r="C542" i="4"/>
  <c r="C543" i="4"/>
  <c r="C544" i="4"/>
  <c r="C545" i="4"/>
  <c r="C546" i="4"/>
  <c r="C547" i="4"/>
  <c r="C548" i="4"/>
  <c r="C549" i="4"/>
  <c r="C550" i="4"/>
  <c r="C551" i="4"/>
  <c r="C552" i="4"/>
  <c r="C553" i="4"/>
  <c r="C554" i="4"/>
  <c r="C555" i="4"/>
  <c r="C556" i="4"/>
  <c r="C557" i="4"/>
  <c r="C558" i="4"/>
  <c r="C559" i="4"/>
  <c r="C560" i="4"/>
  <c r="C561" i="4"/>
  <c r="C562" i="4"/>
  <c r="C563" i="4"/>
  <c r="C564" i="4"/>
  <c r="C565" i="4"/>
  <c r="C566" i="4"/>
  <c r="C567" i="4"/>
  <c r="C568" i="4"/>
  <c r="C569" i="4"/>
  <c r="C570" i="4"/>
  <c r="C571" i="4"/>
  <c r="C572" i="4"/>
  <c r="C573" i="4"/>
  <c r="C574" i="4"/>
  <c r="C575" i="4"/>
  <c r="C576" i="4"/>
  <c r="C577" i="4"/>
  <c r="C578" i="4"/>
  <c r="C579" i="4"/>
  <c r="C580" i="4"/>
  <c r="C581" i="4"/>
  <c r="C582" i="4"/>
  <c r="C583" i="4"/>
  <c r="C584" i="4"/>
  <c r="C585" i="4"/>
  <c r="C586" i="4"/>
  <c r="C587" i="4"/>
  <c r="C588" i="4"/>
  <c r="C589" i="4"/>
  <c r="C590" i="4"/>
  <c r="C591" i="4"/>
  <c r="C592" i="4"/>
  <c r="C593" i="4"/>
  <c r="C594" i="4"/>
  <c r="C595" i="4"/>
  <c r="C596" i="4"/>
  <c r="C597" i="4"/>
  <c r="C598" i="4"/>
  <c r="C599" i="4"/>
  <c r="C600" i="4"/>
  <c r="C601" i="4"/>
  <c r="C602" i="4"/>
  <c r="C603" i="4"/>
  <c r="C604" i="4"/>
  <c r="C605" i="4"/>
  <c r="C606" i="4"/>
  <c r="C607" i="4"/>
  <c r="C608" i="4"/>
  <c r="C609" i="4"/>
  <c r="C610" i="4"/>
  <c r="C611" i="4"/>
  <c r="C612" i="4"/>
  <c r="C613" i="4"/>
  <c r="C614" i="4"/>
  <c r="C615" i="4"/>
  <c r="C616" i="4"/>
  <c r="C617" i="4"/>
  <c r="C618" i="4"/>
  <c r="C619" i="4"/>
  <c r="C620" i="4"/>
  <c r="C621" i="4"/>
  <c r="C622" i="4"/>
  <c r="C623" i="4"/>
  <c r="C624" i="4"/>
  <c r="C625" i="4"/>
  <c r="C626" i="4"/>
  <c r="C627" i="4"/>
  <c r="C628" i="4"/>
  <c r="C629" i="4"/>
  <c r="C630" i="4"/>
  <c r="C631" i="4"/>
  <c r="C632" i="4"/>
  <c r="C633" i="4"/>
  <c r="C634" i="4"/>
  <c r="C635" i="4"/>
  <c r="C636" i="4"/>
  <c r="C637" i="4"/>
  <c r="C638" i="4"/>
  <c r="C639" i="4"/>
  <c r="C640" i="4"/>
  <c r="C641" i="4"/>
  <c r="C642" i="4"/>
  <c r="C643" i="4"/>
  <c r="C644" i="4"/>
  <c r="C645" i="4"/>
  <c r="C646" i="4"/>
  <c r="C647" i="4"/>
  <c r="C648" i="4"/>
  <c r="C649" i="4"/>
  <c r="C650" i="4"/>
  <c r="C651" i="4"/>
  <c r="C652" i="4"/>
  <c r="C653" i="4"/>
  <c r="C654" i="4"/>
  <c r="C655" i="4"/>
  <c r="C656" i="4"/>
  <c r="C657" i="4"/>
  <c r="C658" i="4"/>
  <c r="C659" i="4"/>
  <c r="C660" i="4"/>
  <c r="C661" i="4"/>
  <c r="C662" i="4"/>
  <c r="C663" i="4"/>
  <c r="C664" i="4"/>
  <c r="C665" i="4"/>
  <c r="C666" i="4"/>
  <c r="C667" i="4"/>
  <c r="C668" i="4"/>
  <c r="C669" i="4"/>
  <c r="C670" i="4"/>
  <c r="C671" i="4"/>
  <c r="C672" i="4"/>
  <c r="C673" i="4"/>
  <c r="C674" i="4"/>
  <c r="C675" i="4"/>
  <c r="C676" i="4"/>
  <c r="C677" i="4"/>
  <c r="C678" i="4"/>
  <c r="C679" i="4"/>
  <c r="C680" i="4"/>
  <c r="C681" i="4"/>
  <c r="C682" i="4"/>
  <c r="C683" i="4"/>
  <c r="C684" i="4"/>
  <c r="C685" i="4"/>
  <c r="C686" i="4"/>
  <c r="C687" i="4"/>
  <c r="C688" i="4"/>
  <c r="C689" i="4"/>
  <c r="C690" i="4"/>
  <c r="C691" i="4"/>
  <c r="C692" i="4"/>
  <c r="C693" i="4"/>
  <c r="C694" i="4"/>
  <c r="C695" i="4"/>
  <c r="C696" i="4"/>
  <c r="C697" i="4"/>
  <c r="C698" i="4"/>
  <c r="C699" i="4"/>
  <c r="C700" i="4"/>
  <c r="C701" i="4"/>
  <c r="C702" i="4"/>
  <c r="C703" i="4"/>
  <c r="C704" i="4"/>
  <c r="C705" i="4"/>
  <c r="C706" i="4"/>
  <c r="C707" i="4"/>
  <c r="C708" i="4"/>
  <c r="C709" i="4"/>
  <c r="C710" i="4"/>
  <c r="C711" i="4"/>
  <c r="C712" i="4"/>
  <c r="C713" i="4"/>
  <c r="C714" i="4"/>
  <c r="C715" i="4"/>
  <c r="C716" i="4"/>
  <c r="C717" i="4"/>
  <c r="C718" i="4"/>
  <c r="C719" i="4"/>
  <c r="C720" i="4"/>
  <c r="C721" i="4"/>
  <c r="C722" i="4"/>
  <c r="C723" i="4"/>
  <c r="C724" i="4"/>
  <c r="C725" i="4"/>
  <c r="C726" i="4"/>
  <c r="C727" i="4"/>
  <c r="C728" i="4"/>
  <c r="C729" i="4"/>
  <c r="C730" i="4"/>
  <c r="C731" i="4"/>
  <c r="C732" i="4"/>
  <c r="C733" i="4"/>
  <c r="C734" i="4"/>
  <c r="C735" i="4"/>
  <c r="C736" i="4"/>
  <c r="C737" i="4"/>
  <c r="C738" i="4"/>
  <c r="C739" i="4"/>
  <c r="C740" i="4"/>
  <c r="C741" i="4"/>
  <c r="C742" i="4"/>
  <c r="C743" i="4"/>
  <c r="C744" i="4"/>
  <c r="C745" i="4"/>
  <c r="C746" i="4"/>
  <c r="C747" i="4"/>
  <c r="C748" i="4"/>
  <c r="C749" i="4"/>
  <c r="C750" i="4"/>
  <c r="C751" i="4"/>
  <c r="C752" i="4"/>
  <c r="C753" i="4"/>
  <c r="C754" i="4"/>
  <c r="C755" i="4"/>
  <c r="C756" i="4"/>
  <c r="C757" i="4"/>
  <c r="C758" i="4"/>
  <c r="C759" i="4"/>
  <c r="C760" i="4"/>
  <c r="C761" i="4"/>
  <c r="C762" i="4"/>
  <c r="C763" i="4"/>
  <c r="C764" i="4"/>
  <c r="C765" i="4"/>
  <c r="C766" i="4"/>
  <c r="C767" i="4"/>
  <c r="C768" i="4"/>
  <c r="C769" i="4"/>
  <c r="C770" i="4"/>
  <c r="C771" i="4"/>
  <c r="C772" i="4"/>
  <c r="C773" i="4"/>
  <c r="C774" i="4"/>
  <c r="C775" i="4"/>
  <c r="C776" i="4"/>
  <c r="C777" i="4"/>
  <c r="C778" i="4"/>
  <c r="C779" i="4"/>
  <c r="C780" i="4"/>
  <c r="C781" i="4"/>
  <c r="C782" i="4"/>
  <c r="C783" i="4"/>
  <c r="C784" i="4"/>
  <c r="C785" i="4"/>
  <c r="C786" i="4"/>
  <c r="C787" i="4"/>
  <c r="C788" i="4"/>
  <c r="C789" i="4"/>
  <c r="C790" i="4"/>
  <c r="C791" i="4"/>
  <c r="C792" i="4"/>
  <c r="C793" i="4"/>
  <c r="C794" i="4"/>
  <c r="C795" i="4"/>
  <c r="C796" i="4"/>
  <c r="C797" i="4"/>
  <c r="C798" i="4"/>
  <c r="C799" i="4"/>
  <c r="C800" i="4"/>
  <c r="C801" i="4"/>
  <c r="C802" i="4"/>
  <c r="C803" i="4"/>
  <c r="C804" i="4"/>
  <c r="C805" i="4"/>
  <c r="C806" i="4"/>
  <c r="C807" i="4"/>
  <c r="C808" i="4"/>
  <c r="C809" i="4"/>
  <c r="C810" i="4"/>
  <c r="C811" i="4"/>
  <c r="C812" i="4"/>
  <c r="C813" i="4"/>
  <c r="C814" i="4"/>
  <c r="C815" i="4"/>
  <c r="C816" i="4"/>
  <c r="C817" i="4"/>
  <c r="C818" i="4"/>
  <c r="C819" i="4"/>
  <c r="C820" i="4"/>
  <c r="C821" i="4"/>
  <c r="C822" i="4"/>
  <c r="C823" i="4"/>
  <c r="C824" i="4"/>
  <c r="C825" i="4"/>
  <c r="C826" i="4"/>
  <c r="C827" i="4"/>
  <c r="C828" i="4"/>
  <c r="C829" i="4"/>
  <c r="C830" i="4"/>
  <c r="C831" i="4"/>
  <c r="C832" i="4"/>
  <c r="C833" i="4"/>
  <c r="C834" i="4"/>
  <c r="C835" i="4"/>
  <c r="C836" i="4"/>
  <c r="C837" i="4"/>
  <c r="C838" i="4"/>
  <c r="C839" i="4"/>
  <c r="C840" i="4"/>
  <c r="C841" i="4"/>
  <c r="C842" i="4"/>
  <c r="C843" i="4"/>
  <c r="C844" i="4"/>
  <c r="C845" i="4"/>
  <c r="C846" i="4"/>
  <c r="C847" i="4"/>
  <c r="C848" i="4"/>
  <c r="C849" i="4"/>
  <c r="C850" i="4"/>
  <c r="C851" i="4"/>
  <c r="C852" i="4"/>
  <c r="C853" i="4"/>
  <c r="C854" i="4"/>
  <c r="C855" i="4"/>
  <c r="C856" i="4"/>
  <c r="C857" i="4"/>
  <c r="C858" i="4"/>
  <c r="C859" i="4"/>
  <c r="C860" i="4"/>
  <c r="C861" i="4"/>
  <c r="C862" i="4"/>
  <c r="C863" i="4"/>
  <c r="C864" i="4"/>
  <c r="C865" i="4"/>
  <c r="C866" i="4"/>
  <c r="C867" i="4"/>
  <c r="C868" i="4"/>
  <c r="C869" i="4"/>
  <c r="C870" i="4"/>
  <c r="C871" i="4"/>
  <c r="C872" i="4"/>
  <c r="C873" i="4"/>
  <c r="C874" i="4"/>
  <c r="C875" i="4"/>
  <c r="C876" i="4"/>
  <c r="C877" i="4"/>
  <c r="C878" i="4"/>
  <c r="C879" i="4"/>
  <c r="C880" i="4"/>
  <c r="C881" i="4"/>
  <c r="C882" i="4"/>
  <c r="C883" i="4"/>
  <c r="C884" i="4"/>
  <c r="C885" i="4"/>
  <c r="C886" i="4"/>
  <c r="C887" i="4"/>
  <c r="C888" i="4"/>
  <c r="C889" i="4"/>
  <c r="C890" i="4"/>
  <c r="C891" i="4"/>
  <c r="C892" i="4"/>
  <c r="C893" i="4"/>
  <c r="C894" i="4"/>
  <c r="C895" i="4"/>
  <c r="C896" i="4"/>
  <c r="C897" i="4"/>
  <c r="C898" i="4"/>
  <c r="C899" i="4"/>
  <c r="C900" i="4"/>
  <c r="C901" i="4"/>
  <c r="C902" i="4"/>
  <c r="C903" i="4"/>
  <c r="C904" i="4"/>
  <c r="C905" i="4"/>
  <c r="C906" i="4"/>
  <c r="C907" i="4"/>
  <c r="C908" i="4"/>
  <c r="C909" i="4"/>
  <c r="C910" i="4"/>
  <c r="C911" i="4"/>
  <c r="C912" i="4"/>
  <c r="C913" i="4"/>
  <c r="C914" i="4"/>
  <c r="C915" i="4"/>
  <c r="C916" i="4"/>
  <c r="C917" i="4"/>
  <c r="C918" i="4"/>
  <c r="C919" i="4"/>
  <c r="C920" i="4"/>
  <c r="C921" i="4"/>
  <c r="C922" i="4"/>
  <c r="C923" i="4"/>
  <c r="C924" i="4"/>
  <c r="C925" i="4"/>
  <c r="C926" i="4"/>
  <c r="C927" i="4"/>
  <c r="C928" i="4"/>
  <c r="C929" i="4"/>
  <c r="C930" i="4"/>
  <c r="C931" i="4"/>
  <c r="C932" i="4"/>
  <c r="C933" i="4"/>
  <c r="C934" i="4"/>
  <c r="C935" i="4"/>
  <c r="C936" i="4"/>
  <c r="C937" i="4"/>
  <c r="C938" i="4"/>
  <c r="C939" i="4"/>
  <c r="C940" i="4"/>
  <c r="C941" i="4"/>
  <c r="C942" i="4"/>
  <c r="C943" i="4"/>
  <c r="C944" i="4"/>
  <c r="C945" i="4"/>
  <c r="C946" i="4"/>
  <c r="C947" i="4"/>
  <c r="C948" i="4"/>
  <c r="C949" i="4"/>
  <c r="C950" i="4"/>
  <c r="C951" i="4"/>
  <c r="C952" i="4"/>
  <c r="C953" i="4"/>
  <c r="C954" i="4"/>
  <c r="C955" i="4"/>
  <c r="C956" i="4"/>
  <c r="C957" i="4"/>
  <c r="C958" i="4"/>
  <c r="C959" i="4"/>
  <c r="C960" i="4"/>
  <c r="C961" i="4"/>
  <c r="C962" i="4"/>
  <c r="C963" i="4"/>
  <c r="C964" i="4"/>
  <c r="C965" i="4"/>
  <c r="C966" i="4"/>
  <c r="C967" i="4"/>
  <c r="C968" i="4"/>
  <c r="C969" i="4"/>
  <c r="C970" i="4"/>
  <c r="C971" i="4"/>
  <c r="C972" i="4"/>
  <c r="C973" i="4"/>
  <c r="C974" i="4"/>
  <c r="C975" i="4"/>
  <c r="C976" i="4"/>
  <c r="C977" i="4"/>
  <c r="C978" i="4"/>
  <c r="C979" i="4"/>
  <c r="C980" i="4"/>
  <c r="C981" i="4"/>
  <c r="C982" i="4"/>
  <c r="C983" i="4"/>
  <c r="C984" i="4"/>
  <c r="C985" i="4"/>
  <c r="C986" i="4"/>
  <c r="C987" i="4"/>
  <c r="C988" i="4"/>
  <c r="C989" i="4"/>
  <c r="C990" i="4"/>
  <c r="C991" i="4"/>
  <c r="C992" i="4"/>
  <c r="C993" i="4"/>
  <c r="C994" i="4"/>
  <c r="C995" i="4"/>
  <c r="C996" i="4"/>
  <c r="C997" i="4"/>
  <c r="C998" i="4"/>
  <c r="C999" i="4"/>
  <c r="C1000" i="4"/>
  <c r="C1001" i="4"/>
  <c r="C1002" i="4"/>
  <c r="C1003" i="4"/>
  <c r="C1004" i="4"/>
  <c r="C1005" i="4"/>
  <c r="C1006" i="4"/>
  <c r="C1007" i="4"/>
  <c r="M8" i="23"/>
  <c r="M9" i="23"/>
  <c r="M10" i="23"/>
  <c r="M11" i="23"/>
  <c r="M12" i="23"/>
  <c r="M13" i="23"/>
  <c r="M14" i="23"/>
  <c r="M15" i="23"/>
  <c r="M16" i="23"/>
  <c r="M17" i="23"/>
  <c r="M18" i="23"/>
  <c r="M19" i="23"/>
  <c r="M20" i="23"/>
  <c r="M21" i="23"/>
  <c r="M22" i="23"/>
  <c r="M23" i="23"/>
  <c r="M24" i="23"/>
  <c r="M25" i="23"/>
  <c r="M26" i="23"/>
  <c r="M27" i="23"/>
  <c r="M28" i="23"/>
  <c r="M29" i="23"/>
  <c r="M30" i="23"/>
  <c r="M31" i="23"/>
  <c r="M32" i="23"/>
  <c r="M33" i="23"/>
  <c r="M34" i="23"/>
  <c r="M35" i="23"/>
  <c r="M36" i="23"/>
  <c r="M37" i="23"/>
  <c r="M38" i="23"/>
  <c r="M39" i="23"/>
  <c r="M40" i="23"/>
  <c r="M41" i="23"/>
  <c r="M42" i="23"/>
  <c r="M43" i="23"/>
  <c r="M44" i="23"/>
  <c r="M45" i="23"/>
  <c r="M46" i="23"/>
  <c r="M47" i="23"/>
  <c r="M48" i="23"/>
  <c r="M49" i="23"/>
  <c r="M50" i="23"/>
  <c r="M51" i="23"/>
  <c r="M52" i="23"/>
  <c r="M53" i="23"/>
  <c r="M54" i="23"/>
  <c r="M55" i="23"/>
  <c r="M56" i="23"/>
  <c r="M57" i="23"/>
  <c r="M58" i="23"/>
  <c r="M59" i="23"/>
  <c r="M60" i="23"/>
  <c r="M61" i="23"/>
  <c r="M62" i="23"/>
  <c r="M63" i="23"/>
  <c r="M64" i="23"/>
  <c r="M65" i="23"/>
  <c r="M66" i="23"/>
  <c r="M67" i="23"/>
  <c r="M68" i="23"/>
  <c r="M69" i="23"/>
  <c r="M70" i="23"/>
  <c r="M71" i="23"/>
  <c r="M72" i="23"/>
  <c r="M73" i="23"/>
  <c r="M74" i="23"/>
  <c r="M75" i="23"/>
  <c r="M76" i="23"/>
  <c r="M77" i="23"/>
  <c r="M78" i="23"/>
  <c r="M79" i="23"/>
  <c r="M80" i="23"/>
  <c r="M81" i="23"/>
  <c r="M82" i="23"/>
  <c r="M83" i="23"/>
  <c r="M84" i="23"/>
  <c r="M85" i="23"/>
  <c r="M86" i="23"/>
  <c r="M87" i="23"/>
  <c r="M88" i="23"/>
  <c r="M89" i="23"/>
  <c r="M90" i="23"/>
  <c r="M91" i="23"/>
  <c r="M92" i="23"/>
  <c r="M93" i="23"/>
  <c r="M94" i="23"/>
  <c r="M95" i="23"/>
  <c r="M96" i="23"/>
  <c r="M97" i="23"/>
  <c r="M98" i="23"/>
  <c r="M99" i="23"/>
  <c r="M100" i="23"/>
  <c r="M101" i="23"/>
  <c r="M102" i="23"/>
  <c r="M103" i="23"/>
  <c r="M104" i="23"/>
  <c r="M105" i="23"/>
  <c r="M106" i="23"/>
  <c r="M107" i="23"/>
  <c r="M108" i="23"/>
  <c r="M109" i="23"/>
  <c r="M110" i="23"/>
  <c r="M111" i="23"/>
  <c r="M112" i="23"/>
  <c r="M113" i="23"/>
  <c r="M114" i="23"/>
  <c r="M115" i="23"/>
  <c r="M116" i="23"/>
  <c r="M117" i="23"/>
  <c r="M118" i="23"/>
  <c r="M119" i="23"/>
  <c r="M120" i="23"/>
  <c r="M121" i="23"/>
  <c r="M122" i="23"/>
  <c r="M123" i="23"/>
  <c r="M124" i="23"/>
  <c r="M125" i="23"/>
  <c r="M126" i="23"/>
  <c r="M127" i="23"/>
  <c r="M128" i="23"/>
  <c r="M129" i="23"/>
  <c r="M130" i="23"/>
  <c r="M131" i="23"/>
  <c r="M132" i="23"/>
  <c r="M133" i="23"/>
  <c r="M134" i="23"/>
  <c r="M135" i="23"/>
  <c r="M136" i="23"/>
  <c r="M137" i="23"/>
  <c r="M138" i="23"/>
  <c r="M139" i="23"/>
  <c r="M140" i="23"/>
  <c r="M141" i="23"/>
  <c r="M142" i="23"/>
  <c r="M143" i="23"/>
  <c r="M144" i="23"/>
  <c r="M145" i="23"/>
  <c r="M146" i="23"/>
  <c r="M147" i="23"/>
  <c r="M148" i="23"/>
  <c r="M149" i="23"/>
  <c r="M150" i="23"/>
  <c r="M151" i="23"/>
  <c r="M152" i="23"/>
  <c r="M153" i="23"/>
  <c r="M154" i="23"/>
  <c r="M155" i="23"/>
  <c r="M156" i="23"/>
  <c r="M157" i="23"/>
  <c r="M158" i="23"/>
  <c r="M159" i="23"/>
  <c r="M160" i="23"/>
  <c r="M161" i="23"/>
  <c r="M162" i="23"/>
  <c r="M163" i="23"/>
  <c r="M164" i="23"/>
  <c r="M165" i="23"/>
  <c r="M166" i="23"/>
  <c r="M167" i="23"/>
  <c r="M168" i="23"/>
  <c r="M169" i="23"/>
  <c r="M170" i="23"/>
  <c r="M171" i="23"/>
  <c r="M172" i="23"/>
  <c r="M173" i="23"/>
  <c r="M174" i="23"/>
  <c r="M175" i="23"/>
  <c r="M176" i="23"/>
  <c r="M177" i="23"/>
  <c r="M178" i="23"/>
  <c r="M179" i="23"/>
  <c r="M180" i="23"/>
  <c r="M181" i="23"/>
  <c r="M182" i="23"/>
  <c r="M183" i="23"/>
  <c r="M184" i="23"/>
  <c r="M185" i="23"/>
  <c r="M186" i="23"/>
  <c r="M187" i="23"/>
  <c r="M188" i="23"/>
  <c r="M189" i="23"/>
  <c r="M190" i="23"/>
  <c r="M191" i="23"/>
  <c r="M192" i="23"/>
  <c r="M193" i="23"/>
  <c r="M194" i="23"/>
  <c r="M195" i="23"/>
  <c r="M196" i="23"/>
  <c r="M197" i="23"/>
  <c r="M198" i="23"/>
  <c r="M199" i="23"/>
  <c r="M200" i="23"/>
  <c r="M201" i="23"/>
  <c r="M202" i="23"/>
  <c r="M203" i="23"/>
  <c r="M204" i="23"/>
  <c r="M205" i="23"/>
  <c r="M206" i="23"/>
  <c r="M207" i="23"/>
  <c r="M208" i="23"/>
  <c r="M209" i="23"/>
  <c r="M210" i="23"/>
  <c r="M211" i="23"/>
  <c r="M212" i="23"/>
  <c r="M213" i="23"/>
  <c r="M214" i="23"/>
  <c r="M215" i="23"/>
  <c r="M216" i="23"/>
  <c r="M217" i="23"/>
  <c r="M218" i="23"/>
  <c r="M219" i="23"/>
  <c r="M220" i="23"/>
  <c r="M221" i="23"/>
  <c r="M222" i="23"/>
  <c r="M223" i="23"/>
  <c r="M224" i="23"/>
  <c r="M225" i="23"/>
  <c r="M226" i="23"/>
  <c r="M227" i="23"/>
  <c r="M228" i="23"/>
  <c r="M229" i="23"/>
  <c r="M230" i="23"/>
  <c r="M231" i="23"/>
  <c r="M232" i="23"/>
  <c r="M233" i="23"/>
  <c r="M234" i="23"/>
  <c r="M235" i="23"/>
  <c r="M236" i="23"/>
  <c r="M237" i="23"/>
  <c r="M238" i="23"/>
  <c r="M239" i="23"/>
  <c r="M240" i="23"/>
  <c r="M241" i="23"/>
  <c r="M242" i="23"/>
  <c r="M243" i="23"/>
  <c r="M244" i="23"/>
  <c r="M245" i="23"/>
  <c r="M246" i="23"/>
  <c r="M247" i="23"/>
  <c r="M248" i="23"/>
  <c r="M249" i="23"/>
  <c r="M250" i="23"/>
  <c r="M251" i="23"/>
  <c r="M252" i="23"/>
  <c r="M253" i="23"/>
  <c r="M254" i="23"/>
  <c r="M255" i="23"/>
  <c r="M256" i="23"/>
  <c r="M257" i="23"/>
  <c r="M258" i="23"/>
  <c r="M259" i="23"/>
  <c r="M260" i="23"/>
  <c r="M261" i="23"/>
  <c r="M262" i="23"/>
  <c r="M263" i="23"/>
  <c r="M264" i="23"/>
  <c r="M265" i="23"/>
  <c r="M266" i="23"/>
  <c r="M267" i="23"/>
  <c r="M268" i="23"/>
  <c r="M269" i="23"/>
  <c r="M270" i="23"/>
  <c r="M271" i="23"/>
  <c r="M272" i="23"/>
  <c r="M273" i="23"/>
  <c r="M274" i="23"/>
  <c r="M275" i="23"/>
  <c r="M276" i="23"/>
  <c r="M277" i="23"/>
  <c r="M278" i="23"/>
  <c r="M279" i="23"/>
  <c r="M280" i="23"/>
  <c r="M281" i="23"/>
  <c r="M282" i="23"/>
  <c r="M283" i="23"/>
  <c r="M284" i="23"/>
  <c r="M285" i="23"/>
  <c r="M286" i="23"/>
  <c r="M287" i="23"/>
  <c r="M288" i="23"/>
  <c r="M289" i="23"/>
  <c r="M290" i="23"/>
  <c r="M291" i="23"/>
  <c r="M292" i="23"/>
  <c r="M293" i="23"/>
  <c r="M294" i="23"/>
  <c r="M295" i="23"/>
  <c r="M296" i="23"/>
  <c r="M297" i="23"/>
  <c r="M298" i="23"/>
  <c r="M299" i="23"/>
  <c r="M300" i="23"/>
  <c r="M301" i="23"/>
  <c r="M302" i="23"/>
  <c r="M303" i="23"/>
  <c r="M304" i="23"/>
  <c r="M305" i="23"/>
  <c r="M306" i="23"/>
  <c r="M307" i="23"/>
  <c r="M308" i="23"/>
  <c r="M309" i="23"/>
  <c r="M310" i="23"/>
  <c r="M311" i="23"/>
  <c r="M312" i="23"/>
  <c r="M313" i="23"/>
  <c r="M314" i="23"/>
  <c r="M315" i="23"/>
  <c r="M316" i="23"/>
  <c r="M317" i="23"/>
  <c r="M318" i="23"/>
  <c r="M319" i="23"/>
  <c r="M320" i="23"/>
  <c r="M321" i="23"/>
  <c r="M322" i="23"/>
  <c r="M323" i="23"/>
  <c r="M324" i="23"/>
  <c r="M325" i="23"/>
  <c r="M326" i="23"/>
  <c r="M327" i="23"/>
  <c r="M328" i="23"/>
  <c r="M329" i="23"/>
  <c r="M330" i="23"/>
  <c r="M331" i="23"/>
  <c r="M332" i="23"/>
  <c r="M333" i="23"/>
  <c r="M334" i="23"/>
  <c r="M335" i="23"/>
  <c r="M336" i="23"/>
  <c r="M337" i="23"/>
  <c r="M338" i="23"/>
  <c r="M339" i="23"/>
  <c r="M340" i="23"/>
  <c r="M341" i="23"/>
  <c r="M342" i="23"/>
  <c r="M343" i="23"/>
  <c r="M344" i="23"/>
  <c r="M345" i="23"/>
  <c r="M346" i="23"/>
  <c r="M347" i="23"/>
  <c r="M348" i="23"/>
  <c r="M349" i="23"/>
  <c r="M350" i="23"/>
  <c r="M351" i="23"/>
  <c r="M352" i="23"/>
  <c r="M353" i="23"/>
  <c r="M354" i="23"/>
  <c r="M355" i="23"/>
  <c r="M356" i="23"/>
  <c r="M357" i="23"/>
  <c r="M358" i="23"/>
  <c r="M359" i="23"/>
  <c r="M360" i="23"/>
  <c r="M361" i="23"/>
  <c r="M362" i="23"/>
  <c r="M363" i="23"/>
  <c r="M364" i="23"/>
  <c r="M365" i="23"/>
  <c r="M366" i="23"/>
  <c r="M367" i="23"/>
  <c r="M368" i="23"/>
  <c r="M369" i="23"/>
  <c r="M370" i="23"/>
  <c r="M371" i="23"/>
  <c r="M372" i="23"/>
  <c r="M373" i="23"/>
  <c r="M374" i="23"/>
  <c r="M375" i="23"/>
  <c r="M376" i="23"/>
  <c r="M377" i="23"/>
  <c r="M378" i="23"/>
  <c r="M379" i="23"/>
  <c r="M380" i="23"/>
  <c r="M381" i="23"/>
  <c r="M382" i="23"/>
  <c r="M383" i="23"/>
  <c r="M384" i="23"/>
  <c r="M385" i="23"/>
  <c r="M386" i="23"/>
  <c r="M387" i="23"/>
  <c r="M388" i="23"/>
  <c r="M389" i="23"/>
  <c r="M390" i="23"/>
  <c r="M391" i="23"/>
  <c r="M392" i="23"/>
  <c r="M393" i="23"/>
  <c r="M394" i="23"/>
  <c r="M395" i="23"/>
  <c r="M396" i="23"/>
  <c r="M397" i="23"/>
  <c r="M398" i="23"/>
  <c r="M399" i="23"/>
  <c r="M400" i="23"/>
  <c r="M401" i="23"/>
  <c r="M402" i="23"/>
  <c r="M403" i="23"/>
  <c r="M404" i="23"/>
  <c r="M405" i="23"/>
  <c r="M406" i="23"/>
  <c r="M407" i="23"/>
  <c r="M408" i="23"/>
  <c r="M409" i="23"/>
  <c r="M410" i="23"/>
  <c r="M411" i="23"/>
  <c r="M412" i="23"/>
  <c r="M413" i="23"/>
  <c r="M414" i="23"/>
  <c r="M415" i="23"/>
  <c r="M416" i="23"/>
  <c r="M417" i="23"/>
  <c r="M418" i="23"/>
  <c r="M419" i="23"/>
  <c r="M420" i="23"/>
  <c r="M421" i="23"/>
  <c r="M422" i="23"/>
  <c r="M423" i="23"/>
  <c r="M424" i="23"/>
  <c r="M425" i="23"/>
  <c r="M426" i="23"/>
  <c r="M427" i="23"/>
  <c r="M428" i="23"/>
  <c r="M429" i="23"/>
  <c r="M430" i="23"/>
  <c r="M431" i="23"/>
  <c r="M432" i="23"/>
  <c r="M433" i="23"/>
  <c r="M434" i="23"/>
  <c r="M435" i="23"/>
  <c r="M436" i="23"/>
  <c r="M437" i="23"/>
  <c r="M438" i="23"/>
  <c r="M439" i="23"/>
  <c r="M440" i="23"/>
  <c r="M441" i="23"/>
  <c r="M442" i="23"/>
  <c r="M443" i="23"/>
  <c r="M444" i="23"/>
  <c r="M445" i="23"/>
  <c r="M446" i="23"/>
  <c r="M447" i="23"/>
  <c r="M448" i="23"/>
  <c r="M449" i="23"/>
  <c r="M450" i="23"/>
  <c r="M451" i="23"/>
  <c r="M452" i="23"/>
  <c r="M453" i="23"/>
  <c r="M454" i="23"/>
  <c r="M455" i="23"/>
  <c r="M456" i="23"/>
  <c r="M457" i="23"/>
  <c r="M458" i="23"/>
  <c r="M459" i="23"/>
  <c r="M460" i="23"/>
  <c r="M461" i="23"/>
  <c r="M462" i="23"/>
  <c r="M463" i="23"/>
  <c r="M464" i="23"/>
  <c r="M465" i="23"/>
  <c r="M466" i="23"/>
  <c r="M467" i="23"/>
  <c r="M468" i="23"/>
  <c r="M469" i="23"/>
  <c r="M470" i="23"/>
  <c r="M471" i="23"/>
  <c r="M472" i="23"/>
  <c r="M473" i="23"/>
  <c r="M474" i="23"/>
  <c r="M475" i="23"/>
  <c r="M476" i="23"/>
  <c r="M477" i="23"/>
  <c r="M478" i="23"/>
  <c r="M479" i="23"/>
  <c r="M480" i="23"/>
  <c r="M481" i="23"/>
  <c r="M482" i="23"/>
  <c r="M483" i="23"/>
  <c r="M484" i="23"/>
  <c r="M485" i="23"/>
  <c r="M486" i="23"/>
  <c r="M487" i="23"/>
  <c r="M488" i="23"/>
  <c r="M489" i="23"/>
  <c r="M490" i="23"/>
  <c r="M491" i="23"/>
  <c r="M492" i="23"/>
  <c r="M493" i="23"/>
  <c r="M494" i="23"/>
  <c r="M495" i="23"/>
  <c r="M496" i="23"/>
  <c r="M497" i="23"/>
  <c r="M498" i="23"/>
  <c r="M499" i="23"/>
  <c r="M500" i="23"/>
  <c r="M501" i="23"/>
  <c r="M502" i="23"/>
  <c r="M503" i="23"/>
  <c r="M504" i="23"/>
  <c r="M505" i="23"/>
  <c r="M506" i="23"/>
  <c r="M507" i="23"/>
  <c r="U8" i="23"/>
  <c r="U9" i="23"/>
  <c r="U10" i="23"/>
  <c r="U11" i="23"/>
  <c r="U12" i="23"/>
  <c r="U13" i="23"/>
  <c r="U14" i="23"/>
  <c r="U15" i="23"/>
  <c r="U16" i="23"/>
  <c r="U17" i="23"/>
  <c r="U18" i="23"/>
  <c r="U19" i="23"/>
  <c r="U20" i="23"/>
  <c r="U21" i="23"/>
  <c r="U22" i="23"/>
  <c r="U23" i="23"/>
  <c r="U24" i="23"/>
  <c r="U25" i="23"/>
  <c r="U26" i="23"/>
  <c r="U27" i="23"/>
  <c r="U28" i="23"/>
  <c r="U29" i="23"/>
  <c r="U30" i="23"/>
  <c r="U31" i="23"/>
  <c r="U32" i="23"/>
  <c r="U33" i="23"/>
  <c r="U34" i="23"/>
  <c r="U35" i="23"/>
  <c r="U36" i="23"/>
  <c r="U37" i="23"/>
  <c r="U38" i="23"/>
  <c r="U39" i="23"/>
  <c r="U40" i="23"/>
  <c r="U41" i="23"/>
  <c r="U42" i="23"/>
  <c r="U43" i="23"/>
  <c r="U44" i="23"/>
  <c r="U45" i="23"/>
  <c r="U46" i="23"/>
  <c r="U47" i="23"/>
  <c r="U48" i="23"/>
  <c r="U49" i="23"/>
  <c r="U50" i="23"/>
  <c r="U51" i="23"/>
  <c r="U52" i="23"/>
  <c r="U53" i="23"/>
  <c r="U54" i="23"/>
  <c r="U55" i="23"/>
  <c r="U56" i="23"/>
  <c r="U57" i="23"/>
  <c r="U58" i="23"/>
  <c r="U59" i="23"/>
  <c r="U60" i="23"/>
  <c r="U61" i="23"/>
  <c r="U62" i="23"/>
  <c r="U63" i="23"/>
  <c r="U64" i="23"/>
  <c r="U65" i="23"/>
  <c r="U66" i="23"/>
  <c r="U67" i="23"/>
  <c r="U68" i="23"/>
  <c r="U69" i="23"/>
  <c r="U70" i="23"/>
  <c r="U71" i="23"/>
  <c r="U72" i="23"/>
  <c r="U73" i="23"/>
  <c r="U74" i="23"/>
  <c r="U75" i="23"/>
  <c r="U76" i="23"/>
  <c r="U77" i="23"/>
  <c r="U78" i="23"/>
  <c r="U79" i="23"/>
  <c r="U80" i="23"/>
  <c r="U81" i="23"/>
  <c r="U82" i="23"/>
  <c r="U83" i="23"/>
  <c r="U84" i="23"/>
  <c r="U85" i="23"/>
  <c r="U86" i="23"/>
  <c r="U87" i="23"/>
  <c r="U88" i="23"/>
  <c r="U89" i="23"/>
  <c r="U90" i="23"/>
  <c r="U91" i="23"/>
  <c r="U92" i="23"/>
  <c r="U93" i="23"/>
  <c r="U94" i="23"/>
  <c r="U95" i="23"/>
  <c r="U96" i="23"/>
  <c r="U97" i="23"/>
  <c r="U98" i="23"/>
  <c r="U99" i="23"/>
  <c r="U100" i="23"/>
  <c r="U101" i="23"/>
  <c r="U102" i="23"/>
  <c r="U103" i="23"/>
  <c r="U104" i="23"/>
  <c r="U105" i="23"/>
  <c r="U106" i="23"/>
  <c r="U107" i="23"/>
  <c r="U108" i="23"/>
  <c r="U109" i="23"/>
  <c r="U110" i="23"/>
  <c r="U111" i="23"/>
  <c r="U112" i="23"/>
  <c r="U113" i="23"/>
  <c r="U114" i="23"/>
  <c r="U115" i="23"/>
  <c r="U116" i="23"/>
  <c r="U117" i="23"/>
  <c r="U118" i="23"/>
  <c r="U119" i="23"/>
  <c r="U120" i="23"/>
  <c r="U121" i="23"/>
  <c r="U122" i="23"/>
  <c r="U123" i="23"/>
  <c r="U124" i="23"/>
  <c r="U125" i="23"/>
  <c r="U126" i="23"/>
  <c r="U127" i="23"/>
  <c r="U128" i="23"/>
  <c r="U129" i="23"/>
  <c r="U130" i="23"/>
  <c r="U131" i="23"/>
  <c r="U132" i="23"/>
  <c r="U133" i="23"/>
  <c r="U134" i="23"/>
  <c r="U135" i="23"/>
  <c r="U136" i="23"/>
  <c r="U137" i="23"/>
  <c r="U138" i="23"/>
  <c r="U139" i="23"/>
  <c r="U140" i="23"/>
  <c r="U141" i="23"/>
  <c r="U142" i="23"/>
  <c r="U143" i="23"/>
  <c r="U144" i="23"/>
  <c r="U145" i="23"/>
  <c r="U146" i="23"/>
  <c r="U147" i="23"/>
  <c r="U148" i="23"/>
  <c r="U149" i="23"/>
  <c r="U150" i="23"/>
  <c r="U151" i="23"/>
  <c r="U152" i="23"/>
  <c r="U153" i="23"/>
  <c r="U154" i="23"/>
  <c r="U155" i="23"/>
  <c r="U156" i="23"/>
  <c r="U157" i="23"/>
  <c r="U158" i="23"/>
  <c r="U159" i="23"/>
  <c r="U160" i="23"/>
  <c r="U161" i="23"/>
  <c r="U162" i="23"/>
  <c r="U163" i="23"/>
  <c r="U164" i="23"/>
  <c r="U165" i="23"/>
  <c r="U166" i="23"/>
  <c r="U167" i="23"/>
  <c r="U168" i="23"/>
  <c r="U169" i="23"/>
  <c r="U170" i="23"/>
  <c r="U171" i="23"/>
  <c r="U172" i="23"/>
  <c r="U173" i="23"/>
  <c r="U174" i="23"/>
  <c r="U175" i="23"/>
  <c r="U176" i="23"/>
  <c r="U177" i="23"/>
  <c r="U178" i="23"/>
  <c r="U179" i="23"/>
  <c r="U180" i="23"/>
  <c r="U181" i="23"/>
  <c r="U182" i="23"/>
  <c r="U183" i="23"/>
  <c r="U184" i="23"/>
  <c r="U185" i="23"/>
  <c r="U186" i="23"/>
  <c r="U187" i="23"/>
  <c r="U188" i="23"/>
  <c r="U189" i="23"/>
  <c r="U190" i="23"/>
  <c r="U191" i="23"/>
  <c r="U192" i="23"/>
  <c r="U193" i="23"/>
  <c r="U194" i="23"/>
  <c r="U195" i="23"/>
  <c r="U196" i="23"/>
  <c r="U197" i="23"/>
  <c r="U198" i="23"/>
  <c r="U199" i="23"/>
  <c r="U200" i="23"/>
  <c r="U201" i="23"/>
  <c r="U202" i="23"/>
  <c r="U203" i="23"/>
  <c r="U204" i="23"/>
  <c r="U205" i="23"/>
  <c r="U206" i="23"/>
  <c r="U207" i="23"/>
  <c r="U208" i="23"/>
  <c r="U209" i="23"/>
  <c r="U210" i="23"/>
  <c r="U211" i="23"/>
  <c r="U212" i="23"/>
  <c r="U213" i="23"/>
  <c r="U214" i="23"/>
  <c r="U215" i="23"/>
  <c r="U216" i="23"/>
  <c r="U217" i="23"/>
  <c r="U218" i="23"/>
  <c r="U219" i="23"/>
  <c r="U220" i="23"/>
  <c r="U221" i="23"/>
  <c r="U222" i="23"/>
  <c r="U223" i="23"/>
  <c r="U224" i="23"/>
  <c r="U225" i="23"/>
  <c r="U226" i="23"/>
  <c r="U227" i="23"/>
  <c r="U228" i="23"/>
  <c r="U229" i="23"/>
  <c r="U230" i="23"/>
  <c r="U231" i="23"/>
  <c r="U232" i="23"/>
  <c r="U233" i="23"/>
  <c r="U234" i="23"/>
  <c r="U235" i="23"/>
  <c r="U236" i="23"/>
  <c r="U237" i="23"/>
  <c r="U238" i="23"/>
  <c r="U239" i="23"/>
  <c r="U240" i="23"/>
  <c r="U241" i="23"/>
  <c r="U242" i="23"/>
  <c r="U243" i="23"/>
  <c r="U244" i="23"/>
  <c r="U245" i="23"/>
  <c r="U246" i="23"/>
  <c r="U247" i="23"/>
  <c r="U248" i="23"/>
  <c r="U249" i="23"/>
  <c r="U250" i="23"/>
  <c r="U251" i="23"/>
  <c r="U252" i="23"/>
  <c r="U253" i="23"/>
  <c r="U254" i="23"/>
  <c r="U255" i="23"/>
  <c r="U256" i="23"/>
  <c r="U257" i="23"/>
  <c r="U258" i="23"/>
  <c r="U259" i="23"/>
  <c r="U260" i="23"/>
  <c r="U261" i="23"/>
  <c r="U262" i="23"/>
  <c r="U263" i="23"/>
  <c r="U264" i="23"/>
  <c r="U265" i="23"/>
  <c r="U266" i="23"/>
  <c r="U267" i="23"/>
  <c r="U268" i="23"/>
  <c r="U269" i="23"/>
  <c r="U270" i="23"/>
  <c r="U271" i="23"/>
  <c r="U272" i="23"/>
  <c r="U273" i="23"/>
  <c r="U274" i="23"/>
  <c r="U275" i="23"/>
  <c r="U276" i="23"/>
  <c r="U277" i="23"/>
  <c r="U278" i="23"/>
  <c r="U279" i="23"/>
  <c r="U280" i="23"/>
  <c r="U281" i="23"/>
  <c r="U282" i="23"/>
  <c r="U283" i="23"/>
  <c r="U284" i="23"/>
  <c r="U285" i="23"/>
  <c r="U286" i="23"/>
  <c r="U287" i="23"/>
  <c r="U288" i="23"/>
  <c r="U289" i="23"/>
  <c r="U290" i="23"/>
  <c r="U291" i="23"/>
  <c r="U292" i="23"/>
  <c r="U293" i="23"/>
  <c r="U294" i="23"/>
  <c r="U295" i="23"/>
  <c r="U296" i="23"/>
  <c r="U297" i="23"/>
  <c r="U298" i="23"/>
  <c r="U299" i="23"/>
  <c r="U300" i="23"/>
  <c r="U301" i="23"/>
  <c r="U302" i="23"/>
  <c r="U303" i="23"/>
  <c r="U304" i="23"/>
  <c r="U305" i="23"/>
  <c r="U306" i="23"/>
  <c r="U307" i="23"/>
  <c r="U308" i="23"/>
  <c r="U309" i="23"/>
  <c r="U310" i="23"/>
  <c r="U311" i="23"/>
  <c r="U312" i="23"/>
  <c r="U313" i="23"/>
  <c r="U314" i="23"/>
  <c r="U315" i="23"/>
  <c r="U316" i="23"/>
  <c r="U317" i="23"/>
  <c r="U318" i="23"/>
  <c r="U319" i="23"/>
  <c r="U320" i="23"/>
  <c r="U321" i="23"/>
  <c r="U322" i="23"/>
  <c r="U323" i="23"/>
  <c r="U324" i="23"/>
  <c r="U325" i="23"/>
  <c r="U326" i="23"/>
  <c r="U327" i="23"/>
  <c r="U328" i="23"/>
  <c r="U329" i="23"/>
  <c r="U330" i="23"/>
  <c r="U331" i="23"/>
  <c r="U332" i="23"/>
  <c r="U333" i="23"/>
  <c r="U334" i="23"/>
  <c r="U335" i="23"/>
  <c r="U336" i="23"/>
  <c r="U337" i="23"/>
  <c r="U338" i="23"/>
  <c r="U339" i="23"/>
  <c r="U340" i="23"/>
  <c r="U341" i="23"/>
  <c r="U342" i="23"/>
  <c r="U343" i="23"/>
  <c r="U344" i="23"/>
  <c r="U345" i="23"/>
  <c r="U346" i="23"/>
  <c r="U347" i="23"/>
  <c r="U348" i="23"/>
  <c r="U349" i="23"/>
  <c r="U350" i="23"/>
  <c r="U351" i="23"/>
  <c r="U352" i="23"/>
  <c r="U353" i="23"/>
  <c r="U354" i="23"/>
  <c r="U355" i="23"/>
  <c r="U356" i="23"/>
  <c r="U357" i="23"/>
  <c r="U358" i="23"/>
  <c r="U359" i="23"/>
  <c r="U360" i="23"/>
  <c r="U361" i="23"/>
  <c r="U362" i="23"/>
  <c r="U363" i="23"/>
  <c r="U364" i="23"/>
  <c r="U365" i="23"/>
  <c r="U366" i="23"/>
  <c r="U367" i="23"/>
  <c r="U368" i="23"/>
  <c r="U369" i="23"/>
  <c r="U370" i="23"/>
  <c r="U371" i="23"/>
  <c r="U372" i="23"/>
  <c r="U373" i="23"/>
  <c r="U374" i="23"/>
  <c r="U375" i="23"/>
  <c r="U376" i="23"/>
  <c r="U377" i="23"/>
  <c r="U378" i="23"/>
  <c r="U379" i="23"/>
  <c r="U380" i="23"/>
  <c r="U381" i="23"/>
  <c r="U382" i="23"/>
  <c r="U383" i="23"/>
  <c r="U384" i="23"/>
  <c r="U385" i="23"/>
  <c r="U386" i="23"/>
  <c r="U387" i="23"/>
  <c r="U388" i="23"/>
  <c r="U389" i="23"/>
  <c r="U390" i="23"/>
  <c r="U391" i="23"/>
  <c r="U392" i="23"/>
  <c r="U393" i="23"/>
  <c r="U394" i="23"/>
  <c r="U395" i="23"/>
  <c r="U396" i="23"/>
  <c r="U397" i="23"/>
  <c r="U398" i="23"/>
  <c r="U399" i="23"/>
  <c r="U400" i="23"/>
  <c r="U401" i="23"/>
  <c r="U402" i="23"/>
  <c r="U403" i="23"/>
  <c r="U404" i="23"/>
  <c r="U405" i="23"/>
  <c r="U406" i="23"/>
  <c r="U407" i="23"/>
  <c r="U408" i="23"/>
  <c r="U409" i="23"/>
  <c r="U410" i="23"/>
  <c r="U411" i="23"/>
  <c r="U412" i="23"/>
  <c r="U413" i="23"/>
  <c r="U414" i="23"/>
  <c r="U415" i="23"/>
  <c r="U416" i="23"/>
  <c r="U417" i="23"/>
  <c r="U418" i="23"/>
  <c r="U419" i="23"/>
  <c r="U420" i="23"/>
  <c r="U421" i="23"/>
  <c r="U422" i="23"/>
  <c r="U423" i="23"/>
  <c r="U424" i="23"/>
  <c r="U425" i="23"/>
  <c r="U426" i="23"/>
  <c r="U427" i="23"/>
  <c r="U428" i="23"/>
  <c r="U429" i="23"/>
  <c r="U430" i="23"/>
  <c r="U431" i="23"/>
  <c r="U432" i="23"/>
  <c r="U433" i="23"/>
  <c r="U434" i="23"/>
  <c r="U435" i="23"/>
  <c r="U436" i="23"/>
  <c r="U437" i="23"/>
  <c r="U438" i="23"/>
  <c r="U439" i="23"/>
  <c r="U440" i="23"/>
  <c r="U441" i="23"/>
  <c r="U442" i="23"/>
  <c r="U443" i="23"/>
  <c r="U444" i="23"/>
  <c r="U445" i="23"/>
  <c r="U446" i="23"/>
  <c r="U447" i="23"/>
  <c r="U448" i="23"/>
  <c r="U449" i="23"/>
  <c r="U450" i="23"/>
  <c r="U451" i="23"/>
  <c r="U452" i="23"/>
  <c r="U453" i="23"/>
  <c r="U454" i="23"/>
  <c r="U455" i="23"/>
  <c r="U456" i="23"/>
  <c r="U457" i="23"/>
  <c r="U458" i="23"/>
  <c r="U459" i="23"/>
  <c r="U460" i="23"/>
  <c r="U461" i="23"/>
  <c r="U462" i="23"/>
  <c r="U463" i="23"/>
  <c r="U464" i="23"/>
  <c r="U465" i="23"/>
  <c r="U466" i="23"/>
  <c r="U467" i="23"/>
  <c r="U468" i="23"/>
  <c r="U469" i="23"/>
  <c r="U470" i="23"/>
  <c r="U471" i="23"/>
  <c r="U472" i="23"/>
  <c r="U473" i="23"/>
  <c r="U474" i="23"/>
  <c r="U475" i="23"/>
  <c r="U476" i="23"/>
  <c r="U477" i="23"/>
  <c r="U478" i="23"/>
  <c r="U479" i="23"/>
  <c r="U480" i="23"/>
  <c r="U481" i="23"/>
  <c r="U482" i="23"/>
  <c r="U483" i="23"/>
  <c r="U484" i="23"/>
  <c r="U485" i="23"/>
  <c r="U486" i="23"/>
  <c r="U487" i="23"/>
  <c r="U488" i="23"/>
  <c r="U489" i="23"/>
  <c r="U490" i="23"/>
  <c r="U491" i="23"/>
  <c r="U492" i="23"/>
  <c r="U493" i="23"/>
  <c r="U494" i="23"/>
  <c r="U495" i="23"/>
  <c r="U496" i="23"/>
  <c r="U497" i="23"/>
  <c r="U498" i="23"/>
  <c r="U499" i="23"/>
  <c r="U500" i="23"/>
  <c r="U501" i="23"/>
  <c r="U502" i="23"/>
  <c r="U503" i="23"/>
  <c r="U504" i="23"/>
  <c r="U505" i="23"/>
  <c r="U506" i="23"/>
  <c r="U507" i="23"/>
  <c r="E9" i="4" l="1"/>
  <c r="H51" i="4"/>
  <c r="H52" i="4"/>
  <c r="H53" i="4"/>
  <c r="H54" i="4"/>
  <c r="C52" i="4"/>
  <c r="D53" i="4"/>
  <c r="E54" i="4"/>
  <c r="C51" i="4"/>
  <c r="D52" i="4"/>
  <c r="E53" i="4"/>
  <c r="H50" i="4"/>
  <c r="C54" i="4"/>
  <c r="D51" i="4"/>
  <c r="E52" i="4"/>
  <c r="C53" i="4"/>
  <c r="D54" i="4"/>
  <c r="E51" i="4"/>
  <c r="D50" i="4"/>
  <c r="C50" i="4"/>
  <c r="E50" i="4"/>
  <c r="C47" i="4"/>
  <c r="C43" i="4"/>
  <c r="C39" i="4"/>
  <c r="C35" i="4"/>
  <c r="C31" i="4"/>
  <c r="C27" i="4"/>
  <c r="C23" i="4"/>
  <c r="C19" i="4"/>
  <c r="C15" i="4"/>
  <c r="C11" i="4"/>
  <c r="D47" i="4"/>
  <c r="D43" i="4"/>
  <c r="D39" i="4"/>
  <c r="D35" i="4"/>
  <c r="D31" i="4"/>
  <c r="D27" i="4"/>
  <c r="D23" i="4"/>
  <c r="D19" i="4"/>
  <c r="D15" i="4"/>
  <c r="D11" i="4"/>
  <c r="E47" i="4"/>
  <c r="E43" i="4"/>
  <c r="E39" i="4"/>
  <c r="E35" i="4"/>
  <c r="E31" i="4"/>
  <c r="E27" i="4"/>
  <c r="E23" i="4"/>
  <c r="E19" i="4"/>
  <c r="E15" i="4"/>
  <c r="E11" i="4"/>
  <c r="Q8" i="23"/>
  <c r="R8" i="23" s="1"/>
  <c r="C46" i="4"/>
  <c r="C42" i="4"/>
  <c r="C38" i="4"/>
  <c r="C34" i="4"/>
  <c r="C30" i="4"/>
  <c r="C26" i="4"/>
  <c r="C22" i="4"/>
  <c r="C18" i="4"/>
  <c r="C14" i="4"/>
  <c r="C10" i="4"/>
  <c r="D46" i="4"/>
  <c r="D42" i="4"/>
  <c r="D38" i="4"/>
  <c r="D34" i="4"/>
  <c r="D30" i="4"/>
  <c r="D26" i="4"/>
  <c r="D22" i="4"/>
  <c r="D18" i="4"/>
  <c r="D14" i="4"/>
  <c r="D10" i="4"/>
  <c r="E46" i="4"/>
  <c r="E42" i="4"/>
  <c r="E38" i="4"/>
  <c r="E34" i="4"/>
  <c r="E30" i="4"/>
  <c r="E26" i="4"/>
  <c r="E22" i="4"/>
  <c r="E18" i="4"/>
  <c r="E14" i="4"/>
  <c r="E10" i="4"/>
  <c r="C49" i="4"/>
  <c r="C45" i="4"/>
  <c r="C41" i="4"/>
  <c r="C37" i="4"/>
  <c r="C33" i="4"/>
  <c r="C29" i="4"/>
  <c r="C25" i="4"/>
  <c r="C21" i="4"/>
  <c r="C17" i="4"/>
  <c r="C13" i="4"/>
  <c r="C9" i="4"/>
  <c r="D49" i="4"/>
  <c r="D45" i="4"/>
  <c r="D41" i="4"/>
  <c r="D37" i="4"/>
  <c r="D33" i="4"/>
  <c r="D29" i="4"/>
  <c r="D25" i="4"/>
  <c r="D21" i="4"/>
  <c r="D17" i="4"/>
  <c r="D13" i="4"/>
  <c r="D9" i="4"/>
  <c r="E49" i="4"/>
  <c r="E45" i="4"/>
  <c r="E41" i="4"/>
  <c r="E37" i="4"/>
  <c r="E33" i="4"/>
  <c r="E29" i="4"/>
  <c r="E25" i="4"/>
  <c r="E21" i="4"/>
  <c r="E17" i="4"/>
  <c r="E13" i="4"/>
  <c r="H8" i="4"/>
  <c r="H12" i="4"/>
  <c r="H16" i="4"/>
  <c r="H20" i="4"/>
  <c r="H24" i="4"/>
  <c r="H28" i="4"/>
  <c r="H32" i="4"/>
  <c r="H36" i="4"/>
  <c r="H40" i="4"/>
  <c r="H44" i="4"/>
  <c r="H48" i="4"/>
  <c r="H9" i="4"/>
  <c r="H13" i="4"/>
  <c r="H17" i="4"/>
  <c r="H21" i="4"/>
  <c r="H25" i="4"/>
  <c r="H29" i="4"/>
  <c r="H33" i="4"/>
  <c r="H37" i="4"/>
  <c r="H41" i="4"/>
  <c r="H45" i="4"/>
  <c r="H49" i="4"/>
  <c r="H10" i="4"/>
  <c r="H14" i="4"/>
  <c r="H18" i="4"/>
  <c r="H22" i="4"/>
  <c r="H26" i="4"/>
  <c r="H30" i="4"/>
  <c r="H34" i="4"/>
  <c r="H38" i="4"/>
  <c r="H42" i="4"/>
  <c r="H46" i="4"/>
  <c r="H11" i="4"/>
  <c r="H15" i="4"/>
  <c r="H19" i="4"/>
  <c r="H23" i="4"/>
  <c r="H27" i="4"/>
  <c r="H31" i="4"/>
  <c r="H35" i="4"/>
  <c r="H39" i="4"/>
  <c r="H43" i="4"/>
  <c r="H47" i="4"/>
  <c r="C48" i="4"/>
  <c r="C44" i="4"/>
  <c r="C40" i="4"/>
  <c r="C36" i="4"/>
  <c r="C32" i="4"/>
  <c r="C28" i="4"/>
  <c r="C24" i="4"/>
  <c r="C20" i="4"/>
  <c r="C16" i="4"/>
  <c r="C12" i="4"/>
  <c r="C8" i="4"/>
  <c r="D48" i="4"/>
  <c r="D44" i="4"/>
  <c r="D40" i="4"/>
  <c r="D36" i="4"/>
  <c r="D32" i="4"/>
  <c r="D28" i="4"/>
  <c r="D24" i="4"/>
  <c r="D20" i="4"/>
  <c r="D16" i="4"/>
  <c r="D12" i="4"/>
  <c r="D8" i="4"/>
  <c r="E48" i="4"/>
  <c r="E44" i="4"/>
  <c r="E40" i="4"/>
  <c r="E36" i="4"/>
  <c r="E32" i="4"/>
  <c r="E28" i="4"/>
  <c r="E24" i="4"/>
  <c r="E20" i="4"/>
  <c r="E16" i="4"/>
  <c r="E12" i="4"/>
  <c r="E8" i="4"/>
  <c r="D7" i="26"/>
  <c r="E7" i="26" s="1"/>
  <c r="Q10" i="23"/>
  <c r="R10" i="23" s="1"/>
  <c r="Q9" i="23"/>
  <c r="R9" i="23" s="1"/>
  <c r="Q11" i="23"/>
  <c r="R11" i="23" s="1"/>
  <c r="N9" i="23"/>
  <c r="N10" i="23"/>
  <c r="N11" i="23"/>
  <c r="N12" i="23"/>
  <c r="N13" i="23"/>
  <c r="N14" i="23"/>
  <c r="N15" i="23"/>
  <c r="N16" i="23"/>
  <c r="N17" i="23"/>
  <c r="N19" i="23"/>
  <c r="N21" i="23"/>
  <c r="N22" i="23"/>
  <c r="N23" i="23"/>
  <c r="N24" i="23"/>
  <c r="N25" i="23"/>
  <c r="N26" i="23"/>
  <c r="N27" i="23"/>
  <c r="N29" i="23"/>
  <c r="N30" i="23"/>
  <c r="N31" i="23"/>
  <c r="N32" i="23"/>
  <c r="N33" i="23"/>
  <c r="N35" i="23"/>
  <c r="N37" i="23"/>
  <c r="N38" i="23"/>
  <c r="N39" i="23"/>
  <c r="N40" i="23"/>
  <c r="N41" i="23"/>
  <c r="N43" i="23"/>
  <c r="N45" i="23"/>
  <c r="N46" i="23"/>
  <c r="N47" i="23"/>
  <c r="N48" i="23"/>
  <c r="N49" i="23"/>
  <c r="N51" i="23"/>
  <c r="N53" i="23"/>
  <c r="N54" i="23"/>
  <c r="N55" i="23"/>
  <c r="N56" i="23"/>
  <c r="N57" i="23"/>
  <c r="N59" i="23"/>
  <c r="N61" i="23"/>
  <c r="N62" i="23"/>
  <c r="N63" i="23"/>
  <c r="N64" i="23"/>
  <c r="N65" i="23"/>
  <c r="N67" i="23"/>
  <c r="N69" i="23"/>
  <c r="N70" i="23"/>
  <c r="N71" i="23"/>
  <c r="N72" i="23"/>
  <c r="N73" i="23"/>
  <c r="N75" i="23"/>
  <c r="N77" i="23"/>
  <c r="N78" i="23"/>
  <c r="N79" i="23"/>
  <c r="N80" i="23"/>
  <c r="N81" i="23"/>
  <c r="N83" i="23"/>
  <c r="N85" i="23"/>
  <c r="N86" i="23"/>
  <c r="N87" i="23"/>
  <c r="N88" i="23"/>
  <c r="N89" i="23"/>
  <c r="N90" i="23"/>
  <c r="N91" i="23"/>
  <c r="N93" i="23"/>
  <c r="N94" i="23"/>
  <c r="N95" i="23"/>
  <c r="N96" i="23"/>
  <c r="N97" i="23"/>
  <c r="N99" i="23"/>
  <c r="N101" i="23"/>
  <c r="N102" i="23"/>
  <c r="N103" i="23"/>
  <c r="N104" i="23"/>
  <c r="N105" i="23"/>
  <c r="N107" i="23"/>
  <c r="N109" i="23"/>
  <c r="N110" i="23"/>
  <c r="N111" i="23"/>
  <c r="N112" i="23"/>
  <c r="N113" i="23"/>
  <c r="N115" i="23"/>
  <c r="N117" i="23"/>
  <c r="N118" i="23"/>
  <c r="N119" i="23"/>
  <c r="N120" i="23"/>
  <c r="N121" i="23"/>
  <c r="N123" i="23"/>
  <c r="N125" i="23"/>
  <c r="N126" i="23"/>
  <c r="N127" i="23"/>
  <c r="N128" i="23"/>
  <c r="N129" i="23"/>
  <c r="N131" i="23"/>
  <c r="N133" i="23"/>
  <c r="N134" i="23"/>
  <c r="N135" i="23"/>
  <c r="N136" i="23"/>
  <c r="N137" i="23"/>
  <c r="N139" i="23"/>
  <c r="N141" i="23"/>
  <c r="N142" i="23"/>
  <c r="N143" i="23"/>
  <c r="N144" i="23"/>
  <c r="N145" i="23"/>
  <c r="N147" i="23"/>
  <c r="N149" i="23"/>
  <c r="N150" i="23"/>
  <c r="N151" i="23"/>
  <c r="N152" i="23"/>
  <c r="N153" i="23"/>
  <c r="N154" i="23"/>
  <c r="N155" i="23"/>
  <c r="N157" i="23"/>
  <c r="N158" i="23"/>
  <c r="N159" i="23"/>
  <c r="N160" i="23"/>
  <c r="N161" i="23"/>
  <c r="N163" i="23"/>
  <c r="N165" i="23"/>
  <c r="N166" i="23"/>
  <c r="N167" i="23"/>
  <c r="N168" i="23"/>
  <c r="N169" i="23"/>
  <c r="N171" i="23"/>
  <c r="N173" i="23"/>
  <c r="N174" i="23"/>
  <c r="N175" i="23"/>
  <c r="N176" i="23"/>
  <c r="N177" i="23"/>
  <c r="N178" i="23"/>
  <c r="N179" i="23"/>
  <c r="N180" i="23"/>
  <c r="N181" i="23"/>
  <c r="N182" i="23"/>
  <c r="N183" i="23"/>
  <c r="N184" i="23"/>
  <c r="N185" i="23"/>
  <c r="N186" i="23"/>
  <c r="N187" i="23"/>
  <c r="N188" i="23"/>
  <c r="N189" i="23"/>
  <c r="N190" i="23"/>
  <c r="N191" i="23"/>
  <c r="N192" i="23"/>
  <c r="N193" i="23"/>
  <c r="N194" i="23"/>
  <c r="N195" i="23"/>
  <c r="N196" i="23"/>
  <c r="N197" i="23"/>
  <c r="N198" i="23"/>
  <c r="N199" i="23"/>
  <c r="N200" i="23"/>
  <c r="N201" i="23"/>
  <c r="N202" i="23"/>
  <c r="N203" i="23"/>
  <c r="N204" i="23"/>
  <c r="N205" i="23"/>
  <c r="N206" i="23"/>
  <c r="N207" i="23"/>
  <c r="N208" i="23"/>
  <c r="N209" i="23"/>
  <c r="N210" i="23"/>
  <c r="N211" i="23"/>
  <c r="N212" i="23"/>
  <c r="N213" i="23"/>
  <c r="N214" i="23"/>
  <c r="N215" i="23"/>
  <c r="N216" i="23"/>
  <c r="N217" i="23"/>
  <c r="N218" i="23"/>
  <c r="N219" i="23"/>
  <c r="N220" i="23"/>
  <c r="N221" i="23"/>
  <c r="N222" i="23"/>
  <c r="N223" i="23"/>
  <c r="N224" i="23"/>
  <c r="N225" i="23"/>
  <c r="N226" i="23"/>
  <c r="N227" i="23"/>
  <c r="N228" i="23"/>
  <c r="N229" i="23"/>
  <c r="N230" i="23"/>
  <c r="N231" i="23"/>
  <c r="N232" i="23"/>
  <c r="N233" i="23"/>
  <c r="N234" i="23"/>
  <c r="N235" i="23"/>
  <c r="N236" i="23"/>
  <c r="N237" i="23"/>
  <c r="N238" i="23"/>
  <c r="N239" i="23"/>
  <c r="N240" i="23"/>
  <c r="N241" i="23"/>
  <c r="N242" i="23"/>
  <c r="N243" i="23"/>
  <c r="N244" i="23"/>
  <c r="N245" i="23"/>
  <c r="N246" i="23"/>
  <c r="N247" i="23"/>
  <c r="N248" i="23"/>
  <c r="N249" i="23"/>
  <c r="N250" i="23"/>
  <c r="N251" i="23"/>
  <c r="N252" i="23"/>
  <c r="N253" i="23"/>
  <c r="N254" i="23"/>
  <c r="N255" i="23"/>
  <c r="N256" i="23"/>
  <c r="N257" i="23"/>
  <c r="N258" i="23"/>
  <c r="N259" i="23"/>
  <c r="N260" i="23"/>
  <c r="N261" i="23"/>
  <c r="N262" i="23"/>
  <c r="N263" i="23"/>
  <c r="N264" i="23"/>
  <c r="N265" i="23"/>
  <c r="N266" i="23"/>
  <c r="N267" i="23"/>
  <c r="N268" i="23"/>
  <c r="N269" i="23"/>
  <c r="N270" i="23"/>
  <c r="N271" i="23"/>
  <c r="N272" i="23"/>
  <c r="N273" i="23"/>
  <c r="N274" i="23"/>
  <c r="N275" i="23"/>
  <c r="N276" i="23"/>
  <c r="N277" i="23"/>
  <c r="N278" i="23"/>
  <c r="N279" i="23"/>
  <c r="N280" i="23"/>
  <c r="N281" i="23"/>
  <c r="N282" i="23"/>
  <c r="N283" i="23"/>
  <c r="N284" i="23"/>
  <c r="N285" i="23"/>
  <c r="N286" i="23"/>
  <c r="N287" i="23"/>
  <c r="N288" i="23"/>
  <c r="N289" i="23"/>
  <c r="N290" i="23"/>
  <c r="N291" i="23"/>
  <c r="N292" i="23"/>
  <c r="N293" i="23"/>
  <c r="N294" i="23"/>
  <c r="N295" i="23"/>
  <c r="N296" i="23"/>
  <c r="N297" i="23"/>
  <c r="N298" i="23"/>
  <c r="N299" i="23"/>
  <c r="N300" i="23"/>
  <c r="N301" i="23"/>
  <c r="N302" i="23"/>
  <c r="N303" i="23"/>
  <c r="N304" i="23"/>
  <c r="N305" i="23"/>
  <c r="N306" i="23"/>
  <c r="N307" i="23"/>
  <c r="N308" i="23"/>
  <c r="N309" i="23"/>
  <c r="N310" i="23"/>
  <c r="N311" i="23"/>
  <c r="N312" i="23"/>
  <c r="N313" i="23"/>
  <c r="N314" i="23"/>
  <c r="N315" i="23"/>
  <c r="N316" i="23"/>
  <c r="N317" i="23"/>
  <c r="N318" i="23"/>
  <c r="N319" i="23"/>
  <c r="N320" i="23"/>
  <c r="N321" i="23"/>
  <c r="N322" i="23"/>
  <c r="N323" i="23"/>
  <c r="N324" i="23"/>
  <c r="N325" i="23"/>
  <c r="N326" i="23"/>
  <c r="N327" i="23"/>
  <c r="N328" i="23"/>
  <c r="N329" i="23"/>
  <c r="N330" i="23"/>
  <c r="N331" i="23"/>
  <c r="N332" i="23"/>
  <c r="N333" i="23"/>
  <c r="N334" i="23"/>
  <c r="N335" i="23"/>
  <c r="N336" i="23"/>
  <c r="N337" i="23"/>
  <c r="N338" i="23"/>
  <c r="N339" i="23"/>
  <c r="N340" i="23"/>
  <c r="N341" i="23"/>
  <c r="N342" i="23"/>
  <c r="N343" i="23"/>
  <c r="N344" i="23"/>
  <c r="N345" i="23"/>
  <c r="N346" i="23"/>
  <c r="N347" i="23"/>
  <c r="N348" i="23"/>
  <c r="N349" i="23"/>
  <c r="N350" i="23"/>
  <c r="N351" i="23"/>
  <c r="N352" i="23"/>
  <c r="N353" i="23"/>
  <c r="N354" i="23"/>
  <c r="N355" i="23"/>
  <c r="N356" i="23"/>
  <c r="N357" i="23"/>
  <c r="N358" i="23"/>
  <c r="N359" i="23"/>
  <c r="N360" i="23"/>
  <c r="N361" i="23"/>
  <c r="N362" i="23"/>
  <c r="N363" i="23"/>
  <c r="N364" i="23"/>
  <c r="N365" i="23"/>
  <c r="N366" i="23"/>
  <c r="N367" i="23"/>
  <c r="N368" i="23"/>
  <c r="N370" i="23"/>
  <c r="P371" i="23"/>
  <c r="N371" i="23"/>
  <c r="N372" i="23"/>
  <c r="N373" i="23"/>
  <c r="N374" i="23"/>
  <c r="N375" i="23"/>
  <c r="N376" i="23"/>
  <c r="N378" i="23"/>
  <c r="P379" i="23"/>
  <c r="N379" i="23"/>
  <c r="N380" i="23"/>
  <c r="N381" i="23"/>
  <c r="N382" i="23"/>
  <c r="N383" i="23"/>
  <c r="N384" i="23"/>
  <c r="N386" i="23"/>
  <c r="N388" i="23"/>
  <c r="N389" i="23"/>
  <c r="N390" i="23"/>
  <c r="N391" i="23"/>
  <c r="N392" i="23"/>
  <c r="N394" i="23"/>
  <c r="P395" i="23"/>
  <c r="N395" i="23"/>
  <c r="N396" i="23"/>
  <c r="N397" i="23"/>
  <c r="N398" i="23"/>
  <c r="N399" i="23"/>
  <c r="N400" i="23"/>
  <c r="N402" i="23"/>
  <c r="P403" i="23"/>
  <c r="N403" i="23"/>
  <c r="N404" i="23"/>
  <c r="N405" i="23"/>
  <c r="N406" i="23"/>
  <c r="N407" i="23"/>
  <c r="N408" i="23"/>
  <c r="N410" i="23"/>
  <c r="P411" i="23"/>
  <c r="N411" i="23"/>
  <c r="N412" i="23"/>
  <c r="N413" i="23"/>
  <c r="N414" i="23"/>
  <c r="N415" i="23"/>
  <c r="N416" i="23"/>
  <c r="N418" i="23"/>
  <c r="N420" i="23"/>
  <c r="N421" i="23"/>
  <c r="N422" i="23"/>
  <c r="N423" i="23"/>
  <c r="N424" i="23"/>
  <c r="N426" i="23"/>
  <c r="P427" i="23"/>
  <c r="N427" i="23"/>
  <c r="N428" i="23"/>
  <c r="N429" i="23"/>
  <c r="N430" i="23"/>
  <c r="N431" i="23"/>
  <c r="N432" i="23"/>
  <c r="N434" i="23"/>
  <c r="P435" i="23"/>
  <c r="N435" i="23"/>
  <c r="N436" i="23"/>
  <c r="N437" i="23"/>
  <c r="N438" i="23"/>
  <c r="N439" i="23"/>
  <c r="N440" i="23"/>
  <c r="N442" i="23"/>
  <c r="P443" i="23"/>
  <c r="N443" i="23"/>
  <c r="N444" i="23"/>
  <c r="N445" i="23"/>
  <c r="N446" i="23"/>
  <c r="N447" i="23"/>
  <c r="N448" i="23"/>
  <c r="N450" i="23"/>
  <c r="N452" i="23"/>
  <c r="N453" i="23"/>
  <c r="N454" i="23"/>
  <c r="N455" i="23"/>
  <c r="N456" i="23"/>
  <c r="N458" i="23"/>
  <c r="P459" i="23"/>
  <c r="N459" i="23"/>
  <c r="N460" i="23"/>
  <c r="N461" i="23"/>
  <c r="N462" i="23"/>
  <c r="N463" i="23"/>
  <c r="N464" i="23"/>
  <c r="N466" i="23"/>
  <c r="P467" i="23"/>
  <c r="N467" i="23"/>
  <c r="N468" i="23"/>
  <c r="N469" i="23"/>
  <c r="N470" i="23"/>
  <c r="N471" i="23"/>
  <c r="N472" i="23"/>
  <c r="N474" i="23"/>
  <c r="P475" i="23"/>
  <c r="N475" i="23"/>
  <c r="N476" i="23"/>
  <c r="N477" i="23"/>
  <c r="N478" i="23"/>
  <c r="N479" i="23"/>
  <c r="N480" i="23"/>
  <c r="N482" i="23"/>
  <c r="N484" i="23"/>
  <c r="N485" i="23"/>
  <c r="N486" i="23"/>
  <c r="N487" i="23"/>
  <c r="N488" i="23"/>
  <c r="N490" i="23"/>
  <c r="P491" i="23"/>
  <c r="N491" i="23"/>
  <c r="N492" i="23"/>
  <c r="N493" i="23"/>
  <c r="N494" i="23"/>
  <c r="N495" i="23"/>
  <c r="N496" i="23"/>
  <c r="N498" i="23"/>
  <c r="P499" i="23"/>
  <c r="N499" i="23"/>
  <c r="N500" i="23"/>
  <c r="N501" i="23"/>
  <c r="N502" i="23"/>
  <c r="N503" i="23"/>
  <c r="N504" i="23"/>
  <c r="N506" i="23"/>
  <c r="P507" i="23"/>
  <c r="N507" i="23"/>
  <c r="P10" i="3"/>
  <c r="P9" i="3"/>
  <c r="P8" i="3"/>
  <c r="O11" i="3"/>
  <c r="O10" i="3"/>
  <c r="O9" i="3"/>
  <c r="O8" i="3"/>
  <c r="P11" i="3"/>
  <c r="P13" i="23"/>
  <c r="P14" i="23"/>
  <c r="P15" i="23"/>
  <c r="P16" i="23"/>
  <c r="P17" i="23"/>
  <c r="P19" i="23"/>
  <c r="P21" i="23"/>
  <c r="P22" i="23"/>
  <c r="P23" i="23"/>
  <c r="P24" i="23"/>
  <c r="P25" i="23"/>
  <c r="P27" i="23"/>
  <c r="P29" i="23"/>
  <c r="P30" i="23"/>
  <c r="P31" i="23"/>
  <c r="P32" i="23"/>
  <c r="P33" i="23"/>
  <c r="P35" i="23"/>
  <c r="P37" i="23"/>
  <c r="P38" i="23"/>
  <c r="P39" i="23"/>
  <c r="P40" i="23"/>
  <c r="P41" i="23"/>
  <c r="P43" i="23"/>
  <c r="P45" i="23"/>
  <c r="P46" i="23"/>
  <c r="P47" i="23"/>
  <c r="P48" i="23"/>
  <c r="P49" i="23"/>
  <c r="P51" i="23"/>
  <c r="P53" i="23"/>
  <c r="P54" i="23"/>
  <c r="P55" i="23"/>
  <c r="P56" i="23"/>
  <c r="P57" i="23"/>
  <c r="P59" i="23"/>
  <c r="P61" i="23"/>
  <c r="P62" i="23"/>
  <c r="P63" i="23"/>
  <c r="P64" i="23"/>
  <c r="P65" i="23"/>
  <c r="P67" i="23"/>
  <c r="P69" i="23"/>
  <c r="P70" i="23"/>
  <c r="P71" i="23"/>
  <c r="P72" i="23"/>
  <c r="P73" i="23"/>
  <c r="P75" i="23"/>
  <c r="P77" i="23"/>
  <c r="P78" i="23"/>
  <c r="P79" i="23"/>
  <c r="P80" i="23"/>
  <c r="P81" i="23"/>
  <c r="P83" i="23"/>
  <c r="P85" i="23"/>
  <c r="P86" i="23"/>
  <c r="P87" i="23"/>
  <c r="P88" i="23"/>
  <c r="P89" i="23"/>
  <c r="P90" i="23"/>
  <c r="P91" i="23"/>
  <c r="P93" i="23"/>
  <c r="P94" i="23"/>
  <c r="P95" i="23"/>
  <c r="P96" i="23"/>
  <c r="P97" i="23"/>
  <c r="P99" i="23"/>
  <c r="P101" i="23"/>
  <c r="P102" i="23"/>
  <c r="P103" i="23"/>
  <c r="P104" i="23"/>
  <c r="P105" i="23"/>
  <c r="P107" i="23"/>
  <c r="P109" i="23"/>
  <c r="P110" i="23"/>
  <c r="P111" i="23"/>
  <c r="P112" i="23"/>
  <c r="P113" i="23"/>
  <c r="P115" i="23"/>
  <c r="P117" i="23"/>
  <c r="P118" i="23"/>
  <c r="P119" i="23"/>
  <c r="P120" i="23"/>
  <c r="P121" i="23"/>
  <c r="P123" i="23"/>
  <c r="P125" i="23"/>
  <c r="P126" i="23"/>
  <c r="P127" i="23"/>
  <c r="P128" i="23"/>
  <c r="P129" i="23"/>
  <c r="P131" i="23"/>
  <c r="P133" i="23"/>
  <c r="P134" i="23"/>
  <c r="P135" i="23"/>
  <c r="P136" i="23"/>
  <c r="P137" i="23"/>
  <c r="P139" i="23"/>
  <c r="P141" i="23"/>
  <c r="P142" i="23"/>
  <c r="P143" i="23"/>
  <c r="P144" i="23"/>
  <c r="P145" i="23"/>
  <c r="P147" i="23"/>
  <c r="P149" i="23"/>
  <c r="P150" i="23"/>
  <c r="P151" i="23"/>
  <c r="P152" i="23"/>
  <c r="P153" i="23"/>
  <c r="P155" i="23"/>
  <c r="P157" i="23"/>
  <c r="P158" i="23"/>
  <c r="P159" i="23"/>
  <c r="P160" i="23"/>
  <c r="P161" i="23"/>
  <c r="P163" i="23"/>
  <c r="P165" i="23"/>
  <c r="P166" i="23"/>
  <c r="P167" i="23"/>
  <c r="P168" i="23"/>
  <c r="P169" i="23"/>
  <c r="P171" i="23"/>
  <c r="P173" i="23"/>
  <c r="P174" i="23"/>
  <c r="P175" i="23"/>
  <c r="P176" i="23"/>
  <c r="P177" i="23"/>
  <c r="P178" i="23"/>
  <c r="P179" i="23"/>
  <c r="P180" i="23"/>
  <c r="P181" i="23"/>
  <c r="P182" i="23"/>
  <c r="P183" i="23"/>
  <c r="P184" i="23"/>
  <c r="P185" i="23"/>
  <c r="P186" i="23"/>
  <c r="P187" i="23"/>
  <c r="P188" i="23"/>
  <c r="P189" i="23"/>
  <c r="P190" i="23"/>
  <c r="P191" i="23"/>
  <c r="P192" i="23"/>
  <c r="P193" i="23"/>
  <c r="P194" i="23"/>
  <c r="P195" i="23"/>
  <c r="P196" i="23"/>
  <c r="P197" i="23"/>
  <c r="P198" i="23"/>
  <c r="P199" i="23"/>
  <c r="P200" i="23"/>
  <c r="P201" i="23"/>
  <c r="P202" i="23"/>
  <c r="P203" i="23"/>
  <c r="P204" i="23"/>
  <c r="P205" i="23"/>
  <c r="P206" i="23"/>
  <c r="P207" i="23"/>
  <c r="P208" i="23"/>
  <c r="P209" i="23"/>
  <c r="P210" i="23"/>
  <c r="P211" i="23"/>
  <c r="P212" i="23"/>
  <c r="P213" i="23"/>
  <c r="P214" i="23"/>
  <c r="P215" i="23"/>
  <c r="P216" i="23"/>
  <c r="P217" i="23"/>
  <c r="P218" i="23"/>
  <c r="P219" i="23"/>
  <c r="P220" i="23"/>
  <c r="P221" i="23"/>
  <c r="P222" i="23"/>
  <c r="P223" i="23"/>
  <c r="P224" i="23"/>
  <c r="P225" i="23"/>
  <c r="P226" i="23"/>
  <c r="P227" i="23"/>
  <c r="P228" i="23"/>
  <c r="P229" i="23"/>
  <c r="P230" i="23"/>
  <c r="P231" i="23"/>
  <c r="P232" i="23"/>
  <c r="P233" i="23"/>
  <c r="P234" i="23"/>
  <c r="P235" i="23"/>
  <c r="P236" i="23"/>
  <c r="P237" i="23"/>
  <c r="P238" i="23"/>
  <c r="P239" i="23"/>
  <c r="P240" i="23"/>
  <c r="P241" i="23"/>
  <c r="P242" i="23"/>
  <c r="P243" i="23"/>
  <c r="P244" i="23"/>
  <c r="P245" i="23"/>
  <c r="P246" i="23"/>
  <c r="P247" i="23"/>
  <c r="P248" i="23"/>
  <c r="P249" i="23"/>
  <c r="P250" i="23"/>
  <c r="P251" i="23"/>
  <c r="P252" i="23"/>
  <c r="P253" i="23"/>
  <c r="P254" i="23"/>
  <c r="P255" i="23"/>
  <c r="P256" i="23"/>
  <c r="P257" i="23"/>
  <c r="P258" i="23"/>
  <c r="P259" i="23"/>
  <c r="P260" i="23"/>
  <c r="P261" i="23"/>
  <c r="P262" i="23"/>
  <c r="P263" i="23"/>
  <c r="P264" i="23"/>
  <c r="P265" i="23"/>
  <c r="P266" i="23"/>
  <c r="P267" i="23"/>
  <c r="P268" i="23"/>
  <c r="P269" i="23"/>
  <c r="P270" i="23"/>
  <c r="P271" i="23"/>
  <c r="P272" i="23"/>
  <c r="P273" i="23"/>
  <c r="P274" i="23"/>
  <c r="P275" i="23"/>
  <c r="P276" i="23"/>
  <c r="P277" i="23"/>
  <c r="P278" i="23"/>
  <c r="P279" i="23"/>
  <c r="P280" i="23"/>
  <c r="P281" i="23"/>
  <c r="P282" i="23"/>
  <c r="P283" i="23"/>
  <c r="P284" i="23"/>
  <c r="P285" i="23"/>
  <c r="P286" i="23"/>
  <c r="P287" i="23"/>
  <c r="P288" i="23"/>
  <c r="P289" i="23"/>
  <c r="P290" i="23"/>
  <c r="P291" i="23"/>
  <c r="P292" i="23"/>
  <c r="P293" i="23"/>
  <c r="P294" i="23"/>
  <c r="P295" i="23"/>
  <c r="P296" i="23"/>
  <c r="P297" i="23"/>
  <c r="P298" i="23"/>
  <c r="P299" i="23"/>
  <c r="P300" i="23"/>
  <c r="P301" i="23"/>
  <c r="P302" i="23"/>
  <c r="P303" i="23"/>
  <c r="P304" i="23"/>
  <c r="P305" i="23"/>
  <c r="P306" i="23"/>
  <c r="P307" i="23"/>
  <c r="P308" i="23"/>
  <c r="P309" i="23"/>
  <c r="P310" i="23"/>
  <c r="P311" i="23"/>
  <c r="P312" i="23"/>
  <c r="P313" i="23"/>
  <c r="P314" i="23"/>
  <c r="P315" i="23"/>
  <c r="P316" i="23"/>
  <c r="P317" i="23"/>
  <c r="P318" i="23"/>
  <c r="P319" i="23"/>
  <c r="P320" i="23"/>
  <c r="P321" i="23"/>
  <c r="P322" i="23"/>
  <c r="P323" i="23"/>
  <c r="P324" i="23"/>
  <c r="P325" i="23"/>
  <c r="P326" i="23"/>
  <c r="P327" i="23"/>
  <c r="P328" i="23"/>
  <c r="P329" i="23"/>
  <c r="P330" i="23"/>
  <c r="P331" i="23"/>
  <c r="P332" i="23"/>
  <c r="P333" i="23"/>
  <c r="P334" i="23"/>
  <c r="P335" i="23"/>
  <c r="P336" i="23"/>
  <c r="P337" i="23"/>
  <c r="P338" i="23"/>
  <c r="P339" i="23"/>
  <c r="P340" i="23"/>
  <c r="P341" i="23"/>
  <c r="P342" i="23"/>
  <c r="P343" i="23"/>
  <c r="P344" i="23"/>
  <c r="P345" i="23"/>
  <c r="P346" i="23"/>
  <c r="P347" i="23"/>
  <c r="P348" i="23"/>
  <c r="P349" i="23"/>
  <c r="P350" i="23"/>
  <c r="P351" i="23"/>
  <c r="P352" i="23"/>
  <c r="P353" i="23"/>
  <c r="P354" i="23"/>
  <c r="P355" i="23"/>
  <c r="P356" i="23"/>
  <c r="P357" i="23"/>
  <c r="P358" i="23"/>
  <c r="P359" i="23"/>
  <c r="P360" i="23"/>
  <c r="P361" i="23"/>
  <c r="P362" i="23"/>
  <c r="P363" i="23"/>
  <c r="P364" i="23"/>
  <c r="P365" i="23"/>
  <c r="P366" i="23"/>
  <c r="P367" i="23"/>
  <c r="P368" i="23"/>
  <c r="P370" i="23"/>
  <c r="P372" i="23"/>
  <c r="P373" i="23"/>
  <c r="P374" i="23"/>
  <c r="P375" i="23"/>
  <c r="P376" i="23"/>
  <c r="P378" i="23"/>
  <c r="P380" i="23"/>
  <c r="P381" i="23"/>
  <c r="P382" i="23"/>
  <c r="P383" i="23"/>
  <c r="P384" i="23"/>
  <c r="P385" i="23"/>
  <c r="P386" i="23"/>
  <c r="P388" i="23"/>
  <c r="P389" i="23"/>
  <c r="P390" i="23"/>
  <c r="P391" i="23"/>
  <c r="P392" i="23"/>
  <c r="P393" i="23"/>
  <c r="P394" i="23"/>
  <c r="P396" i="23"/>
  <c r="P397" i="23"/>
  <c r="P398" i="23"/>
  <c r="P399" i="23"/>
  <c r="P400" i="23"/>
  <c r="P402" i="23"/>
  <c r="P404" i="23"/>
  <c r="P405" i="23"/>
  <c r="P406" i="23"/>
  <c r="P407" i="23"/>
  <c r="P408" i="23"/>
  <c r="P410" i="23"/>
  <c r="P412" i="23"/>
  <c r="P413" i="23"/>
  <c r="P414" i="23"/>
  <c r="P415" i="23"/>
  <c r="P416" i="23"/>
  <c r="P417" i="23"/>
  <c r="P418" i="23"/>
  <c r="P420" i="23"/>
  <c r="P421" i="23"/>
  <c r="P422" i="23"/>
  <c r="P423" i="23"/>
  <c r="P424" i="23"/>
  <c r="P425" i="23"/>
  <c r="P426" i="23"/>
  <c r="P428" i="23"/>
  <c r="P429" i="23"/>
  <c r="P430" i="23"/>
  <c r="P431" i="23"/>
  <c r="P432" i="23"/>
  <c r="P434" i="23"/>
  <c r="P436" i="23"/>
  <c r="P437" i="23"/>
  <c r="P438" i="23"/>
  <c r="P439" i="23"/>
  <c r="P440" i="23"/>
  <c r="P442" i="23"/>
  <c r="P444" i="23"/>
  <c r="P445" i="23"/>
  <c r="P446" i="23"/>
  <c r="P447" i="23"/>
  <c r="P448" i="23"/>
  <c r="P449" i="23"/>
  <c r="P450" i="23"/>
  <c r="P452" i="23"/>
  <c r="P453" i="23"/>
  <c r="P454" i="23"/>
  <c r="P455" i="23"/>
  <c r="P456" i="23"/>
  <c r="P457" i="23"/>
  <c r="P458" i="23"/>
  <c r="P460" i="23"/>
  <c r="P461" i="23"/>
  <c r="P462" i="23"/>
  <c r="P463" i="23"/>
  <c r="P464" i="23"/>
  <c r="P466" i="23"/>
  <c r="P468" i="23"/>
  <c r="P469" i="23"/>
  <c r="P470" i="23"/>
  <c r="P471" i="23"/>
  <c r="P472" i="23"/>
  <c r="P474" i="23"/>
  <c r="P476" i="23"/>
  <c r="P477" i="23"/>
  <c r="P478" i="23"/>
  <c r="P479" i="23"/>
  <c r="P480" i="23"/>
  <c r="P481" i="23"/>
  <c r="P482" i="23"/>
  <c r="P484" i="23"/>
  <c r="P485" i="23"/>
  <c r="P486" i="23"/>
  <c r="P487" i="23"/>
  <c r="P488" i="23"/>
  <c r="P489" i="23"/>
  <c r="P490" i="23"/>
  <c r="P492" i="23"/>
  <c r="P493" i="23"/>
  <c r="P494" i="23"/>
  <c r="P495" i="23"/>
  <c r="P496" i="23"/>
  <c r="P498" i="23"/>
  <c r="P500" i="23"/>
  <c r="P501" i="23"/>
  <c r="P502" i="23"/>
  <c r="P503" i="23"/>
  <c r="P504" i="23"/>
  <c r="P506" i="23"/>
  <c r="S13" i="23"/>
  <c r="S14" i="23"/>
  <c r="S15" i="23"/>
  <c r="S16" i="23"/>
  <c r="S17" i="23"/>
  <c r="S19" i="23"/>
  <c r="S21" i="23"/>
  <c r="S22" i="23"/>
  <c r="S23" i="23"/>
  <c r="S24" i="23"/>
  <c r="S25" i="23"/>
  <c r="S27" i="23"/>
  <c r="S29" i="23"/>
  <c r="S30" i="23"/>
  <c r="S31" i="23"/>
  <c r="S32" i="23"/>
  <c r="S33" i="23"/>
  <c r="S35" i="23"/>
  <c r="S37" i="23"/>
  <c r="S38" i="23"/>
  <c r="S39" i="23"/>
  <c r="S40" i="23"/>
  <c r="S41" i="23"/>
  <c r="S43" i="23"/>
  <c r="S45" i="23"/>
  <c r="S46" i="23"/>
  <c r="S47" i="23"/>
  <c r="S48" i="23"/>
  <c r="S49" i="23"/>
  <c r="S51" i="23"/>
  <c r="S53" i="23"/>
  <c r="S54" i="23"/>
  <c r="S55" i="23"/>
  <c r="S56" i="23"/>
  <c r="S57" i="23"/>
  <c r="S59" i="23"/>
  <c r="S61" i="23"/>
  <c r="S62" i="23"/>
  <c r="S63" i="23"/>
  <c r="S64" i="23"/>
  <c r="S65" i="23"/>
  <c r="S67" i="23"/>
  <c r="S69" i="23"/>
  <c r="S70" i="23"/>
  <c r="S71" i="23"/>
  <c r="S72" i="23"/>
  <c r="S73" i="23"/>
  <c r="S75" i="23"/>
  <c r="S77" i="23"/>
  <c r="S78" i="23"/>
  <c r="S79" i="23"/>
  <c r="S80" i="23"/>
  <c r="S81" i="23"/>
  <c r="S83" i="23"/>
  <c r="S85" i="23"/>
  <c r="S86" i="23"/>
  <c r="S87" i="23"/>
  <c r="S88" i="23"/>
  <c r="S89" i="23"/>
  <c r="S91" i="23"/>
  <c r="S93" i="23"/>
  <c r="S94" i="23"/>
  <c r="S95" i="23"/>
  <c r="S96" i="23"/>
  <c r="S97" i="23"/>
  <c r="S99" i="23"/>
  <c r="S101" i="23"/>
  <c r="S102" i="23"/>
  <c r="S103" i="23"/>
  <c r="S104" i="23"/>
  <c r="S105" i="23"/>
  <c r="S107" i="23"/>
  <c r="S109" i="23"/>
  <c r="S110" i="23"/>
  <c r="S111" i="23"/>
  <c r="S112" i="23"/>
  <c r="S113" i="23"/>
  <c r="S115" i="23"/>
  <c r="S117" i="23"/>
  <c r="S118" i="23"/>
  <c r="S119" i="23"/>
  <c r="S120" i="23"/>
  <c r="S121" i="23"/>
  <c r="S123" i="23"/>
  <c r="S125" i="23"/>
  <c r="S126" i="23"/>
  <c r="S127" i="23"/>
  <c r="S128" i="23"/>
  <c r="S129" i="23"/>
  <c r="S131" i="23"/>
  <c r="S133" i="23"/>
  <c r="S134" i="23"/>
  <c r="S135" i="23"/>
  <c r="S136" i="23"/>
  <c r="S137" i="23"/>
  <c r="S139" i="23"/>
  <c r="S141" i="23"/>
  <c r="S142" i="23"/>
  <c r="S143" i="23"/>
  <c r="S144" i="23"/>
  <c r="S145" i="23"/>
  <c r="S147" i="23"/>
  <c r="S149" i="23"/>
  <c r="S150" i="23"/>
  <c r="S151" i="23"/>
  <c r="S152" i="23"/>
  <c r="S153" i="23"/>
  <c r="S154" i="23"/>
  <c r="S155" i="23"/>
  <c r="S157" i="23"/>
  <c r="S158" i="23"/>
  <c r="S159" i="23"/>
  <c r="S160" i="23"/>
  <c r="S161" i="23"/>
  <c r="S163" i="23"/>
  <c r="S164" i="23"/>
  <c r="S165" i="23"/>
  <c r="S166" i="23"/>
  <c r="S167" i="23"/>
  <c r="S168" i="23"/>
  <c r="S169" i="23"/>
  <c r="S171" i="23"/>
  <c r="S172" i="23"/>
  <c r="S173" i="23"/>
  <c r="S174" i="23"/>
  <c r="S175" i="23"/>
  <c r="S176" i="23"/>
  <c r="S177" i="23"/>
  <c r="S178" i="23"/>
  <c r="S179" i="23"/>
  <c r="S180" i="23"/>
  <c r="S181" i="23"/>
  <c r="S182" i="23"/>
  <c r="S183" i="23"/>
  <c r="S184" i="23"/>
  <c r="S185" i="23"/>
  <c r="S186" i="23"/>
  <c r="S187" i="23"/>
  <c r="S188" i="23"/>
  <c r="S189" i="23"/>
  <c r="S190" i="23"/>
  <c r="S191" i="23"/>
  <c r="S192" i="23"/>
  <c r="S193" i="23"/>
  <c r="S194" i="23"/>
  <c r="S195" i="23"/>
  <c r="S196" i="23"/>
  <c r="S197" i="23"/>
  <c r="S198" i="23"/>
  <c r="S199" i="23"/>
  <c r="S200" i="23"/>
  <c r="S201" i="23"/>
  <c r="S202" i="23"/>
  <c r="S203" i="23"/>
  <c r="S204" i="23"/>
  <c r="S205" i="23"/>
  <c r="S206" i="23"/>
  <c r="S207" i="23"/>
  <c r="S208" i="23"/>
  <c r="S209" i="23"/>
  <c r="S210" i="23"/>
  <c r="S211" i="23"/>
  <c r="S212" i="23"/>
  <c r="S213" i="23"/>
  <c r="S214" i="23"/>
  <c r="S215" i="23"/>
  <c r="S216" i="23"/>
  <c r="S217" i="23"/>
  <c r="S218" i="23"/>
  <c r="S219" i="23"/>
  <c r="S220" i="23"/>
  <c r="S221" i="23"/>
  <c r="S222" i="23"/>
  <c r="S223" i="23"/>
  <c r="S224" i="23"/>
  <c r="S225" i="23"/>
  <c r="S226" i="23"/>
  <c r="S227" i="23"/>
  <c r="S228" i="23"/>
  <c r="S229" i="23"/>
  <c r="S230" i="23"/>
  <c r="S231" i="23"/>
  <c r="S232" i="23"/>
  <c r="S233" i="23"/>
  <c r="S234" i="23"/>
  <c r="S235" i="23"/>
  <c r="S236" i="23"/>
  <c r="S237" i="23"/>
  <c r="S238" i="23"/>
  <c r="S239" i="23"/>
  <c r="S240" i="23"/>
  <c r="S241" i="23"/>
  <c r="S242" i="23"/>
  <c r="S243" i="23"/>
  <c r="S244" i="23"/>
  <c r="S245" i="23"/>
  <c r="S246" i="23"/>
  <c r="S247" i="23"/>
  <c r="S248" i="23"/>
  <c r="S249" i="23"/>
  <c r="S250" i="23"/>
  <c r="S251" i="23"/>
  <c r="S252" i="23"/>
  <c r="S253" i="23"/>
  <c r="S254" i="23"/>
  <c r="S255" i="23"/>
  <c r="S256" i="23"/>
  <c r="S257" i="23"/>
  <c r="S258" i="23"/>
  <c r="S259" i="23"/>
  <c r="S260" i="23"/>
  <c r="S261" i="23"/>
  <c r="S262" i="23"/>
  <c r="S263" i="23"/>
  <c r="S264" i="23"/>
  <c r="S265" i="23"/>
  <c r="S266" i="23"/>
  <c r="S267" i="23"/>
  <c r="S268" i="23"/>
  <c r="S269" i="23"/>
  <c r="S270" i="23"/>
  <c r="S271" i="23"/>
  <c r="S272" i="23"/>
  <c r="S273" i="23"/>
  <c r="S274" i="23"/>
  <c r="S275" i="23"/>
  <c r="S276" i="23"/>
  <c r="S277" i="23"/>
  <c r="S278" i="23"/>
  <c r="S279" i="23"/>
  <c r="S280" i="23"/>
  <c r="S281" i="23"/>
  <c r="S282" i="23"/>
  <c r="S283" i="23"/>
  <c r="S284" i="23"/>
  <c r="S285" i="23"/>
  <c r="S286" i="23"/>
  <c r="S287" i="23"/>
  <c r="S288" i="23"/>
  <c r="S289" i="23"/>
  <c r="S290" i="23"/>
  <c r="S291" i="23"/>
  <c r="S292" i="23"/>
  <c r="S293" i="23"/>
  <c r="S294" i="23"/>
  <c r="S295" i="23"/>
  <c r="S296" i="23"/>
  <c r="S297" i="23"/>
  <c r="S298" i="23"/>
  <c r="S299" i="23"/>
  <c r="S300" i="23"/>
  <c r="S301" i="23"/>
  <c r="S302" i="23"/>
  <c r="S303" i="23"/>
  <c r="S304" i="23"/>
  <c r="S305" i="23"/>
  <c r="S306" i="23"/>
  <c r="S307" i="23"/>
  <c r="S308" i="23"/>
  <c r="S309" i="23"/>
  <c r="S310" i="23"/>
  <c r="S311" i="23"/>
  <c r="S312" i="23"/>
  <c r="S313" i="23"/>
  <c r="S314" i="23"/>
  <c r="S315" i="23"/>
  <c r="S316" i="23"/>
  <c r="S317" i="23"/>
  <c r="S318" i="23"/>
  <c r="S319" i="23"/>
  <c r="S320" i="23"/>
  <c r="S321" i="23"/>
  <c r="S322" i="23"/>
  <c r="S323" i="23"/>
  <c r="S324" i="23"/>
  <c r="S325" i="23"/>
  <c r="S326" i="23"/>
  <c r="S327" i="23"/>
  <c r="S328" i="23"/>
  <c r="S329" i="23"/>
  <c r="S330" i="23"/>
  <c r="S331" i="23"/>
  <c r="S332" i="23"/>
  <c r="S333" i="23"/>
  <c r="S334" i="23"/>
  <c r="S335" i="23"/>
  <c r="S336" i="23"/>
  <c r="S337" i="23"/>
  <c r="S338" i="23"/>
  <c r="S339" i="23"/>
  <c r="S340" i="23"/>
  <c r="S341" i="23"/>
  <c r="S342" i="23"/>
  <c r="S343" i="23"/>
  <c r="S344" i="23"/>
  <c r="S345" i="23"/>
  <c r="S346" i="23"/>
  <c r="S347" i="23"/>
  <c r="S348" i="23"/>
  <c r="S349" i="23"/>
  <c r="S350" i="23"/>
  <c r="S351" i="23"/>
  <c r="S352" i="23"/>
  <c r="S353" i="23"/>
  <c r="S354" i="23"/>
  <c r="S355" i="23"/>
  <c r="S356" i="23"/>
  <c r="S357" i="23"/>
  <c r="S358" i="23"/>
  <c r="S359" i="23"/>
  <c r="S360" i="23"/>
  <c r="S361" i="23"/>
  <c r="S362" i="23"/>
  <c r="S363" i="23"/>
  <c r="S364" i="23"/>
  <c r="S365" i="23"/>
  <c r="S366" i="23"/>
  <c r="S367" i="23"/>
  <c r="S368" i="23"/>
  <c r="S370" i="23"/>
  <c r="S371" i="23"/>
  <c r="S372" i="23"/>
  <c r="S373" i="23"/>
  <c r="S374" i="23"/>
  <c r="S375" i="23"/>
  <c r="S376" i="23"/>
  <c r="S378" i="23"/>
  <c r="S379" i="23"/>
  <c r="S380" i="23"/>
  <c r="S381" i="23"/>
  <c r="S382" i="23"/>
  <c r="S383" i="23"/>
  <c r="S384" i="23"/>
  <c r="S386" i="23"/>
  <c r="S388" i="23"/>
  <c r="S389" i="23"/>
  <c r="S390" i="23"/>
  <c r="S391" i="23"/>
  <c r="S392" i="23"/>
  <c r="S394" i="23"/>
  <c r="S396" i="23"/>
  <c r="S397" i="23"/>
  <c r="S398" i="23"/>
  <c r="S399" i="23"/>
  <c r="S400" i="23"/>
  <c r="S402" i="23"/>
  <c r="S403" i="23"/>
  <c r="S404" i="23"/>
  <c r="S405" i="23"/>
  <c r="S406" i="23"/>
  <c r="S407" i="23"/>
  <c r="S408" i="23"/>
  <c r="S410" i="23"/>
  <c r="S411" i="23"/>
  <c r="S412" i="23"/>
  <c r="S413" i="23"/>
  <c r="S414" i="23"/>
  <c r="S415" i="23"/>
  <c r="S416" i="23"/>
  <c r="S418" i="23"/>
  <c r="S420" i="23"/>
  <c r="S421" i="23"/>
  <c r="S422" i="23"/>
  <c r="S423" i="23"/>
  <c r="S424" i="23"/>
  <c r="S426" i="23"/>
  <c r="S428" i="23"/>
  <c r="S429" i="23"/>
  <c r="S430" i="23"/>
  <c r="S431" i="23"/>
  <c r="S432" i="23"/>
  <c r="S434" i="23"/>
  <c r="S435" i="23"/>
  <c r="S436" i="23"/>
  <c r="S437" i="23"/>
  <c r="S438" i="23"/>
  <c r="S439" i="23"/>
  <c r="S440" i="23"/>
  <c r="S442" i="23"/>
  <c r="S443" i="23"/>
  <c r="S444" i="23"/>
  <c r="S445" i="23"/>
  <c r="S446" i="23"/>
  <c r="S447" i="23"/>
  <c r="S448" i="23"/>
  <c r="S450" i="23"/>
  <c r="S452" i="23"/>
  <c r="S453" i="23"/>
  <c r="S454" i="23"/>
  <c r="S455" i="23"/>
  <c r="S456" i="23"/>
  <c r="S458" i="23"/>
  <c r="S460" i="23"/>
  <c r="S461" i="23"/>
  <c r="S462" i="23"/>
  <c r="S463" i="23"/>
  <c r="S464" i="23"/>
  <c r="S466" i="23"/>
  <c r="S467" i="23"/>
  <c r="S468" i="23"/>
  <c r="S469" i="23"/>
  <c r="S470" i="23"/>
  <c r="S471" i="23"/>
  <c r="S472" i="23"/>
  <c r="S474" i="23"/>
  <c r="S475" i="23"/>
  <c r="S476" i="23"/>
  <c r="S477" i="23"/>
  <c r="S478" i="23"/>
  <c r="S479" i="23"/>
  <c r="S480" i="23"/>
  <c r="S482" i="23"/>
  <c r="S484" i="23"/>
  <c r="S485" i="23"/>
  <c r="S486" i="23"/>
  <c r="S487" i="23"/>
  <c r="S488" i="23"/>
  <c r="S490" i="23"/>
  <c r="S492" i="23"/>
  <c r="S493" i="23"/>
  <c r="S494" i="23"/>
  <c r="S495" i="23"/>
  <c r="S496" i="23"/>
  <c r="S498" i="23"/>
  <c r="S499" i="23"/>
  <c r="S500" i="23"/>
  <c r="S501" i="23"/>
  <c r="S502" i="23"/>
  <c r="S503" i="23"/>
  <c r="S504" i="23"/>
  <c r="S506" i="23"/>
  <c r="S507" i="23"/>
  <c r="D7" i="32"/>
  <c r="G9" i="6"/>
  <c r="G8" i="6"/>
  <c r="E8" i="24"/>
  <c r="E9" i="24"/>
  <c r="E10" i="24"/>
  <c r="E11" i="24"/>
  <c r="E12" i="24"/>
  <c r="E13" i="24"/>
  <c r="E14" i="24"/>
  <c r="E15" i="24"/>
  <c r="E16" i="24"/>
  <c r="E17" i="24"/>
  <c r="E18" i="24"/>
  <c r="E19" i="24"/>
  <c r="E20" i="24"/>
  <c r="E21" i="24"/>
  <c r="E22" i="24"/>
  <c r="E23" i="24"/>
  <c r="E24" i="24"/>
  <c r="E25" i="24"/>
  <c r="E26" i="24"/>
  <c r="E27" i="24"/>
  <c r="E28" i="24"/>
  <c r="E29" i="24"/>
  <c r="E30" i="24"/>
  <c r="E31" i="24"/>
  <c r="E32" i="24"/>
  <c r="E33" i="24"/>
  <c r="E34" i="24"/>
  <c r="E35" i="24"/>
  <c r="E36" i="24"/>
  <c r="E37" i="24"/>
  <c r="E38" i="24"/>
  <c r="E39" i="24"/>
  <c r="E40" i="24"/>
  <c r="E41" i="24"/>
  <c r="E42" i="24"/>
  <c r="E43" i="24"/>
  <c r="E44" i="24"/>
  <c r="E45" i="24"/>
  <c r="E46" i="24"/>
  <c r="E47" i="24"/>
  <c r="E48" i="24"/>
  <c r="E49" i="24"/>
  <c r="E50" i="24"/>
  <c r="E51" i="24"/>
  <c r="E52" i="24"/>
  <c r="E53" i="24"/>
  <c r="E54" i="24"/>
  <c r="E55" i="24"/>
  <c r="E56" i="24"/>
  <c r="E57" i="24"/>
  <c r="H5" i="25"/>
  <c r="I5" i="25"/>
  <c r="P12" i="3"/>
  <c r="I12" i="3" s="1"/>
  <c r="P13" i="3"/>
  <c r="H13" i="3" s="1"/>
  <c r="P14" i="3"/>
  <c r="H14" i="3" s="1"/>
  <c r="P15" i="3"/>
  <c r="P16" i="3"/>
  <c r="H16" i="3" s="1"/>
  <c r="P17" i="3"/>
  <c r="H17" i="3" s="1"/>
  <c r="P18" i="3"/>
  <c r="H18" i="3" s="1"/>
  <c r="P19" i="3"/>
  <c r="H19" i="3" s="1"/>
  <c r="P20" i="3"/>
  <c r="H20" i="3"/>
  <c r="P21" i="3"/>
  <c r="H21" i="3" s="1"/>
  <c r="P22" i="3"/>
  <c r="H22" i="3" s="1"/>
  <c r="P23" i="3"/>
  <c r="P24" i="3"/>
  <c r="H24" i="3" s="1"/>
  <c r="P25" i="3"/>
  <c r="H25" i="3" s="1"/>
  <c r="P26" i="3"/>
  <c r="H26" i="3" s="1"/>
  <c r="P27" i="3"/>
  <c r="H27" i="3" s="1"/>
  <c r="P28" i="3"/>
  <c r="H28" i="3" s="1"/>
  <c r="P29" i="3"/>
  <c r="H29" i="3" s="1"/>
  <c r="P30" i="3"/>
  <c r="H30" i="3" s="1"/>
  <c r="P31" i="3"/>
  <c r="P32" i="3"/>
  <c r="H32" i="3" s="1"/>
  <c r="P33" i="3"/>
  <c r="H33" i="3" s="1"/>
  <c r="P34" i="3"/>
  <c r="H34" i="3" s="1"/>
  <c r="P35" i="3"/>
  <c r="I35" i="3" s="1"/>
  <c r="P36" i="3"/>
  <c r="H36" i="3" s="1"/>
  <c r="P37" i="3"/>
  <c r="H37" i="3" s="1"/>
  <c r="P38" i="3"/>
  <c r="H38" i="3" s="1"/>
  <c r="P39" i="3"/>
  <c r="I39" i="3" s="1"/>
  <c r="P40" i="3"/>
  <c r="H40" i="3" s="1"/>
  <c r="P41" i="3"/>
  <c r="I41" i="3" s="1"/>
  <c r="P42" i="3"/>
  <c r="H42" i="3" s="1"/>
  <c r="P43" i="3"/>
  <c r="I43" i="3" s="1"/>
  <c r="P44" i="3"/>
  <c r="H44" i="3" s="1"/>
  <c r="P45" i="3"/>
  <c r="H45" i="3" s="1"/>
  <c r="P46" i="3"/>
  <c r="H46" i="3" s="1"/>
  <c r="P47" i="3"/>
  <c r="I47" i="3" s="1"/>
  <c r="P48" i="3"/>
  <c r="H48" i="3" s="1"/>
  <c r="P49" i="3"/>
  <c r="H49" i="3" s="1"/>
  <c r="P50" i="3"/>
  <c r="H50" i="3" s="1"/>
  <c r="P51" i="3"/>
  <c r="I51" i="3" s="1"/>
  <c r="P52" i="3"/>
  <c r="H52" i="3" s="1"/>
  <c r="P53" i="3"/>
  <c r="H53" i="3" s="1"/>
  <c r="P54" i="3"/>
  <c r="H54" i="3" s="1"/>
  <c r="P55" i="3"/>
  <c r="I55" i="3" s="1"/>
  <c r="P56" i="3"/>
  <c r="H56" i="3" s="1"/>
  <c r="P57" i="3"/>
  <c r="I57" i="3" s="1"/>
  <c r="P58" i="3"/>
  <c r="H58" i="3" s="1"/>
  <c r="P59" i="3"/>
  <c r="I59" i="3" s="1"/>
  <c r="P60" i="3"/>
  <c r="H60" i="3" s="1"/>
  <c r="P61" i="3"/>
  <c r="H61" i="3" s="1"/>
  <c r="P62" i="3"/>
  <c r="H62" i="3" s="1"/>
  <c r="P63" i="3"/>
  <c r="I63" i="3" s="1"/>
  <c r="P64" i="3"/>
  <c r="H64" i="3" s="1"/>
  <c r="P65" i="3"/>
  <c r="H65" i="3" s="1"/>
  <c r="P66" i="3"/>
  <c r="H66" i="3" s="1"/>
  <c r="P67" i="3"/>
  <c r="I67" i="3" s="1"/>
  <c r="P68" i="3"/>
  <c r="H68" i="3" s="1"/>
  <c r="P69" i="3"/>
  <c r="H69" i="3" s="1"/>
  <c r="P70" i="3"/>
  <c r="H70" i="3" s="1"/>
  <c r="P71" i="3"/>
  <c r="I71" i="3" s="1"/>
  <c r="P72" i="3"/>
  <c r="H72" i="3" s="1"/>
  <c r="P73" i="3"/>
  <c r="I73" i="3" s="1"/>
  <c r="P74" i="3"/>
  <c r="H74" i="3" s="1"/>
  <c r="P75" i="3"/>
  <c r="I75" i="3" s="1"/>
  <c r="P76" i="3"/>
  <c r="H76" i="3" s="1"/>
  <c r="P77" i="3"/>
  <c r="H77" i="3" s="1"/>
  <c r="P78" i="3"/>
  <c r="H78" i="3" s="1"/>
  <c r="P79" i="3"/>
  <c r="I79" i="3" s="1"/>
  <c r="P80" i="3"/>
  <c r="H80" i="3" s="1"/>
  <c r="P81" i="3"/>
  <c r="H81" i="3" s="1"/>
  <c r="P82" i="3"/>
  <c r="H82" i="3" s="1"/>
  <c r="P83" i="3"/>
  <c r="I83" i="3" s="1"/>
  <c r="H83" i="3"/>
  <c r="P84" i="3"/>
  <c r="H84" i="3" s="1"/>
  <c r="P85" i="3"/>
  <c r="H85" i="3" s="1"/>
  <c r="P86" i="3"/>
  <c r="H86" i="3" s="1"/>
  <c r="P87" i="3"/>
  <c r="P88" i="3"/>
  <c r="H88" i="3" s="1"/>
  <c r="P89" i="3"/>
  <c r="H89" i="3" s="1"/>
  <c r="P90" i="3"/>
  <c r="H90" i="3" s="1"/>
  <c r="P91" i="3"/>
  <c r="I91" i="3" s="1"/>
  <c r="P92" i="3"/>
  <c r="H92" i="3" s="1"/>
  <c r="P93" i="3"/>
  <c r="H93" i="3" s="1"/>
  <c r="P94" i="3"/>
  <c r="H94" i="3" s="1"/>
  <c r="P95" i="3"/>
  <c r="P96" i="3"/>
  <c r="H96" i="3" s="1"/>
  <c r="P97" i="3"/>
  <c r="H97" i="3" s="1"/>
  <c r="P98" i="3"/>
  <c r="H98" i="3" s="1"/>
  <c r="P99" i="3"/>
  <c r="I99" i="3" s="1"/>
  <c r="P100" i="3"/>
  <c r="P101" i="3"/>
  <c r="H101" i="3" s="1"/>
  <c r="P102" i="3"/>
  <c r="H102" i="3" s="1"/>
  <c r="P103" i="3"/>
  <c r="P104" i="3"/>
  <c r="H104" i="3" s="1"/>
  <c r="P105" i="3"/>
  <c r="I105" i="3" s="1"/>
  <c r="P106" i="3"/>
  <c r="H106" i="3" s="1"/>
  <c r="P107" i="3"/>
  <c r="I107" i="3" s="1"/>
  <c r="P108" i="3"/>
  <c r="H108" i="3" s="1"/>
  <c r="P109" i="3"/>
  <c r="H109" i="3" s="1"/>
  <c r="P110" i="3"/>
  <c r="H110" i="3" s="1"/>
  <c r="P111" i="3"/>
  <c r="P112" i="3"/>
  <c r="H112" i="3" s="1"/>
  <c r="P113" i="3"/>
  <c r="H113" i="3" s="1"/>
  <c r="P114" i="3"/>
  <c r="H114" i="3" s="1"/>
  <c r="P115" i="3"/>
  <c r="I115" i="3" s="1"/>
  <c r="P116" i="3"/>
  <c r="P117" i="3"/>
  <c r="H117" i="3" s="1"/>
  <c r="P118" i="3"/>
  <c r="H118" i="3" s="1"/>
  <c r="P119" i="3"/>
  <c r="P120" i="3"/>
  <c r="H120" i="3" s="1"/>
  <c r="P121" i="3"/>
  <c r="I121" i="3" s="1"/>
  <c r="P122" i="3"/>
  <c r="H122" i="3" s="1"/>
  <c r="P123" i="3"/>
  <c r="I123" i="3" s="1"/>
  <c r="P124" i="3"/>
  <c r="H124" i="3" s="1"/>
  <c r="P125" i="3"/>
  <c r="H125" i="3" s="1"/>
  <c r="P126" i="3"/>
  <c r="P127" i="3"/>
  <c r="P128" i="3"/>
  <c r="H128" i="3" s="1"/>
  <c r="P129" i="3"/>
  <c r="H129" i="3" s="1"/>
  <c r="P130" i="3"/>
  <c r="H130" i="3" s="1"/>
  <c r="P131" i="3"/>
  <c r="I131" i="3" s="1"/>
  <c r="P132" i="3"/>
  <c r="P133" i="3"/>
  <c r="H133" i="3" s="1"/>
  <c r="P134" i="3"/>
  <c r="H134" i="3" s="1"/>
  <c r="P135" i="3"/>
  <c r="P136" i="3"/>
  <c r="H136" i="3" s="1"/>
  <c r="P137" i="3"/>
  <c r="I137" i="3" s="1"/>
  <c r="P138" i="3"/>
  <c r="H138" i="3" s="1"/>
  <c r="P139" i="3"/>
  <c r="I139" i="3" s="1"/>
  <c r="P140" i="3"/>
  <c r="H140" i="3" s="1"/>
  <c r="P141" i="3"/>
  <c r="H141" i="3" s="1"/>
  <c r="P142" i="3"/>
  <c r="P143" i="3"/>
  <c r="P144" i="3"/>
  <c r="H144" i="3" s="1"/>
  <c r="P145" i="3"/>
  <c r="H145" i="3" s="1"/>
  <c r="P146" i="3"/>
  <c r="H146" i="3" s="1"/>
  <c r="P147" i="3"/>
  <c r="I147" i="3" s="1"/>
  <c r="P148" i="3"/>
  <c r="P149" i="3"/>
  <c r="H149" i="3" s="1"/>
  <c r="P150" i="3"/>
  <c r="H150" i="3" s="1"/>
  <c r="P151" i="3"/>
  <c r="P152" i="3"/>
  <c r="H152" i="3" s="1"/>
  <c r="P153" i="3"/>
  <c r="I153" i="3" s="1"/>
  <c r="P154" i="3"/>
  <c r="H154" i="3" s="1"/>
  <c r="P155" i="3"/>
  <c r="I155" i="3" s="1"/>
  <c r="P156" i="3"/>
  <c r="H156" i="3" s="1"/>
  <c r="P157" i="3"/>
  <c r="H157" i="3" s="1"/>
  <c r="P158" i="3"/>
  <c r="P159" i="3"/>
  <c r="P160" i="3"/>
  <c r="H160" i="3" s="1"/>
  <c r="P161" i="3"/>
  <c r="H161" i="3" s="1"/>
  <c r="P162" i="3"/>
  <c r="H162" i="3" s="1"/>
  <c r="P163" i="3"/>
  <c r="I163" i="3" s="1"/>
  <c r="P164" i="3"/>
  <c r="P165" i="3"/>
  <c r="H165" i="3" s="1"/>
  <c r="P166" i="3"/>
  <c r="H166" i="3" s="1"/>
  <c r="P167" i="3"/>
  <c r="P168" i="3"/>
  <c r="H168" i="3" s="1"/>
  <c r="P169" i="3"/>
  <c r="I169" i="3" s="1"/>
  <c r="P170" i="3"/>
  <c r="H170" i="3" s="1"/>
  <c r="P171" i="3"/>
  <c r="I171" i="3" s="1"/>
  <c r="P172" i="3"/>
  <c r="H172" i="3" s="1"/>
  <c r="P173" i="3"/>
  <c r="H173" i="3" s="1"/>
  <c r="P174" i="3"/>
  <c r="P175" i="3"/>
  <c r="P176" i="3"/>
  <c r="H176" i="3" s="1"/>
  <c r="P177" i="3"/>
  <c r="H177" i="3" s="1"/>
  <c r="P178" i="3"/>
  <c r="H178" i="3" s="1"/>
  <c r="P179" i="3"/>
  <c r="I179" i="3" s="1"/>
  <c r="P180" i="3"/>
  <c r="P181" i="3"/>
  <c r="H181" i="3" s="1"/>
  <c r="P182" i="3"/>
  <c r="H182" i="3" s="1"/>
  <c r="P183" i="3"/>
  <c r="P184" i="3"/>
  <c r="H184" i="3" s="1"/>
  <c r="P185" i="3"/>
  <c r="H185" i="3" s="1"/>
  <c r="P186" i="3"/>
  <c r="H186" i="3" s="1"/>
  <c r="P187" i="3"/>
  <c r="I187" i="3" s="1"/>
  <c r="P188" i="3"/>
  <c r="H188" i="3" s="1"/>
  <c r="P189" i="3"/>
  <c r="H189" i="3" s="1"/>
  <c r="P190" i="3"/>
  <c r="H190" i="3" s="1"/>
  <c r="P191" i="3"/>
  <c r="P192" i="3"/>
  <c r="H192" i="3" s="1"/>
  <c r="P193" i="3"/>
  <c r="H193" i="3" s="1"/>
  <c r="P194" i="3"/>
  <c r="H194" i="3" s="1"/>
  <c r="P195" i="3"/>
  <c r="I195" i="3" s="1"/>
  <c r="P196" i="3"/>
  <c r="H196" i="3" s="1"/>
  <c r="P197" i="3"/>
  <c r="H197" i="3" s="1"/>
  <c r="P198" i="3"/>
  <c r="H198" i="3" s="1"/>
  <c r="P199" i="3"/>
  <c r="P200" i="3"/>
  <c r="H200" i="3" s="1"/>
  <c r="P201" i="3"/>
  <c r="H201" i="3" s="1"/>
  <c r="P202" i="3"/>
  <c r="H202" i="3" s="1"/>
  <c r="P203" i="3"/>
  <c r="I203" i="3" s="1"/>
  <c r="P204" i="3"/>
  <c r="H204" i="3" s="1"/>
  <c r="P205" i="3"/>
  <c r="H205" i="3" s="1"/>
  <c r="P206" i="3"/>
  <c r="H206" i="3" s="1"/>
  <c r="P207" i="3"/>
  <c r="P208" i="3"/>
  <c r="H208" i="3" s="1"/>
  <c r="P209" i="3"/>
  <c r="H209" i="3" s="1"/>
  <c r="P210" i="3"/>
  <c r="H210" i="3" s="1"/>
  <c r="P211" i="3"/>
  <c r="I211" i="3" s="1"/>
  <c r="P212" i="3"/>
  <c r="H212" i="3" s="1"/>
  <c r="P213" i="3"/>
  <c r="H213" i="3" s="1"/>
  <c r="P214" i="3"/>
  <c r="H214" i="3" s="1"/>
  <c r="P215" i="3"/>
  <c r="P216" i="3"/>
  <c r="H216" i="3" s="1"/>
  <c r="P217" i="3"/>
  <c r="H217" i="3" s="1"/>
  <c r="P218" i="3"/>
  <c r="H218" i="3" s="1"/>
  <c r="P219" i="3"/>
  <c r="I219" i="3" s="1"/>
  <c r="P220" i="3"/>
  <c r="H220" i="3" s="1"/>
  <c r="P221" i="3"/>
  <c r="H221" i="3" s="1"/>
  <c r="P222" i="3"/>
  <c r="H222" i="3" s="1"/>
  <c r="P223" i="3"/>
  <c r="P224" i="3"/>
  <c r="H224" i="3" s="1"/>
  <c r="P225" i="3"/>
  <c r="H225" i="3" s="1"/>
  <c r="P226" i="3"/>
  <c r="H226" i="3" s="1"/>
  <c r="P227" i="3"/>
  <c r="I227" i="3" s="1"/>
  <c r="P228" i="3"/>
  <c r="H228" i="3" s="1"/>
  <c r="P229" i="3"/>
  <c r="H229" i="3" s="1"/>
  <c r="P230" i="3"/>
  <c r="H230" i="3" s="1"/>
  <c r="P231" i="3"/>
  <c r="P232" i="3"/>
  <c r="H232" i="3" s="1"/>
  <c r="P233" i="3"/>
  <c r="H233" i="3" s="1"/>
  <c r="P234" i="3"/>
  <c r="H234" i="3" s="1"/>
  <c r="P235" i="3"/>
  <c r="I235" i="3" s="1"/>
  <c r="P236" i="3"/>
  <c r="H236" i="3" s="1"/>
  <c r="P237" i="3"/>
  <c r="H237" i="3" s="1"/>
  <c r="P238" i="3"/>
  <c r="H238" i="3" s="1"/>
  <c r="P239" i="3"/>
  <c r="P240" i="3"/>
  <c r="H240" i="3" s="1"/>
  <c r="P241" i="3"/>
  <c r="H241" i="3" s="1"/>
  <c r="P242" i="3"/>
  <c r="H242" i="3" s="1"/>
  <c r="P243" i="3"/>
  <c r="I243" i="3" s="1"/>
  <c r="P244" i="3"/>
  <c r="H244" i="3" s="1"/>
  <c r="P245" i="3"/>
  <c r="H245" i="3" s="1"/>
  <c r="P246" i="3"/>
  <c r="H246" i="3" s="1"/>
  <c r="P247" i="3"/>
  <c r="P248" i="3"/>
  <c r="H248" i="3" s="1"/>
  <c r="P249" i="3"/>
  <c r="H249" i="3" s="1"/>
  <c r="P250" i="3"/>
  <c r="H250" i="3" s="1"/>
  <c r="P251" i="3"/>
  <c r="I251" i="3" s="1"/>
  <c r="P252" i="3"/>
  <c r="H252" i="3" s="1"/>
  <c r="P253" i="3"/>
  <c r="H253" i="3" s="1"/>
  <c r="P254" i="3"/>
  <c r="H254" i="3" s="1"/>
  <c r="P255" i="3"/>
  <c r="P256" i="3"/>
  <c r="H256" i="3" s="1"/>
  <c r="P257" i="3"/>
  <c r="H257" i="3" s="1"/>
  <c r="P258" i="3"/>
  <c r="H258" i="3" s="1"/>
  <c r="P259" i="3"/>
  <c r="I259" i="3" s="1"/>
  <c r="P260" i="3"/>
  <c r="H260" i="3" s="1"/>
  <c r="P261" i="3"/>
  <c r="H261" i="3" s="1"/>
  <c r="P262" i="3"/>
  <c r="H262" i="3" s="1"/>
  <c r="P263" i="3"/>
  <c r="P264" i="3"/>
  <c r="H264" i="3" s="1"/>
  <c r="P265" i="3"/>
  <c r="H265" i="3" s="1"/>
  <c r="P266" i="3"/>
  <c r="H266" i="3" s="1"/>
  <c r="P267" i="3"/>
  <c r="I267" i="3" s="1"/>
  <c r="P268" i="3"/>
  <c r="H268" i="3" s="1"/>
  <c r="P269" i="3"/>
  <c r="H269" i="3" s="1"/>
  <c r="P270" i="3"/>
  <c r="H270" i="3" s="1"/>
  <c r="P271" i="3"/>
  <c r="P272" i="3"/>
  <c r="H272" i="3" s="1"/>
  <c r="P273" i="3"/>
  <c r="H273" i="3" s="1"/>
  <c r="P274" i="3"/>
  <c r="H274" i="3" s="1"/>
  <c r="P275" i="3"/>
  <c r="I275" i="3" s="1"/>
  <c r="P276" i="3"/>
  <c r="H276" i="3" s="1"/>
  <c r="P277" i="3"/>
  <c r="H277" i="3" s="1"/>
  <c r="P278" i="3"/>
  <c r="H278" i="3" s="1"/>
  <c r="P279" i="3"/>
  <c r="P280" i="3"/>
  <c r="H280" i="3" s="1"/>
  <c r="P281" i="3"/>
  <c r="H281" i="3" s="1"/>
  <c r="P282" i="3"/>
  <c r="H282" i="3" s="1"/>
  <c r="P283" i="3"/>
  <c r="I283" i="3" s="1"/>
  <c r="P284" i="3"/>
  <c r="H284" i="3" s="1"/>
  <c r="P285" i="3"/>
  <c r="H285" i="3" s="1"/>
  <c r="P286" i="3"/>
  <c r="H286" i="3" s="1"/>
  <c r="P287" i="3"/>
  <c r="P288" i="3"/>
  <c r="H288" i="3" s="1"/>
  <c r="P289" i="3"/>
  <c r="H289" i="3" s="1"/>
  <c r="P290" i="3"/>
  <c r="H290" i="3" s="1"/>
  <c r="P291" i="3"/>
  <c r="I291" i="3" s="1"/>
  <c r="P292" i="3"/>
  <c r="H292" i="3" s="1"/>
  <c r="P293" i="3"/>
  <c r="H293" i="3" s="1"/>
  <c r="P294" i="3"/>
  <c r="H294" i="3" s="1"/>
  <c r="P295" i="3"/>
  <c r="P296" i="3"/>
  <c r="H296" i="3" s="1"/>
  <c r="P297" i="3"/>
  <c r="H297" i="3" s="1"/>
  <c r="P298" i="3"/>
  <c r="H298" i="3" s="1"/>
  <c r="P299" i="3"/>
  <c r="I299" i="3" s="1"/>
  <c r="P300" i="3"/>
  <c r="H300" i="3" s="1"/>
  <c r="P301" i="3"/>
  <c r="H301" i="3" s="1"/>
  <c r="P302" i="3"/>
  <c r="H302" i="3" s="1"/>
  <c r="P303" i="3"/>
  <c r="P304" i="3"/>
  <c r="H304" i="3" s="1"/>
  <c r="P305" i="3"/>
  <c r="H305" i="3" s="1"/>
  <c r="P306" i="3"/>
  <c r="H306" i="3" s="1"/>
  <c r="P307" i="3"/>
  <c r="I307" i="3" s="1"/>
  <c r="P308" i="3"/>
  <c r="H308" i="3" s="1"/>
  <c r="P309" i="3"/>
  <c r="H309" i="3" s="1"/>
  <c r="P310" i="3"/>
  <c r="H310" i="3" s="1"/>
  <c r="P311" i="3"/>
  <c r="P312" i="3"/>
  <c r="H312" i="3" s="1"/>
  <c r="P313" i="3"/>
  <c r="H313" i="3" s="1"/>
  <c r="P314" i="3"/>
  <c r="H314" i="3" s="1"/>
  <c r="P315" i="3"/>
  <c r="I315" i="3" s="1"/>
  <c r="P316" i="3"/>
  <c r="H316" i="3" s="1"/>
  <c r="P317" i="3"/>
  <c r="H317" i="3" s="1"/>
  <c r="P318" i="3"/>
  <c r="H318" i="3" s="1"/>
  <c r="P319" i="3"/>
  <c r="P320" i="3"/>
  <c r="H320" i="3" s="1"/>
  <c r="P321" i="3"/>
  <c r="H321" i="3" s="1"/>
  <c r="P322" i="3"/>
  <c r="H322" i="3" s="1"/>
  <c r="P323" i="3"/>
  <c r="I323" i="3" s="1"/>
  <c r="P324" i="3"/>
  <c r="H324" i="3" s="1"/>
  <c r="P325" i="3"/>
  <c r="H325" i="3" s="1"/>
  <c r="P326" i="3"/>
  <c r="H326" i="3" s="1"/>
  <c r="P327" i="3"/>
  <c r="P328" i="3"/>
  <c r="H328" i="3" s="1"/>
  <c r="P329" i="3"/>
  <c r="H329" i="3" s="1"/>
  <c r="P330" i="3"/>
  <c r="H330" i="3" s="1"/>
  <c r="P331" i="3"/>
  <c r="I331" i="3" s="1"/>
  <c r="P332" i="3"/>
  <c r="H332" i="3" s="1"/>
  <c r="P333" i="3"/>
  <c r="H333" i="3" s="1"/>
  <c r="P334" i="3"/>
  <c r="H334" i="3" s="1"/>
  <c r="P335" i="3"/>
  <c r="P336" i="3"/>
  <c r="H336" i="3" s="1"/>
  <c r="P337" i="3"/>
  <c r="H337" i="3" s="1"/>
  <c r="P338" i="3"/>
  <c r="H338" i="3" s="1"/>
  <c r="P339" i="3"/>
  <c r="I339" i="3" s="1"/>
  <c r="P340" i="3"/>
  <c r="H340" i="3" s="1"/>
  <c r="P341" i="3"/>
  <c r="H341" i="3" s="1"/>
  <c r="P342" i="3"/>
  <c r="H342" i="3" s="1"/>
  <c r="P343" i="3"/>
  <c r="P344" i="3"/>
  <c r="H344" i="3" s="1"/>
  <c r="P345" i="3"/>
  <c r="H345" i="3" s="1"/>
  <c r="P346" i="3"/>
  <c r="H346" i="3" s="1"/>
  <c r="P347" i="3"/>
  <c r="I347" i="3" s="1"/>
  <c r="P348" i="3"/>
  <c r="H348" i="3" s="1"/>
  <c r="P349" i="3"/>
  <c r="H349" i="3" s="1"/>
  <c r="P350" i="3"/>
  <c r="H350" i="3" s="1"/>
  <c r="P351" i="3"/>
  <c r="P352" i="3"/>
  <c r="H352" i="3" s="1"/>
  <c r="P353" i="3"/>
  <c r="H353" i="3" s="1"/>
  <c r="P354" i="3"/>
  <c r="H354" i="3" s="1"/>
  <c r="P355" i="3"/>
  <c r="I355" i="3" s="1"/>
  <c r="H355" i="3"/>
  <c r="P356" i="3"/>
  <c r="H356" i="3" s="1"/>
  <c r="P357" i="3"/>
  <c r="H357" i="3" s="1"/>
  <c r="P358" i="3"/>
  <c r="H358" i="3" s="1"/>
  <c r="P359" i="3"/>
  <c r="P360" i="3"/>
  <c r="H360" i="3" s="1"/>
  <c r="P361" i="3"/>
  <c r="H361" i="3" s="1"/>
  <c r="P362" i="3"/>
  <c r="H362" i="3" s="1"/>
  <c r="P363" i="3"/>
  <c r="I363" i="3" s="1"/>
  <c r="P364" i="3"/>
  <c r="H364" i="3" s="1"/>
  <c r="P365" i="3"/>
  <c r="H365" i="3" s="1"/>
  <c r="P366" i="3"/>
  <c r="H366" i="3" s="1"/>
  <c r="P367" i="3"/>
  <c r="P368" i="3"/>
  <c r="H368" i="3" s="1"/>
  <c r="P369" i="3"/>
  <c r="H369" i="3" s="1"/>
  <c r="P370" i="3"/>
  <c r="H370" i="3" s="1"/>
  <c r="P371" i="3"/>
  <c r="I371" i="3" s="1"/>
  <c r="P372" i="3"/>
  <c r="H372" i="3" s="1"/>
  <c r="P373" i="3"/>
  <c r="H373" i="3" s="1"/>
  <c r="P374" i="3"/>
  <c r="H374" i="3" s="1"/>
  <c r="P375" i="3"/>
  <c r="P376" i="3"/>
  <c r="H376" i="3" s="1"/>
  <c r="P377" i="3"/>
  <c r="H377" i="3" s="1"/>
  <c r="P378" i="3"/>
  <c r="H378" i="3" s="1"/>
  <c r="P379" i="3"/>
  <c r="I379" i="3" s="1"/>
  <c r="P380" i="3"/>
  <c r="H380" i="3" s="1"/>
  <c r="P381" i="3"/>
  <c r="H381" i="3" s="1"/>
  <c r="P382" i="3"/>
  <c r="H382" i="3" s="1"/>
  <c r="P383" i="3"/>
  <c r="P384" i="3"/>
  <c r="H384" i="3" s="1"/>
  <c r="P385" i="3"/>
  <c r="H385" i="3" s="1"/>
  <c r="P386" i="3"/>
  <c r="H386" i="3" s="1"/>
  <c r="P387" i="3"/>
  <c r="I387" i="3" s="1"/>
  <c r="P388" i="3"/>
  <c r="H388" i="3" s="1"/>
  <c r="P389" i="3"/>
  <c r="H389" i="3" s="1"/>
  <c r="P390" i="3"/>
  <c r="H390" i="3" s="1"/>
  <c r="P391" i="3"/>
  <c r="P392" i="3"/>
  <c r="H392" i="3" s="1"/>
  <c r="P393" i="3"/>
  <c r="H393" i="3" s="1"/>
  <c r="P394" i="3"/>
  <c r="H394" i="3" s="1"/>
  <c r="P395" i="3"/>
  <c r="I395" i="3" s="1"/>
  <c r="P396" i="3"/>
  <c r="H396" i="3" s="1"/>
  <c r="P397" i="3"/>
  <c r="H397" i="3" s="1"/>
  <c r="P398" i="3"/>
  <c r="H398" i="3" s="1"/>
  <c r="P399" i="3"/>
  <c r="P400" i="3"/>
  <c r="H400" i="3" s="1"/>
  <c r="P401" i="3"/>
  <c r="H401" i="3" s="1"/>
  <c r="P402" i="3"/>
  <c r="H402" i="3" s="1"/>
  <c r="P403" i="3"/>
  <c r="I403" i="3" s="1"/>
  <c r="P404" i="3"/>
  <c r="H404" i="3" s="1"/>
  <c r="P405" i="3"/>
  <c r="H405" i="3" s="1"/>
  <c r="P406" i="3"/>
  <c r="H406" i="3" s="1"/>
  <c r="P407" i="3"/>
  <c r="P408" i="3"/>
  <c r="H408" i="3" s="1"/>
  <c r="P409" i="3"/>
  <c r="H409" i="3" s="1"/>
  <c r="P410" i="3"/>
  <c r="H410" i="3" s="1"/>
  <c r="P411" i="3"/>
  <c r="I411" i="3" s="1"/>
  <c r="P412" i="3"/>
  <c r="H412" i="3" s="1"/>
  <c r="P413" i="3"/>
  <c r="H413" i="3" s="1"/>
  <c r="P414" i="3"/>
  <c r="H414" i="3" s="1"/>
  <c r="P415" i="3"/>
  <c r="P416" i="3"/>
  <c r="H416" i="3" s="1"/>
  <c r="P417" i="3"/>
  <c r="H417" i="3" s="1"/>
  <c r="P418" i="3"/>
  <c r="H418" i="3" s="1"/>
  <c r="P419" i="3"/>
  <c r="I419" i="3" s="1"/>
  <c r="P420" i="3"/>
  <c r="H420" i="3" s="1"/>
  <c r="P421" i="3"/>
  <c r="H421" i="3" s="1"/>
  <c r="P422" i="3"/>
  <c r="H422" i="3" s="1"/>
  <c r="P423" i="3"/>
  <c r="P424" i="3"/>
  <c r="H424" i="3" s="1"/>
  <c r="P425" i="3"/>
  <c r="H425" i="3" s="1"/>
  <c r="P426" i="3"/>
  <c r="H426" i="3" s="1"/>
  <c r="P427" i="3"/>
  <c r="I427" i="3" s="1"/>
  <c r="P428" i="3"/>
  <c r="H428" i="3" s="1"/>
  <c r="P429" i="3"/>
  <c r="H429" i="3" s="1"/>
  <c r="P430" i="3"/>
  <c r="H430" i="3" s="1"/>
  <c r="P431" i="3"/>
  <c r="P432" i="3"/>
  <c r="H432" i="3" s="1"/>
  <c r="P433" i="3"/>
  <c r="H433" i="3" s="1"/>
  <c r="P434" i="3"/>
  <c r="H434" i="3" s="1"/>
  <c r="P435" i="3"/>
  <c r="I435" i="3" s="1"/>
  <c r="P436" i="3"/>
  <c r="H436" i="3" s="1"/>
  <c r="P437" i="3"/>
  <c r="H437" i="3" s="1"/>
  <c r="P438" i="3"/>
  <c r="H438" i="3" s="1"/>
  <c r="P439" i="3"/>
  <c r="P440" i="3"/>
  <c r="H440" i="3" s="1"/>
  <c r="P441" i="3"/>
  <c r="H441" i="3" s="1"/>
  <c r="P442" i="3"/>
  <c r="H442" i="3" s="1"/>
  <c r="P443" i="3"/>
  <c r="I443" i="3" s="1"/>
  <c r="P444" i="3"/>
  <c r="H444" i="3" s="1"/>
  <c r="P445" i="3"/>
  <c r="H445" i="3" s="1"/>
  <c r="P446" i="3"/>
  <c r="H446" i="3" s="1"/>
  <c r="P447" i="3"/>
  <c r="P448" i="3"/>
  <c r="H448" i="3" s="1"/>
  <c r="P449" i="3"/>
  <c r="H449" i="3" s="1"/>
  <c r="P450" i="3"/>
  <c r="H450" i="3" s="1"/>
  <c r="P451" i="3"/>
  <c r="I451" i="3" s="1"/>
  <c r="P452" i="3"/>
  <c r="H452" i="3" s="1"/>
  <c r="P453" i="3"/>
  <c r="H453" i="3" s="1"/>
  <c r="P454" i="3"/>
  <c r="H454" i="3" s="1"/>
  <c r="P455" i="3"/>
  <c r="P456" i="3"/>
  <c r="H456" i="3" s="1"/>
  <c r="P457" i="3"/>
  <c r="H457" i="3" s="1"/>
  <c r="P458" i="3"/>
  <c r="H458" i="3" s="1"/>
  <c r="P459" i="3"/>
  <c r="I459" i="3" s="1"/>
  <c r="P460" i="3"/>
  <c r="H460" i="3" s="1"/>
  <c r="P461" i="3"/>
  <c r="H461" i="3" s="1"/>
  <c r="P462" i="3"/>
  <c r="H462" i="3" s="1"/>
  <c r="P463" i="3"/>
  <c r="P464" i="3"/>
  <c r="H464" i="3" s="1"/>
  <c r="P465" i="3"/>
  <c r="H465" i="3" s="1"/>
  <c r="P466" i="3"/>
  <c r="H466" i="3" s="1"/>
  <c r="P467" i="3"/>
  <c r="I467" i="3" s="1"/>
  <c r="P468" i="3"/>
  <c r="H468" i="3" s="1"/>
  <c r="P469" i="3"/>
  <c r="H469" i="3" s="1"/>
  <c r="P470" i="3"/>
  <c r="H470" i="3" s="1"/>
  <c r="P471" i="3"/>
  <c r="P472" i="3"/>
  <c r="H472" i="3" s="1"/>
  <c r="P473" i="3"/>
  <c r="H473" i="3" s="1"/>
  <c r="P474" i="3"/>
  <c r="H474" i="3" s="1"/>
  <c r="P475" i="3"/>
  <c r="I475" i="3" s="1"/>
  <c r="P476" i="3"/>
  <c r="H476" i="3" s="1"/>
  <c r="P477" i="3"/>
  <c r="H477" i="3" s="1"/>
  <c r="P478" i="3"/>
  <c r="H478" i="3" s="1"/>
  <c r="P479" i="3"/>
  <c r="P480" i="3"/>
  <c r="H480" i="3" s="1"/>
  <c r="P481" i="3"/>
  <c r="H481" i="3" s="1"/>
  <c r="P482" i="3"/>
  <c r="H482" i="3" s="1"/>
  <c r="P483" i="3"/>
  <c r="I483" i="3" s="1"/>
  <c r="P484" i="3"/>
  <c r="H484" i="3" s="1"/>
  <c r="P485" i="3"/>
  <c r="H485" i="3" s="1"/>
  <c r="P486" i="3"/>
  <c r="H486" i="3" s="1"/>
  <c r="P487" i="3"/>
  <c r="P488" i="3"/>
  <c r="H488" i="3" s="1"/>
  <c r="P489" i="3"/>
  <c r="H489" i="3" s="1"/>
  <c r="P490" i="3"/>
  <c r="H490" i="3" s="1"/>
  <c r="P491" i="3"/>
  <c r="I491" i="3" s="1"/>
  <c r="P492" i="3"/>
  <c r="H492" i="3" s="1"/>
  <c r="P493" i="3"/>
  <c r="H493" i="3" s="1"/>
  <c r="P494" i="3"/>
  <c r="H494" i="3" s="1"/>
  <c r="P495" i="3"/>
  <c r="P496" i="3"/>
  <c r="H496" i="3" s="1"/>
  <c r="P497" i="3"/>
  <c r="H497" i="3" s="1"/>
  <c r="P498" i="3"/>
  <c r="H498" i="3" s="1"/>
  <c r="P499" i="3"/>
  <c r="I499" i="3" s="1"/>
  <c r="P500" i="3"/>
  <c r="H500" i="3" s="1"/>
  <c r="P501" i="3"/>
  <c r="H501" i="3" s="1"/>
  <c r="P502" i="3"/>
  <c r="H502" i="3" s="1"/>
  <c r="P503" i="3"/>
  <c r="P504" i="3"/>
  <c r="H504" i="3" s="1"/>
  <c r="P505" i="3"/>
  <c r="H505" i="3" s="1"/>
  <c r="P506" i="3"/>
  <c r="H506" i="3" s="1"/>
  <c r="P507" i="3"/>
  <c r="I507" i="3" s="1"/>
  <c r="I14" i="3"/>
  <c r="I16" i="3"/>
  <c r="I20" i="3"/>
  <c r="I21" i="3"/>
  <c r="I22" i="3"/>
  <c r="I27" i="3"/>
  <c r="I29" i="3"/>
  <c r="I34" i="3"/>
  <c r="I40" i="3"/>
  <c r="I42" i="3"/>
  <c r="I44" i="3"/>
  <c r="I48" i="3"/>
  <c r="I50" i="3"/>
  <c r="I54" i="3"/>
  <c r="I60" i="3"/>
  <c r="I61" i="3"/>
  <c r="I66" i="3"/>
  <c r="I82" i="3"/>
  <c r="I86" i="3"/>
  <c r="I89" i="3"/>
  <c r="I92" i="3"/>
  <c r="I94" i="3"/>
  <c r="I98" i="3"/>
  <c r="I101" i="3"/>
  <c r="I106" i="3"/>
  <c r="I108" i="3"/>
  <c r="I112" i="3"/>
  <c r="I120" i="3"/>
  <c r="I124" i="3"/>
  <c r="I125" i="3"/>
  <c r="I128" i="3"/>
  <c r="I136" i="3"/>
  <c r="I146" i="3"/>
  <c r="I149" i="3"/>
  <c r="I157" i="3"/>
  <c r="I161" i="3"/>
  <c r="I165" i="3"/>
  <c r="I172" i="3"/>
  <c r="I176" i="3"/>
  <c r="I178" i="3"/>
  <c r="I182" i="3"/>
  <c r="I184" i="3"/>
  <c r="I186" i="3"/>
  <c r="I193" i="3"/>
  <c r="I204" i="3"/>
  <c r="I206" i="3"/>
  <c r="I208" i="3"/>
  <c r="I210" i="3"/>
  <c r="I214" i="3"/>
  <c r="I216" i="3"/>
  <c r="I218" i="3"/>
  <c r="I220" i="3"/>
  <c r="I222" i="3"/>
  <c r="I224" i="3"/>
  <c r="I228" i="3"/>
  <c r="I238" i="3"/>
  <c r="I241" i="3"/>
  <c r="I246" i="3"/>
  <c r="I250" i="3"/>
  <c r="I257" i="3"/>
  <c r="I286" i="3"/>
  <c r="I290" i="3"/>
  <c r="I298" i="3"/>
  <c r="I306" i="3"/>
  <c r="I318" i="3"/>
  <c r="I325" i="3"/>
  <c r="I338" i="3"/>
  <c r="I345" i="3"/>
  <c r="I358" i="3"/>
  <c r="I362" i="3"/>
  <c r="I369" i="3"/>
  <c r="I374" i="3"/>
  <c r="I377" i="3"/>
  <c r="I378" i="3"/>
  <c r="I381" i="3"/>
  <c r="I382" i="3"/>
  <c r="I385" i="3"/>
  <c r="I386" i="3"/>
  <c r="I389" i="3"/>
  <c r="I393" i="3"/>
  <c r="I405" i="3"/>
  <c r="I445" i="3"/>
  <c r="I450" i="3"/>
  <c r="I465" i="3"/>
  <c r="I466" i="3"/>
  <c r="I474" i="3"/>
  <c r="I477" i="3"/>
  <c r="I489" i="3"/>
  <c r="I493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2" i="3"/>
  <c r="O273" i="3"/>
  <c r="O274" i="3"/>
  <c r="O275" i="3"/>
  <c r="O276" i="3"/>
  <c r="O277" i="3"/>
  <c r="O278" i="3"/>
  <c r="O279" i="3"/>
  <c r="O280" i="3"/>
  <c r="O281" i="3"/>
  <c r="O282" i="3"/>
  <c r="O283" i="3"/>
  <c r="O284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298" i="3"/>
  <c r="O299" i="3"/>
  <c r="O300" i="3"/>
  <c r="O301" i="3"/>
  <c r="O302" i="3"/>
  <c r="O303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7" i="3"/>
  <c r="O348" i="3"/>
  <c r="O349" i="3"/>
  <c r="O350" i="3"/>
  <c r="O351" i="3"/>
  <c r="O352" i="3"/>
  <c r="O353" i="3"/>
  <c r="O354" i="3"/>
  <c r="O355" i="3"/>
  <c r="O356" i="3"/>
  <c r="O357" i="3"/>
  <c r="O358" i="3"/>
  <c r="O359" i="3"/>
  <c r="O360" i="3"/>
  <c r="O361" i="3"/>
  <c r="O362" i="3"/>
  <c r="O363" i="3"/>
  <c r="O364" i="3"/>
  <c r="O365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379" i="3"/>
  <c r="O380" i="3"/>
  <c r="O381" i="3"/>
  <c r="O382" i="3"/>
  <c r="O383" i="3"/>
  <c r="O384" i="3"/>
  <c r="O385" i="3"/>
  <c r="O386" i="3"/>
  <c r="O387" i="3"/>
  <c r="O388" i="3"/>
  <c r="O389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6" i="3"/>
  <c r="O407" i="3"/>
  <c r="O408" i="3"/>
  <c r="O409" i="3"/>
  <c r="O410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58" i="3"/>
  <c r="O459" i="3"/>
  <c r="O460" i="3"/>
  <c r="O461" i="3"/>
  <c r="O462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79" i="3"/>
  <c r="O480" i="3"/>
  <c r="O481" i="3"/>
  <c r="O482" i="3"/>
  <c r="O483" i="3"/>
  <c r="O484" i="3"/>
  <c r="O485" i="3"/>
  <c r="O486" i="3"/>
  <c r="O487" i="3"/>
  <c r="O488" i="3"/>
  <c r="O489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R13" i="23"/>
  <c r="R14" i="23"/>
  <c r="R15" i="23"/>
  <c r="R16" i="23"/>
  <c r="R17" i="23"/>
  <c r="R18" i="23"/>
  <c r="R19" i="23"/>
  <c r="R20" i="23"/>
  <c r="R21" i="23"/>
  <c r="R22" i="23"/>
  <c r="R23" i="23"/>
  <c r="R24" i="23"/>
  <c r="R25" i="23"/>
  <c r="R26" i="23"/>
  <c r="R27" i="23"/>
  <c r="R28" i="23"/>
  <c r="R29" i="23"/>
  <c r="R30" i="23"/>
  <c r="R31" i="23"/>
  <c r="R32" i="23"/>
  <c r="R33" i="23"/>
  <c r="R34" i="23"/>
  <c r="R35" i="23"/>
  <c r="R36" i="23"/>
  <c r="R37" i="23"/>
  <c r="R38" i="23"/>
  <c r="R39" i="23"/>
  <c r="R40" i="23"/>
  <c r="R41" i="23"/>
  <c r="R42" i="23"/>
  <c r="R43" i="23"/>
  <c r="R44" i="23"/>
  <c r="R45" i="23"/>
  <c r="R46" i="23"/>
  <c r="R47" i="23"/>
  <c r="R48" i="23"/>
  <c r="R49" i="23"/>
  <c r="R50" i="23"/>
  <c r="R51" i="23"/>
  <c r="R52" i="23"/>
  <c r="R53" i="23"/>
  <c r="R54" i="23"/>
  <c r="R55" i="23"/>
  <c r="R56" i="23"/>
  <c r="R57" i="23"/>
  <c r="R58" i="23"/>
  <c r="R59" i="23"/>
  <c r="R60" i="23"/>
  <c r="R61" i="23"/>
  <c r="R62" i="23"/>
  <c r="R63" i="23"/>
  <c r="R64" i="23"/>
  <c r="R65" i="23"/>
  <c r="R66" i="23"/>
  <c r="R67" i="23"/>
  <c r="R68" i="23"/>
  <c r="R69" i="23"/>
  <c r="R70" i="23"/>
  <c r="R71" i="23"/>
  <c r="R72" i="23"/>
  <c r="R73" i="23"/>
  <c r="R74" i="23"/>
  <c r="R75" i="23"/>
  <c r="R76" i="23"/>
  <c r="R77" i="23"/>
  <c r="R78" i="23"/>
  <c r="R79" i="23"/>
  <c r="R80" i="23"/>
  <c r="R81" i="23"/>
  <c r="R82" i="23"/>
  <c r="R83" i="23"/>
  <c r="R84" i="23"/>
  <c r="R85" i="23"/>
  <c r="R86" i="23"/>
  <c r="R87" i="23"/>
  <c r="R88" i="23"/>
  <c r="R89" i="23"/>
  <c r="R90" i="23"/>
  <c r="R91" i="23"/>
  <c r="R92" i="23"/>
  <c r="R93" i="23"/>
  <c r="R94" i="23"/>
  <c r="R95" i="23"/>
  <c r="R96" i="23"/>
  <c r="R97" i="23"/>
  <c r="R98" i="23"/>
  <c r="R99" i="23"/>
  <c r="R100" i="23"/>
  <c r="R101" i="23"/>
  <c r="R102" i="23"/>
  <c r="R103" i="23"/>
  <c r="R104" i="23"/>
  <c r="R105" i="23"/>
  <c r="R106" i="23"/>
  <c r="R107" i="23"/>
  <c r="R108" i="23"/>
  <c r="R109" i="23"/>
  <c r="R110" i="23"/>
  <c r="R111" i="23"/>
  <c r="R112" i="23"/>
  <c r="R113" i="23"/>
  <c r="R114" i="23"/>
  <c r="R115" i="23"/>
  <c r="R116" i="23"/>
  <c r="R117" i="23"/>
  <c r="R118" i="23"/>
  <c r="R119" i="23"/>
  <c r="R120" i="23"/>
  <c r="R121" i="23"/>
  <c r="R122" i="23"/>
  <c r="R123" i="23"/>
  <c r="R124" i="23"/>
  <c r="R125" i="23"/>
  <c r="R126" i="23"/>
  <c r="R127" i="23"/>
  <c r="R128" i="23"/>
  <c r="R129" i="23"/>
  <c r="R130" i="23"/>
  <c r="R131" i="23"/>
  <c r="R132" i="23"/>
  <c r="R133" i="23"/>
  <c r="R134" i="23"/>
  <c r="R135" i="23"/>
  <c r="R136" i="23"/>
  <c r="R137" i="23"/>
  <c r="R138" i="23"/>
  <c r="R139" i="23"/>
  <c r="R140" i="23"/>
  <c r="R141" i="23"/>
  <c r="R142" i="23"/>
  <c r="R143" i="23"/>
  <c r="R144" i="23"/>
  <c r="R145" i="23"/>
  <c r="R146" i="23"/>
  <c r="R147" i="23"/>
  <c r="R148" i="23"/>
  <c r="R149" i="23"/>
  <c r="R150" i="23"/>
  <c r="R151" i="23"/>
  <c r="R152" i="23"/>
  <c r="R153" i="23"/>
  <c r="R154" i="23"/>
  <c r="R155" i="23"/>
  <c r="R156" i="23"/>
  <c r="R157" i="23"/>
  <c r="R158" i="23"/>
  <c r="R159" i="23"/>
  <c r="R160" i="23"/>
  <c r="R161" i="23"/>
  <c r="R162" i="23"/>
  <c r="R163" i="23"/>
  <c r="R164" i="23"/>
  <c r="R165" i="23"/>
  <c r="R166" i="23"/>
  <c r="R167" i="23"/>
  <c r="R168" i="23"/>
  <c r="R169" i="23"/>
  <c r="R170" i="23"/>
  <c r="R171" i="23"/>
  <c r="R172" i="23"/>
  <c r="R173" i="23"/>
  <c r="R174" i="23"/>
  <c r="R175" i="23"/>
  <c r="R176" i="23"/>
  <c r="R177" i="23"/>
  <c r="R178" i="23"/>
  <c r="R179" i="23"/>
  <c r="R180" i="23"/>
  <c r="R181" i="23"/>
  <c r="R182" i="23"/>
  <c r="R183" i="23"/>
  <c r="R184" i="23"/>
  <c r="R185" i="23"/>
  <c r="R186" i="23"/>
  <c r="R187" i="23"/>
  <c r="R188" i="23"/>
  <c r="R189" i="23"/>
  <c r="R190" i="23"/>
  <c r="R191" i="23"/>
  <c r="R192" i="23"/>
  <c r="R193" i="23"/>
  <c r="R194" i="23"/>
  <c r="R195" i="23"/>
  <c r="R196" i="23"/>
  <c r="R197" i="23"/>
  <c r="R198" i="23"/>
  <c r="R199" i="23"/>
  <c r="R200" i="23"/>
  <c r="R201" i="23"/>
  <c r="R202" i="23"/>
  <c r="R203" i="23"/>
  <c r="R204" i="23"/>
  <c r="R205" i="23"/>
  <c r="R206" i="23"/>
  <c r="R207" i="23"/>
  <c r="R208" i="23"/>
  <c r="R209" i="23"/>
  <c r="R210" i="23"/>
  <c r="R211" i="23"/>
  <c r="R212" i="23"/>
  <c r="R213" i="23"/>
  <c r="R214" i="23"/>
  <c r="R215" i="23"/>
  <c r="R216" i="23"/>
  <c r="R217" i="23"/>
  <c r="R218" i="23"/>
  <c r="R219" i="23"/>
  <c r="R220" i="23"/>
  <c r="R221" i="23"/>
  <c r="R222" i="23"/>
  <c r="R223" i="23"/>
  <c r="R224" i="23"/>
  <c r="R225" i="23"/>
  <c r="R226" i="23"/>
  <c r="R227" i="23"/>
  <c r="R228" i="23"/>
  <c r="R229" i="23"/>
  <c r="R230" i="23"/>
  <c r="R231" i="23"/>
  <c r="R232" i="23"/>
  <c r="R233" i="23"/>
  <c r="R234" i="23"/>
  <c r="R235" i="23"/>
  <c r="R236" i="23"/>
  <c r="R237" i="23"/>
  <c r="R238" i="23"/>
  <c r="R239" i="23"/>
  <c r="R240" i="23"/>
  <c r="R241" i="23"/>
  <c r="R242" i="23"/>
  <c r="R243" i="23"/>
  <c r="R244" i="23"/>
  <c r="R245" i="23"/>
  <c r="R246" i="23"/>
  <c r="R247" i="23"/>
  <c r="R248" i="23"/>
  <c r="R249" i="23"/>
  <c r="R250" i="23"/>
  <c r="R251" i="23"/>
  <c r="R252" i="23"/>
  <c r="R253" i="23"/>
  <c r="R254" i="23"/>
  <c r="R255" i="23"/>
  <c r="R256" i="23"/>
  <c r="R257" i="23"/>
  <c r="R258" i="23"/>
  <c r="R259" i="23"/>
  <c r="R260" i="23"/>
  <c r="R261" i="23"/>
  <c r="R262" i="23"/>
  <c r="R263" i="23"/>
  <c r="R264" i="23"/>
  <c r="R265" i="23"/>
  <c r="R266" i="23"/>
  <c r="R267" i="23"/>
  <c r="R268" i="23"/>
  <c r="R269" i="23"/>
  <c r="R270" i="23"/>
  <c r="R271" i="23"/>
  <c r="R272" i="23"/>
  <c r="R273" i="23"/>
  <c r="R274" i="23"/>
  <c r="R275" i="23"/>
  <c r="R276" i="23"/>
  <c r="R277" i="23"/>
  <c r="R278" i="23"/>
  <c r="R279" i="23"/>
  <c r="R280" i="23"/>
  <c r="R281" i="23"/>
  <c r="R282" i="23"/>
  <c r="R283" i="23"/>
  <c r="R284" i="23"/>
  <c r="R285" i="23"/>
  <c r="R286" i="23"/>
  <c r="R287" i="23"/>
  <c r="R288" i="23"/>
  <c r="R289" i="23"/>
  <c r="R290" i="23"/>
  <c r="R291" i="23"/>
  <c r="R292" i="23"/>
  <c r="R293" i="23"/>
  <c r="R294" i="23"/>
  <c r="R295" i="23"/>
  <c r="R296" i="23"/>
  <c r="R297" i="23"/>
  <c r="R298" i="23"/>
  <c r="R299" i="23"/>
  <c r="R300" i="23"/>
  <c r="R301" i="23"/>
  <c r="R302" i="23"/>
  <c r="R303" i="23"/>
  <c r="R304" i="23"/>
  <c r="R305" i="23"/>
  <c r="R306" i="23"/>
  <c r="R307" i="23"/>
  <c r="R308" i="23"/>
  <c r="R309" i="23"/>
  <c r="R310" i="23"/>
  <c r="R311" i="23"/>
  <c r="R312" i="23"/>
  <c r="R313" i="23"/>
  <c r="R314" i="23"/>
  <c r="R315" i="23"/>
  <c r="R316" i="23"/>
  <c r="R317" i="23"/>
  <c r="R318" i="23"/>
  <c r="R319" i="23"/>
  <c r="R320" i="23"/>
  <c r="R321" i="23"/>
  <c r="R322" i="23"/>
  <c r="R323" i="23"/>
  <c r="R324" i="23"/>
  <c r="R325" i="23"/>
  <c r="R326" i="23"/>
  <c r="R327" i="23"/>
  <c r="R328" i="23"/>
  <c r="R329" i="23"/>
  <c r="R330" i="23"/>
  <c r="R331" i="23"/>
  <c r="R332" i="23"/>
  <c r="R333" i="23"/>
  <c r="R334" i="23"/>
  <c r="R335" i="23"/>
  <c r="R336" i="23"/>
  <c r="R337" i="23"/>
  <c r="R338" i="23"/>
  <c r="R339" i="23"/>
  <c r="R340" i="23"/>
  <c r="R341" i="23"/>
  <c r="R342" i="23"/>
  <c r="R343" i="23"/>
  <c r="R344" i="23"/>
  <c r="R345" i="23"/>
  <c r="R346" i="23"/>
  <c r="R347" i="23"/>
  <c r="R348" i="23"/>
  <c r="R349" i="23"/>
  <c r="R350" i="23"/>
  <c r="R351" i="23"/>
  <c r="R352" i="23"/>
  <c r="R353" i="23"/>
  <c r="R354" i="23"/>
  <c r="R355" i="23"/>
  <c r="R356" i="23"/>
  <c r="R357" i="23"/>
  <c r="R358" i="23"/>
  <c r="R359" i="23"/>
  <c r="R360" i="23"/>
  <c r="R361" i="23"/>
  <c r="R362" i="23"/>
  <c r="R363" i="23"/>
  <c r="R364" i="23"/>
  <c r="R365" i="23"/>
  <c r="R366" i="23"/>
  <c r="R367" i="23"/>
  <c r="R368" i="23"/>
  <c r="R370" i="23"/>
  <c r="R371" i="23"/>
  <c r="R372" i="23"/>
  <c r="R373" i="23"/>
  <c r="R374" i="23"/>
  <c r="R375" i="23"/>
  <c r="R376" i="23"/>
  <c r="R377" i="23"/>
  <c r="R378" i="23"/>
  <c r="R379" i="23"/>
  <c r="R380" i="23"/>
  <c r="R381" i="23"/>
  <c r="R382" i="23"/>
  <c r="R383" i="23"/>
  <c r="R384" i="23"/>
  <c r="R385" i="23"/>
  <c r="R386" i="23"/>
  <c r="R388" i="23"/>
  <c r="R389" i="23"/>
  <c r="R390" i="23"/>
  <c r="R391" i="23"/>
  <c r="R392" i="23"/>
  <c r="R393" i="23"/>
  <c r="R394" i="23"/>
  <c r="R395" i="23"/>
  <c r="R396" i="23"/>
  <c r="R397" i="23"/>
  <c r="R398" i="23"/>
  <c r="R399" i="23"/>
  <c r="R400" i="23"/>
  <c r="R402" i="23"/>
  <c r="R403" i="23"/>
  <c r="R404" i="23"/>
  <c r="R405" i="23"/>
  <c r="R406" i="23"/>
  <c r="R407" i="23"/>
  <c r="R408" i="23"/>
  <c r="R409" i="23"/>
  <c r="R410" i="23"/>
  <c r="R411" i="23"/>
  <c r="R412" i="23"/>
  <c r="R413" i="23"/>
  <c r="R414" i="23"/>
  <c r="R415" i="23"/>
  <c r="R416" i="23"/>
  <c r="R417" i="23"/>
  <c r="R418" i="23"/>
  <c r="R420" i="23"/>
  <c r="R421" i="23"/>
  <c r="R422" i="23"/>
  <c r="R423" i="23"/>
  <c r="R424" i="23"/>
  <c r="R425" i="23"/>
  <c r="R426" i="23"/>
  <c r="R427" i="23"/>
  <c r="R428" i="23"/>
  <c r="R429" i="23"/>
  <c r="R430" i="23"/>
  <c r="R431" i="23"/>
  <c r="R432" i="23"/>
  <c r="R434" i="23"/>
  <c r="R435" i="23"/>
  <c r="R436" i="23"/>
  <c r="R437" i="23"/>
  <c r="R438" i="23"/>
  <c r="R439" i="23"/>
  <c r="R440" i="23"/>
  <c r="R441" i="23"/>
  <c r="R442" i="23"/>
  <c r="R443" i="23"/>
  <c r="R444" i="23"/>
  <c r="R445" i="23"/>
  <c r="R446" i="23"/>
  <c r="R447" i="23"/>
  <c r="R448" i="23"/>
  <c r="R449" i="23"/>
  <c r="R450" i="23"/>
  <c r="R452" i="23"/>
  <c r="R453" i="23"/>
  <c r="R454" i="23"/>
  <c r="R455" i="23"/>
  <c r="R456" i="23"/>
  <c r="R457" i="23"/>
  <c r="R458" i="23"/>
  <c r="R459" i="23"/>
  <c r="R460" i="23"/>
  <c r="R461" i="23"/>
  <c r="R462" i="23"/>
  <c r="R463" i="23"/>
  <c r="R464" i="23"/>
  <c r="R466" i="23"/>
  <c r="R467" i="23"/>
  <c r="R468" i="23"/>
  <c r="R469" i="23"/>
  <c r="R470" i="23"/>
  <c r="R471" i="23"/>
  <c r="R472" i="23"/>
  <c r="R473" i="23"/>
  <c r="R474" i="23"/>
  <c r="R475" i="23"/>
  <c r="R476" i="23"/>
  <c r="R477" i="23"/>
  <c r="R478" i="23"/>
  <c r="R479" i="23"/>
  <c r="R480" i="23"/>
  <c r="R481" i="23"/>
  <c r="R482" i="23"/>
  <c r="R484" i="23"/>
  <c r="R485" i="23"/>
  <c r="R486" i="23"/>
  <c r="R487" i="23"/>
  <c r="R488" i="23"/>
  <c r="R489" i="23"/>
  <c r="R490" i="23"/>
  <c r="R491" i="23"/>
  <c r="R492" i="23"/>
  <c r="R493" i="23"/>
  <c r="R494" i="23"/>
  <c r="R495" i="23"/>
  <c r="R496" i="23"/>
  <c r="R498" i="23"/>
  <c r="R499" i="23"/>
  <c r="R500" i="23"/>
  <c r="R501" i="23"/>
  <c r="R502" i="23"/>
  <c r="R503" i="23"/>
  <c r="R504" i="23"/>
  <c r="R505" i="23"/>
  <c r="R506" i="23"/>
  <c r="R507" i="23"/>
  <c r="Q12" i="23"/>
  <c r="R12" i="23" s="1"/>
  <c r="Q13" i="23"/>
  <c r="Q14" i="23"/>
  <c r="Q15" i="23"/>
  <c r="Q16" i="23"/>
  <c r="Q17" i="23"/>
  <c r="Q19" i="23"/>
  <c r="Q20" i="23"/>
  <c r="Q21" i="23"/>
  <c r="Q22" i="23"/>
  <c r="Q23" i="23"/>
  <c r="Q24" i="23"/>
  <c r="Q25" i="23"/>
  <c r="Q27" i="23"/>
  <c r="Q28" i="23"/>
  <c r="Q29" i="23"/>
  <c r="Q30" i="23"/>
  <c r="Q31" i="23"/>
  <c r="Q32" i="23"/>
  <c r="Q33" i="23"/>
  <c r="Q35" i="23"/>
  <c r="Q36" i="23"/>
  <c r="Q37" i="23"/>
  <c r="Q38" i="23"/>
  <c r="Q39" i="23"/>
  <c r="Q40" i="23"/>
  <c r="Q41" i="23"/>
  <c r="Q43" i="23"/>
  <c r="Q44" i="23"/>
  <c r="Q45" i="23"/>
  <c r="Q46" i="23"/>
  <c r="Q47" i="23"/>
  <c r="Q48" i="23"/>
  <c r="Q49" i="23"/>
  <c r="Q51" i="23"/>
  <c r="Q52" i="23"/>
  <c r="Q53" i="23"/>
  <c r="Q54" i="23"/>
  <c r="Q55" i="23"/>
  <c r="Q56" i="23"/>
  <c r="Q57" i="23"/>
  <c r="Q59" i="23"/>
  <c r="Q60" i="23"/>
  <c r="Q61" i="23"/>
  <c r="Q62" i="23"/>
  <c r="Q63" i="23"/>
  <c r="Q64" i="23"/>
  <c r="Q65" i="23"/>
  <c r="Q67" i="23"/>
  <c r="Q68" i="23"/>
  <c r="Q69" i="23"/>
  <c r="Q70" i="23"/>
  <c r="Q71" i="23"/>
  <c r="Q72" i="23"/>
  <c r="Q73" i="23"/>
  <c r="Q75" i="23"/>
  <c r="Q76" i="23"/>
  <c r="Q77" i="23"/>
  <c r="Q78" i="23"/>
  <c r="Q79" i="23"/>
  <c r="Q80" i="23"/>
  <c r="Q81" i="23"/>
  <c r="Q83" i="23"/>
  <c r="Q84" i="23"/>
  <c r="Q85" i="23"/>
  <c r="Q86" i="23"/>
  <c r="Q87" i="23"/>
  <c r="Q88" i="23"/>
  <c r="Q89" i="23"/>
  <c r="Q91" i="23"/>
  <c r="Q92" i="23"/>
  <c r="Q93" i="23"/>
  <c r="Q94" i="23"/>
  <c r="Q95" i="23"/>
  <c r="Q96" i="23"/>
  <c r="Q97" i="23"/>
  <c r="Q99" i="23"/>
  <c r="Q100" i="23"/>
  <c r="Q101" i="23"/>
  <c r="Q102" i="23"/>
  <c r="Q103" i="23"/>
  <c r="Q104" i="23"/>
  <c r="Q105" i="23"/>
  <c r="Q107" i="23"/>
  <c r="Q108" i="23"/>
  <c r="Q109" i="23"/>
  <c r="Q110" i="23"/>
  <c r="Q111" i="23"/>
  <c r="Q112" i="23"/>
  <c r="Q113" i="23"/>
  <c r="Q115" i="23"/>
  <c r="Q116" i="23"/>
  <c r="Q117" i="23"/>
  <c r="Q118" i="23"/>
  <c r="Q119" i="23"/>
  <c r="Q120" i="23"/>
  <c r="Q121" i="23"/>
  <c r="Q123" i="23"/>
  <c r="Q124" i="23"/>
  <c r="Q125" i="23"/>
  <c r="Q126" i="23"/>
  <c r="Q127" i="23"/>
  <c r="Q128" i="23"/>
  <c r="Q129" i="23"/>
  <c r="Q131" i="23"/>
  <c r="Q132" i="23"/>
  <c r="Q133" i="23"/>
  <c r="Q134" i="23"/>
  <c r="Q135" i="23"/>
  <c r="Q136" i="23"/>
  <c r="Q137" i="23"/>
  <c r="Q139" i="23"/>
  <c r="Q140" i="23"/>
  <c r="Q141" i="23"/>
  <c r="Q142" i="23"/>
  <c r="Q143" i="23"/>
  <c r="Q144" i="23"/>
  <c r="Q145" i="23"/>
  <c r="Q147" i="23"/>
  <c r="Q148" i="23"/>
  <c r="Q149" i="23"/>
  <c r="Q150" i="23"/>
  <c r="Q151" i="23"/>
  <c r="Q152" i="23"/>
  <c r="Q153" i="23"/>
  <c r="Q155" i="23"/>
  <c r="Q156" i="23"/>
  <c r="Q157" i="23"/>
  <c r="Q158" i="23"/>
  <c r="Q159" i="23"/>
  <c r="Q160" i="23"/>
  <c r="Q161" i="23"/>
  <c r="Q163" i="23"/>
  <c r="Q164" i="23"/>
  <c r="Q165" i="23"/>
  <c r="Q166" i="23"/>
  <c r="Q167" i="23"/>
  <c r="Q168" i="23"/>
  <c r="Q169" i="23"/>
  <c r="Q171" i="23"/>
  <c r="Q172" i="23"/>
  <c r="Q173" i="23"/>
  <c r="Q174" i="23"/>
  <c r="Q175" i="23"/>
  <c r="Q176" i="23"/>
  <c r="Q177" i="23"/>
  <c r="Q178" i="23"/>
  <c r="Q179" i="23"/>
  <c r="Q180" i="23"/>
  <c r="Q181" i="23"/>
  <c r="Q182" i="23"/>
  <c r="Q183" i="23"/>
  <c r="Q184" i="23"/>
  <c r="Q185" i="23"/>
  <c r="Q186" i="23"/>
  <c r="Q187" i="23"/>
  <c r="Q188" i="23"/>
  <c r="Q189" i="23"/>
  <c r="Q190" i="23"/>
  <c r="Q191" i="23"/>
  <c r="Q192" i="23"/>
  <c r="Q193" i="23"/>
  <c r="Q194" i="23"/>
  <c r="Q195" i="23"/>
  <c r="Q196" i="23"/>
  <c r="Q197" i="23"/>
  <c r="Q198" i="23"/>
  <c r="Q199" i="23"/>
  <c r="Q200" i="23"/>
  <c r="Q201" i="23"/>
  <c r="Q202" i="23"/>
  <c r="Q203" i="23"/>
  <c r="Q204" i="23"/>
  <c r="Q205" i="23"/>
  <c r="Q206" i="23"/>
  <c r="Q207" i="23"/>
  <c r="Q208" i="23"/>
  <c r="Q209" i="23"/>
  <c r="Q210" i="23"/>
  <c r="Q211" i="23"/>
  <c r="Q212" i="23"/>
  <c r="Q213" i="23"/>
  <c r="Q214" i="23"/>
  <c r="Q215" i="23"/>
  <c r="Q216" i="23"/>
  <c r="Q217" i="23"/>
  <c r="Q218" i="23"/>
  <c r="Q219" i="23"/>
  <c r="Q220" i="23"/>
  <c r="Q221" i="23"/>
  <c r="Q222" i="23"/>
  <c r="Q223" i="23"/>
  <c r="Q224" i="23"/>
  <c r="Q225" i="23"/>
  <c r="Q226" i="23"/>
  <c r="Q227" i="23"/>
  <c r="Q228" i="23"/>
  <c r="Q229" i="23"/>
  <c r="Q230" i="23"/>
  <c r="Q231" i="23"/>
  <c r="Q232" i="23"/>
  <c r="Q233" i="23"/>
  <c r="Q234" i="23"/>
  <c r="Q235" i="23"/>
  <c r="Q236" i="23"/>
  <c r="Q237" i="23"/>
  <c r="Q238" i="23"/>
  <c r="Q239" i="23"/>
  <c r="Q240" i="23"/>
  <c r="Q241" i="23"/>
  <c r="Q242" i="23"/>
  <c r="Q243" i="23"/>
  <c r="Q244" i="23"/>
  <c r="Q245" i="23"/>
  <c r="Q246" i="23"/>
  <c r="Q247" i="23"/>
  <c r="Q248" i="23"/>
  <c r="Q249" i="23"/>
  <c r="Q250" i="23"/>
  <c r="Q251" i="23"/>
  <c r="Q252" i="23"/>
  <c r="Q253" i="23"/>
  <c r="Q254" i="23"/>
  <c r="Q255" i="23"/>
  <c r="Q256" i="23"/>
  <c r="Q257" i="23"/>
  <c r="Q258" i="23"/>
  <c r="Q259" i="23"/>
  <c r="Q260" i="23"/>
  <c r="Q261" i="23"/>
  <c r="Q262" i="23"/>
  <c r="Q263" i="23"/>
  <c r="Q264" i="23"/>
  <c r="Q265" i="23"/>
  <c r="Q266" i="23"/>
  <c r="Q267" i="23"/>
  <c r="Q268" i="23"/>
  <c r="Q269" i="23"/>
  <c r="Q270" i="23"/>
  <c r="Q271" i="23"/>
  <c r="Q272" i="23"/>
  <c r="Q273" i="23"/>
  <c r="Q274" i="23"/>
  <c r="Q275" i="23"/>
  <c r="Q276" i="23"/>
  <c r="Q277" i="23"/>
  <c r="Q278" i="23"/>
  <c r="Q279" i="23"/>
  <c r="Q280" i="23"/>
  <c r="Q281" i="23"/>
  <c r="Q282" i="23"/>
  <c r="Q283" i="23"/>
  <c r="Q284" i="23"/>
  <c r="Q285" i="23"/>
  <c r="Q286" i="23"/>
  <c r="Q287" i="23"/>
  <c r="Q288" i="23"/>
  <c r="Q289" i="23"/>
  <c r="Q290" i="23"/>
  <c r="Q291" i="23"/>
  <c r="Q292" i="23"/>
  <c r="Q293" i="23"/>
  <c r="Q294" i="23"/>
  <c r="Q295" i="23"/>
  <c r="Q296" i="23"/>
  <c r="Q297" i="23"/>
  <c r="Q298" i="23"/>
  <c r="Q299" i="23"/>
  <c r="Q300" i="23"/>
  <c r="Q301" i="23"/>
  <c r="Q302" i="23"/>
  <c r="Q303" i="23"/>
  <c r="Q304" i="23"/>
  <c r="Q305" i="23"/>
  <c r="Q306" i="23"/>
  <c r="Q307" i="23"/>
  <c r="Q308" i="23"/>
  <c r="Q309" i="23"/>
  <c r="Q310" i="23"/>
  <c r="Q311" i="23"/>
  <c r="Q312" i="23"/>
  <c r="Q313" i="23"/>
  <c r="Q314" i="23"/>
  <c r="Q315" i="23"/>
  <c r="Q316" i="23"/>
  <c r="Q317" i="23"/>
  <c r="Q318" i="23"/>
  <c r="Q319" i="23"/>
  <c r="Q320" i="23"/>
  <c r="Q321" i="23"/>
  <c r="Q322" i="23"/>
  <c r="Q323" i="23"/>
  <c r="Q324" i="23"/>
  <c r="Q325" i="23"/>
  <c r="Q326" i="23"/>
  <c r="Q327" i="23"/>
  <c r="Q328" i="23"/>
  <c r="Q329" i="23"/>
  <c r="Q330" i="23"/>
  <c r="Q331" i="23"/>
  <c r="Q332" i="23"/>
  <c r="Q333" i="23"/>
  <c r="Q334" i="23"/>
  <c r="Q335" i="23"/>
  <c r="Q336" i="23"/>
  <c r="Q337" i="23"/>
  <c r="Q338" i="23"/>
  <c r="Q339" i="23"/>
  <c r="Q340" i="23"/>
  <c r="Q341" i="23"/>
  <c r="Q342" i="23"/>
  <c r="Q343" i="23"/>
  <c r="Q344" i="23"/>
  <c r="Q345" i="23"/>
  <c r="Q346" i="23"/>
  <c r="Q347" i="23"/>
  <c r="Q348" i="23"/>
  <c r="Q349" i="23"/>
  <c r="Q350" i="23"/>
  <c r="Q351" i="23"/>
  <c r="Q352" i="23"/>
  <c r="Q353" i="23"/>
  <c r="Q354" i="23"/>
  <c r="Q355" i="23"/>
  <c r="Q356" i="23"/>
  <c r="Q357" i="23"/>
  <c r="Q358" i="23"/>
  <c r="Q359" i="23"/>
  <c r="Q360" i="23"/>
  <c r="Q361" i="23"/>
  <c r="Q362" i="23"/>
  <c r="Q363" i="23"/>
  <c r="Q364" i="23"/>
  <c r="Q365" i="23"/>
  <c r="Q366" i="23"/>
  <c r="Q367" i="23"/>
  <c r="Q368" i="23"/>
  <c r="Q370" i="23"/>
  <c r="Q371" i="23"/>
  <c r="Q372" i="23"/>
  <c r="Q373" i="23"/>
  <c r="Q374" i="23"/>
  <c r="Q375" i="23"/>
  <c r="Q376" i="23"/>
  <c r="Q377" i="23"/>
  <c r="Q378" i="23"/>
  <c r="Q379" i="23"/>
  <c r="Q380" i="23"/>
  <c r="Q381" i="23"/>
  <c r="Q382" i="23"/>
  <c r="Q383" i="23"/>
  <c r="Q384" i="23"/>
  <c r="Q385" i="23"/>
  <c r="Q386" i="23"/>
  <c r="Q388" i="23"/>
  <c r="Q389" i="23"/>
  <c r="Q390" i="23"/>
  <c r="Q391" i="23"/>
  <c r="Q392" i="23"/>
  <c r="Q393" i="23"/>
  <c r="Q394" i="23"/>
  <c r="Q395" i="23"/>
  <c r="Q396" i="23"/>
  <c r="Q397" i="23"/>
  <c r="Q398" i="23"/>
  <c r="Q399" i="23"/>
  <c r="Q400" i="23"/>
  <c r="Q402" i="23"/>
  <c r="Q403" i="23"/>
  <c r="Q404" i="23"/>
  <c r="Q405" i="23"/>
  <c r="Q406" i="23"/>
  <c r="Q407" i="23"/>
  <c r="Q408" i="23"/>
  <c r="Q409" i="23"/>
  <c r="Q410" i="23"/>
  <c r="Q411" i="23"/>
  <c r="Q412" i="23"/>
  <c r="Q413" i="23"/>
  <c r="Q414" i="23"/>
  <c r="Q415" i="23"/>
  <c r="Q416" i="23"/>
  <c r="Q417" i="23"/>
  <c r="Q418" i="23"/>
  <c r="Q420" i="23"/>
  <c r="Q421" i="23"/>
  <c r="Q422" i="23"/>
  <c r="Q423" i="23"/>
  <c r="Q424" i="23"/>
  <c r="Q425" i="23"/>
  <c r="Q426" i="23"/>
  <c r="Q427" i="23"/>
  <c r="Q428" i="23"/>
  <c r="Q429" i="23"/>
  <c r="Q430" i="23"/>
  <c r="Q431" i="23"/>
  <c r="Q432" i="23"/>
  <c r="Q434" i="23"/>
  <c r="Q435" i="23"/>
  <c r="Q436" i="23"/>
  <c r="Q437" i="23"/>
  <c r="Q438" i="23"/>
  <c r="Q439" i="23"/>
  <c r="Q440" i="23"/>
  <c r="Q441" i="23"/>
  <c r="Q442" i="23"/>
  <c r="Q443" i="23"/>
  <c r="Q444" i="23"/>
  <c r="Q445" i="23"/>
  <c r="Q446" i="23"/>
  <c r="Q447" i="23"/>
  <c r="Q448" i="23"/>
  <c r="Q449" i="23"/>
  <c r="Q450" i="23"/>
  <c r="Q452" i="23"/>
  <c r="Q453" i="23"/>
  <c r="Q454" i="23"/>
  <c r="Q455" i="23"/>
  <c r="Q456" i="23"/>
  <c r="Q457" i="23"/>
  <c r="Q458" i="23"/>
  <c r="Q459" i="23"/>
  <c r="Q460" i="23"/>
  <c r="Q461" i="23"/>
  <c r="Q462" i="23"/>
  <c r="Q463" i="23"/>
  <c r="Q464" i="23"/>
  <c r="Q466" i="23"/>
  <c r="Q467" i="23"/>
  <c r="Q468" i="23"/>
  <c r="Q469" i="23"/>
  <c r="Q470" i="23"/>
  <c r="Q471" i="23"/>
  <c r="Q472" i="23"/>
  <c r="Q473" i="23"/>
  <c r="Q474" i="23"/>
  <c r="Q475" i="23"/>
  <c r="Q476" i="23"/>
  <c r="Q477" i="23"/>
  <c r="Q478" i="23"/>
  <c r="Q479" i="23"/>
  <c r="Q480" i="23"/>
  <c r="Q481" i="23"/>
  <c r="Q482" i="23"/>
  <c r="Q484" i="23"/>
  <c r="Q485" i="23"/>
  <c r="Q486" i="23"/>
  <c r="Q487" i="23"/>
  <c r="Q488" i="23"/>
  <c r="Q489" i="23"/>
  <c r="Q490" i="23"/>
  <c r="Q491" i="23"/>
  <c r="Q492" i="23"/>
  <c r="Q493" i="23"/>
  <c r="Q494" i="23"/>
  <c r="Q495" i="23"/>
  <c r="Q496" i="23"/>
  <c r="Q498" i="23"/>
  <c r="Q499" i="23"/>
  <c r="Q500" i="23"/>
  <c r="Q501" i="23"/>
  <c r="Q502" i="23"/>
  <c r="Q503" i="23"/>
  <c r="Q504" i="23"/>
  <c r="Q505" i="23"/>
  <c r="Q506" i="23"/>
  <c r="Q507" i="23"/>
  <c r="T13" i="23"/>
  <c r="T14" i="23"/>
  <c r="T15" i="23"/>
  <c r="T16" i="23"/>
  <c r="T17" i="23"/>
  <c r="T18" i="23"/>
  <c r="T19" i="23"/>
  <c r="T20" i="23"/>
  <c r="T21" i="23"/>
  <c r="T22" i="23"/>
  <c r="T23" i="23"/>
  <c r="T24" i="23"/>
  <c r="T25" i="23"/>
  <c r="T26" i="23"/>
  <c r="T27" i="23"/>
  <c r="T28" i="23"/>
  <c r="T29" i="23"/>
  <c r="T30" i="23"/>
  <c r="T31" i="23"/>
  <c r="T32" i="23"/>
  <c r="T33" i="23"/>
  <c r="T34" i="23"/>
  <c r="T35" i="23"/>
  <c r="T36" i="23"/>
  <c r="T37" i="23"/>
  <c r="T38" i="23"/>
  <c r="T39" i="23"/>
  <c r="T40" i="23"/>
  <c r="T41" i="23"/>
  <c r="T42" i="23"/>
  <c r="T43" i="23"/>
  <c r="T44" i="23"/>
  <c r="T45" i="23"/>
  <c r="T46" i="23"/>
  <c r="T47" i="23"/>
  <c r="T48" i="23"/>
  <c r="T49" i="23"/>
  <c r="T50" i="23"/>
  <c r="T51" i="23"/>
  <c r="T52" i="23"/>
  <c r="T53" i="23"/>
  <c r="T54" i="23"/>
  <c r="T55" i="23"/>
  <c r="T56" i="23"/>
  <c r="T57" i="23"/>
  <c r="T58" i="23"/>
  <c r="T59" i="23"/>
  <c r="T60" i="23"/>
  <c r="T61" i="23"/>
  <c r="T62" i="23"/>
  <c r="T63" i="23"/>
  <c r="T64" i="23"/>
  <c r="T65" i="23"/>
  <c r="T66" i="23"/>
  <c r="T67" i="23"/>
  <c r="T68" i="23"/>
  <c r="T69" i="23"/>
  <c r="T70" i="23"/>
  <c r="T71" i="23"/>
  <c r="T72" i="23"/>
  <c r="T73" i="23"/>
  <c r="T74" i="23"/>
  <c r="T75" i="23"/>
  <c r="T76" i="23"/>
  <c r="T77" i="23"/>
  <c r="T78" i="23"/>
  <c r="T79" i="23"/>
  <c r="T80" i="23"/>
  <c r="T81" i="23"/>
  <c r="T82" i="23"/>
  <c r="T83" i="23"/>
  <c r="T84" i="23"/>
  <c r="T85" i="23"/>
  <c r="T86" i="23"/>
  <c r="T87" i="23"/>
  <c r="T88" i="23"/>
  <c r="T89" i="23"/>
  <c r="T90" i="23"/>
  <c r="T91" i="23"/>
  <c r="T92" i="23"/>
  <c r="T93" i="23"/>
  <c r="T94" i="23"/>
  <c r="T95" i="23"/>
  <c r="T96" i="23"/>
  <c r="T97" i="23"/>
  <c r="T98" i="23"/>
  <c r="T99" i="23"/>
  <c r="T100" i="23"/>
  <c r="T101" i="23"/>
  <c r="T102" i="23"/>
  <c r="T103" i="23"/>
  <c r="T104" i="23"/>
  <c r="T105" i="23"/>
  <c r="T106" i="23"/>
  <c r="T107" i="23"/>
  <c r="T108" i="23"/>
  <c r="T109" i="23"/>
  <c r="T110" i="23"/>
  <c r="T111" i="23"/>
  <c r="T112" i="23"/>
  <c r="T113" i="23"/>
  <c r="T114" i="23"/>
  <c r="T115" i="23"/>
  <c r="T116" i="23"/>
  <c r="T117" i="23"/>
  <c r="T118" i="23"/>
  <c r="T119" i="23"/>
  <c r="T120" i="23"/>
  <c r="T121" i="23"/>
  <c r="T122" i="23"/>
  <c r="T123" i="23"/>
  <c r="T124" i="23"/>
  <c r="T125" i="23"/>
  <c r="T126" i="23"/>
  <c r="T127" i="23"/>
  <c r="T128" i="23"/>
  <c r="T129" i="23"/>
  <c r="T130" i="23"/>
  <c r="T131" i="23"/>
  <c r="T132" i="23"/>
  <c r="T133" i="23"/>
  <c r="T134" i="23"/>
  <c r="T135" i="23"/>
  <c r="T136" i="23"/>
  <c r="T137" i="23"/>
  <c r="T138" i="23"/>
  <c r="T139" i="23"/>
  <c r="T140" i="23"/>
  <c r="T141" i="23"/>
  <c r="T142" i="23"/>
  <c r="T143" i="23"/>
  <c r="T144" i="23"/>
  <c r="T145" i="23"/>
  <c r="T146" i="23"/>
  <c r="T147" i="23"/>
  <c r="T148" i="23"/>
  <c r="T149" i="23"/>
  <c r="T150" i="23"/>
  <c r="T151" i="23"/>
  <c r="T152" i="23"/>
  <c r="T153" i="23"/>
  <c r="T154" i="23"/>
  <c r="T155" i="23"/>
  <c r="T156" i="23"/>
  <c r="T157" i="23"/>
  <c r="T158" i="23"/>
  <c r="T159" i="23"/>
  <c r="T160" i="23"/>
  <c r="T161" i="23"/>
  <c r="T162" i="23"/>
  <c r="T163" i="23"/>
  <c r="T164" i="23"/>
  <c r="T165" i="23"/>
  <c r="T166" i="23"/>
  <c r="T167" i="23"/>
  <c r="T168" i="23"/>
  <c r="T169" i="23"/>
  <c r="T170" i="23"/>
  <c r="T171" i="23"/>
  <c r="T172" i="23"/>
  <c r="T173" i="23"/>
  <c r="T174" i="23"/>
  <c r="T175" i="23"/>
  <c r="T176" i="23"/>
  <c r="T177" i="23"/>
  <c r="T178" i="23"/>
  <c r="T179" i="23"/>
  <c r="T180" i="23"/>
  <c r="T181" i="23"/>
  <c r="T182" i="23"/>
  <c r="T183" i="23"/>
  <c r="T184" i="23"/>
  <c r="T185" i="23"/>
  <c r="T186" i="23"/>
  <c r="T187" i="23"/>
  <c r="T188" i="23"/>
  <c r="T189" i="23"/>
  <c r="T190" i="23"/>
  <c r="T191" i="23"/>
  <c r="T192" i="23"/>
  <c r="T193" i="23"/>
  <c r="T194" i="23"/>
  <c r="T195" i="23"/>
  <c r="T196" i="23"/>
  <c r="T197" i="23"/>
  <c r="T198" i="23"/>
  <c r="T199" i="23"/>
  <c r="T200" i="23"/>
  <c r="T201" i="23"/>
  <c r="T202" i="23"/>
  <c r="T203" i="23"/>
  <c r="T204" i="23"/>
  <c r="T205" i="23"/>
  <c r="T206" i="23"/>
  <c r="T207" i="23"/>
  <c r="T208" i="23"/>
  <c r="T209" i="23"/>
  <c r="T210" i="23"/>
  <c r="T211" i="23"/>
  <c r="T212" i="23"/>
  <c r="T213" i="23"/>
  <c r="T214" i="23"/>
  <c r="T215" i="23"/>
  <c r="T216" i="23"/>
  <c r="T217" i="23"/>
  <c r="T218" i="23"/>
  <c r="T219" i="23"/>
  <c r="T220" i="23"/>
  <c r="T221" i="23"/>
  <c r="T222" i="23"/>
  <c r="T223" i="23"/>
  <c r="T224" i="23"/>
  <c r="T225" i="23"/>
  <c r="T226" i="23"/>
  <c r="T227" i="23"/>
  <c r="T228" i="23"/>
  <c r="T229" i="23"/>
  <c r="T230" i="23"/>
  <c r="T231" i="23"/>
  <c r="T232" i="23"/>
  <c r="T233" i="23"/>
  <c r="T234" i="23"/>
  <c r="T235" i="23"/>
  <c r="T236" i="23"/>
  <c r="T237" i="23"/>
  <c r="T238" i="23"/>
  <c r="T239" i="23"/>
  <c r="T240" i="23"/>
  <c r="T241" i="23"/>
  <c r="T242" i="23"/>
  <c r="T243" i="23"/>
  <c r="T244" i="23"/>
  <c r="T245" i="23"/>
  <c r="T246" i="23"/>
  <c r="T247" i="23"/>
  <c r="T248" i="23"/>
  <c r="T249" i="23"/>
  <c r="T250" i="23"/>
  <c r="T251" i="23"/>
  <c r="T252" i="23"/>
  <c r="T253" i="23"/>
  <c r="T254" i="23"/>
  <c r="T255" i="23"/>
  <c r="T256" i="23"/>
  <c r="T257" i="23"/>
  <c r="T258" i="23"/>
  <c r="T259" i="23"/>
  <c r="T260" i="23"/>
  <c r="T261" i="23"/>
  <c r="T262" i="23"/>
  <c r="T263" i="23"/>
  <c r="T264" i="23"/>
  <c r="T265" i="23"/>
  <c r="T266" i="23"/>
  <c r="T267" i="23"/>
  <c r="T268" i="23"/>
  <c r="T269" i="23"/>
  <c r="T270" i="23"/>
  <c r="T271" i="23"/>
  <c r="T272" i="23"/>
  <c r="T273" i="23"/>
  <c r="T274" i="23"/>
  <c r="T275" i="23"/>
  <c r="T276" i="23"/>
  <c r="T277" i="23"/>
  <c r="T278" i="23"/>
  <c r="T279" i="23"/>
  <c r="T280" i="23"/>
  <c r="T281" i="23"/>
  <c r="T282" i="23"/>
  <c r="T283" i="23"/>
  <c r="T284" i="23"/>
  <c r="T285" i="23"/>
  <c r="T286" i="23"/>
  <c r="T287" i="23"/>
  <c r="T288" i="23"/>
  <c r="T289" i="23"/>
  <c r="T290" i="23"/>
  <c r="T291" i="23"/>
  <c r="T292" i="23"/>
  <c r="T293" i="23"/>
  <c r="T294" i="23"/>
  <c r="T295" i="23"/>
  <c r="T296" i="23"/>
  <c r="T297" i="23"/>
  <c r="T298" i="23"/>
  <c r="T299" i="23"/>
  <c r="T300" i="23"/>
  <c r="T301" i="23"/>
  <c r="T302" i="23"/>
  <c r="T303" i="23"/>
  <c r="T304" i="23"/>
  <c r="T305" i="23"/>
  <c r="T306" i="23"/>
  <c r="T307" i="23"/>
  <c r="T308" i="23"/>
  <c r="T309" i="23"/>
  <c r="T310" i="23"/>
  <c r="T311" i="23"/>
  <c r="T312" i="23"/>
  <c r="T313" i="23"/>
  <c r="T314" i="23"/>
  <c r="T315" i="23"/>
  <c r="T316" i="23"/>
  <c r="T317" i="23"/>
  <c r="T318" i="23"/>
  <c r="T319" i="23"/>
  <c r="T320" i="23"/>
  <c r="T321" i="23"/>
  <c r="T322" i="23"/>
  <c r="T323" i="23"/>
  <c r="T324" i="23"/>
  <c r="T325" i="23"/>
  <c r="T326" i="23"/>
  <c r="T327" i="23"/>
  <c r="T328" i="23"/>
  <c r="T329" i="23"/>
  <c r="T330" i="23"/>
  <c r="T331" i="23"/>
  <c r="T332" i="23"/>
  <c r="T333" i="23"/>
  <c r="T334" i="23"/>
  <c r="T335" i="23"/>
  <c r="T336" i="23"/>
  <c r="T337" i="23"/>
  <c r="T338" i="23"/>
  <c r="T339" i="23"/>
  <c r="T340" i="23"/>
  <c r="T341" i="23"/>
  <c r="T342" i="23"/>
  <c r="T343" i="23"/>
  <c r="T344" i="23"/>
  <c r="T345" i="23"/>
  <c r="T346" i="23"/>
  <c r="T347" i="23"/>
  <c r="T348" i="23"/>
  <c r="T349" i="23"/>
  <c r="T350" i="23"/>
  <c r="T351" i="23"/>
  <c r="T352" i="23"/>
  <c r="T353" i="23"/>
  <c r="T354" i="23"/>
  <c r="T355" i="23"/>
  <c r="T356" i="23"/>
  <c r="T357" i="23"/>
  <c r="T358" i="23"/>
  <c r="T359" i="23"/>
  <c r="T360" i="23"/>
  <c r="T361" i="23"/>
  <c r="T362" i="23"/>
  <c r="T363" i="23"/>
  <c r="T364" i="23"/>
  <c r="T365" i="23"/>
  <c r="T366" i="23"/>
  <c r="T367" i="23"/>
  <c r="T368" i="23"/>
  <c r="T370" i="23"/>
  <c r="T371" i="23"/>
  <c r="T372" i="23"/>
  <c r="T373" i="23"/>
  <c r="T374" i="23"/>
  <c r="T375" i="23"/>
  <c r="T376" i="23"/>
  <c r="T377" i="23"/>
  <c r="T378" i="23"/>
  <c r="T379" i="23"/>
  <c r="T380" i="23"/>
  <c r="T381" i="23"/>
  <c r="T382" i="23"/>
  <c r="T383" i="23"/>
  <c r="T384" i="23"/>
  <c r="T385" i="23"/>
  <c r="T386" i="23"/>
  <c r="T388" i="23"/>
  <c r="T389" i="23"/>
  <c r="T390" i="23"/>
  <c r="T391" i="23"/>
  <c r="T392" i="23"/>
  <c r="T393" i="23"/>
  <c r="T394" i="23"/>
  <c r="T395" i="23"/>
  <c r="T396" i="23"/>
  <c r="T397" i="23"/>
  <c r="T398" i="23"/>
  <c r="T399" i="23"/>
  <c r="T400" i="23"/>
  <c r="T402" i="23"/>
  <c r="T403" i="23"/>
  <c r="T404" i="23"/>
  <c r="T405" i="23"/>
  <c r="T406" i="23"/>
  <c r="T407" i="23"/>
  <c r="T408" i="23"/>
  <c r="T409" i="23"/>
  <c r="T410" i="23"/>
  <c r="T411" i="23"/>
  <c r="T412" i="23"/>
  <c r="T413" i="23"/>
  <c r="T414" i="23"/>
  <c r="T415" i="23"/>
  <c r="T416" i="23"/>
  <c r="T417" i="23"/>
  <c r="T418" i="23"/>
  <c r="T420" i="23"/>
  <c r="T421" i="23"/>
  <c r="T422" i="23"/>
  <c r="T423" i="23"/>
  <c r="T424" i="23"/>
  <c r="T425" i="23"/>
  <c r="T426" i="23"/>
  <c r="T427" i="23"/>
  <c r="T428" i="23"/>
  <c r="T429" i="23"/>
  <c r="T430" i="23"/>
  <c r="T431" i="23"/>
  <c r="T432" i="23"/>
  <c r="T434" i="23"/>
  <c r="T435" i="23"/>
  <c r="T436" i="23"/>
  <c r="T437" i="23"/>
  <c r="T438" i="23"/>
  <c r="T439" i="23"/>
  <c r="T440" i="23"/>
  <c r="T441" i="23"/>
  <c r="T442" i="23"/>
  <c r="T443" i="23"/>
  <c r="T444" i="23"/>
  <c r="T445" i="23"/>
  <c r="T446" i="23"/>
  <c r="T447" i="23"/>
  <c r="T448" i="23"/>
  <c r="T449" i="23"/>
  <c r="T450" i="23"/>
  <c r="T452" i="23"/>
  <c r="T453" i="23"/>
  <c r="T454" i="23"/>
  <c r="T455" i="23"/>
  <c r="T456" i="23"/>
  <c r="T457" i="23"/>
  <c r="T458" i="23"/>
  <c r="T459" i="23"/>
  <c r="T460" i="23"/>
  <c r="T461" i="23"/>
  <c r="T462" i="23"/>
  <c r="T463" i="23"/>
  <c r="T464" i="23"/>
  <c r="T466" i="23"/>
  <c r="T467" i="23"/>
  <c r="T468" i="23"/>
  <c r="T469" i="23"/>
  <c r="T470" i="23"/>
  <c r="T471" i="23"/>
  <c r="T472" i="23"/>
  <c r="T473" i="23"/>
  <c r="T474" i="23"/>
  <c r="T475" i="23"/>
  <c r="T476" i="23"/>
  <c r="T477" i="23"/>
  <c r="T478" i="23"/>
  <c r="T479" i="23"/>
  <c r="T480" i="23"/>
  <c r="T481" i="23"/>
  <c r="T482" i="23"/>
  <c r="T484" i="23"/>
  <c r="T485" i="23"/>
  <c r="T486" i="23"/>
  <c r="T487" i="23"/>
  <c r="T488" i="23"/>
  <c r="T489" i="23"/>
  <c r="T490" i="23"/>
  <c r="T491" i="23"/>
  <c r="T492" i="23"/>
  <c r="T493" i="23"/>
  <c r="T494" i="23"/>
  <c r="T495" i="23"/>
  <c r="T496" i="23"/>
  <c r="T498" i="23"/>
  <c r="T499" i="23"/>
  <c r="T500" i="23"/>
  <c r="T501" i="23"/>
  <c r="T502" i="23"/>
  <c r="T503" i="23"/>
  <c r="T504" i="23"/>
  <c r="T505" i="23"/>
  <c r="T506" i="23"/>
  <c r="T507" i="23"/>
  <c r="H11" i="3" l="1"/>
  <c r="I11" i="3" s="1"/>
  <c r="R11" i="3"/>
  <c r="T11" i="3"/>
  <c r="S11" i="3" a="1"/>
  <c r="S11" i="3" s="1"/>
  <c r="Q11" i="3" s="1"/>
  <c r="R10" i="3"/>
  <c r="T10" i="3"/>
  <c r="S10" i="3" a="1"/>
  <c r="S10" i="3" s="1"/>
  <c r="Q10" i="3" s="1"/>
  <c r="H9" i="3"/>
  <c r="I9" i="3" s="1"/>
  <c r="R9" i="3"/>
  <c r="T9" i="3"/>
  <c r="S9" i="3" a="1"/>
  <c r="S9" i="3" s="1"/>
  <c r="Q9" i="3" s="1"/>
  <c r="H8" i="3"/>
  <c r="I8" i="3" s="1"/>
  <c r="R8" i="3"/>
  <c r="T8" i="3"/>
  <c r="S8" i="3" a="1"/>
  <c r="S8" i="3" s="1"/>
  <c r="Q8" i="3" s="1"/>
  <c r="I485" i="3"/>
  <c r="I473" i="3"/>
  <c r="I462" i="3"/>
  <c r="I441" i="3"/>
  <c r="I305" i="3"/>
  <c r="I297" i="3"/>
  <c r="I285" i="3"/>
  <c r="I189" i="3"/>
  <c r="I138" i="3"/>
  <c r="I56" i="3"/>
  <c r="I45" i="3"/>
  <c r="I37" i="3"/>
  <c r="I497" i="3"/>
  <c r="I481" i="3"/>
  <c r="I469" i="3"/>
  <c r="I458" i="3"/>
  <c r="I413" i="3"/>
  <c r="I334" i="3"/>
  <c r="I313" i="3"/>
  <c r="I302" i="3"/>
  <c r="I294" i="3"/>
  <c r="I282" i="3"/>
  <c r="I201" i="3"/>
  <c r="I25" i="3"/>
  <c r="I18" i="3"/>
  <c r="H459" i="3"/>
  <c r="H435" i="3"/>
  <c r="H171" i="3"/>
  <c r="I329" i="3"/>
  <c r="I309" i="3"/>
  <c r="I301" i="3"/>
  <c r="I269" i="3"/>
  <c r="I245" i="3"/>
  <c r="I225" i="3"/>
  <c r="I197" i="3"/>
  <c r="I114" i="3"/>
  <c r="I33" i="3"/>
  <c r="H451" i="3"/>
  <c r="H427" i="3"/>
  <c r="H107" i="3"/>
  <c r="I410" i="3"/>
  <c r="I341" i="3"/>
  <c r="I266" i="3"/>
  <c r="I232" i="3"/>
  <c r="I213" i="3"/>
  <c r="I205" i="3"/>
  <c r="I194" i="3"/>
  <c r="I81" i="3"/>
  <c r="I490" i="3"/>
  <c r="I478" i="3"/>
  <c r="I433" i="3"/>
  <c r="I281" i="3"/>
  <c r="I262" i="3"/>
  <c r="I229" i="3"/>
  <c r="I217" i="3"/>
  <c r="I145" i="3"/>
  <c r="I134" i="3"/>
  <c r="I96" i="3"/>
  <c r="I88" i="3"/>
  <c r="I69" i="3"/>
  <c r="H331" i="3"/>
  <c r="H267" i="3"/>
  <c r="H203" i="3"/>
  <c r="H139" i="3"/>
  <c r="H51" i="3"/>
  <c r="I417" i="3"/>
  <c r="I353" i="3"/>
  <c r="I337" i="3"/>
  <c r="I322" i="3"/>
  <c r="I273" i="3"/>
  <c r="I221" i="3"/>
  <c r="I190" i="3"/>
  <c r="I168" i="3"/>
  <c r="I156" i="3"/>
  <c r="I141" i="3"/>
  <c r="I104" i="3"/>
  <c r="H403" i="3"/>
  <c r="H315" i="3"/>
  <c r="H259" i="3"/>
  <c r="H187" i="3"/>
  <c r="H153" i="3"/>
  <c r="H131" i="3"/>
  <c r="I506" i="3"/>
  <c r="I446" i="3"/>
  <c r="I429" i="3"/>
  <c r="I402" i="3"/>
  <c r="I365" i="3"/>
  <c r="I253" i="3"/>
  <c r="I234" i="3"/>
  <c r="I185" i="3"/>
  <c r="I113" i="3"/>
  <c r="I80" i="3"/>
  <c r="I32" i="3"/>
  <c r="I13" i="3"/>
  <c r="H371" i="3"/>
  <c r="H323" i="3"/>
  <c r="I486" i="3"/>
  <c r="I457" i="3"/>
  <c r="I426" i="3"/>
  <c r="I398" i="3"/>
  <c r="I350" i="3"/>
  <c r="I242" i="3"/>
  <c r="I162" i="3"/>
  <c r="I154" i="3"/>
  <c r="I129" i="3"/>
  <c r="I102" i="3"/>
  <c r="I76" i="3"/>
  <c r="I64" i="3"/>
  <c r="I24" i="3"/>
  <c r="I453" i="3"/>
  <c r="I422" i="3"/>
  <c r="I409" i="3"/>
  <c r="I361" i="3"/>
  <c r="I346" i="3"/>
  <c r="I278" i="3"/>
  <c r="I249" i="3"/>
  <c r="I230" i="3"/>
  <c r="I196" i="3"/>
  <c r="I170" i="3"/>
  <c r="I117" i="3"/>
  <c r="I72" i="3"/>
  <c r="I53" i="3"/>
  <c r="I28" i="3"/>
  <c r="H483" i="3"/>
  <c r="H419" i="3"/>
  <c r="H395" i="3"/>
  <c r="H275" i="3"/>
  <c r="H99" i="3"/>
  <c r="H57" i="3"/>
  <c r="I442" i="3"/>
  <c r="I414" i="3"/>
  <c r="I349" i="3"/>
  <c r="I289" i="3"/>
  <c r="I240" i="3"/>
  <c r="I226" i="3"/>
  <c r="I177" i="3"/>
  <c r="I152" i="3"/>
  <c r="I144" i="3"/>
  <c r="I118" i="3"/>
  <c r="I505" i="3"/>
  <c r="I425" i="3"/>
  <c r="I310" i="3"/>
  <c r="I265" i="3"/>
  <c r="I244" i="3"/>
  <c r="I200" i="3"/>
  <c r="I188" i="3"/>
  <c r="I166" i="3"/>
  <c r="I93" i="3"/>
  <c r="I70" i="3"/>
  <c r="I36" i="3"/>
  <c r="I30" i="3"/>
  <c r="H499" i="3"/>
  <c r="I501" i="3"/>
  <c r="I401" i="3"/>
  <c r="I321" i="3"/>
  <c r="I293" i="3"/>
  <c r="I237" i="3"/>
  <c r="I192" i="3"/>
  <c r="I181" i="3"/>
  <c r="I140" i="3"/>
  <c r="I122" i="3"/>
  <c r="I85" i="3"/>
  <c r="I78" i="3"/>
  <c r="I19" i="3"/>
  <c r="H491" i="3"/>
  <c r="H467" i="3"/>
  <c r="H387" i="3"/>
  <c r="H363" i="3"/>
  <c r="H339" i="3"/>
  <c r="H251" i="3"/>
  <c r="H219" i="3"/>
  <c r="H163" i="3"/>
  <c r="H115" i="3"/>
  <c r="H67" i="3"/>
  <c r="H43" i="3"/>
  <c r="H12" i="3"/>
  <c r="H35" i="3"/>
  <c r="I498" i="3"/>
  <c r="I482" i="3"/>
  <c r="I449" i="3"/>
  <c r="I430" i="3"/>
  <c r="I406" i="3"/>
  <c r="I390" i="3"/>
  <c r="I366" i="3"/>
  <c r="I342" i="3"/>
  <c r="I326" i="3"/>
  <c r="I270" i="3"/>
  <c r="I254" i="3"/>
  <c r="I236" i="3"/>
  <c r="I209" i="3"/>
  <c r="I198" i="3"/>
  <c r="I133" i="3"/>
  <c r="I97" i="3"/>
  <c r="I74" i="3"/>
  <c r="I46" i="3"/>
  <c r="H475" i="3"/>
  <c r="H411" i="3"/>
  <c r="H347" i="3"/>
  <c r="H307" i="3"/>
  <c r="H291" i="3"/>
  <c r="H235" i="3"/>
  <c r="H211" i="3"/>
  <c r="H179" i="3"/>
  <c r="H169" i="3"/>
  <c r="H155" i="3"/>
  <c r="H105" i="3"/>
  <c r="H73" i="3"/>
  <c r="I454" i="3"/>
  <c r="I437" i="3"/>
  <c r="I421" i="3"/>
  <c r="I397" i="3"/>
  <c r="I373" i="3"/>
  <c r="I357" i="3"/>
  <c r="I333" i="3"/>
  <c r="I317" i="3"/>
  <c r="I277" i="3"/>
  <c r="I261" i="3"/>
  <c r="I202" i="3"/>
  <c r="I173" i="3"/>
  <c r="I160" i="3"/>
  <c r="I130" i="3"/>
  <c r="I109" i="3"/>
  <c r="I90" i="3"/>
  <c r="I65" i="3"/>
  <c r="I58" i="3"/>
  <c r="I38" i="3"/>
  <c r="H91" i="3"/>
  <c r="H75" i="3"/>
  <c r="H59" i="3"/>
  <c r="H47" i="3"/>
  <c r="H39" i="3"/>
  <c r="I494" i="3"/>
  <c r="I461" i="3"/>
  <c r="I434" i="3"/>
  <c r="I418" i="3"/>
  <c r="I394" i="3"/>
  <c r="I370" i="3"/>
  <c r="I354" i="3"/>
  <c r="I330" i="3"/>
  <c r="I314" i="3"/>
  <c r="I274" i="3"/>
  <c r="I258" i="3"/>
  <c r="I233" i="3"/>
  <c r="I212" i="3"/>
  <c r="I150" i="3"/>
  <c r="I77" i="3"/>
  <c r="I49" i="3"/>
  <c r="H507" i="3"/>
  <c r="H443" i="3"/>
  <c r="H379" i="3"/>
  <c r="H299" i="3"/>
  <c r="H283" i="3"/>
  <c r="H243" i="3"/>
  <c r="H227" i="3"/>
  <c r="H195" i="3"/>
  <c r="H147" i="3"/>
  <c r="H137" i="3"/>
  <c r="H123" i="3"/>
  <c r="H41" i="3"/>
  <c r="I495" i="3"/>
  <c r="H495" i="3"/>
  <c r="I463" i="3"/>
  <c r="H463" i="3"/>
  <c r="I431" i="3"/>
  <c r="H431" i="3"/>
  <c r="I399" i="3"/>
  <c r="H399" i="3"/>
  <c r="I367" i="3"/>
  <c r="H367" i="3"/>
  <c r="I335" i="3"/>
  <c r="H335" i="3"/>
  <c r="I303" i="3"/>
  <c r="H303" i="3"/>
  <c r="I271" i="3"/>
  <c r="H271" i="3"/>
  <c r="I239" i="3"/>
  <c r="H239" i="3"/>
  <c r="I215" i="3"/>
  <c r="H215" i="3"/>
  <c r="I199" i="3"/>
  <c r="H199" i="3"/>
  <c r="I183" i="3"/>
  <c r="H183" i="3"/>
  <c r="I167" i="3"/>
  <c r="H167" i="3"/>
  <c r="I151" i="3"/>
  <c r="H151" i="3"/>
  <c r="I135" i="3"/>
  <c r="H135" i="3"/>
  <c r="I119" i="3"/>
  <c r="H119" i="3"/>
  <c r="I103" i="3"/>
  <c r="H103" i="3"/>
  <c r="I87" i="3"/>
  <c r="H87" i="3"/>
  <c r="I502" i="3"/>
  <c r="I470" i="3"/>
  <c r="I438" i="3"/>
  <c r="I503" i="3"/>
  <c r="H503" i="3"/>
  <c r="I471" i="3"/>
  <c r="H471" i="3"/>
  <c r="I439" i="3"/>
  <c r="H439" i="3"/>
  <c r="I407" i="3"/>
  <c r="H407" i="3"/>
  <c r="I375" i="3"/>
  <c r="H375" i="3"/>
  <c r="I343" i="3"/>
  <c r="H343" i="3"/>
  <c r="I311" i="3"/>
  <c r="H311" i="3"/>
  <c r="I279" i="3"/>
  <c r="H279" i="3"/>
  <c r="I247" i="3"/>
  <c r="H247" i="3"/>
  <c r="H121" i="3"/>
  <c r="I479" i="3"/>
  <c r="H479" i="3"/>
  <c r="I447" i="3"/>
  <c r="H447" i="3"/>
  <c r="I415" i="3"/>
  <c r="H415" i="3"/>
  <c r="I383" i="3"/>
  <c r="H383" i="3"/>
  <c r="I351" i="3"/>
  <c r="H351" i="3"/>
  <c r="I319" i="3"/>
  <c r="H319" i="3"/>
  <c r="I287" i="3"/>
  <c r="H287" i="3"/>
  <c r="I255" i="3"/>
  <c r="H255" i="3"/>
  <c r="I223" i="3"/>
  <c r="H223" i="3"/>
  <c r="I207" i="3"/>
  <c r="H207" i="3"/>
  <c r="I191" i="3"/>
  <c r="H191" i="3"/>
  <c r="I175" i="3"/>
  <c r="H175" i="3"/>
  <c r="I159" i="3"/>
  <c r="H159" i="3"/>
  <c r="I143" i="3"/>
  <c r="H143" i="3"/>
  <c r="I127" i="3"/>
  <c r="H127" i="3"/>
  <c r="I111" i="3"/>
  <c r="H111" i="3"/>
  <c r="I95" i="3"/>
  <c r="H95" i="3"/>
  <c r="I487" i="3"/>
  <c r="H487" i="3"/>
  <c r="I455" i="3"/>
  <c r="H455" i="3"/>
  <c r="I423" i="3"/>
  <c r="H423" i="3"/>
  <c r="I391" i="3"/>
  <c r="H391" i="3"/>
  <c r="I359" i="3"/>
  <c r="H359" i="3"/>
  <c r="I327" i="3"/>
  <c r="H327" i="3"/>
  <c r="I295" i="3"/>
  <c r="H295" i="3"/>
  <c r="I263" i="3"/>
  <c r="H263" i="3"/>
  <c r="I231" i="3"/>
  <c r="H231" i="3"/>
  <c r="H180" i="3"/>
  <c r="I180" i="3"/>
  <c r="H174" i="3"/>
  <c r="I174" i="3"/>
  <c r="H164" i="3"/>
  <c r="I164" i="3"/>
  <c r="H158" i="3"/>
  <c r="I158" i="3"/>
  <c r="H148" i="3"/>
  <c r="I148" i="3"/>
  <c r="H142" i="3"/>
  <c r="I142" i="3"/>
  <c r="H132" i="3"/>
  <c r="I132" i="3"/>
  <c r="H126" i="3"/>
  <c r="I126" i="3"/>
  <c r="H116" i="3"/>
  <c r="I116" i="3"/>
  <c r="H100" i="3"/>
  <c r="I100" i="3"/>
  <c r="I110" i="3"/>
  <c r="I84" i="3"/>
  <c r="I68" i="3"/>
  <c r="I62" i="3"/>
  <c r="I52" i="3"/>
  <c r="I26" i="3"/>
  <c r="I17" i="3"/>
  <c r="H79" i="3"/>
  <c r="H71" i="3"/>
  <c r="H63" i="3"/>
  <c r="H55" i="3"/>
  <c r="B14" i="6"/>
  <c r="D14" i="6" s="1"/>
  <c r="C7" i="25"/>
  <c r="B12" i="6"/>
  <c r="B16" i="6"/>
  <c r="B20" i="6"/>
  <c r="B8" i="6"/>
  <c r="N497" i="23"/>
  <c r="S497" i="23"/>
  <c r="P497" i="23"/>
  <c r="R497" i="23"/>
  <c r="Q497" i="23"/>
  <c r="T497" i="23"/>
  <c r="P387" i="23"/>
  <c r="N387" i="23"/>
  <c r="R387" i="23"/>
  <c r="Q387" i="23"/>
  <c r="T387" i="23"/>
  <c r="S387" i="23"/>
  <c r="N369" i="23"/>
  <c r="S369" i="23"/>
  <c r="P369" i="23"/>
  <c r="R369" i="23"/>
  <c r="Q369" i="23"/>
  <c r="T369" i="23"/>
  <c r="N170" i="23"/>
  <c r="P170" i="23"/>
  <c r="S170" i="23"/>
  <c r="N162" i="23"/>
  <c r="P162" i="23"/>
  <c r="S162" i="23"/>
  <c r="N146" i="23"/>
  <c r="P146" i="23"/>
  <c r="S146" i="23"/>
  <c r="N138" i="23"/>
  <c r="P138" i="23"/>
  <c r="S138" i="23"/>
  <c r="N130" i="23"/>
  <c r="P130" i="23"/>
  <c r="S130" i="23"/>
  <c r="N122" i="23"/>
  <c r="P122" i="23"/>
  <c r="S122" i="23"/>
  <c r="N114" i="23"/>
  <c r="P114" i="23"/>
  <c r="S114" i="23"/>
  <c r="N106" i="23"/>
  <c r="P106" i="23"/>
  <c r="S106" i="23"/>
  <c r="N98" i="23"/>
  <c r="P98" i="23"/>
  <c r="S98" i="23"/>
  <c r="N82" i="23"/>
  <c r="P82" i="23"/>
  <c r="S82" i="23"/>
  <c r="N74" i="23"/>
  <c r="P74" i="23"/>
  <c r="S74" i="23"/>
  <c r="N66" i="23"/>
  <c r="P66" i="23"/>
  <c r="S66" i="23"/>
  <c r="N58" i="23"/>
  <c r="P58" i="23"/>
  <c r="S58" i="23"/>
  <c r="N50" i="23"/>
  <c r="P50" i="23"/>
  <c r="S50" i="23"/>
  <c r="N42" i="23"/>
  <c r="P42" i="23"/>
  <c r="S42" i="23"/>
  <c r="N34" i="23"/>
  <c r="P34" i="23"/>
  <c r="S34" i="23"/>
  <c r="N18" i="23"/>
  <c r="P18" i="23"/>
  <c r="S18" i="23"/>
  <c r="B10" i="6"/>
  <c r="S90" i="23"/>
  <c r="P26" i="23"/>
  <c r="P419" i="23"/>
  <c r="N419" i="23"/>
  <c r="R419" i="23"/>
  <c r="Q419" i="23"/>
  <c r="T419" i="23"/>
  <c r="S419" i="23"/>
  <c r="N401" i="23"/>
  <c r="S401" i="23"/>
  <c r="P401" i="23"/>
  <c r="R401" i="23"/>
  <c r="Q401" i="23"/>
  <c r="T401" i="23"/>
  <c r="H31" i="3"/>
  <c r="I31" i="3"/>
  <c r="H23" i="3"/>
  <c r="I23" i="3"/>
  <c r="H15" i="3"/>
  <c r="I15" i="3"/>
  <c r="B22" i="6"/>
  <c r="S26" i="23"/>
  <c r="P451" i="23"/>
  <c r="N451" i="23"/>
  <c r="R451" i="23"/>
  <c r="Q451" i="23"/>
  <c r="T451" i="23"/>
  <c r="S451" i="23"/>
  <c r="N433" i="23"/>
  <c r="S433" i="23"/>
  <c r="P433" i="23"/>
  <c r="R433" i="23"/>
  <c r="Q433" i="23"/>
  <c r="T433" i="23"/>
  <c r="Q170" i="23"/>
  <c r="Q162" i="23"/>
  <c r="Q154" i="23"/>
  <c r="Q146" i="23"/>
  <c r="Q138" i="23"/>
  <c r="Q130" i="23"/>
  <c r="Q122" i="23"/>
  <c r="Q114" i="23"/>
  <c r="Q106" i="23"/>
  <c r="Q98" i="23"/>
  <c r="Q90" i="23"/>
  <c r="Q82" i="23"/>
  <c r="Q74" i="23"/>
  <c r="Q66" i="23"/>
  <c r="Q58" i="23"/>
  <c r="Q50" i="23"/>
  <c r="Q42" i="23"/>
  <c r="Q34" i="23"/>
  <c r="Q26" i="23"/>
  <c r="Q18" i="23"/>
  <c r="B18" i="6"/>
  <c r="P154" i="23"/>
  <c r="P483" i="23"/>
  <c r="N483" i="23"/>
  <c r="R483" i="23"/>
  <c r="Q483" i="23"/>
  <c r="T483" i="23"/>
  <c r="S483" i="23"/>
  <c r="N465" i="23"/>
  <c r="S465" i="23"/>
  <c r="P465" i="23"/>
  <c r="R465" i="23"/>
  <c r="Q465" i="23"/>
  <c r="T465" i="23"/>
  <c r="N505" i="23"/>
  <c r="S505" i="23"/>
  <c r="N473" i="23"/>
  <c r="S473" i="23"/>
  <c r="N441" i="23"/>
  <c r="S441" i="23"/>
  <c r="N409" i="23"/>
  <c r="S409" i="23"/>
  <c r="N377" i="23"/>
  <c r="S377" i="23"/>
  <c r="N172" i="23"/>
  <c r="P172" i="23"/>
  <c r="N164" i="23"/>
  <c r="P164" i="23"/>
  <c r="N156" i="23"/>
  <c r="P156" i="23"/>
  <c r="S156" i="23"/>
  <c r="N148" i="23"/>
  <c r="P148" i="23"/>
  <c r="S148" i="23"/>
  <c r="N140" i="23"/>
  <c r="P140" i="23"/>
  <c r="S140" i="23"/>
  <c r="N132" i="23"/>
  <c r="P132" i="23"/>
  <c r="S132" i="23"/>
  <c r="N124" i="23"/>
  <c r="P124" i="23"/>
  <c r="S124" i="23"/>
  <c r="N116" i="23"/>
  <c r="P116" i="23"/>
  <c r="S116" i="23"/>
  <c r="N108" i="23"/>
  <c r="P108" i="23"/>
  <c r="S108" i="23"/>
  <c r="N100" i="23"/>
  <c r="P100" i="23"/>
  <c r="S100" i="23"/>
  <c r="N92" i="23"/>
  <c r="P92" i="23"/>
  <c r="S92" i="23"/>
  <c r="N84" i="23"/>
  <c r="P84" i="23"/>
  <c r="S84" i="23"/>
  <c r="N76" i="23"/>
  <c r="P76" i="23"/>
  <c r="S76" i="23"/>
  <c r="N68" i="23"/>
  <c r="P68" i="23"/>
  <c r="S68" i="23"/>
  <c r="N60" i="23"/>
  <c r="P60" i="23"/>
  <c r="S60" i="23"/>
  <c r="N52" i="23"/>
  <c r="P52" i="23"/>
  <c r="S52" i="23"/>
  <c r="N44" i="23"/>
  <c r="P44" i="23"/>
  <c r="S44" i="23"/>
  <c r="N36" i="23"/>
  <c r="P36" i="23"/>
  <c r="S36" i="23"/>
  <c r="N28" i="23"/>
  <c r="P28" i="23"/>
  <c r="S28" i="23"/>
  <c r="N20" i="23"/>
  <c r="P20" i="23"/>
  <c r="S20" i="23"/>
  <c r="I504" i="3"/>
  <c r="I500" i="3"/>
  <c r="I496" i="3"/>
  <c r="I492" i="3"/>
  <c r="I488" i="3"/>
  <c r="I484" i="3"/>
  <c r="I480" i="3"/>
  <c r="I476" i="3"/>
  <c r="I472" i="3"/>
  <c r="I468" i="3"/>
  <c r="I464" i="3"/>
  <c r="I460" i="3"/>
  <c r="I456" i="3"/>
  <c r="I452" i="3"/>
  <c r="I448" i="3"/>
  <c r="I444" i="3"/>
  <c r="I440" i="3"/>
  <c r="I436" i="3"/>
  <c r="I432" i="3"/>
  <c r="I428" i="3"/>
  <c r="I424" i="3"/>
  <c r="I420" i="3"/>
  <c r="I416" i="3"/>
  <c r="I412" i="3"/>
  <c r="I408" i="3"/>
  <c r="I404" i="3"/>
  <c r="I400" i="3"/>
  <c r="I396" i="3"/>
  <c r="I392" i="3"/>
  <c r="I388" i="3"/>
  <c r="I384" i="3"/>
  <c r="I380" i="3"/>
  <c r="I376" i="3"/>
  <c r="I372" i="3"/>
  <c r="I368" i="3"/>
  <c r="I364" i="3"/>
  <c r="I360" i="3"/>
  <c r="I356" i="3"/>
  <c r="I352" i="3"/>
  <c r="I348" i="3"/>
  <c r="I344" i="3"/>
  <c r="I340" i="3"/>
  <c r="I336" i="3"/>
  <c r="I332" i="3"/>
  <c r="I328" i="3"/>
  <c r="I324" i="3"/>
  <c r="I320" i="3"/>
  <c r="I316" i="3"/>
  <c r="I312" i="3"/>
  <c r="I308" i="3"/>
  <c r="I304" i="3"/>
  <c r="I300" i="3"/>
  <c r="I296" i="3"/>
  <c r="I292" i="3"/>
  <c r="I288" i="3"/>
  <c r="I284" i="3"/>
  <c r="I280" i="3"/>
  <c r="I276" i="3"/>
  <c r="I272" i="3"/>
  <c r="I268" i="3"/>
  <c r="I264" i="3"/>
  <c r="I260" i="3"/>
  <c r="I256" i="3"/>
  <c r="I252" i="3"/>
  <c r="I248" i="3"/>
  <c r="S491" i="23"/>
  <c r="S459" i="23"/>
  <c r="S427" i="23"/>
  <c r="S395" i="23"/>
  <c r="N481" i="23"/>
  <c r="S481" i="23"/>
  <c r="N449" i="23"/>
  <c r="S449" i="23"/>
  <c r="N417" i="23"/>
  <c r="S417" i="23"/>
  <c r="N385" i="23"/>
  <c r="S385" i="23"/>
  <c r="B9" i="6"/>
  <c r="B11" i="6"/>
  <c r="B13" i="6"/>
  <c r="B15" i="6"/>
  <c r="B17" i="6"/>
  <c r="B19" i="6"/>
  <c r="B21" i="6"/>
  <c r="B23" i="6"/>
  <c r="P505" i="23"/>
  <c r="P473" i="23"/>
  <c r="P441" i="23"/>
  <c r="P409" i="23"/>
  <c r="P377" i="23"/>
  <c r="H10" i="3"/>
  <c r="I10" i="3" s="1"/>
  <c r="N489" i="23"/>
  <c r="S489" i="23"/>
  <c r="N457" i="23"/>
  <c r="S457" i="23"/>
  <c r="N425" i="23"/>
  <c r="S425" i="23"/>
  <c r="N393" i="23"/>
  <c r="S393" i="23"/>
  <c r="N8" i="23"/>
  <c r="D11" i="26"/>
  <c r="F7" i="26"/>
  <c r="E11" i="26" s="1"/>
  <c r="D9" i="26"/>
  <c r="D12" i="26"/>
  <c r="D10" i="26"/>
  <c r="D7" i="25"/>
  <c r="E9" i="32" l="1"/>
  <c r="C9" i="25"/>
  <c r="C12" i="25"/>
  <c r="A2" i="32" a="1"/>
  <c r="A2" i="32" s="1"/>
  <c r="B2" i="32" s="1"/>
  <c r="A200" i="32" a="1"/>
  <c r="A200" i="32" s="1"/>
  <c r="B200" i="32" s="1"/>
  <c r="A198" i="32" a="1"/>
  <c r="A198" i="32" s="1"/>
  <c r="B198" i="32" s="1"/>
  <c r="A193" i="32" a="1"/>
  <c r="A193" i="32" s="1"/>
  <c r="A190" i="32" a="1"/>
  <c r="A190" i="32" s="1"/>
  <c r="B190" i="32" s="1"/>
  <c r="A185" i="32" a="1"/>
  <c r="A185" i="32" s="1"/>
  <c r="B185" i="32" s="1"/>
  <c r="A182" i="32" a="1"/>
  <c r="A182" i="32" s="1"/>
  <c r="B182" i="32" s="1"/>
  <c r="A177" i="32" a="1"/>
  <c r="A177" i="32" s="1"/>
  <c r="A174" i="32" a="1"/>
  <c r="A174" i="32" s="1"/>
  <c r="B174" i="32" s="1"/>
  <c r="A169" i="32" a="1"/>
  <c r="A169" i="32" s="1"/>
  <c r="B169" i="32" s="1"/>
  <c r="A166" i="32" a="1"/>
  <c r="A166" i="32" s="1"/>
  <c r="B166" i="32" s="1"/>
  <c r="A161" i="32" a="1"/>
  <c r="A161" i="32" s="1"/>
  <c r="B161" i="32" s="1"/>
  <c r="A158" i="32" a="1"/>
  <c r="A158" i="32" s="1"/>
  <c r="B158" i="32" s="1"/>
  <c r="A153" i="32" a="1"/>
  <c r="A153" i="32" s="1"/>
  <c r="B153" i="32" s="1"/>
  <c r="A150" i="32" a="1"/>
  <c r="A150" i="32" s="1"/>
  <c r="B150" i="32" s="1"/>
  <c r="A145" i="32" a="1"/>
  <c r="A145" i="32" s="1"/>
  <c r="B145" i="32" s="1"/>
  <c r="A142" i="32" a="1"/>
  <c r="A142" i="32" s="1"/>
  <c r="A137" i="32" a="1"/>
  <c r="A137" i="32" s="1"/>
  <c r="B137" i="32" s="1"/>
  <c r="A134" i="32" a="1"/>
  <c r="A134" i="32" s="1"/>
  <c r="B134" i="32" s="1"/>
  <c r="A129" i="32" a="1"/>
  <c r="A129" i="32" s="1"/>
  <c r="B129" i="32" s="1"/>
  <c r="A126" i="32" a="1"/>
  <c r="A126" i="32" s="1"/>
  <c r="B126" i="32" s="1"/>
  <c r="A121" i="32" a="1"/>
  <c r="A121" i="32" s="1"/>
  <c r="B121" i="32" s="1"/>
  <c r="A118" i="32" a="1"/>
  <c r="A118" i="32" s="1"/>
  <c r="A113" i="32" a="1"/>
  <c r="A113" i="32" s="1"/>
  <c r="B113" i="32" s="1"/>
  <c r="A110" i="32" a="1"/>
  <c r="A110" i="32" s="1"/>
  <c r="B110" i="32" s="1"/>
  <c r="A105" i="32" a="1"/>
  <c r="A105" i="32" s="1"/>
  <c r="B105" i="32" s="1"/>
  <c r="A102" i="32" a="1"/>
  <c r="A102" i="32" s="1"/>
  <c r="B102" i="32" s="1"/>
  <c r="A97" i="32" a="1"/>
  <c r="A97" i="32" s="1"/>
  <c r="B97" i="32" s="1"/>
  <c r="A94" i="32" a="1"/>
  <c r="A94" i="32" s="1"/>
  <c r="B94" i="32" s="1"/>
  <c r="A89" i="32" a="1"/>
  <c r="A89" i="32" s="1"/>
  <c r="B89" i="32" s="1"/>
  <c r="A86" i="32" a="1"/>
  <c r="A86" i="32" s="1"/>
  <c r="B86" i="32" s="1"/>
  <c r="A81" i="32" a="1"/>
  <c r="A81" i="32" s="1"/>
  <c r="B81" i="32" s="1"/>
  <c r="A78" i="32" a="1"/>
  <c r="A78" i="32" s="1"/>
  <c r="B78" i="32" s="1"/>
  <c r="A73" i="32" a="1"/>
  <c r="A73" i="32" s="1"/>
  <c r="B73" i="32" s="1"/>
  <c r="A70" i="32" a="1"/>
  <c r="A70" i="32" s="1"/>
  <c r="B70" i="32" s="1"/>
  <c r="A65" i="32" a="1"/>
  <c r="A65" i="32" s="1"/>
  <c r="B65" i="32" s="1"/>
  <c r="A62" i="32" a="1"/>
  <c r="A62" i="32" s="1"/>
  <c r="B62" i="32" s="1"/>
  <c r="A57" i="32" a="1"/>
  <c r="A57" i="32" s="1"/>
  <c r="B57" i="32" s="1"/>
  <c r="A54" i="32" a="1"/>
  <c r="A54" i="32" s="1"/>
  <c r="B54" i="32" s="1"/>
  <c r="A49" i="32" a="1"/>
  <c r="A49" i="32" s="1"/>
  <c r="B49" i="32" s="1"/>
  <c r="A46" i="32" a="1"/>
  <c r="A46" i="32" s="1"/>
  <c r="B46" i="32" s="1"/>
  <c r="A41" i="32" a="1"/>
  <c r="A41" i="32" s="1"/>
  <c r="B41" i="32" s="1"/>
  <c r="A38" i="32" a="1"/>
  <c r="A38" i="32" s="1"/>
  <c r="B38" i="32" s="1"/>
  <c r="A33" i="32" a="1"/>
  <c r="A33" i="32" s="1"/>
  <c r="B33" i="32" s="1"/>
  <c r="A28" i="32" a="1"/>
  <c r="A28" i="32" s="1"/>
  <c r="B28" i="32" s="1"/>
  <c r="A22" i="32" a="1"/>
  <c r="A22" i="32" s="1"/>
  <c r="B22" i="32" s="1"/>
  <c r="A18" i="32" a="1"/>
  <c r="A18" i="32" s="1"/>
  <c r="B18" i="32" s="1"/>
  <c r="A14" i="32" a="1"/>
  <c r="A14" i="32" s="1"/>
  <c r="B14" i="32" s="1"/>
  <c r="A10" i="32" a="1"/>
  <c r="A10" i="32" s="1"/>
  <c r="B10" i="32" s="1"/>
  <c r="A6" i="32" a="1"/>
  <c r="A6" i="32" s="1"/>
  <c r="B6" i="32" s="1"/>
  <c r="A201" i="32" a="1"/>
  <c r="A201" i="32" s="1"/>
  <c r="B201" i="32" s="1"/>
  <c r="A195" i="32" a="1"/>
  <c r="A195" i="32" s="1"/>
  <c r="B195" i="32" s="1"/>
  <c r="A192" i="32" a="1"/>
  <c r="A192" i="32" s="1"/>
  <c r="B192" i="32" s="1"/>
  <c r="A187" i="32" a="1"/>
  <c r="A187" i="32" s="1"/>
  <c r="B187" i="32" s="1"/>
  <c r="A184" i="32" a="1"/>
  <c r="A184" i="32" s="1"/>
  <c r="B184" i="32" s="1"/>
  <c r="A179" i="32" a="1"/>
  <c r="A179" i="32" s="1"/>
  <c r="B179" i="32" s="1"/>
  <c r="A176" i="32" a="1"/>
  <c r="A176" i="32" s="1"/>
  <c r="B176" i="32" s="1"/>
  <c r="A171" i="32" a="1"/>
  <c r="A171" i="32" s="1"/>
  <c r="B171" i="32" s="1"/>
  <c r="A168" i="32" a="1"/>
  <c r="A168" i="32" s="1"/>
  <c r="B168" i="32" s="1"/>
  <c r="A163" i="32" a="1"/>
  <c r="A163" i="32" s="1"/>
  <c r="A160" i="32" a="1"/>
  <c r="A160" i="32" s="1"/>
  <c r="B160" i="32" s="1"/>
  <c r="A155" i="32" a="1"/>
  <c r="A155" i="32" s="1"/>
  <c r="B155" i="32" s="1"/>
  <c r="A152" i="32" a="1"/>
  <c r="A152" i="32" s="1"/>
  <c r="B152" i="32" s="1"/>
  <c r="A147" i="32" a="1"/>
  <c r="A147" i="32" s="1"/>
  <c r="B147" i="32" s="1"/>
  <c r="A144" i="32" a="1"/>
  <c r="A144" i="32" s="1"/>
  <c r="B144" i="32" s="1"/>
  <c r="A139" i="32" a="1"/>
  <c r="A139" i="32" s="1"/>
  <c r="B139" i="32" s="1"/>
  <c r="A136" i="32" a="1"/>
  <c r="A136" i="32" s="1"/>
  <c r="B136" i="32" s="1"/>
  <c r="A131" i="32" a="1"/>
  <c r="A131" i="32" s="1"/>
  <c r="B131" i="32" s="1"/>
  <c r="A128" i="32" a="1"/>
  <c r="A128" i="32" s="1"/>
  <c r="B128" i="32" s="1"/>
  <c r="A123" i="32" a="1"/>
  <c r="A123" i="32" s="1"/>
  <c r="B123" i="32" s="1"/>
  <c r="A120" i="32" a="1"/>
  <c r="A120" i="32" s="1"/>
  <c r="B120" i="32" s="1"/>
  <c r="A115" i="32" a="1"/>
  <c r="A115" i="32" s="1"/>
  <c r="B115" i="32" s="1"/>
  <c r="A112" i="32" a="1"/>
  <c r="A112" i="32" s="1"/>
  <c r="B112" i="32" s="1"/>
  <c r="A107" i="32" a="1"/>
  <c r="A107" i="32" s="1"/>
  <c r="B107" i="32" s="1"/>
  <c r="A104" i="32" a="1"/>
  <c r="A104" i="32" s="1"/>
  <c r="B104" i="32" s="1"/>
  <c r="A99" i="32" a="1"/>
  <c r="A99" i="32" s="1"/>
  <c r="B99" i="32" s="1"/>
  <c r="A96" i="32" a="1"/>
  <c r="A96" i="32" s="1"/>
  <c r="B96" i="32" s="1"/>
  <c r="A91" i="32" a="1"/>
  <c r="A91" i="32" s="1"/>
  <c r="B91" i="32" s="1"/>
  <c r="A88" i="32" a="1"/>
  <c r="A88" i="32" s="1"/>
  <c r="B88" i="32" s="1"/>
  <c r="A83" i="32" a="1"/>
  <c r="A83" i="32" s="1"/>
  <c r="B83" i="32" s="1"/>
  <c r="A80" i="32" a="1"/>
  <c r="A80" i="32" s="1"/>
  <c r="B80" i="32" s="1"/>
  <c r="A75" i="32" a="1"/>
  <c r="A75" i="32" s="1"/>
  <c r="B75" i="32" s="1"/>
  <c r="A72" i="32" a="1"/>
  <c r="A72" i="32" s="1"/>
  <c r="B72" i="32" s="1"/>
  <c r="A67" i="32" a="1"/>
  <c r="A67" i="32" s="1"/>
  <c r="B67" i="32" s="1"/>
  <c r="A64" i="32" a="1"/>
  <c r="A64" i="32" s="1"/>
  <c r="B64" i="32" s="1"/>
  <c r="A59" i="32" a="1"/>
  <c r="A59" i="32" s="1"/>
  <c r="B59" i="32" s="1"/>
  <c r="A56" i="32" a="1"/>
  <c r="A56" i="32" s="1"/>
  <c r="B56" i="32" s="1"/>
  <c r="A51" i="32" a="1"/>
  <c r="A51" i="32" s="1"/>
  <c r="B51" i="32" s="1"/>
  <c r="A48" i="32" a="1"/>
  <c r="A48" i="32" s="1"/>
  <c r="B48" i="32" s="1"/>
  <c r="A43" i="32" a="1"/>
  <c r="A43" i="32" s="1"/>
  <c r="B43" i="32" s="1"/>
  <c r="A40" i="32" a="1"/>
  <c r="A40" i="32" s="1"/>
  <c r="B40" i="32" s="1"/>
  <c r="A35" i="32" a="1"/>
  <c r="A35" i="32" s="1"/>
  <c r="B35" i="32" s="1"/>
  <c r="A32" i="32" a="1"/>
  <c r="A32" i="32" s="1"/>
  <c r="B32" i="32" s="1"/>
  <c r="A30" i="32" a="1"/>
  <c r="A30" i="32" s="1"/>
  <c r="B30" i="32" s="1"/>
  <c r="A26" i="32" a="1"/>
  <c r="A26" i="32" s="1"/>
  <c r="B26" i="32" s="1"/>
  <c r="A24" i="32" a="1"/>
  <c r="A24" i="32" s="1"/>
  <c r="B24" i="32" s="1"/>
  <c r="A20" i="32" a="1"/>
  <c r="A20" i="32" s="1"/>
  <c r="B20" i="32" s="1"/>
  <c r="A16" i="32" a="1"/>
  <c r="A16" i="32" s="1"/>
  <c r="B16" i="32" s="1"/>
  <c r="A12" i="32" a="1"/>
  <c r="A12" i="32" s="1"/>
  <c r="B12" i="32" s="1"/>
  <c r="A8" i="32" a="1"/>
  <c r="A8" i="32" s="1"/>
  <c r="B8" i="32" s="1"/>
  <c r="A4" i="32" a="1"/>
  <c r="A4" i="32" s="1"/>
  <c r="B4" i="32" s="1"/>
  <c r="A197" i="32" a="1"/>
  <c r="A197" i="32" s="1"/>
  <c r="B197" i="32" s="1"/>
  <c r="A194" i="32" a="1"/>
  <c r="A194" i="32" s="1"/>
  <c r="B194" i="32" s="1"/>
  <c r="A189" i="32" a="1"/>
  <c r="A189" i="32" s="1"/>
  <c r="B189" i="32" s="1"/>
  <c r="A186" i="32" a="1"/>
  <c r="A186" i="32" s="1"/>
  <c r="B186" i="32" s="1"/>
  <c r="A181" i="32" a="1"/>
  <c r="A181" i="32" s="1"/>
  <c r="B181" i="32" s="1"/>
  <c r="A178" i="32" a="1"/>
  <c r="A178" i="32" s="1"/>
  <c r="B178" i="32" s="1"/>
  <c r="A173" i="32" a="1"/>
  <c r="A173" i="32" s="1"/>
  <c r="B173" i="32" s="1"/>
  <c r="A170" i="32" a="1"/>
  <c r="A170" i="32" s="1"/>
  <c r="B170" i="32" s="1"/>
  <c r="A165" i="32" a="1"/>
  <c r="A165" i="32" s="1"/>
  <c r="A162" i="32" a="1"/>
  <c r="A162" i="32" s="1"/>
  <c r="B162" i="32" s="1"/>
  <c r="A157" i="32" a="1"/>
  <c r="A157" i="32" s="1"/>
  <c r="B157" i="32" s="1"/>
  <c r="A154" i="32" a="1"/>
  <c r="A154" i="32" s="1"/>
  <c r="B154" i="32" s="1"/>
  <c r="A149" i="32" a="1"/>
  <c r="A149" i="32" s="1"/>
  <c r="B149" i="32" s="1"/>
  <c r="A146" i="32" a="1"/>
  <c r="A146" i="32" s="1"/>
  <c r="B146" i="32" s="1"/>
  <c r="A141" i="32" a="1"/>
  <c r="A141" i="32" s="1"/>
  <c r="B141" i="32" s="1"/>
  <c r="A138" i="32" a="1"/>
  <c r="A138" i="32" s="1"/>
  <c r="B138" i="32" s="1"/>
  <c r="A133" i="32" a="1"/>
  <c r="A133" i="32" s="1"/>
  <c r="B133" i="32" s="1"/>
  <c r="A130" i="32" a="1"/>
  <c r="A130" i="32" s="1"/>
  <c r="B130" i="32" s="1"/>
  <c r="A125" i="32" a="1"/>
  <c r="A125" i="32" s="1"/>
  <c r="B125" i="32" s="1"/>
  <c r="A122" i="32" a="1"/>
  <c r="A122" i="32" s="1"/>
  <c r="B122" i="32" s="1"/>
  <c r="A117" i="32" a="1"/>
  <c r="A117" i="32" s="1"/>
  <c r="B117" i="32" s="1"/>
  <c r="A114" i="32" a="1"/>
  <c r="A114" i="32" s="1"/>
  <c r="B114" i="32" s="1"/>
  <c r="A109" i="32" a="1"/>
  <c r="A109" i="32" s="1"/>
  <c r="B109" i="32" s="1"/>
  <c r="A106" i="32" a="1"/>
  <c r="A106" i="32" s="1"/>
  <c r="B106" i="32" s="1"/>
  <c r="A101" i="32" a="1"/>
  <c r="A101" i="32" s="1"/>
  <c r="B101" i="32" s="1"/>
  <c r="A98" i="32" a="1"/>
  <c r="A98" i="32" s="1"/>
  <c r="B98" i="32" s="1"/>
  <c r="A93" i="32" a="1"/>
  <c r="A93" i="32" s="1"/>
  <c r="B93" i="32" s="1"/>
  <c r="A90" i="32" a="1"/>
  <c r="A90" i="32" s="1"/>
  <c r="B90" i="32" s="1"/>
  <c r="A85" i="32" a="1"/>
  <c r="A85" i="32" s="1"/>
  <c r="B85" i="32" s="1"/>
  <c r="A82" i="32" a="1"/>
  <c r="A82" i="32" s="1"/>
  <c r="B82" i="32" s="1"/>
  <c r="A77" i="32" a="1"/>
  <c r="A77" i="32" s="1"/>
  <c r="B77" i="32" s="1"/>
  <c r="A74" i="32" a="1"/>
  <c r="A74" i="32" s="1"/>
  <c r="B74" i="32" s="1"/>
  <c r="A69" i="32" a="1"/>
  <c r="A69" i="32" s="1"/>
  <c r="B69" i="32" s="1"/>
  <c r="A66" i="32" a="1"/>
  <c r="A66" i="32" s="1"/>
  <c r="B66" i="32" s="1"/>
  <c r="A61" i="32" a="1"/>
  <c r="A61" i="32" s="1"/>
  <c r="B61" i="32" s="1"/>
  <c r="A58" i="32" a="1"/>
  <c r="A58" i="32" s="1"/>
  <c r="B58" i="32" s="1"/>
  <c r="A53" i="32" a="1"/>
  <c r="A53" i="32" s="1"/>
  <c r="B53" i="32" s="1"/>
  <c r="A50" i="32" a="1"/>
  <c r="A50" i="32" s="1"/>
  <c r="B50" i="32" s="1"/>
  <c r="A45" i="32" a="1"/>
  <c r="A45" i="32" s="1"/>
  <c r="B45" i="32" s="1"/>
  <c r="A42" i="32" a="1"/>
  <c r="A42" i="32" s="1"/>
  <c r="B42" i="32" s="1"/>
  <c r="A37" i="32" a="1"/>
  <c r="A37" i="32" s="1"/>
  <c r="B37" i="32" s="1"/>
  <c r="A34" i="32" a="1"/>
  <c r="A34" i="32" s="1"/>
  <c r="B34" i="32" s="1"/>
  <c r="A27" i="32" a="1"/>
  <c r="A27" i="32" s="1"/>
  <c r="B27" i="32" s="1"/>
  <c r="A23" i="32" a="1"/>
  <c r="A23" i="32" s="1"/>
  <c r="B23" i="32" s="1"/>
  <c r="A19" i="32" a="1"/>
  <c r="A19" i="32" s="1"/>
  <c r="B19" i="32" s="1"/>
  <c r="A15" i="32" a="1"/>
  <c r="A15" i="32" s="1"/>
  <c r="B15" i="32" s="1"/>
  <c r="A11" i="32" a="1"/>
  <c r="A11" i="32" s="1"/>
  <c r="B11" i="32" s="1"/>
  <c r="A7" i="32" a="1"/>
  <c r="A7" i="32" s="1"/>
  <c r="B7" i="32" s="1"/>
  <c r="A3" i="32" a="1"/>
  <c r="A3" i="32" s="1"/>
  <c r="B3" i="32" s="1"/>
  <c r="A199" i="32" a="1"/>
  <c r="A199" i="32" s="1"/>
  <c r="B199" i="32" s="1"/>
  <c r="A196" i="32" a="1"/>
  <c r="A196" i="32" s="1"/>
  <c r="B196" i="32" s="1"/>
  <c r="A191" i="32" a="1"/>
  <c r="A191" i="32" s="1"/>
  <c r="B191" i="32" s="1"/>
  <c r="A188" i="32" a="1"/>
  <c r="A188" i="32" s="1"/>
  <c r="B188" i="32" s="1"/>
  <c r="A183" i="32" a="1"/>
  <c r="A183" i="32" s="1"/>
  <c r="B183" i="32" s="1"/>
  <c r="A180" i="32" a="1"/>
  <c r="A180" i="32" s="1"/>
  <c r="B180" i="32" s="1"/>
  <c r="A175" i="32" a="1"/>
  <c r="A175" i="32" s="1"/>
  <c r="B175" i="32" s="1"/>
  <c r="A172" i="32" a="1"/>
  <c r="A172" i="32" s="1"/>
  <c r="B172" i="32" s="1"/>
  <c r="A167" i="32" a="1"/>
  <c r="A167" i="32" s="1"/>
  <c r="B167" i="32" s="1"/>
  <c r="A164" i="32" a="1"/>
  <c r="A164" i="32" s="1"/>
  <c r="B164" i="32" s="1"/>
  <c r="A159" i="32" a="1"/>
  <c r="A159" i="32" s="1"/>
  <c r="B159" i="32" s="1"/>
  <c r="A156" i="32" a="1"/>
  <c r="A156" i="32" s="1"/>
  <c r="B156" i="32" s="1"/>
  <c r="A151" i="32" a="1"/>
  <c r="A151" i="32" s="1"/>
  <c r="B151" i="32" s="1"/>
  <c r="A148" i="32" a="1"/>
  <c r="A148" i="32" s="1"/>
  <c r="B148" i="32" s="1"/>
  <c r="A143" i="32" a="1"/>
  <c r="A143" i="32" s="1"/>
  <c r="B143" i="32" s="1"/>
  <c r="A140" i="32" a="1"/>
  <c r="A140" i="32" s="1"/>
  <c r="B140" i="32" s="1"/>
  <c r="A135" i="32" a="1"/>
  <c r="A135" i="32" s="1"/>
  <c r="B135" i="32" s="1"/>
  <c r="A132" i="32" a="1"/>
  <c r="A132" i="32" s="1"/>
  <c r="B132" i="32" s="1"/>
  <c r="A127" i="32" a="1"/>
  <c r="A127" i="32" s="1"/>
  <c r="B127" i="32" s="1"/>
  <c r="A124" i="32" a="1"/>
  <c r="A124" i="32" s="1"/>
  <c r="B124" i="32" s="1"/>
  <c r="A119" i="32" a="1"/>
  <c r="A119" i="32" s="1"/>
  <c r="B119" i="32" s="1"/>
  <c r="A116" i="32" a="1"/>
  <c r="A116" i="32" s="1"/>
  <c r="B116" i="32" s="1"/>
  <c r="A111" i="32" a="1"/>
  <c r="A111" i="32" s="1"/>
  <c r="B111" i="32" s="1"/>
  <c r="A108" i="32" a="1"/>
  <c r="A108" i="32" s="1"/>
  <c r="B108" i="32" s="1"/>
  <c r="A103" i="32" a="1"/>
  <c r="A103" i="32" s="1"/>
  <c r="B103" i="32" s="1"/>
  <c r="A100" i="32" a="1"/>
  <c r="A100" i="32" s="1"/>
  <c r="B100" i="32" s="1"/>
  <c r="A95" i="32" a="1"/>
  <c r="A95" i="32" s="1"/>
  <c r="B95" i="32" s="1"/>
  <c r="A92" i="32" a="1"/>
  <c r="A92" i="32" s="1"/>
  <c r="B92" i="32" s="1"/>
  <c r="A87" i="32" a="1"/>
  <c r="A87" i="32" s="1"/>
  <c r="B87" i="32" s="1"/>
  <c r="A84" i="32" a="1"/>
  <c r="A84" i="32" s="1"/>
  <c r="B84" i="32" s="1"/>
  <c r="A79" i="32" a="1"/>
  <c r="A79" i="32" s="1"/>
  <c r="B79" i="32" s="1"/>
  <c r="A76" i="32" a="1"/>
  <c r="A76" i="32" s="1"/>
  <c r="B76" i="32" s="1"/>
  <c r="A71" i="32" a="1"/>
  <c r="A71" i="32" s="1"/>
  <c r="B71" i="32" s="1"/>
  <c r="A68" i="32" a="1"/>
  <c r="A68" i="32" s="1"/>
  <c r="B68" i="32" s="1"/>
  <c r="A63" i="32" a="1"/>
  <c r="A63" i="32" s="1"/>
  <c r="B63" i="32" s="1"/>
  <c r="A60" i="32" a="1"/>
  <c r="A60" i="32" s="1"/>
  <c r="B60" i="32" s="1"/>
  <c r="A55" i="32" a="1"/>
  <c r="A55" i="32" s="1"/>
  <c r="B55" i="32" s="1"/>
  <c r="A52" i="32" a="1"/>
  <c r="A52" i="32" s="1"/>
  <c r="B52" i="32" s="1"/>
  <c r="A47" i="32" a="1"/>
  <c r="A47" i="32" s="1"/>
  <c r="B47" i="32" s="1"/>
  <c r="A44" i="32" a="1"/>
  <c r="A44" i="32" s="1"/>
  <c r="B44" i="32" s="1"/>
  <c r="A39" i="32" a="1"/>
  <c r="A39" i="32" s="1"/>
  <c r="B39" i="32" s="1"/>
  <c r="A36" i="32" a="1"/>
  <c r="A36" i="32" s="1"/>
  <c r="B36" i="32" s="1"/>
  <c r="A31" i="32" a="1"/>
  <c r="A31" i="32" s="1"/>
  <c r="B31" i="32" s="1"/>
  <c r="A29" i="32" a="1"/>
  <c r="A29" i="32" s="1"/>
  <c r="B29" i="32" s="1"/>
  <c r="A25" i="32" a="1"/>
  <c r="A25" i="32" s="1"/>
  <c r="B25" i="32" s="1"/>
  <c r="A21" i="32" a="1"/>
  <c r="A21" i="32" s="1"/>
  <c r="B21" i="32" s="1"/>
  <c r="A17" i="32" a="1"/>
  <c r="A17" i="32" s="1"/>
  <c r="B17" i="32" s="1"/>
  <c r="A13" i="32" a="1"/>
  <c r="A13" i="32" s="1"/>
  <c r="B13" i="32" s="1"/>
  <c r="A9" i="32" a="1"/>
  <c r="A9" i="32" s="1"/>
  <c r="B9" i="32" s="1"/>
  <c r="A5" i="32" a="1"/>
  <c r="A5" i="32" s="1"/>
  <c r="B5" i="32" s="1"/>
  <c r="S8" i="23"/>
  <c r="T8" i="23" s="1"/>
  <c r="P8" i="23" s="1"/>
  <c r="S12" i="23"/>
  <c r="T12" i="23" s="1"/>
  <c r="P12" i="23" s="1"/>
  <c r="C14" i="6"/>
  <c r="S9" i="23"/>
  <c r="T9" i="23" s="1"/>
  <c r="P9" i="23" s="1"/>
  <c r="B142" i="32"/>
  <c r="B165" i="32"/>
  <c r="B118" i="32"/>
  <c r="D16" i="26"/>
  <c r="B193" i="32"/>
  <c r="B177" i="32"/>
  <c r="B163" i="32"/>
  <c r="S10" i="23"/>
  <c r="T10" i="23" s="1"/>
  <c r="P10" i="23" s="1"/>
  <c r="C17" i="6"/>
  <c r="D17" i="6"/>
  <c r="C9" i="6"/>
  <c r="D9" i="6"/>
  <c r="D18" i="6"/>
  <c r="C18" i="6"/>
  <c r="S11" i="23"/>
  <c r="T11" i="23" s="1"/>
  <c r="P11" i="23" s="1"/>
  <c r="D16" i="6"/>
  <c r="C16" i="6"/>
  <c r="D23" i="6"/>
  <c r="C23" i="6"/>
  <c r="D15" i="6"/>
  <c r="C15" i="6"/>
  <c r="D12" i="6"/>
  <c r="C12" i="6"/>
  <c r="C21" i="6"/>
  <c r="D21" i="6"/>
  <c r="C13" i="6"/>
  <c r="D13" i="6"/>
  <c r="D22" i="6"/>
  <c r="C22" i="6"/>
  <c r="D8" i="6"/>
  <c r="C8" i="6"/>
  <c r="D19" i="6"/>
  <c r="C19" i="6"/>
  <c r="D11" i="6"/>
  <c r="C11" i="6"/>
  <c r="D10" i="6"/>
  <c r="C10" i="6"/>
  <c r="D20" i="6"/>
  <c r="C20" i="6"/>
  <c r="E10" i="26"/>
  <c r="E12" i="26"/>
  <c r="E9" i="26"/>
  <c r="E7" i="32"/>
  <c r="D13" i="26"/>
  <c r="D14" i="26" s="1"/>
  <c r="C11" i="25"/>
  <c r="C10" i="25"/>
  <c r="E7" i="25"/>
  <c r="G7" i="26"/>
  <c r="F9" i="26" s="1"/>
  <c r="F9" i="32" l="1"/>
  <c r="D10" i="25"/>
  <c r="D12" i="25"/>
  <c r="F12" i="26"/>
  <c r="G7" i="32" s="1"/>
  <c r="E13" i="26"/>
  <c r="E14" i="26" s="1"/>
  <c r="F11" i="26"/>
  <c r="F7" i="32"/>
  <c r="D9" i="25"/>
  <c r="C13" i="25"/>
  <c r="C14" i="25" s="1"/>
  <c r="H7" i="26"/>
  <c r="G9" i="26" s="1"/>
  <c r="F7" i="25"/>
  <c r="F10" i="26"/>
  <c r="D11" i="25"/>
  <c r="G9" i="32" l="1"/>
  <c r="E11" i="25"/>
  <c r="E12" i="25"/>
  <c r="E9" i="25"/>
  <c r="E10" i="25"/>
  <c r="F13" i="26"/>
  <c r="F14" i="26" s="1"/>
  <c r="G10" i="26"/>
  <c r="D13" i="25"/>
  <c r="D14" i="25" s="1"/>
  <c r="I7" i="26"/>
  <c r="H9" i="26" s="1"/>
  <c r="G7" i="25"/>
  <c r="G12" i="26"/>
  <c r="G11" i="26"/>
  <c r="H9" i="32" l="1"/>
  <c r="F10" i="25"/>
  <c r="F12" i="25"/>
  <c r="F11" i="25"/>
  <c r="E13" i="25"/>
  <c r="E14" i="25" s="1"/>
  <c r="H10" i="26"/>
  <c r="F9" i="25"/>
  <c r="G13" i="26"/>
  <c r="G14" i="26" s="1"/>
  <c r="H7" i="32"/>
  <c r="H12" i="26"/>
  <c r="H11" i="26"/>
  <c r="J7" i="26"/>
  <c r="I11" i="26" s="1"/>
  <c r="H7" i="25"/>
  <c r="G12" i="25" s="1"/>
  <c r="I9" i="32" l="1"/>
  <c r="F13" i="25"/>
  <c r="F14" i="25" s="1"/>
  <c r="G10" i="25"/>
  <c r="G9" i="25"/>
  <c r="I10" i="26"/>
  <c r="I9" i="26"/>
  <c r="I7" i="32"/>
  <c r="H13" i="26"/>
  <c r="H14" i="26" s="1"/>
  <c r="I7" i="25"/>
  <c r="K7" i="26"/>
  <c r="J12" i="26" s="1"/>
  <c r="I12" i="26"/>
  <c r="G11" i="25"/>
  <c r="J9" i="32" l="1"/>
  <c r="H10" i="25"/>
  <c r="H12" i="25"/>
  <c r="G13" i="25"/>
  <c r="G14" i="25" s="1"/>
  <c r="J10" i="26"/>
  <c r="J11" i="26"/>
  <c r="K7" i="32"/>
  <c r="I13" i="26"/>
  <c r="I14" i="26" s="1"/>
  <c r="J7" i="32"/>
  <c r="H11" i="25"/>
  <c r="L7" i="26"/>
  <c r="K12" i="26" s="1"/>
  <c r="J7" i="25"/>
  <c r="I12" i="25" s="1"/>
  <c r="H9" i="25"/>
  <c r="J9" i="26"/>
  <c r="K9" i="32" l="1"/>
  <c r="I10" i="25"/>
  <c r="J13" i="26"/>
  <c r="J14" i="26" s="1"/>
  <c r="K11" i="26"/>
  <c r="K10" i="26"/>
  <c r="K9" i="26"/>
  <c r="M7" i="26"/>
  <c r="L9" i="26" s="1"/>
  <c r="K7" i="25"/>
  <c r="H13" i="25"/>
  <c r="H14" i="25" s="1"/>
  <c r="L7" i="32"/>
  <c r="I11" i="25"/>
  <c r="I9" i="25"/>
  <c r="L9" i="32" l="1"/>
  <c r="J10" i="25"/>
  <c r="J12" i="25"/>
  <c r="K13" i="26"/>
  <c r="L12" i="26"/>
  <c r="M7" i="32" s="1"/>
  <c r="L10" i="26"/>
  <c r="L11" i="26"/>
  <c r="J9" i="25"/>
  <c r="I13" i="25"/>
  <c r="I14" i="25" s="1"/>
  <c r="J11" i="25"/>
  <c r="N7" i="26"/>
  <c r="M12" i="26" s="1"/>
  <c r="L7" i="25"/>
  <c r="K12" i="25" s="1"/>
  <c r="M9" i="32" l="1"/>
  <c r="K14" i="26"/>
  <c r="K9" i="25"/>
  <c r="L13" i="26"/>
  <c r="M9" i="26"/>
  <c r="N7" i="32"/>
  <c r="J13" i="25"/>
  <c r="J14" i="25" s="1"/>
  <c r="O7" i="26"/>
  <c r="N11" i="26" s="1"/>
  <c r="M7" i="25"/>
  <c r="K10" i="25"/>
  <c r="M10" i="26"/>
  <c r="M11" i="26"/>
  <c r="K11" i="25"/>
  <c r="N9" i="32" l="1"/>
  <c r="L14" i="26"/>
  <c r="L10" i="25"/>
  <c r="L12" i="25"/>
  <c r="K13" i="25"/>
  <c r="K14" i="25" s="1"/>
  <c r="N12" i="26"/>
  <c r="O7" i="32" s="1"/>
  <c r="M13" i="26"/>
  <c r="N9" i="26"/>
  <c r="L9" i="25"/>
  <c r="N10" i="26"/>
  <c r="L11" i="25"/>
  <c r="N7" i="25"/>
  <c r="P7" i="26"/>
  <c r="O7" i="25" s="1"/>
  <c r="O9" i="32" l="1"/>
  <c r="M14" i="26"/>
  <c r="M11" i="25"/>
  <c r="N12" i="25"/>
  <c r="M12" i="25"/>
  <c r="O10" i="26"/>
  <c r="P10" i="26" s="1"/>
  <c r="F5" i="30" s="1"/>
  <c r="N13" i="26"/>
  <c r="N14" i="26" s="1"/>
  <c r="O11" i="26"/>
  <c r="P11" i="26" s="1"/>
  <c r="H5" i="30" s="1"/>
  <c r="M10" i="25"/>
  <c r="O12" i="26"/>
  <c r="N11" i="25"/>
  <c r="N10" i="25"/>
  <c r="N9" i="25"/>
  <c r="L13" i="25"/>
  <c r="L14" i="25" s="1"/>
  <c r="O9" i="26"/>
  <c r="M9" i="25"/>
  <c r="O11" i="25" l="1"/>
  <c r="P9" i="26"/>
  <c r="D5" i="30" s="1"/>
  <c r="P9" i="32"/>
  <c r="O10" i="25"/>
  <c r="M13" i="25"/>
  <c r="M14" i="25" s="1"/>
  <c r="N13" i="25"/>
  <c r="O12" i="25"/>
  <c r="O9" i="25"/>
  <c r="P7" i="32"/>
  <c r="E8" i="32" s="1"/>
  <c r="O13" i="26"/>
  <c r="O14" i="26" s="1"/>
  <c r="P14" i="26" s="1"/>
  <c r="P12" i="26"/>
  <c r="E14" i="32" s="1"/>
  <c r="E13" i="32" l="1"/>
  <c r="J5" i="30"/>
  <c r="L5" i="30"/>
  <c r="N14" i="25"/>
  <c r="O14" i="25" s="1"/>
  <c r="P13" i="26"/>
  <c r="O13" i="25"/>
  <c r="F8" i="32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D8" i="32"/>
</calcChain>
</file>

<file path=xl/comments1.xml><?xml version="1.0" encoding="utf-8"?>
<comments xmlns="http://schemas.openxmlformats.org/spreadsheetml/2006/main">
  <authors>
    <author>Mac LUZ</author>
  </authors>
  <commentList>
    <comment ref="B7" authorId="0">
      <text>
        <r>
          <rPr>
            <sz val="12"/>
            <color indexed="81"/>
            <rFont val="Calibri"/>
            <family val="2"/>
          </rPr>
          <t>Insira abaixo a categoria do veículo.
Por exemplo: carro, moto, caminhão.</t>
        </r>
      </text>
    </comment>
    <comment ref="C7" authorId="0">
      <text>
        <r>
          <rPr>
            <sz val="12"/>
            <color indexed="81"/>
            <rFont val="Calibri"/>
            <family val="2"/>
          </rPr>
          <t>Insira aqui a marca do veículo.</t>
        </r>
      </text>
    </comment>
  </commentList>
</comments>
</file>

<file path=xl/comments2.xml><?xml version="1.0" encoding="utf-8"?>
<comments xmlns="http://schemas.openxmlformats.org/spreadsheetml/2006/main">
  <authors>
    <author>Flavio Dias de Souza</author>
  </authors>
  <commentList>
    <comment ref="I7" authorId="0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Aqui você vai informar a data do início da locação.</t>
        </r>
      </text>
    </comment>
    <comment ref="J7" authorId="0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Aqui você vai informar a data do fim da locação.
Caso a locação não tenha data prevista para término então deixe a célula vazia.
Quando terminar a locação é obrigatório informar a data de término do contrário a planilha continuará calculando as parcelas.</t>
        </r>
      </text>
    </comment>
    <comment ref="O7" authorId="0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Aqui você vai informar a quantidade de pagamentos já eetuado antes desse cadastro.
Exemplo:
A locação 20244118I é mensal e iniciou em 01/01/2024 mas só foi cadastrado nessa planilha em 18/07/2024 então já foram feitos 6 pagamento antes desse cadastro.</t>
        </r>
      </text>
    </comment>
  </commentList>
</comments>
</file>

<file path=xl/comments3.xml><?xml version="1.0" encoding="utf-8"?>
<comments xmlns="http://schemas.openxmlformats.org/spreadsheetml/2006/main">
  <authors>
    <author>Flavio Dias de Souza</author>
  </authors>
  <commentList>
    <comment ref="E5" authorId="0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Informe o ano da análise</t>
        </r>
      </text>
    </comment>
  </commentList>
</comments>
</file>

<file path=xl/sharedStrings.xml><?xml version="1.0" encoding="utf-8"?>
<sst xmlns="http://schemas.openxmlformats.org/spreadsheetml/2006/main" count="291" uniqueCount="188">
  <si>
    <t>CADASTRO</t>
  </si>
  <si>
    <t>MANUTENÇÃO</t>
  </si>
  <si>
    <t>RESULTADOS CONSOLIDADOS</t>
  </si>
  <si>
    <t>FROTA</t>
  </si>
  <si>
    <t>ID</t>
  </si>
  <si>
    <t>Tipo de Veículo</t>
  </si>
  <si>
    <t>Veículo</t>
  </si>
  <si>
    <t>Placa</t>
  </si>
  <si>
    <t>Cor</t>
  </si>
  <si>
    <t>Ano</t>
  </si>
  <si>
    <t>Status</t>
  </si>
  <si>
    <t>A</t>
  </si>
  <si>
    <t>Nome</t>
  </si>
  <si>
    <t>Telefone</t>
  </si>
  <si>
    <t>Habilitação</t>
  </si>
  <si>
    <t>MANUTENÇAO</t>
  </si>
  <si>
    <t>Causa</t>
  </si>
  <si>
    <t>Trocar óleo do cambio</t>
  </si>
  <si>
    <t>Trocar óleo do diferencial</t>
  </si>
  <si>
    <t>Trocar filtro da cabine</t>
  </si>
  <si>
    <t>Trocar filtro lubrificante</t>
  </si>
  <si>
    <t>Trocar palhetas do para-brisa</t>
  </si>
  <si>
    <t>Verificar compressão do motor</t>
  </si>
  <si>
    <t>Verificar unidade injetora</t>
  </si>
  <si>
    <t>Verificar bomba d'água</t>
  </si>
  <si>
    <t>Verificar compressor de ar</t>
  </si>
  <si>
    <t>Verificar pólos da bateria</t>
  </si>
  <si>
    <t>Verificar erguedor de eixo</t>
  </si>
  <si>
    <t>Verificar iluminação e sinalização</t>
  </si>
  <si>
    <t>Verificar pneus</t>
  </si>
  <si>
    <t>Outros serviços de manutenção</t>
  </si>
  <si>
    <t>Manutenção</t>
  </si>
  <si>
    <t>Valor</t>
  </si>
  <si>
    <t>Quantidade</t>
  </si>
  <si>
    <t>PLACA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</si>
  <si>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</si>
  <si>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</si>
  <si>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</si>
  <si>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</si>
  <si>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</si>
  <si>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</si>
  <si>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</si>
  <si>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</si>
  <si>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</si>
  <si>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</si>
  <si>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</si>
  <si>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</si>
  <si>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</t>
  </si>
  <si>
    <t>Escolha Um Veículo:</t>
  </si>
  <si>
    <t>Seguro</t>
  </si>
  <si>
    <t>Licenciamento</t>
  </si>
  <si>
    <t>IPVA</t>
  </si>
  <si>
    <t>frota2</t>
  </si>
  <si>
    <t>Tipo de Manutenção</t>
  </si>
  <si>
    <t>Corretiva</t>
  </si>
  <si>
    <t>Preventiva</t>
  </si>
  <si>
    <t>CAUSAS</t>
  </si>
  <si>
    <t>Causas de Defeitos</t>
  </si>
  <si>
    <t>Serviços de Manutenção</t>
  </si>
  <si>
    <t>Causa 1</t>
  </si>
  <si>
    <t>Causa 2</t>
  </si>
  <si>
    <t>Causa 3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</si>
  <si>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</si>
  <si>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</si>
  <si>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</si>
  <si>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</si>
  <si>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</si>
  <si>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</si>
  <si>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</si>
  <si>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</si>
  <si>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</si>
  <si>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</si>
  <si>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</si>
  <si>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</si>
  <si>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!D6:D1005</t>
  </si>
  <si>
    <t>Gasto Total com Manutenção</t>
  </si>
  <si>
    <t>Top 15 Manutenções</t>
  </si>
  <si>
    <t>Serviço de manutenção extra</t>
  </si>
  <si>
    <t>Vencimento de Documentação</t>
  </si>
  <si>
    <t>LAN_MAR</t>
  </si>
  <si>
    <t>LAN_ABR</t>
  </si>
  <si>
    <t>LAN_MAI</t>
  </si>
  <si>
    <t>LAN_JUN</t>
  </si>
  <si>
    <t>LAN_JUL</t>
  </si>
  <si>
    <t>LAN_AGO</t>
  </si>
  <si>
    <t>LAN_SET</t>
  </si>
  <si>
    <t>LAN_OUT</t>
  </si>
  <si>
    <t>LAN_NOV</t>
  </si>
  <si>
    <t>LAN_DEZ</t>
  </si>
  <si>
    <t>Cadastre as manutenções efetuadas nos veículos da sua frota. Aqui você escolhe o tipo de manutenção, serviço e o preço cobrado.</t>
  </si>
  <si>
    <t>Essa é a parte onde você colhe todas as informações da planilha. Aqui você encontra todas as informações compiladas.</t>
  </si>
  <si>
    <t>LAN_FEV</t>
  </si>
  <si>
    <t>Tipo de despesa</t>
  </si>
  <si>
    <t>Descrição</t>
  </si>
  <si>
    <t>Observação</t>
  </si>
  <si>
    <t>Gasto total com outras despesas</t>
  </si>
  <si>
    <t>CONTROLE DE LOCAÇÃO DE VEÍCULOS</t>
  </si>
  <si>
    <t>LOCAÇÃO</t>
  </si>
  <si>
    <t>Nome do locatário</t>
  </si>
  <si>
    <t>Nome do motorista</t>
  </si>
  <si>
    <t>Data inicial</t>
  </si>
  <si>
    <t>Data final</t>
  </si>
  <si>
    <t>Marca</t>
  </si>
  <si>
    <t>Codigo locação</t>
  </si>
  <si>
    <t>Endereço do locatário</t>
  </si>
  <si>
    <t>Valor calção (R$)</t>
  </si>
  <si>
    <t>Valor aluguel (R$)</t>
  </si>
  <si>
    <t>Valor pago (R$)</t>
  </si>
  <si>
    <t>Data pagamento</t>
  </si>
  <si>
    <t>ALUGEL</t>
  </si>
  <si>
    <t>Status da locação</t>
  </si>
  <si>
    <t>Locações ativas</t>
  </si>
  <si>
    <t>Item</t>
  </si>
  <si>
    <t>Parcelas geradas</t>
  </si>
  <si>
    <t>Parcelas devidas</t>
  </si>
  <si>
    <t>Parcelas pagas</t>
  </si>
  <si>
    <t>Parcelas vencidas</t>
  </si>
  <si>
    <t>Diário</t>
  </si>
  <si>
    <t>Semanal</t>
  </si>
  <si>
    <t>Mensal</t>
  </si>
  <si>
    <t>tipo pagamento</t>
  </si>
  <si>
    <t>Tipo pagamento</t>
  </si>
  <si>
    <t>dias</t>
  </si>
  <si>
    <t>Status pagamento</t>
  </si>
  <si>
    <t>Total finaciamento (R$)</t>
  </si>
  <si>
    <t>Total pago (R$)</t>
  </si>
  <si>
    <t>Total devido (R$)</t>
  </si>
  <si>
    <t>Valor pago</t>
  </si>
  <si>
    <t>FINANCIAMENTO</t>
  </si>
  <si>
    <t>Data do serviço</t>
  </si>
  <si>
    <t>Outras causas</t>
  </si>
  <si>
    <t>Controle de serviços de manutenção</t>
  </si>
  <si>
    <t>a</t>
  </si>
  <si>
    <t>Controle de despesas com veículos</t>
  </si>
  <si>
    <t>DESPESAS</t>
  </si>
  <si>
    <t>RESULTADOS</t>
  </si>
  <si>
    <t xml:space="preserve">Ano: </t>
  </si>
  <si>
    <t>Gasto total com financiamentos</t>
  </si>
  <si>
    <t>Total de Receita com locação</t>
  </si>
  <si>
    <t>Saldo acumulado</t>
  </si>
  <si>
    <t>Resultado operacional</t>
  </si>
  <si>
    <t>Valor total de caução das locações ativas</t>
  </si>
  <si>
    <t>Soma</t>
  </si>
  <si>
    <t>Custo R$</t>
  </si>
  <si>
    <t>Controle de recebimento de alugueis de veículos</t>
  </si>
  <si>
    <t>Controle de pagamento de financiamento de veículos</t>
  </si>
  <si>
    <t>Controle de locação de veículos</t>
  </si>
  <si>
    <t>Cadastro dafrota de veículos</t>
  </si>
  <si>
    <t>texto</t>
  </si>
  <si>
    <t>Qtde já pago</t>
  </si>
  <si>
    <t xml:space="preserve"> dia(s)</t>
  </si>
  <si>
    <t xml:space="preserve"> semana(s)</t>
  </si>
  <si>
    <t xml:space="preserve"> mês(es)</t>
  </si>
  <si>
    <t>Cadastre aqui seus veículos, tipos de manutenção e outras informações importantes. Esses dados serão puxados para o preenchimento de outras abas.</t>
  </si>
  <si>
    <t>Aqui você fará o registro das locações dos veículos com os dados do locatário e do motorista. Aqui você encontra um alerta com o status de cada locação e dos pagamentos.</t>
  </si>
  <si>
    <t>ALUGUEL</t>
  </si>
  <si>
    <t>Aqui você fará o lançamento dos pagamentos mensal, semanal e diário de cada locação ativa. Esses dados irão compor o resultado da receita com locação.</t>
  </si>
  <si>
    <t>Aqui você fará o lançamento dos pagamentos dos financiamentos dos veículos de sua frota. Esses dados irão compor o resultado do custo com financiamento de sua frota.</t>
  </si>
  <si>
    <t>Código locação</t>
  </si>
  <si>
    <t>Fiat</t>
  </si>
  <si>
    <t>Branca</t>
  </si>
  <si>
    <t>Carro</t>
  </si>
  <si>
    <t>Adrick Vieira e Silva</t>
  </si>
  <si>
    <t>Indice</t>
  </si>
  <si>
    <t>Trocar Óleo de Motor</t>
  </si>
  <si>
    <t>Trocar filtro de oleo motor</t>
  </si>
  <si>
    <t>Trocar filtro de Combustivel</t>
  </si>
  <si>
    <t>Lampadas</t>
  </si>
  <si>
    <t>Radiador</t>
  </si>
  <si>
    <t>Laudo</t>
  </si>
  <si>
    <t>Documentos</t>
  </si>
  <si>
    <t>Codigo Veiculo</t>
  </si>
  <si>
    <t>Km</t>
  </si>
  <si>
    <t>Média de Km por manutenção</t>
  </si>
  <si>
    <t>Menor km</t>
  </si>
  <si>
    <t>Maior km</t>
  </si>
  <si>
    <t>Manutenções</t>
  </si>
  <si>
    <t>Km de Cadastro</t>
  </si>
  <si>
    <t>RNL0B01</t>
  </si>
  <si>
    <t>Fiat_RNL0B01</t>
  </si>
  <si>
    <t>987654321-0</t>
  </si>
  <si>
    <t>Rua de Exemplo, 123</t>
  </si>
  <si>
    <t>Fiat_RNL0B01_2025118</t>
  </si>
  <si>
    <t>Veículos Cadastrados</t>
  </si>
  <si>
    <t>Total dos custos com veículos</t>
  </si>
  <si>
    <t>Indicador</t>
  </si>
  <si>
    <t>Total de gastos com veículos</t>
  </si>
  <si>
    <t>VERSÃO DEMONSTRATIVA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</si>
</sst>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R$&quot;\ * #,##0.00_-;\-&quot;R$&quot;\ * #,##0.00_-;_-&quot;R$&quot;\ * &quot;-&quot;??_-;_-@_-"/>
    <numFmt numFmtId="164" formatCode="&quot;R$&quot;\ #,##0.00"/>
    <numFmt numFmtId="165" formatCode="&quot;R$&quot;\ #,##0.0"/>
    <numFmt numFmtId="166" formatCode="&quot;R$&quot;\ #,##0"/>
    <numFmt numFmtId="167" formatCode="0.000000"/>
  </numFmts>
  <fonts count="35" x14ac:knownFonts="1">
    <font>
      <sz val="11"/>
      <color theme="1"/>
      <name val="Calibri"/>
      <family val="2"/>
      <scheme val="minor"/>
    </font>
    <font>
      <sz val="12"/>
      <color indexed="81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rgb="FF333333"/>
      <name val="Calibri"/>
      <family val="2"/>
      <scheme val="minor"/>
    </font>
    <font>
      <sz val="28"/>
      <color rgb="FF333333"/>
      <name val="Calibri"/>
      <family val="2"/>
      <scheme val="minor"/>
    </font>
    <font>
      <b/>
      <sz val="48"/>
      <color rgb="FF333333"/>
      <name val="Calibri"/>
      <family val="2"/>
      <scheme val="minor"/>
    </font>
    <font>
      <sz val="11"/>
      <color theme="1"/>
      <name val="Arial"/>
      <family val="2"/>
    </font>
    <font>
      <b/>
      <sz val="12"/>
      <color theme="0"/>
      <name val="Calibri"/>
      <family val="2"/>
      <scheme val="minor"/>
    </font>
    <font>
      <sz val="12"/>
      <color rgb="FF333333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333333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6"/>
      <color theme="1"/>
      <name val="Arial"/>
      <family val="2"/>
    </font>
    <font>
      <b/>
      <sz val="16"/>
      <color theme="0"/>
      <name val="Calibri"/>
      <family val="2"/>
      <scheme val="minor"/>
    </font>
    <font>
      <sz val="11"/>
      <color theme="3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333333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Calibri"/>
      <family val="2"/>
      <scheme val="minor"/>
    </font>
    <font>
      <b/>
      <sz val="11"/>
      <color rgb="FF333333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1"/>
      <name val="Tahoma"/>
      <family val="2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11"/>
      <color theme="0"/>
      <name val="Calibri"/>
      <scheme val="minor"/>
    </font>
    <font>
      <b/>
      <sz val="1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0" fontId="2" fillId="0" borderId="0"/>
    <xf numFmtId="9" fontId="3" fillId="0" borderId="0" applyFont="0" applyFill="0" applyBorder="0" applyAlignment="0" applyProtection="0"/>
  </cellStyleXfs>
  <cellXfs count="187">
    <xf numFmtId="0" fontId="0" fillId="0" borderId="0" xfId="0"/>
    <xf numFmtId="0" fontId="0" fillId="0" borderId="0" xfId="0" applyAlignment="1">
      <alignment vertical="center"/>
    </xf>
    <xf numFmtId="0" fontId="0" fillId="0" borderId="0" xfId="0" applyFill="1"/>
    <xf numFmtId="0" fontId="6" fillId="0" borderId="0" xfId="0" applyFont="1" applyFill="1"/>
    <xf numFmtId="0" fontId="0" fillId="0" borderId="0" xfId="0"/>
    <xf numFmtId="0" fontId="4" fillId="0" borderId="0" xfId="0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Protection="1">
      <protection hidden="1"/>
    </xf>
    <xf numFmtId="0" fontId="0" fillId="0" borderId="0" xfId="0" applyProtection="1">
      <protection hidden="1"/>
    </xf>
    <xf numFmtId="0" fontId="4" fillId="0" borderId="0" xfId="0" applyFont="1" applyAlignment="1" applyProtection="1">
      <alignment horizontal="left" indent="1"/>
      <protection hidden="1"/>
    </xf>
    <xf numFmtId="14" fontId="4" fillId="0" borderId="0" xfId="0" applyNumberFormat="1" applyFont="1" applyAlignment="1" applyProtection="1">
      <alignment horizontal="left" indent="1"/>
      <protection hidden="1"/>
    </xf>
    <xf numFmtId="166" fontId="4" fillId="0" borderId="0" xfId="0" applyNumberFormat="1" applyFont="1" applyProtection="1">
      <protection hidden="1"/>
    </xf>
    <xf numFmtId="166" fontId="0" fillId="0" borderId="0" xfId="0" applyNumberFormat="1" applyProtection="1">
      <protection hidden="1"/>
    </xf>
    <xf numFmtId="164" fontId="4" fillId="0" borderId="0" xfId="0" applyNumberFormat="1" applyFont="1" applyProtection="1">
      <protection hidden="1"/>
    </xf>
    <xf numFmtId="2" fontId="4" fillId="0" borderId="0" xfId="0" applyNumberFormat="1" applyFont="1" applyProtection="1">
      <protection hidden="1"/>
    </xf>
    <xf numFmtId="0" fontId="0" fillId="0" borderId="0" xfId="0" applyFill="1" applyProtection="1">
      <protection hidden="1"/>
    </xf>
    <xf numFmtId="0" fontId="4" fillId="0" borderId="0" xfId="0" applyNumberFormat="1" applyFont="1" applyProtection="1">
      <protection hidden="1"/>
    </xf>
    <xf numFmtId="164" fontId="0" fillId="0" borderId="0" xfId="0" applyNumberFormat="1" applyProtection="1">
      <protection hidden="1"/>
    </xf>
    <xf numFmtId="0" fontId="14" fillId="0" borderId="0" xfId="0" applyFont="1" applyProtection="1">
      <protection hidden="1"/>
    </xf>
    <xf numFmtId="0" fontId="0" fillId="0" borderId="0" xfId="0" applyNumberFormat="1" applyProtection="1">
      <protection hidden="1"/>
    </xf>
    <xf numFmtId="0" fontId="16" fillId="0" borderId="0" xfId="0" applyFont="1" applyProtection="1">
      <protection hidden="1"/>
    </xf>
    <xf numFmtId="164" fontId="16" fillId="0" borderId="0" xfId="0" applyNumberFormat="1" applyFont="1" applyProtection="1">
      <protection hidden="1"/>
    </xf>
    <xf numFmtId="166" fontId="4" fillId="0" borderId="0" xfId="0" applyNumberFormat="1" applyFont="1" applyAlignment="1" applyProtection="1">
      <alignment horizontal="left"/>
      <protection hidden="1"/>
    </xf>
    <xf numFmtId="0" fontId="4" fillId="0" borderId="0" xfId="0" applyFont="1" applyFill="1" applyProtection="1">
      <protection hidden="1"/>
    </xf>
    <xf numFmtId="0" fontId="4" fillId="0" borderId="0" xfId="0" applyFont="1" applyFill="1" applyAlignment="1" applyProtection="1">
      <alignment horizontal="left" vertical="center"/>
      <protection hidden="1"/>
    </xf>
    <xf numFmtId="0" fontId="0" fillId="4" borderId="0" xfId="0" applyFill="1" applyProtection="1">
      <protection hidden="1"/>
    </xf>
    <xf numFmtId="0" fontId="4" fillId="4" borderId="0" xfId="0" applyFont="1" applyFill="1" applyProtection="1">
      <protection hidden="1"/>
    </xf>
    <xf numFmtId="0" fontId="0" fillId="5" borderId="0" xfId="0" applyFill="1" applyProtection="1">
      <protection hidden="1"/>
    </xf>
    <xf numFmtId="0" fontId="4" fillId="5" borderId="0" xfId="0" applyFont="1" applyFill="1" applyProtection="1">
      <protection hidden="1"/>
    </xf>
    <xf numFmtId="0" fontId="5" fillId="4" borderId="0" xfId="0" applyFont="1" applyFill="1" applyProtection="1">
      <protection hidden="1"/>
    </xf>
    <xf numFmtId="0" fontId="15" fillId="0" borderId="0" xfId="0" applyFont="1" applyFill="1" applyProtection="1">
      <protection hidden="1"/>
    </xf>
    <xf numFmtId="0" fontId="14" fillId="0" borderId="0" xfId="0" applyFont="1" applyFill="1" applyProtection="1">
      <protection hidden="1"/>
    </xf>
    <xf numFmtId="0" fontId="14" fillId="4" borderId="0" xfId="0" applyFont="1" applyFill="1" applyProtection="1">
      <protection hidden="1"/>
    </xf>
    <xf numFmtId="0" fontId="14" fillId="5" borderId="0" xfId="0" applyFont="1" applyFill="1" applyProtection="1">
      <protection hidden="1"/>
    </xf>
    <xf numFmtId="164" fontId="0" fillId="0" borderId="0" xfId="0" applyNumberFormat="1" applyFill="1" applyProtection="1">
      <protection hidden="1"/>
    </xf>
    <xf numFmtId="0" fontId="0" fillId="0" borderId="0" xfId="0" applyNumberFormat="1" applyFill="1" applyProtection="1">
      <protection hidden="1"/>
    </xf>
    <xf numFmtId="164" fontId="0" fillId="5" borderId="0" xfId="0" applyNumberFormat="1" applyFill="1" applyProtection="1">
      <protection hidden="1"/>
    </xf>
    <xf numFmtId="0" fontId="5" fillId="4" borderId="0" xfId="0" applyNumberFormat="1" applyFont="1" applyFill="1" applyProtection="1">
      <protection hidden="1"/>
    </xf>
    <xf numFmtId="164" fontId="0" fillId="4" borderId="0" xfId="0" applyNumberFormat="1" applyFill="1" applyProtection="1">
      <protection hidden="1"/>
    </xf>
    <xf numFmtId="0" fontId="0" fillId="5" borderId="0" xfId="0" applyNumberFormat="1" applyFill="1" applyProtection="1">
      <protection hidden="1"/>
    </xf>
    <xf numFmtId="0" fontId="0" fillId="5" borderId="0" xfId="0" applyFill="1"/>
    <xf numFmtId="0" fontId="16" fillId="0" borderId="0" xfId="0" applyFont="1" applyFill="1" applyProtection="1">
      <protection hidden="1"/>
    </xf>
    <xf numFmtId="0" fontId="16" fillId="4" borderId="0" xfId="0" applyFont="1" applyFill="1" applyProtection="1">
      <protection hidden="1"/>
    </xf>
    <xf numFmtId="0" fontId="16" fillId="5" borderId="0" xfId="0" applyFont="1" applyFill="1" applyProtection="1">
      <protection hidden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13" fillId="0" borderId="0" xfId="0" applyFont="1" applyFill="1" applyAlignment="1">
      <alignment vertical="center" wrapText="1"/>
    </xf>
    <xf numFmtId="0" fontId="0" fillId="0" borderId="0" xfId="0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17" fillId="0" borderId="0" xfId="0" applyFont="1" applyAlignment="1">
      <alignment vertical="center"/>
    </xf>
    <xf numFmtId="0" fontId="17" fillId="0" borderId="0" xfId="0" applyFont="1" applyAlignment="1">
      <alignment vertical="center" wrapText="1"/>
    </xf>
    <xf numFmtId="0" fontId="15" fillId="0" borderId="0" xfId="0" applyFont="1"/>
    <xf numFmtId="0" fontId="19" fillId="0" borderId="0" xfId="0" applyFont="1" applyFill="1"/>
    <xf numFmtId="0" fontId="7" fillId="0" borderId="0" xfId="0" applyFont="1" applyFill="1" applyAlignment="1">
      <alignment vertical="center" wrapText="1"/>
    </xf>
    <xf numFmtId="0" fontId="18" fillId="5" borderId="2" xfId="0" applyFont="1" applyFill="1" applyBorder="1" applyAlignment="1">
      <alignment horizontal="left" vertical="center" wrapText="1" indent="1"/>
    </xf>
    <xf numFmtId="0" fontId="4" fillId="4" borderId="0" xfId="0" applyFont="1" applyFill="1" applyAlignment="1" applyProtection="1">
      <alignment horizontal="left" vertical="center"/>
      <protection hidden="1"/>
    </xf>
    <xf numFmtId="0" fontId="4" fillId="4" borderId="0" xfId="0" applyFont="1" applyFill="1" applyAlignment="1" applyProtection="1">
      <alignment horizontal="center" vertical="center"/>
      <protection hidden="1"/>
    </xf>
    <xf numFmtId="0" fontId="6" fillId="5" borderId="0" xfId="0" applyFont="1" applyFill="1"/>
    <xf numFmtId="0" fontId="0" fillId="0" borderId="0" xfId="0" applyFont="1" applyFill="1" applyProtection="1">
      <protection hidden="1"/>
    </xf>
    <xf numFmtId="0" fontId="0" fillId="0" borderId="0" xfId="0" applyFont="1" applyProtection="1">
      <protection hidden="1"/>
    </xf>
    <xf numFmtId="0" fontId="16" fillId="0" borderId="0" xfId="0" applyFont="1" applyAlignment="1" applyProtection="1">
      <alignment horizontal="left" vertical="center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164" fontId="16" fillId="0" borderId="1" xfId="2" applyNumberFormat="1" applyFont="1" applyFill="1" applyBorder="1" applyAlignment="1" applyProtection="1">
      <alignment horizontal="left" vertical="center" indent="1"/>
      <protection hidden="1"/>
    </xf>
    <xf numFmtId="0" fontId="16" fillId="0" borderId="0" xfId="2" applyNumberFormat="1" applyFont="1" applyFill="1" applyBorder="1" applyAlignment="1" applyProtection="1">
      <alignment horizontal="left" vertical="center" indent="1"/>
      <protection hidden="1"/>
    </xf>
    <xf numFmtId="0" fontId="13" fillId="0" borderId="0" xfId="0" applyFont="1" applyFill="1" applyAlignment="1">
      <alignment vertical="center" wrapText="1"/>
    </xf>
    <xf numFmtId="0" fontId="0" fillId="0" borderId="0" xfId="0" applyFill="1" applyBorder="1" applyProtection="1">
      <protection hidden="1"/>
    </xf>
    <xf numFmtId="0" fontId="4" fillId="0" borderId="0" xfId="0" applyFont="1" applyFill="1" applyBorder="1" applyProtection="1">
      <protection hidden="1"/>
    </xf>
    <xf numFmtId="166" fontId="4" fillId="0" borderId="0" xfId="0" applyNumberFormat="1" applyFont="1" applyFill="1" applyBorder="1" applyProtection="1">
      <protection hidden="1"/>
    </xf>
    <xf numFmtId="0" fontId="16" fillId="0" borderId="0" xfId="0" applyFont="1" applyAlignment="1" applyProtection="1">
      <alignment horizontal="left" indent="1"/>
      <protection hidden="1"/>
    </xf>
    <xf numFmtId="44" fontId="22" fillId="0" borderId="0" xfId="2" applyNumberFormat="1" applyFont="1" applyFill="1" applyBorder="1" applyAlignment="1" applyProtection="1">
      <alignment horizontal="left" vertical="center" indent="1"/>
      <protection hidden="1"/>
    </xf>
    <xf numFmtId="0" fontId="16" fillId="0" borderId="0" xfId="0" applyFont="1" applyFill="1" applyBorder="1" applyProtection="1">
      <protection hidden="1"/>
    </xf>
    <xf numFmtId="0" fontId="0" fillId="0" borderId="0" xfId="0" applyFont="1" applyFill="1" applyBorder="1" applyAlignment="1" applyProtection="1">
      <alignment horizontal="left" vertical="center" wrapText="1"/>
      <protection locked="0"/>
    </xf>
    <xf numFmtId="0" fontId="23" fillId="0" borderId="0" xfId="0" applyFont="1" applyFill="1" applyBorder="1" applyAlignment="1" applyProtection="1">
      <alignment horizontal="center" vertical="center" wrapText="1"/>
      <protection hidden="1"/>
    </xf>
    <xf numFmtId="164" fontId="0" fillId="6" borderId="0" xfId="0" applyNumberFormat="1" applyFont="1" applyFill="1" applyBorder="1" applyAlignment="1" applyProtection="1">
      <alignment horizontal="left" vertical="center"/>
      <protection hidden="1"/>
    </xf>
    <xf numFmtId="0" fontId="0" fillId="6" borderId="0" xfId="0" applyFont="1" applyFill="1" applyBorder="1" applyAlignment="1" applyProtection="1">
      <alignment horizontal="left" vertical="center"/>
      <protection hidden="1"/>
    </xf>
    <xf numFmtId="0" fontId="0" fillId="0" borderId="0" xfId="0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Fill="1" applyAlignment="1" applyProtection="1">
      <alignment horizontal="left" vertical="center"/>
      <protection hidden="1"/>
    </xf>
    <xf numFmtId="0" fontId="23" fillId="4" borderId="0" xfId="0" applyFont="1" applyFill="1" applyAlignment="1" applyProtection="1">
      <alignment horizontal="left" vertical="center" indent="1"/>
      <protection hidden="1"/>
    </xf>
    <xf numFmtId="0" fontId="0" fillId="6" borderId="0" xfId="0" applyFont="1" applyFill="1" applyBorder="1" applyAlignment="1" applyProtection="1">
      <alignment horizontal="left" vertical="center" indent="1"/>
      <protection hidden="1"/>
    </xf>
    <xf numFmtId="164" fontId="0" fillId="6" borderId="0" xfId="0" applyNumberFormat="1" applyFont="1" applyFill="1" applyBorder="1" applyAlignment="1" applyProtection="1">
      <alignment horizontal="left" vertical="center" indent="1"/>
      <protection hidden="1"/>
    </xf>
    <xf numFmtId="0" fontId="23" fillId="0" borderId="0" xfId="0" applyFont="1" applyFill="1" applyBorder="1" applyAlignment="1" applyProtection="1">
      <alignment horizontal="left" vertical="center" wrapText="1" indent="1"/>
      <protection hidden="1"/>
    </xf>
    <xf numFmtId="0" fontId="0" fillId="0" borderId="4" xfId="0" applyBorder="1"/>
    <xf numFmtId="0" fontId="0" fillId="0" borderId="0" xfId="0" applyFont="1" applyFill="1" applyAlignment="1" applyProtection="1">
      <alignment horizontal="center" vertical="center" wrapText="1"/>
      <protection hidden="1"/>
    </xf>
    <xf numFmtId="0" fontId="0" fillId="6" borderId="0" xfId="0" applyFont="1" applyFill="1" applyAlignment="1" applyProtection="1">
      <alignment horizontal="left" vertical="center"/>
      <protection hidden="1"/>
    </xf>
    <xf numFmtId="0" fontId="23" fillId="4" borderId="0" xfId="0" applyFont="1" applyFill="1" applyProtection="1">
      <protection hidden="1"/>
    </xf>
    <xf numFmtId="164" fontId="23" fillId="4" borderId="0" xfId="0" applyNumberFormat="1" applyFont="1" applyFill="1" applyProtection="1">
      <protection hidden="1"/>
    </xf>
    <xf numFmtId="164" fontId="23" fillId="4" borderId="0" xfId="0" applyNumberFormat="1" applyFont="1" applyFill="1" applyAlignment="1" applyProtection="1">
      <alignment horizontal="left" vertical="center" indent="1"/>
      <protection hidden="1"/>
    </xf>
    <xf numFmtId="2" fontId="23" fillId="4" borderId="0" xfId="0" applyNumberFormat="1" applyFont="1" applyFill="1" applyAlignment="1" applyProtection="1">
      <alignment horizontal="left" vertical="center" indent="1"/>
      <protection hidden="1"/>
    </xf>
    <xf numFmtId="0" fontId="23" fillId="4" borderId="0" xfId="0" applyNumberFormat="1" applyFont="1" applyFill="1" applyAlignment="1" applyProtection="1">
      <alignment horizontal="left" vertical="center" indent="1"/>
      <protection hidden="1"/>
    </xf>
    <xf numFmtId="0" fontId="0" fillId="0" borderId="0" xfId="0" applyNumberFormat="1" applyFont="1" applyFill="1" applyBorder="1" applyAlignment="1" applyProtection="1">
      <alignment horizontal="left" vertical="center" wrapText="1" indent="1"/>
      <protection locked="0"/>
    </xf>
    <xf numFmtId="0" fontId="0" fillId="0" borderId="0" xfId="0" applyFont="1" applyFill="1" applyBorder="1" applyAlignment="1" applyProtection="1">
      <alignment horizontal="left" vertical="center" wrapText="1" indent="1"/>
      <protection locked="0"/>
    </xf>
    <xf numFmtId="164" fontId="0" fillId="0" borderId="0" xfId="0" applyNumberFormat="1" applyFont="1" applyFill="1" applyBorder="1" applyAlignment="1" applyProtection="1">
      <alignment horizontal="left" vertical="center" wrapText="1" indent="1"/>
      <protection locked="0"/>
    </xf>
    <xf numFmtId="0" fontId="23" fillId="0" borderId="0" xfId="0" applyNumberFormat="1" applyFont="1" applyFill="1" applyBorder="1" applyAlignment="1" applyProtection="1">
      <alignment horizontal="left" vertical="center" wrapText="1" indent="1"/>
      <protection hidden="1"/>
    </xf>
    <xf numFmtId="164" fontId="23" fillId="0" borderId="0" xfId="0" applyNumberFormat="1" applyFont="1" applyFill="1" applyBorder="1" applyAlignment="1" applyProtection="1">
      <alignment horizontal="left" vertical="center" wrapText="1" indent="1"/>
      <protection hidden="1"/>
    </xf>
    <xf numFmtId="164" fontId="0" fillId="0" borderId="0" xfId="0" applyNumberFormat="1" applyFont="1" applyFill="1" applyBorder="1" applyAlignment="1" applyProtection="1">
      <alignment horizontal="left" vertical="center" indent="1"/>
      <protection locked="0"/>
    </xf>
    <xf numFmtId="14" fontId="0" fillId="0" borderId="0" xfId="0" applyNumberFormat="1" applyFont="1" applyFill="1" applyBorder="1" applyAlignment="1" applyProtection="1">
      <alignment horizontal="left" vertical="center" indent="1"/>
      <protection locked="0"/>
    </xf>
    <xf numFmtId="0" fontId="0" fillId="3" borderId="2" xfId="0" applyFill="1" applyBorder="1" applyAlignment="1" applyProtection="1">
      <alignment horizontal="right" vertical="center" indent="1"/>
      <protection hidden="1"/>
    </xf>
    <xf numFmtId="14" fontId="26" fillId="0" borderId="0" xfId="0" applyNumberFormat="1" applyFont="1" applyAlignment="1" applyProtection="1">
      <alignment horizontal="center" vertical="center"/>
      <protection hidden="1"/>
    </xf>
    <xf numFmtId="14" fontId="16" fillId="0" borderId="0" xfId="0" applyNumberFormat="1" applyFont="1" applyFill="1" applyBorder="1" applyAlignment="1" applyProtection="1">
      <alignment horizontal="center" vertical="center"/>
      <protection hidden="1"/>
    </xf>
    <xf numFmtId="164" fontId="16" fillId="0" borderId="5" xfId="2" applyNumberFormat="1" applyFont="1" applyFill="1" applyBorder="1" applyAlignment="1" applyProtection="1">
      <alignment horizontal="left" vertical="center" indent="1"/>
      <protection hidden="1"/>
    </xf>
    <xf numFmtId="164" fontId="27" fillId="2" borderId="2" xfId="2" applyNumberFormat="1" applyFont="1" applyFill="1" applyBorder="1" applyAlignment="1" applyProtection="1">
      <alignment horizontal="left" vertical="center" indent="1"/>
      <protection hidden="1"/>
    </xf>
    <xf numFmtId="0" fontId="0" fillId="3" borderId="2" xfId="0" applyFill="1" applyBorder="1" applyAlignment="1" applyProtection="1">
      <alignment horizontal="center" vertical="center"/>
      <protection hidden="1"/>
    </xf>
    <xf numFmtId="0" fontId="10" fillId="2" borderId="2" xfId="2" applyNumberFormat="1" applyFont="1" applyFill="1" applyBorder="1" applyAlignment="1" applyProtection="1">
      <alignment horizontal="left" vertical="center" indent="1"/>
      <protection hidden="1"/>
    </xf>
    <xf numFmtId="165" fontId="10" fillId="2" borderId="2" xfId="2" applyNumberFormat="1" applyFont="1" applyFill="1" applyBorder="1" applyAlignment="1" applyProtection="1">
      <alignment horizontal="left" vertical="center" indent="1"/>
      <protection hidden="1"/>
    </xf>
    <xf numFmtId="0" fontId="13" fillId="0" borderId="0" xfId="2" applyNumberFormat="1" applyFont="1" applyFill="1" applyBorder="1" applyAlignment="1" applyProtection="1">
      <alignment horizontal="left" vertical="center" wrapText="1" indent="1"/>
      <protection hidden="1"/>
    </xf>
    <xf numFmtId="2" fontId="23" fillId="0" borderId="0" xfId="0" applyNumberFormat="1" applyFont="1" applyFill="1" applyBorder="1" applyAlignment="1" applyProtection="1">
      <alignment horizontal="left" vertical="center" wrapText="1" indent="1"/>
      <protection hidden="1"/>
    </xf>
    <xf numFmtId="0" fontId="23" fillId="5" borderId="2" xfId="0" applyFont="1" applyFill="1" applyBorder="1" applyAlignment="1" applyProtection="1">
      <alignment horizontal="left" vertical="center" wrapText="1" indent="1"/>
      <protection hidden="1"/>
    </xf>
    <xf numFmtId="164" fontId="23" fillId="5" borderId="2" xfId="0" applyNumberFormat="1" applyFont="1" applyFill="1" applyBorder="1" applyAlignment="1" applyProtection="1">
      <alignment horizontal="left" vertical="center" wrapText="1" indent="1"/>
      <protection hidden="1"/>
    </xf>
    <xf numFmtId="164" fontId="9" fillId="5" borderId="3" xfId="0" applyNumberFormat="1" applyFont="1" applyFill="1" applyBorder="1" applyAlignment="1" applyProtection="1">
      <alignment horizontal="left" vertical="center" wrapText="1" indent="1"/>
      <protection hidden="1"/>
    </xf>
    <xf numFmtId="0" fontId="9" fillId="5" borderId="3" xfId="0" applyFont="1" applyFill="1" applyBorder="1" applyAlignment="1" applyProtection="1">
      <alignment horizontal="left" vertical="center" wrapText="1" indent="1"/>
      <protection hidden="1"/>
    </xf>
    <xf numFmtId="0" fontId="9" fillId="5" borderId="2" xfId="0" applyFont="1" applyFill="1" applyBorder="1" applyAlignment="1" applyProtection="1">
      <alignment horizontal="left" vertical="center" wrapText="1" indent="1"/>
      <protection hidden="1"/>
    </xf>
    <xf numFmtId="0" fontId="23" fillId="4" borderId="0" xfId="0" applyFont="1" applyFill="1" applyBorder="1" applyAlignment="1" applyProtection="1">
      <alignment horizontal="left" vertical="center" indent="1"/>
      <protection hidden="1"/>
    </xf>
    <xf numFmtId="0" fontId="23" fillId="4" borderId="0" xfId="0" applyFont="1" applyFill="1" applyBorder="1" applyAlignment="1" applyProtection="1">
      <alignment horizontal="left" vertical="center"/>
      <protection hidden="1"/>
    </xf>
    <xf numFmtId="0" fontId="23" fillId="4" borderId="0" xfId="0" applyFont="1" applyFill="1" applyBorder="1" applyAlignment="1" applyProtection="1">
      <alignment vertical="center"/>
      <protection hidden="1"/>
    </xf>
    <xf numFmtId="0" fontId="0" fillId="6" borderId="0" xfId="0" applyFont="1" applyFill="1" applyAlignment="1" applyProtection="1">
      <alignment horizontal="center" vertical="center"/>
      <protection hidden="1"/>
    </xf>
    <xf numFmtId="166" fontId="0" fillId="0" borderId="0" xfId="0" applyNumberFormat="1" applyFont="1" applyFill="1" applyBorder="1" applyAlignment="1" applyProtection="1">
      <alignment horizontal="left" vertical="center" indent="1"/>
      <protection locked="0"/>
    </xf>
    <xf numFmtId="166" fontId="0" fillId="6" borderId="0" xfId="0" applyNumberFormat="1" applyFont="1" applyFill="1" applyBorder="1" applyAlignment="1" applyProtection="1">
      <alignment horizontal="left" vertical="center" indent="1"/>
      <protection hidden="1"/>
    </xf>
    <xf numFmtId="0" fontId="0" fillId="0" borderId="0" xfId="0" applyFont="1" applyFill="1" applyBorder="1" applyAlignment="1" applyProtection="1">
      <alignment horizontal="left" vertical="center" indent="1"/>
      <protection locked="0"/>
    </xf>
    <xf numFmtId="0" fontId="28" fillId="4" borderId="0" xfId="0" applyFont="1" applyFill="1" applyBorder="1" applyAlignment="1" applyProtection="1">
      <alignment vertical="center"/>
      <protection hidden="1"/>
    </xf>
    <xf numFmtId="164" fontId="0" fillId="0" borderId="4" xfId="0" applyNumberFormat="1" applyBorder="1"/>
    <xf numFmtId="0" fontId="0" fillId="0" borderId="6" xfId="0" applyFont="1" applyBorder="1" applyProtection="1">
      <protection hidden="1"/>
    </xf>
    <xf numFmtId="0" fontId="23" fillId="5" borderId="3" xfId="0" applyFont="1" applyFill="1" applyBorder="1" applyAlignment="1" applyProtection="1">
      <alignment horizontal="left" vertical="center" wrapText="1" indent="1"/>
      <protection hidden="1"/>
    </xf>
    <xf numFmtId="0" fontId="0" fillId="3" borderId="2" xfId="0" applyFont="1" applyFill="1" applyBorder="1" applyAlignment="1" applyProtection="1">
      <alignment horizontal="left" vertical="center" wrapText="1" indent="1"/>
      <protection locked="0"/>
    </xf>
    <xf numFmtId="167" fontId="0" fillId="3" borderId="2" xfId="0" applyNumberFormat="1" applyFont="1" applyFill="1" applyBorder="1" applyAlignment="1" applyProtection="1">
      <alignment horizontal="left" vertical="center" wrapText="1" indent="1"/>
      <protection hidden="1"/>
    </xf>
    <xf numFmtId="0" fontId="0" fillId="0" borderId="4" xfId="0" applyFill="1" applyBorder="1"/>
    <xf numFmtId="2" fontId="0" fillId="0" borderId="0" xfId="0" applyNumberFormat="1" applyFont="1" applyFill="1" applyBorder="1" applyAlignment="1" applyProtection="1">
      <alignment horizontal="center" vertical="center" wrapText="1"/>
      <protection hidden="1"/>
    </xf>
    <xf numFmtId="0" fontId="31" fillId="0" borderId="0" xfId="0" applyFont="1" applyFill="1" applyAlignment="1" applyProtection="1">
      <alignment horizontal="center" vertical="center" wrapText="1"/>
      <protection hidden="1"/>
    </xf>
    <xf numFmtId="0" fontId="31" fillId="6" borderId="0" xfId="0" applyNumberFormat="1" applyFont="1" applyFill="1" applyAlignment="1" applyProtection="1">
      <alignment horizontal="center" vertical="center"/>
      <protection hidden="1"/>
    </xf>
    <xf numFmtId="0" fontId="0" fillId="7" borderId="2" xfId="0" applyFill="1" applyBorder="1" applyAlignment="1" applyProtection="1">
      <alignment horizontal="center" vertical="center"/>
      <protection locked="0"/>
    </xf>
    <xf numFmtId="14" fontId="13" fillId="0" borderId="0" xfId="2" applyNumberFormat="1" applyFont="1" applyFill="1" applyBorder="1" applyAlignment="1" applyProtection="1">
      <alignment horizontal="left" vertical="center" indent="1"/>
      <protection locked="0"/>
    </xf>
    <xf numFmtId="0" fontId="0" fillId="0" borderId="0" xfId="0" applyFont="1" applyFill="1" applyBorder="1" applyAlignment="1" applyProtection="1">
      <alignment horizontal="left" vertical="center"/>
      <protection locked="0"/>
    </xf>
    <xf numFmtId="14" fontId="0" fillId="0" borderId="0" xfId="0" applyNumberFormat="1" applyFont="1" applyFill="1" applyBorder="1" applyAlignment="1" applyProtection="1">
      <alignment horizontal="left" vertical="center"/>
      <protection locked="0"/>
    </xf>
    <xf numFmtId="164" fontId="0" fillId="0" borderId="0" xfId="0" applyNumberFormat="1" applyFont="1" applyFill="1" applyBorder="1" applyAlignment="1" applyProtection="1">
      <alignment horizontal="left" vertical="center"/>
      <protection locked="0"/>
    </xf>
    <xf numFmtId="0" fontId="0" fillId="0" borderId="0" xfId="0" applyFont="1" applyFill="1" applyBorder="1" applyAlignment="1" applyProtection="1">
      <alignment horizontal="center" vertical="center"/>
      <protection locked="0"/>
    </xf>
    <xf numFmtId="0" fontId="0" fillId="3" borderId="2" xfId="0" applyFont="1" applyFill="1" applyBorder="1" applyAlignment="1" applyProtection="1">
      <alignment horizontal="left" vertical="center" wrapText="1" indent="1"/>
      <protection hidden="1"/>
    </xf>
    <xf numFmtId="0" fontId="23" fillId="4" borderId="0" xfId="0" applyFont="1" applyFill="1" applyAlignment="1" applyProtection="1">
      <alignment vertical="center"/>
      <protection hidden="1"/>
    </xf>
    <xf numFmtId="0" fontId="33" fillId="0" borderId="0" xfId="0" applyFont="1" applyFill="1" applyBorder="1" applyAlignment="1" applyProtection="1">
      <alignment horizontal="left" vertical="center" wrapText="1" indent="1"/>
      <protection hidden="1"/>
    </xf>
    <xf numFmtId="2" fontId="32" fillId="6" borderId="0" xfId="0" applyNumberFormat="1" applyFont="1" applyFill="1" applyAlignment="1" applyProtection="1">
      <alignment horizontal="center" vertical="center" wrapText="1"/>
      <protection hidden="1"/>
    </xf>
    <xf numFmtId="0" fontId="30" fillId="0" borderId="0" xfId="0" applyFont="1" applyAlignment="1" applyProtection="1">
      <alignment horizontal="left" vertical="center" wrapText="1"/>
      <protection locked="0"/>
    </xf>
    <xf numFmtId="4" fontId="0" fillId="0" borderId="0" xfId="0" applyNumberFormat="1" applyFont="1" applyFill="1" applyBorder="1" applyAlignment="1" applyProtection="1">
      <alignment horizontal="left" vertical="center" indent="1"/>
      <protection locked="0"/>
    </xf>
    <xf numFmtId="4" fontId="32" fillId="0" borderId="0" xfId="0" applyNumberFormat="1" applyFont="1" applyFill="1" applyAlignment="1" applyProtection="1">
      <alignment horizontal="left" vertical="center" wrapText="1" indent="1"/>
      <protection locked="0"/>
    </xf>
    <xf numFmtId="0" fontId="0" fillId="0" borderId="0" xfId="0" applyFont="1" applyFill="1" applyAlignment="1" applyProtection="1">
      <alignment horizontal="center" vertical="center"/>
      <protection hidden="1"/>
    </xf>
    <xf numFmtId="0" fontId="0" fillId="0" borderId="0" xfId="0" applyFont="1" applyAlignment="1" applyProtection="1">
      <alignment horizontal="center" vertical="center"/>
      <protection hidden="1"/>
    </xf>
    <xf numFmtId="14" fontId="0" fillId="0" borderId="0" xfId="0" applyNumberFormat="1" applyFont="1" applyFill="1" applyBorder="1" applyAlignment="1" applyProtection="1">
      <alignment horizontal="center" vertical="center"/>
      <protection hidden="1"/>
    </xf>
    <xf numFmtId="164" fontId="4" fillId="0" borderId="0" xfId="0" applyNumberFormat="1" applyFont="1" applyAlignment="1" applyProtection="1">
      <alignment horizontal="center" vertical="center"/>
      <protection hidden="1"/>
    </xf>
    <xf numFmtId="0" fontId="34" fillId="6" borderId="7" xfId="0" applyFont="1" applyFill="1" applyBorder="1" applyAlignment="1" applyProtection="1">
      <alignment horizontal="center" vertical="center"/>
      <protection hidden="1"/>
    </xf>
    <xf numFmtId="164" fontId="34" fillId="6" borderId="7" xfId="0" applyNumberFormat="1" applyFont="1" applyFill="1" applyBorder="1" applyAlignment="1" applyProtection="1">
      <alignment horizontal="center" vertical="center" shrinkToFit="1"/>
      <protection hidden="1"/>
    </xf>
    <xf numFmtId="164" fontId="13" fillId="2" borderId="2" xfId="2" applyNumberFormat="1" applyFont="1" applyFill="1" applyBorder="1" applyAlignment="1" applyProtection="1">
      <alignment horizontal="left" vertical="center" indent="1" shrinkToFit="1"/>
      <protection hidden="1"/>
    </xf>
    <xf numFmtId="164" fontId="27" fillId="2" borderId="2" xfId="2" applyNumberFormat="1" applyFont="1" applyFill="1" applyBorder="1" applyAlignment="1" applyProtection="1">
      <alignment horizontal="left" vertical="center" indent="1" shrinkToFit="1"/>
      <protection hidden="1"/>
    </xf>
    <xf numFmtId="166" fontId="13" fillId="2" borderId="2" xfId="2" applyNumberFormat="1" applyFont="1" applyFill="1" applyBorder="1" applyAlignment="1" applyProtection="1">
      <alignment horizontal="left" vertical="center" indent="1" shrinkToFit="1"/>
      <protection hidden="1"/>
    </xf>
    <xf numFmtId="44" fontId="16" fillId="6" borderId="0" xfId="2" applyNumberFormat="1" applyFont="1" applyFill="1" applyBorder="1" applyAlignment="1" applyProtection="1">
      <alignment horizontal="left" vertical="center" wrapText="1" indent="1"/>
      <protection hidden="1"/>
    </xf>
    <xf numFmtId="0" fontId="23" fillId="4" borderId="0" xfId="0" applyFont="1" applyFill="1" applyBorder="1" applyAlignment="1" applyProtection="1">
      <alignment horizontal="left" vertical="center" wrapText="1" indent="1"/>
      <protection hidden="1"/>
    </xf>
    <xf numFmtId="0" fontId="7" fillId="0" borderId="0" xfId="0" applyFont="1" applyFill="1" applyAlignment="1">
      <alignment vertical="center" wrapText="1"/>
    </xf>
    <xf numFmtId="0" fontId="20" fillId="3" borderId="2" xfId="0" applyFont="1" applyFill="1" applyBorder="1" applyAlignment="1">
      <alignment horizontal="left" vertical="center" wrapText="1" indent="1"/>
    </xf>
    <xf numFmtId="0" fontId="13" fillId="0" borderId="0" xfId="0" applyFont="1" applyFill="1" applyAlignment="1">
      <alignment vertical="center" wrapText="1"/>
    </xf>
    <xf numFmtId="0" fontId="23" fillId="4" borderId="0" xfId="0" applyFont="1" applyFill="1" applyBorder="1" applyAlignment="1" applyProtection="1">
      <alignment horizontal="left" vertical="center" wrapText="1" indent="1"/>
      <protection hidden="1"/>
    </xf>
    <xf numFmtId="0" fontId="9" fillId="4" borderId="0" xfId="0" applyFont="1" applyFill="1" applyBorder="1" applyAlignment="1" applyProtection="1">
      <alignment horizontal="left" vertical="center" wrapText="1" indent="1"/>
      <protection hidden="1"/>
    </xf>
    <xf numFmtId="0" fontId="0" fillId="3" borderId="2" xfId="0" applyFont="1" applyFill="1" applyBorder="1" applyAlignment="1" applyProtection="1">
      <alignment horizontal="right" vertical="center" indent="1"/>
      <protection hidden="1"/>
    </xf>
    <xf numFmtId="0" fontId="0" fillId="7" borderId="2" xfId="0" applyNumberFormat="1" applyFont="1" applyFill="1" applyBorder="1" applyAlignment="1" applyProtection="1">
      <alignment vertical="center" wrapText="1"/>
      <protection locked="0"/>
    </xf>
    <xf numFmtId="0" fontId="0" fillId="7" borderId="0" xfId="0" applyFill="1"/>
    <xf numFmtId="0" fontId="21" fillId="7" borderId="0" xfId="0" applyFont="1" applyFill="1"/>
    <xf numFmtId="0" fontId="0" fillId="0" borderId="0" xfId="0" applyFont="1" applyFill="1" applyBorder="1" applyAlignment="1" applyProtection="1">
      <alignment horizontal="left" vertical="center" wrapText="1" indent="1"/>
      <protection hidden="1"/>
    </xf>
    <xf numFmtId="164" fontId="0" fillId="0" borderId="0" xfId="0" applyNumberFormat="1" applyFont="1" applyFill="1" applyBorder="1" applyAlignment="1" applyProtection="1">
      <alignment horizontal="left" vertical="center" indent="1"/>
      <protection hidden="1"/>
    </xf>
    <xf numFmtId="4" fontId="0" fillId="0" borderId="0" xfId="0" applyNumberFormat="1" applyFont="1" applyFill="1" applyBorder="1" applyAlignment="1" applyProtection="1">
      <alignment horizontal="left" vertical="center" indent="1"/>
      <protection hidden="1"/>
    </xf>
    <xf numFmtId="166" fontId="0" fillId="0" borderId="0" xfId="0" applyNumberFormat="1" applyFont="1" applyFill="1" applyBorder="1" applyAlignment="1" applyProtection="1">
      <alignment horizontal="left" vertical="center" indent="1"/>
      <protection hidden="1"/>
    </xf>
    <xf numFmtId="14" fontId="0" fillId="0" borderId="0" xfId="0" applyNumberFormat="1" applyFont="1" applyFill="1" applyBorder="1" applyAlignment="1" applyProtection="1">
      <alignment horizontal="left" vertical="center" indent="1"/>
      <protection hidden="1"/>
    </xf>
    <xf numFmtId="0" fontId="0" fillId="0" borderId="0" xfId="0" applyFont="1" applyFill="1" applyBorder="1" applyAlignment="1" applyProtection="1">
      <alignment horizontal="left" vertical="center" indent="1"/>
      <protection hidden="1"/>
    </xf>
    <xf numFmtId="0" fontId="0" fillId="0" borderId="0" xfId="0" applyFont="1" applyFill="1" applyBorder="1" applyAlignment="1" applyProtection="1">
      <alignment horizontal="left" vertical="center"/>
      <protection hidden="1"/>
    </xf>
    <xf numFmtId="0" fontId="30" fillId="0" borderId="0" xfId="0" applyFont="1" applyAlignment="1" applyProtection="1">
      <alignment horizontal="left" vertical="center" wrapText="1"/>
      <protection hidden="1"/>
    </xf>
    <xf numFmtId="0" fontId="0" fillId="0" borderId="0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ont="1" applyFill="1" applyBorder="1" applyAlignment="1" applyProtection="1">
      <alignment horizontal="left" vertical="center"/>
      <protection hidden="1"/>
    </xf>
    <xf numFmtId="164" fontId="0" fillId="0" borderId="0" xfId="0" applyNumberFormat="1" applyFont="1" applyFill="1" applyBorder="1" applyAlignment="1" applyProtection="1">
      <alignment horizontal="left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14" fontId="13" fillId="0" borderId="0" xfId="2" applyNumberFormat="1" applyFont="1" applyFill="1" applyBorder="1" applyAlignment="1" applyProtection="1">
      <alignment horizontal="left" vertical="center" indent="1"/>
      <protection hidden="1"/>
    </xf>
    <xf numFmtId="0" fontId="11" fillId="0" borderId="0" xfId="0" applyNumberFormat="1" applyFont="1" applyFill="1" applyBorder="1" applyAlignment="1" applyProtection="1">
      <alignment horizontal="left" vertical="center" wrapText="1" indent="1"/>
      <protection hidden="1"/>
    </xf>
    <xf numFmtId="0" fontId="13" fillId="0" borderId="0" xfId="2" applyNumberFormat="1" applyFont="1" applyFill="1" applyBorder="1" applyAlignment="1" applyProtection="1">
      <alignment horizontal="left" vertical="center" wrapText="1" indent="1"/>
      <protection locked="0"/>
    </xf>
    <xf numFmtId="0" fontId="0" fillId="0" borderId="0" xfId="0" applyNumberFormat="1" applyFont="1" applyFill="1" applyBorder="1" applyAlignment="1" applyProtection="1">
      <alignment horizontal="left" vertical="center" wrapText="1" indent="1"/>
      <protection hidden="1"/>
    </xf>
    <xf numFmtId="4" fontId="32" fillId="0" borderId="0" xfId="0" applyNumberFormat="1" applyFont="1" applyFill="1" applyAlignment="1" applyProtection="1">
      <alignment horizontal="left" vertical="center" wrapText="1" indent="1"/>
      <protection hidden="1"/>
    </xf>
    <xf numFmtId="164" fontId="0" fillId="0" borderId="0" xfId="0" applyNumberFormat="1" applyFont="1" applyFill="1" applyBorder="1" applyAlignment="1" applyProtection="1">
      <alignment horizontal="left" vertical="center" wrapText="1" indent="1"/>
      <protection hidden="1"/>
    </xf>
    <xf numFmtId="14" fontId="16" fillId="0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hidden="1"/>
    </xf>
    <xf numFmtId="0" fontId="12" fillId="0" borderId="0" xfId="0" applyFont="1" applyFill="1" applyBorder="1" applyAlignment="1" applyProtection="1">
      <alignment horizontal="center" vertical="center" wrapText="1"/>
      <protection hidden="1"/>
    </xf>
    <xf numFmtId="164" fontId="15" fillId="0" borderId="0" xfId="0" applyNumberFormat="1" applyFont="1" applyFill="1" applyBorder="1" applyAlignment="1" applyProtection="1">
      <alignment horizontal="center" vertical="center" shrinkToFit="1"/>
      <protection hidden="1"/>
    </xf>
    <xf numFmtId="0" fontId="12" fillId="0" borderId="0" xfId="0" applyFont="1" applyFill="1" applyBorder="1" applyAlignment="1" applyProtection="1">
      <alignment vertical="center" wrapText="1"/>
      <protection hidden="1"/>
    </xf>
    <xf numFmtId="164" fontId="15" fillId="0" borderId="0" xfId="0" applyNumberFormat="1" applyFont="1" applyFill="1" applyBorder="1" applyAlignment="1" applyProtection="1">
      <alignment vertical="center"/>
      <protection hidden="1"/>
    </xf>
    <xf numFmtId="0" fontId="0" fillId="0" borderId="0" xfId="0" applyFont="1" applyFill="1" applyBorder="1" applyProtection="1">
      <protection hidden="1"/>
    </xf>
  </cellXfs>
  <cellStyles count="3">
    <cellStyle name="Normal" xfId="0" builtinId="0"/>
    <cellStyle name="Normal 2" xfId="1"/>
    <cellStyle name="Porcentagem" xfId="2" builtinId="5"/>
  </cellStyles>
  <dxfs count="9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ck">
          <color theme="0"/>
        </left>
        <right style="thick">
          <color theme="0"/>
        </right>
        <top/>
        <bottom/>
      </border>
      <protection locked="1" hidden="1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R$&quot;\ #,##0.00"/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ck">
          <color theme="0"/>
        </left>
        <right style="thick">
          <color theme="0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R$&quot;\ #,##0.00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ck">
          <color theme="0"/>
        </left>
        <right style="thick">
          <color theme="0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R$&quot;\ #,##0.00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ck">
          <color theme="0"/>
        </left>
        <right style="thick">
          <color theme="0"/>
        </right>
        <top/>
        <bottom/>
      </border>
      <protection locked="1" hidden="1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R$&quot;\ #,##0.00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R$&quot;\ #,##0.00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R$&quot;\ #,##0.00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R$&quot;\ #,##0.0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164" formatCode="&quot;R$&quot;\ #,##0.00"/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ck">
          <color theme="0"/>
        </left>
        <right style="thick">
          <color theme="0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&quot;R$&quot;\ #,##0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&quot;R$&quot;\ * #,##0.00_-;\-&quot;R$&quot;\ * #,##0.00_-;_-&quot;R$&quot;\ * &quot;-&quot;??_-;_-@_-"/>
      <fill>
        <patternFill patternType="solid">
          <fgColor indexed="64"/>
          <bgColor theme="0" tint="-0.14999847407452621"/>
        </patternFill>
      </fill>
      <alignment horizontal="left" vertical="center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&quot;R$&quot;\ #,##0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&quot;R$&quot;\ #,##0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&quot;R$&quot;\ #,##0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left" vertical="center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R$&quot;\ #,##0.00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R$&quot;\ #,##0.00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R$&quot;\ #,##0.00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protection locked="1" hidden="1"/>
    </dxf>
    <dxf>
      <font>
        <b/>
        <i val="0"/>
        <color theme="6" tint="-0.499984740745262"/>
      </font>
      <fill>
        <patternFill>
          <bgColor theme="6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theme="6" tint="-0.499984740745262"/>
      </font>
      <fill>
        <patternFill>
          <bgColor theme="6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theme="6" tint="-0.499984740745262"/>
      </font>
      <fill>
        <patternFill>
          <bgColor theme="6" tint="0.39994506668294322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theme="6" tint="-0.499984740745262"/>
      </font>
      <fill>
        <patternFill>
          <bgColor theme="6" tint="0.39994506668294322"/>
        </patternFill>
      </fill>
    </dxf>
    <dxf>
      <font>
        <b/>
        <i val="0"/>
        <color theme="6" tint="-0.499984740745262"/>
      </font>
      <fill>
        <patternFill>
          <bgColor theme="6" tint="0.39994506668294322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77111117893"/>
      </font>
      <fill>
        <patternFill patternType="solid">
          <fgColor indexed="64"/>
          <bgColor theme="4" tint="0.79998168889431442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b/>
        <i val="0"/>
        <color theme="0"/>
      </font>
      <fill>
        <patternFill>
          <bgColor theme="4"/>
        </patternFill>
      </fill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</dxfs>
  <tableStyles count="1" defaultTableStyle="Estilo de Tabela 1" defaultPivotStyle="PivotStyleLight16">
    <tableStyle name="Estilo de Tabela 1" pivot="0" count="2">
      <tableStyleElement type="wholeTable" dxfId="95"/>
      <tableStyleElement type="headerRow" dxfId="9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0"/>
    </mc:Choice>
    <mc:Fallback>
      <c:style val="20"/>
    </mc:Fallback>
  </mc:AlternateContent>
  <c:chart>
    <c:title>
      <c:tx>
        <c:strRef>
          <c:f>'RC'!$F$7</c:f>
          <c:strCache>
            <c:ptCount val="1"/>
            <c:pt idx="0">
              <c:v>Tipo de Manutenção</c:v>
            </c:pt>
          </c:strCache>
        </c:strRef>
      </c:tx>
      <c:layout/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'RC'!$G$7</c:f>
              <c:strCache>
                <c:ptCount val="1"/>
                <c:pt idx="0">
                  <c:v>Quantidade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'RC'!$F$8:$F$9</c:f>
              <c:strCache>
                <c:ptCount val="2"/>
                <c:pt idx="0">
                  <c:v>Preventiva</c:v>
                </c:pt>
                <c:pt idx="1">
                  <c:v>Corretiva</c:v>
                </c:pt>
              </c:strCache>
            </c:strRef>
          </c:cat>
          <c:val>
            <c:numRef>
              <c:f>'RC'!$G$8:$G$9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85D-4F70-B06C-A8D83ACF1F0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217142784"/>
        <c:axId val="217158016"/>
      </c:barChart>
      <c:catAx>
        <c:axId val="2171427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17158016"/>
        <c:crosses val="autoZero"/>
        <c:auto val="1"/>
        <c:lblAlgn val="ctr"/>
        <c:lblOffset val="100"/>
        <c:noMultiLvlLbl val="0"/>
      </c:catAx>
      <c:valAx>
        <c:axId val="21715801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17142784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pt-BR" sz="1000" b="0"/>
              <a:t>Histórico de receita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Plan1!$D$7</c:f>
              <c:strCache>
                <c:ptCount val="1"/>
                <c:pt idx="0">
                  <c:v>Total de Receita com locação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800"/>
                </a:pPr>
                <a:endParaRPr lang="pt-B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Plan1!$E$6:$P$6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Plan1!$E$7:$P$7</c:f>
              <c:numCache>
                <c:formatCode>"R$"\ #,##0.00</c:formatCode>
                <c:ptCount val="12"/>
                <c:pt idx="0">
                  <c:v>2400</c:v>
                </c:pt>
                <c:pt idx="1">
                  <c:v>2400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D18-47FB-9CEF-69F2D3866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218514560"/>
        <c:axId val="218516096"/>
      </c:barChart>
      <c:lineChart>
        <c:grouping val="standard"/>
        <c:varyColors val="0"/>
        <c:ser>
          <c:idx val="1"/>
          <c:order val="1"/>
          <c:tx>
            <c:strRef>
              <c:f>Plan1!$D$8</c:f>
              <c:strCache>
                <c:ptCount val="1"/>
                <c:pt idx="0">
                  <c:v>Receita média mensal = R$2400</c:v>
                </c:pt>
              </c:strCache>
            </c:strRef>
          </c:tx>
          <c:spPr>
            <a:ln w="25400">
              <a:solidFill>
                <a:srgbClr val="FFC000"/>
              </a:solidFill>
            </a:ln>
          </c:spPr>
          <c:marker>
            <c:symbol val="none"/>
          </c:marker>
          <c:cat>
            <c:strRef>
              <c:f>Plan1!$E$6:$P$6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Plan1!$E$8:$P$8</c:f>
              <c:numCache>
                <c:formatCode>"R$"\ #,##0.00</c:formatCode>
                <c:ptCount val="12"/>
                <c:pt idx="0">
                  <c:v>2400</c:v>
                </c:pt>
                <c:pt idx="1">
                  <c:v>2400</c:v>
                </c:pt>
                <c:pt idx="2">
                  <c:v>2400</c:v>
                </c:pt>
                <c:pt idx="3">
                  <c:v>2400</c:v>
                </c:pt>
                <c:pt idx="4">
                  <c:v>2400</c:v>
                </c:pt>
                <c:pt idx="5">
                  <c:v>2400</c:v>
                </c:pt>
                <c:pt idx="6">
                  <c:v>2400</c:v>
                </c:pt>
                <c:pt idx="7">
                  <c:v>2400</c:v>
                </c:pt>
                <c:pt idx="8">
                  <c:v>2400</c:v>
                </c:pt>
                <c:pt idx="9">
                  <c:v>2400</c:v>
                </c:pt>
                <c:pt idx="10">
                  <c:v>2400</c:v>
                </c:pt>
                <c:pt idx="11">
                  <c:v>2400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2D18-47FB-9CEF-69F2D3866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14560"/>
        <c:axId val="218516096"/>
      </c:lineChart>
      <c:catAx>
        <c:axId val="218514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BR"/>
          </a:p>
        </c:txPr>
        <c:crossAx val="218516096"/>
        <c:crosses val="autoZero"/>
        <c:auto val="1"/>
        <c:lblAlgn val="ctr"/>
        <c:lblOffset val="100"/>
        <c:noMultiLvlLbl val="0"/>
      </c:catAx>
      <c:valAx>
        <c:axId val="218516096"/>
        <c:scaling>
          <c:orientation val="minMax"/>
        </c:scaling>
        <c:delete val="1"/>
        <c:axPos val="l"/>
        <c:numFmt formatCode="&quot;R$&quot;\ #,##0.00" sourceLinked="1"/>
        <c:majorTickMark val="out"/>
        <c:minorTickMark val="none"/>
        <c:tickLblPos val="nextTo"/>
        <c:crossAx val="218514560"/>
        <c:crosses val="autoZero"/>
        <c:crossBetween val="between"/>
      </c:valAx>
      <c:spPr>
        <a:solidFill>
          <a:schemeClr val="bg1"/>
        </a:solidFill>
      </c:spPr>
    </c:plotArea>
    <c:legend>
      <c:legendPos val="b"/>
      <c:layout/>
      <c:overlay val="0"/>
      <c:txPr>
        <a:bodyPr/>
        <a:lstStyle/>
        <a:p>
          <a:pPr>
            <a:defRPr sz="8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4"/>
    </mc:Choice>
    <mc:Fallback>
      <c:style val="24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Total de gastos com veículos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Plan1!$D$9</c:f>
              <c:strCache>
                <c:ptCount val="1"/>
                <c:pt idx="0">
                  <c:v>Total de gastos com veículos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800"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Plan1!$E$6:$P$6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Plan1!$E$9:$P$9</c:f>
              <c:numCache>
                <c:formatCode>"R$"\ #,##0.00</c:formatCode>
                <c:ptCount val="12"/>
                <c:pt idx="0">
                  <c:v>1104.5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E7F-4F8E-9252-8E825FF624B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218548096"/>
        <c:axId val="218579712"/>
      </c:barChart>
      <c:catAx>
        <c:axId val="2185480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BR"/>
          </a:p>
        </c:txPr>
        <c:crossAx val="218579712"/>
        <c:crosses val="autoZero"/>
        <c:auto val="1"/>
        <c:lblAlgn val="ctr"/>
        <c:lblOffset val="100"/>
        <c:noMultiLvlLbl val="0"/>
      </c:catAx>
      <c:valAx>
        <c:axId val="218579712"/>
        <c:scaling>
          <c:orientation val="minMax"/>
        </c:scaling>
        <c:delete val="1"/>
        <c:axPos val="l"/>
        <c:numFmt formatCode="&quot;R$&quot;\ #,##0.00" sourceLinked="1"/>
        <c:majorTickMark val="out"/>
        <c:minorTickMark val="none"/>
        <c:tickLblPos val="nextTo"/>
        <c:crossAx val="218548096"/>
        <c:crosses val="autoZero"/>
        <c:crossBetween val="between"/>
      </c:valAx>
    </c:plotArea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4"/>
    </mc:Choice>
    <mc:Fallback>
      <c:style val="24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Top 5 manutenções com maior custo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'RC'!$D$7</c:f>
              <c:strCache>
                <c:ptCount val="1"/>
                <c:pt idx="0">
                  <c:v>Custo R$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800"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'RC'!$B$8:$B$12</c:f>
              <c:strCache>
                <c:ptCount val="5"/>
                <c:pt idx="0">
                  <c:v>Trocar óleo do cambio</c:v>
                </c:pt>
                <c:pt idx="1">
                  <c:v>Trocar filtro de oleo motor</c:v>
                </c:pt>
                <c:pt idx="2">
                  <c:v>Radiador</c:v>
                </c:pt>
                <c:pt idx="3">
                  <c:v>Lampadas</c:v>
                </c:pt>
                <c:pt idx="4">
                  <c:v>Trocar Óleo de Motor</c:v>
                </c:pt>
              </c:strCache>
            </c:strRef>
          </c:cat>
          <c:val>
            <c:numRef>
              <c:f>'RC'!$D$8:$D$12</c:f>
              <c:numCache>
                <c:formatCode>"R$"\ #,##0.0</c:formatCode>
                <c:ptCount val="5"/>
                <c:pt idx="0">
                  <c:v>253.25</c:v>
                </c:pt>
                <c:pt idx="1">
                  <c:v>13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218590592"/>
        <c:axId val="218609920"/>
      </c:barChart>
      <c:catAx>
        <c:axId val="218590592"/>
        <c:scaling>
          <c:orientation val="maxMin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BR"/>
          </a:p>
        </c:txPr>
        <c:crossAx val="218609920"/>
        <c:crosses val="autoZero"/>
        <c:auto val="1"/>
        <c:lblAlgn val="ctr"/>
        <c:lblOffset val="100"/>
        <c:noMultiLvlLbl val="0"/>
      </c:catAx>
      <c:valAx>
        <c:axId val="218609920"/>
        <c:scaling>
          <c:orientation val="minMax"/>
        </c:scaling>
        <c:delete val="1"/>
        <c:axPos val="t"/>
        <c:numFmt formatCode="&quot;R$&quot;\ #,##0.0" sourceLinked="1"/>
        <c:majorTickMark val="out"/>
        <c:minorTickMark val="none"/>
        <c:tickLblPos val="nextTo"/>
        <c:crossAx val="218590592"/>
        <c:crosses val="autoZero"/>
        <c:crossBetween val="between"/>
      </c:valAx>
    </c:plotArea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Total de receitas vs Total</a:t>
            </a:r>
            <a:r>
              <a:rPr lang="en-US" sz="1000" b="0" baseline="0"/>
              <a:t> de gastos</a:t>
            </a:r>
            <a:endParaRPr lang="en-US" sz="1000" b="0"/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Plan1!$E$12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</c:spPr>
          </c:dPt>
          <c:dPt>
            <c:idx val="1"/>
            <c:bubble3D val="0"/>
            <c:spPr>
              <a:solidFill>
                <a:schemeClr val="accent3"/>
              </a:solidFill>
            </c:spPr>
          </c:dPt>
          <c:dLbls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800">
                    <a:solidFill>
                      <a:schemeClr val="tx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Plan1!$D$13:$D$14</c:f>
              <c:strCache>
                <c:ptCount val="2"/>
                <c:pt idx="0">
                  <c:v>Total dos custos com veículos</c:v>
                </c:pt>
                <c:pt idx="1">
                  <c:v>Total de Receita com locação</c:v>
                </c:pt>
              </c:strCache>
            </c:strRef>
          </c:cat>
          <c:val>
            <c:numRef>
              <c:f>Plan1!$E$13:$E$14</c:f>
              <c:numCache>
                <c:formatCode>"R$"\ #,##0.00</c:formatCode>
                <c:ptCount val="2"/>
                <c:pt idx="0">
                  <c:v>1104.5</c:v>
                </c:pt>
                <c:pt idx="1">
                  <c:v>4800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>
            <a:defRPr sz="8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0"/>
    </mc:Choice>
    <mc:Fallback>
      <c:style val="20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Total de gastos com veículos (R$)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'RC (3)'!$P$8</c:f>
              <c:strCache>
                <c:ptCount val="1"/>
                <c:pt idx="0">
                  <c:v>Total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800"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'RC (3)'!$C$9:$C$11</c:f>
              <c:strCache>
                <c:ptCount val="3"/>
                <c:pt idx="0">
                  <c:v>Gasto Total com Manutenção</c:v>
                </c:pt>
                <c:pt idx="1">
                  <c:v>Gasto total com outras despesas</c:v>
                </c:pt>
                <c:pt idx="2">
                  <c:v>Gasto total com financiamentos</c:v>
                </c:pt>
              </c:strCache>
            </c:strRef>
          </c:cat>
          <c:val>
            <c:numRef>
              <c:f>'RC (3)'!$P$9:$P$11</c:f>
              <c:numCache>
                <c:formatCode>"R$"\ #,##0.00</c:formatCode>
                <c:ptCount val="3"/>
                <c:pt idx="0">
                  <c:v>266.25</c:v>
                </c:pt>
                <c:pt idx="1">
                  <c:v>180</c:v>
                </c:pt>
                <c:pt idx="2">
                  <c:v>658.25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19067136"/>
        <c:axId val="219069824"/>
      </c:barChart>
      <c:catAx>
        <c:axId val="219067136"/>
        <c:scaling>
          <c:orientation val="maxMin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BR"/>
          </a:p>
        </c:txPr>
        <c:crossAx val="219069824"/>
        <c:crosses val="autoZero"/>
        <c:auto val="1"/>
        <c:lblAlgn val="ctr"/>
        <c:lblOffset val="100"/>
        <c:noMultiLvlLbl val="0"/>
      </c:catAx>
      <c:valAx>
        <c:axId val="219069824"/>
        <c:scaling>
          <c:orientation val="minMax"/>
        </c:scaling>
        <c:delete val="1"/>
        <c:axPos val="t"/>
        <c:numFmt formatCode="&quot;R$&quot;\ #,##0.00" sourceLinked="1"/>
        <c:majorTickMark val="out"/>
        <c:minorTickMark val="none"/>
        <c:tickLblPos val="nextTo"/>
        <c:crossAx val="219067136"/>
        <c:crosses val="autoZero"/>
        <c:crossBetween val="between"/>
      </c:valAx>
    </c:plotArea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pt-BR" sz="1000" b="0"/>
              <a:t>Total de gastos com veículos (%)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'RC (3)'!$P$8</c:f>
              <c:strCache>
                <c:ptCount val="1"/>
                <c:pt idx="0">
                  <c:v>Total</c:v>
                </c:pt>
              </c:strCache>
            </c:strRef>
          </c:tx>
          <c:dLbls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800"/>
                </a:pPr>
                <a:endParaRPr lang="pt-B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'RC (3)'!$C$9:$C$11</c:f>
              <c:strCache>
                <c:ptCount val="3"/>
                <c:pt idx="0">
                  <c:v>Gasto Total com Manutenção</c:v>
                </c:pt>
                <c:pt idx="1">
                  <c:v>Gasto total com outras despesas</c:v>
                </c:pt>
                <c:pt idx="2">
                  <c:v>Gasto total com financiamentos</c:v>
                </c:pt>
              </c:strCache>
            </c:strRef>
          </c:cat>
          <c:val>
            <c:numRef>
              <c:f>'RC (3)'!$P$9:$P$11</c:f>
              <c:numCache>
                <c:formatCode>"R$"\ #,##0.00</c:formatCode>
                <c:ptCount val="3"/>
                <c:pt idx="0">
                  <c:v>266.25</c:v>
                </c:pt>
                <c:pt idx="1">
                  <c:v>180</c:v>
                </c:pt>
                <c:pt idx="2">
                  <c:v>658.25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>
            <a:defRPr sz="8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'RC'!$C$7</c:f>
              <c:strCache>
                <c:ptCount val="1"/>
                <c:pt idx="0">
                  <c:v>Quantidade</c:v>
                </c:pt>
              </c:strCache>
            </c:strRef>
          </c:tx>
          <c:dLbls>
            <c:spPr>
              <a:solidFill>
                <a:schemeClr val="bg1"/>
              </a:solidFill>
            </c:sp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'RC'!$B$8:$B$23</c:f>
              <c:strCache>
                <c:ptCount val="16"/>
                <c:pt idx="0">
                  <c:v>Trocar óleo do cambio</c:v>
                </c:pt>
                <c:pt idx="1">
                  <c:v>Trocar filtro de oleo motor</c:v>
                </c:pt>
                <c:pt idx="2">
                  <c:v>Radiador</c:v>
                </c:pt>
                <c:pt idx="3">
                  <c:v>Lampadas</c:v>
                </c:pt>
                <c:pt idx="4">
                  <c:v>Trocar Óleo de Motor</c:v>
                </c:pt>
                <c:pt idx="5">
                  <c:v>Outros serviços de manutenção</c:v>
                </c:pt>
                <c:pt idx="6">
                  <c:v>Serviço de manutenção extra</c:v>
                </c:pt>
                <c:pt idx="7">
                  <c:v>Verificar pneus</c:v>
                </c:pt>
                <c:pt idx="8">
                  <c:v>Verificar iluminação e sinalização</c:v>
                </c:pt>
                <c:pt idx="9">
                  <c:v>Verificar erguedor de eixo</c:v>
                </c:pt>
                <c:pt idx="10">
                  <c:v>Verificar pólos da bateria</c:v>
                </c:pt>
                <c:pt idx="11">
                  <c:v>Verificar compressor de ar</c:v>
                </c:pt>
                <c:pt idx="12">
                  <c:v>Verificar bomba d'água</c:v>
                </c:pt>
                <c:pt idx="13">
                  <c:v>Verificar unidade injetora</c:v>
                </c:pt>
                <c:pt idx="14">
                  <c:v>Verificar compressão do motor</c:v>
                </c:pt>
                <c:pt idx="15">
                  <c:v>Trocar palhetas do para-brisa</c:v>
                </c:pt>
              </c:strCache>
            </c:strRef>
          </c:cat>
          <c:val>
            <c:numRef>
              <c:f>'RC'!$C$8:$C$23</c:f>
              <c:numCache>
                <c:formatCode>General</c:formatCode>
                <c:ptCount val="1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CAC-4D55-9BC8-D3FB0B5F88C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>
            <a:defRPr sz="8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'RC'!$D$7</c:f>
              <c:strCache>
                <c:ptCount val="1"/>
                <c:pt idx="0">
                  <c:v>Custo R$</c:v>
                </c:pt>
              </c:strCache>
            </c:strRef>
          </c:tx>
          <c:dLbls>
            <c:spPr>
              <a:solidFill>
                <a:schemeClr val="bg1"/>
              </a:solidFill>
            </c:sp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'RC'!$B$8:$B$23</c:f>
              <c:strCache>
                <c:ptCount val="16"/>
                <c:pt idx="0">
                  <c:v>Trocar óleo do cambio</c:v>
                </c:pt>
                <c:pt idx="1">
                  <c:v>Trocar filtro de oleo motor</c:v>
                </c:pt>
                <c:pt idx="2">
                  <c:v>Radiador</c:v>
                </c:pt>
                <c:pt idx="3">
                  <c:v>Lampadas</c:v>
                </c:pt>
                <c:pt idx="4">
                  <c:v>Trocar Óleo de Motor</c:v>
                </c:pt>
                <c:pt idx="5">
                  <c:v>Outros serviços de manutenção</c:v>
                </c:pt>
                <c:pt idx="6">
                  <c:v>Serviço de manutenção extra</c:v>
                </c:pt>
                <c:pt idx="7">
                  <c:v>Verificar pneus</c:v>
                </c:pt>
                <c:pt idx="8">
                  <c:v>Verificar iluminação e sinalização</c:v>
                </c:pt>
                <c:pt idx="9">
                  <c:v>Verificar erguedor de eixo</c:v>
                </c:pt>
                <c:pt idx="10">
                  <c:v>Verificar pólos da bateria</c:v>
                </c:pt>
                <c:pt idx="11">
                  <c:v>Verificar compressor de ar</c:v>
                </c:pt>
                <c:pt idx="12">
                  <c:v>Verificar bomba d'água</c:v>
                </c:pt>
                <c:pt idx="13">
                  <c:v>Verificar unidade injetora</c:v>
                </c:pt>
                <c:pt idx="14">
                  <c:v>Verificar compressão do motor</c:v>
                </c:pt>
                <c:pt idx="15">
                  <c:v>Trocar palhetas do para-brisa</c:v>
                </c:pt>
              </c:strCache>
            </c:strRef>
          </c:cat>
          <c:val>
            <c:numRef>
              <c:f>'RC'!$D$8:$D$23</c:f>
              <c:numCache>
                <c:formatCode>"R$"\ #,##0.0</c:formatCode>
                <c:ptCount val="16"/>
                <c:pt idx="0">
                  <c:v>253.25</c:v>
                </c:pt>
                <c:pt idx="1">
                  <c:v>13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E4A-4396-88C8-D8042EF229E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>
            <a:defRPr sz="8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en-US" sz="1100" b="0"/>
              <a:t>Gastos gerais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'RC (3)'!$C$9</c:f>
              <c:strCache>
                <c:ptCount val="1"/>
                <c:pt idx="0">
                  <c:v>Gasto Total com Manutenção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'RC (3)'!$D$8:$O$8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'RC (3)'!$D$9:$O$9</c:f>
              <c:numCache>
                <c:formatCode>"R$"\ #,##0</c:formatCode>
                <c:ptCount val="12"/>
                <c:pt idx="0">
                  <c:v>266.25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E7F-4F8E-9252-8E825FF624BA}"/>
            </c:ext>
          </c:extLst>
        </c:ser>
        <c:ser>
          <c:idx val="1"/>
          <c:order val="1"/>
          <c:tx>
            <c:strRef>
              <c:f>'RC (3)'!$C$10</c:f>
              <c:strCache>
                <c:ptCount val="1"/>
                <c:pt idx="0">
                  <c:v>Gasto total com outras despesas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'RC (3)'!$D$8:$O$8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'RC (3)'!$D$10:$O$10</c:f>
              <c:numCache>
                <c:formatCode>"R$"\ #,##0</c:formatCode>
                <c:ptCount val="12"/>
                <c:pt idx="0">
                  <c:v>180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E7F-4F8E-9252-8E825FF624BA}"/>
            </c:ext>
          </c:extLst>
        </c:ser>
        <c:ser>
          <c:idx val="2"/>
          <c:order val="2"/>
          <c:tx>
            <c:strRef>
              <c:f>'RC (3)'!$C$11</c:f>
              <c:strCache>
                <c:ptCount val="1"/>
                <c:pt idx="0">
                  <c:v>Gasto total com financiamentos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'RC (3)'!$D$8:$O$8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'RC (3)'!$D$11:$O$11</c:f>
              <c:numCache>
                <c:formatCode>"R$"\ #,##0.00</c:formatCode>
                <c:ptCount val="12"/>
                <c:pt idx="0">
                  <c:v>658.25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E7F-4F8E-9252-8E825FF624B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216433792"/>
        <c:axId val="216435328"/>
      </c:barChart>
      <c:catAx>
        <c:axId val="21643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16435328"/>
        <c:crosses val="autoZero"/>
        <c:auto val="1"/>
        <c:lblAlgn val="ctr"/>
        <c:lblOffset val="100"/>
        <c:noMultiLvlLbl val="0"/>
      </c:catAx>
      <c:valAx>
        <c:axId val="216435328"/>
        <c:scaling>
          <c:orientation val="minMax"/>
        </c:scaling>
        <c:delete val="1"/>
        <c:axPos val="l"/>
        <c:numFmt formatCode="&quot;R$&quot;\ #,##0" sourceLinked="1"/>
        <c:majorTickMark val="out"/>
        <c:minorTickMark val="none"/>
        <c:tickLblPos val="nextTo"/>
        <c:crossAx val="216433792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layout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en-US" sz="1100" b="0"/>
              <a:t>Receita vs Resultado operacional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'RC (3)'!$C$12</c:f>
              <c:strCache>
                <c:ptCount val="1"/>
                <c:pt idx="0">
                  <c:v>Total de Receita com locação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'RC (3)'!$D$8:$O$8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'RC (3)'!$D$12:$O$12</c:f>
              <c:numCache>
                <c:formatCode>"R$"\ #,##0.00</c:formatCode>
                <c:ptCount val="12"/>
                <c:pt idx="0">
                  <c:v>2400</c:v>
                </c:pt>
                <c:pt idx="1">
                  <c:v>2400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FB9-431E-8D20-CC570F5086C2}"/>
            </c:ext>
          </c:extLst>
        </c:ser>
        <c:ser>
          <c:idx val="1"/>
          <c:order val="1"/>
          <c:tx>
            <c:strRef>
              <c:f>'RC (3)'!$C$13</c:f>
              <c:strCache>
                <c:ptCount val="1"/>
                <c:pt idx="0">
                  <c:v>Resultado operacional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'RC (3)'!$D$8:$O$8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'RC (3)'!$D$13:$O$13</c:f>
              <c:numCache>
                <c:formatCode>"R$"\ #,##0.00</c:formatCode>
                <c:ptCount val="12"/>
                <c:pt idx="0">
                  <c:v>1295.5</c:v>
                </c:pt>
                <c:pt idx="1">
                  <c:v>2400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FB9-431E-8D20-CC570F5086C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216536192"/>
        <c:axId val="216537728"/>
      </c:barChart>
      <c:catAx>
        <c:axId val="216536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16537728"/>
        <c:crosses val="autoZero"/>
        <c:auto val="1"/>
        <c:lblAlgn val="ctr"/>
        <c:lblOffset val="100"/>
        <c:noMultiLvlLbl val="0"/>
      </c:catAx>
      <c:valAx>
        <c:axId val="216537728"/>
        <c:scaling>
          <c:orientation val="minMax"/>
        </c:scaling>
        <c:delete val="1"/>
        <c:axPos val="l"/>
        <c:numFmt formatCode="&quot;R$&quot;\ #,##0.00" sourceLinked="1"/>
        <c:majorTickMark val="out"/>
        <c:minorTickMark val="none"/>
        <c:tickLblPos val="nextTo"/>
        <c:crossAx val="216536192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layout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1"/>
    </mc:Choice>
    <mc:Fallback>
      <c:style val="21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en-US" sz="1100" b="0"/>
              <a:t>Saldo acumulado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'RC (3)'!$C$14</c:f>
              <c:strCache>
                <c:ptCount val="1"/>
                <c:pt idx="0">
                  <c:v>Saldo acumulado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'RC (3)'!$D$8:$O$8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'RC (3)'!$D$14:$O$14</c:f>
              <c:numCache>
                <c:formatCode>"R$"\ #,##0.00</c:formatCode>
                <c:ptCount val="12"/>
                <c:pt idx="0">
                  <c:v>1295.5</c:v>
                </c:pt>
                <c:pt idx="1">
                  <c:v>3695.5</c:v>
                </c:pt>
                <c:pt idx="2">
                  <c:v>3695.5</c:v>
                </c:pt>
                <c:pt idx="3">
                  <c:v>3695.5</c:v>
                </c:pt>
                <c:pt idx="4">
                  <c:v>3695.5</c:v>
                </c:pt>
                <c:pt idx="5">
                  <c:v>3695.5</c:v>
                </c:pt>
                <c:pt idx="6">
                  <c:v>3695.5</c:v>
                </c:pt>
                <c:pt idx="7">
                  <c:v>3695.5</c:v>
                </c:pt>
                <c:pt idx="8">
                  <c:v>3695.5</c:v>
                </c:pt>
                <c:pt idx="9">
                  <c:v>3695.5</c:v>
                </c:pt>
                <c:pt idx="10">
                  <c:v>3695.5</c:v>
                </c:pt>
                <c:pt idx="11">
                  <c:v>3695.5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CE-44E0-B67F-847074FA706F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216562304"/>
        <c:axId val="216581632"/>
      </c:barChart>
      <c:catAx>
        <c:axId val="2165623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16581632"/>
        <c:crosses val="autoZero"/>
        <c:auto val="1"/>
        <c:lblAlgn val="ctr"/>
        <c:lblOffset val="100"/>
        <c:noMultiLvlLbl val="0"/>
      </c:catAx>
      <c:valAx>
        <c:axId val="216581632"/>
        <c:scaling>
          <c:orientation val="minMax"/>
        </c:scaling>
        <c:delete val="1"/>
        <c:axPos val="l"/>
        <c:numFmt formatCode="&quot;R$&quot;\ #,##0.00" sourceLinked="1"/>
        <c:majorTickMark val="out"/>
        <c:minorTickMark val="none"/>
        <c:tickLblPos val="nextTo"/>
        <c:crossAx val="216562304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layout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en-US" sz="1100" b="0"/>
              <a:t>Gastos gerais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'RC (2)'!$B$9</c:f>
              <c:strCache>
                <c:ptCount val="1"/>
                <c:pt idx="0">
                  <c:v>Gasto Total com Manutenção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'RC (2)'!$C$8:$N$8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'RC (2)'!$C$9:$N$9</c:f>
              <c:numCache>
                <c:formatCode>"R$"\ #,##0.00</c:formatCode>
                <c:ptCount val="12"/>
                <c:pt idx="0">
                  <c:v>266.25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298-464C-BCE0-15C52D395F7D}"/>
            </c:ext>
          </c:extLst>
        </c:ser>
        <c:ser>
          <c:idx val="1"/>
          <c:order val="1"/>
          <c:tx>
            <c:strRef>
              <c:f>'RC (2)'!$B$10</c:f>
              <c:strCache>
                <c:ptCount val="1"/>
                <c:pt idx="0">
                  <c:v>Gasto total com outras despesas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'RC (2)'!$C$8:$N$8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'RC (2)'!$C$10:$N$10</c:f>
              <c:numCache>
                <c:formatCode>"R$"\ #,##0.00</c:formatCode>
                <c:ptCount val="12"/>
                <c:pt idx="0">
                  <c:v>180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298-464C-BCE0-15C52D395F7D}"/>
            </c:ext>
          </c:extLst>
        </c:ser>
        <c:ser>
          <c:idx val="2"/>
          <c:order val="2"/>
          <c:tx>
            <c:strRef>
              <c:f>'RC (2)'!$B$11</c:f>
              <c:strCache>
                <c:ptCount val="1"/>
                <c:pt idx="0">
                  <c:v>Gasto total com financiamentos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'RC (2)'!$C$8:$N$8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'RC (2)'!$C$11:$N$11</c:f>
              <c:numCache>
                <c:formatCode>"R$"\ #,##0.00</c:formatCode>
                <c:ptCount val="12"/>
                <c:pt idx="0">
                  <c:v>658.25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298-464C-BCE0-15C52D395F7D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217885312"/>
        <c:axId val="218366336"/>
      </c:barChart>
      <c:catAx>
        <c:axId val="2178853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18366336"/>
        <c:crosses val="autoZero"/>
        <c:auto val="1"/>
        <c:lblAlgn val="ctr"/>
        <c:lblOffset val="100"/>
        <c:noMultiLvlLbl val="0"/>
      </c:catAx>
      <c:valAx>
        <c:axId val="218366336"/>
        <c:scaling>
          <c:orientation val="minMax"/>
        </c:scaling>
        <c:delete val="1"/>
        <c:axPos val="l"/>
        <c:numFmt formatCode="&quot;R$&quot;\ #,##0.00" sourceLinked="1"/>
        <c:majorTickMark val="out"/>
        <c:minorTickMark val="none"/>
        <c:tickLblPos val="nextTo"/>
        <c:crossAx val="217885312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layout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en-US" sz="1100" b="0"/>
              <a:t>Receita</a:t>
            </a:r>
            <a:r>
              <a:rPr lang="en-US" sz="1100" b="0" baseline="0"/>
              <a:t> vs Resultado operacional</a:t>
            </a:r>
            <a:endParaRPr lang="en-US" sz="1100" b="0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'RC (2)'!$B$12</c:f>
              <c:strCache>
                <c:ptCount val="1"/>
                <c:pt idx="0">
                  <c:v>Total de Receita com locação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'RC (2)'!$C$8:$N$8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'RC (2)'!$C$12:$N$12</c:f>
              <c:numCache>
                <c:formatCode>"R$"\ #,##0.00</c:formatCode>
                <c:ptCount val="12"/>
                <c:pt idx="0">
                  <c:v>2400</c:v>
                </c:pt>
                <c:pt idx="1">
                  <c:v>2400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550-4F8F-9F1C-D1353F60FB7A}"/>
            </c:ext>
          </c:extLst>
        </c:ser>
        <c:ser>
          <c:idx val="1"/>
          <c:order val="1"/>
          <c:tx>
            <c:strRef>
              <c:f>'RC (2)'!$B$13</c:f>
              <c:strCache>
                <c:ptCount val="1"/>
                <c:pt idx="0">
                  <c:v>Resultado operacional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'RC (2)'!$C$8:$N$8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'RC (2)'!$C$13:$N$13</c:f>
              <c:numCache>
                <c:formatCode>"R$"\ #,##0.00</c:formatCode>
                <c:ptCount val="12"/>
                <c:pt idx="0">
                  <c:v>1295.5</c:v>
                </c:pt>
                <c:pt idx="1">
                  <c:v>2400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550-4F8F-9F1C-D1353F60FB7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218401792"/>
        <c:axId val="218407680"/>
      </c:barChart>
      <c:catAx>
        <c:axId val="218401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18407680"/>
        <c:crosses val="autoZero"/>
        <c:auto val="1"/>
        <c:lblAlgn val="ctr"/>
        <c:lblOffset val="100"/>
        <c:noMultiLvlLbl val="0"/>
      </c:catAx>
      <c:valAx>
        <c:axId val="218407680"/>
        <c:scaling>
          <c:orientation val="minMax"/>
        </c:scaling>
        <c:delete val="1"/>
        <c:axPos val="l"/>
        <c:numFmt formatCode="&quot;R$&quot;\ #,##0.00" sourceLinked="1"/>
        <c:majorTickMark val="out"/>
        <c:minorTickMark val="none"/>
        <c:tickLblPos val="nextTo"/>
        <c:crossAx val="218401792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layout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1"/>
    </mc:Choice>
    <mc:Fallback>
      <c:style val="21"/>
    </mc:Fallback>
  </mc:AlternateContent>
  <c:chart>
    <c:title>
      <c:tx>
        <c:rich>
          <a:bodyPr/>
          <a:lstStyle/>
          <a:p>
            <a:pPr>
              <a:defRPr sz="1100" b="0"/>
            </a:pPr>
            <a:r>
              <a:rPr lang="en-US" sz="1100" b="0"/>
              <a:t>Saldo acumulado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'RC (2)'!$B$14</c:f>
              <c:strCache>
                <c:ptCount val="1"/>
                <c:pt idx="0">
                  <c:v>Saldo acumulado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'RC (2)'!$C$8:$N$8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'RC (2)'!$C$14:$N$14</c:f>
              <c:numCache>
                <c:formatCode>"R$"\ #,##0.00</c:formatCode>
                <c:ptCount val="12"/>
                <c:pt idx="0">
                  <c:v>1295.5</c:v>
                </c:pt>
                <c:pt idx="1">
                  <c:v>3695.5</c:v>
                </c:pt>
                <c:pt idx="2">
                  <c:v>3695.5</c:v>
                </c:pt>
                <c:pt idx="3">
                  <c:v>3695.5</c:v>
                </c:pt>
                <c:pt idx="4">
                  <c:v>3695.5</c:v>
                </c:pt>
                <c:pt idx="5">
                  <c:v>3695.5</c:v>
                </c:pt>
                <c:pt idx="6">
                  <c:v>3695.5</c:v>
                </c:pt>
                <c:pt idx="7">
                  <c:v>3695.5</c:v>
                </c:pt>
                <c:pt idx="8">
                  <c:v>3695.5</c:v>
                </c:pt>
                <c:pt idx="9">
                  <c:v>3695.5</c:v>
                </c:pt>
                <c:pt idx="10">
                  <c:v>3695.5</c:v>
                </c:pt>
                <c:pt idx="11">
                  <c:v>3695.5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2D5-42ED-8CE3-20D9472599B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218706304"/>
        <c:axId val="218708992"/>
      </c:barChart>
      <c:catAx>
        <c:axId val="2187063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18708992"/>
        <c:crosses val="autoZero"/>
        <c:auto val="1"/>
        <c:lblAlgn val="ctr"/>
        <c:lblOffset val="100"/>
        <c:noMultiLvlLbl val="0"/>
      </c:catAx>
      <c:valAx>
        <c:axId val="218708992"/>
        <c:scaling>
          <c:orientation val="minMax"/>
        </c:scaling>
        <c:delete val="1"/>
        <c:axPos val="l"/>
        <c:numFmt formatCode="&quot;R$&quot;\ #,##0.00" sourceLinked="1"/>
        <c:majorTickMark val="out"/>
        <c:minorTickMark val="none"/>
        <c:tickLblPos val="nextTo"/>
        <c:crossAx val="218706304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Ini!A1"/><Relationship Id="rId3" Type="http://schemas.openxmlformats.org/officeDocument/2006/relationships/hyperlink" Target="#Alu!A1"/><Relationship Id="rId7" Type="http://schemas.openxmlformats.org/officeDocument/2006/relationships/hyperlink" Target="#Das!C4"/><Relationship Id="rId2" Type="http://schemas.openxmlformats.org/officeDocument/2006/relationships/hyperlink" Target="#Loc!A1"/><Relationship Id="rId1" Type="http://schemas.openxmlformats.org/officeDocument/2006/relationships/hyperlink" Target="#Vei!A1"/><Relationship Id="rId6" Type="http://schemas.openxmlformats.org/officeDocument/2006/relationships/hyperlink" Target="#'RC (3)'!A1"/><Relationship Id="rId5" Type="http://schemas.openxmlformats.org/officeDocument/2006/relationships/hyperlink" Target="#MANU!A1"/><Relationship Id="rId4" Type="http://schemas.openxmlformats.org/officeDocument/2006/relationships/hyperlink" Target="#Fin!A1"/><Relationship Id="rId9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hyperlink" Target="#Loc!A1"/><Relationship Id="rId13" Type="http://schemas.openxmlformats.org/officeDocument/2006/relationships/hyperlink" Target="#Das!C4"/><Relationship Id="rId3" Type="http://schemas.openxmlformats.org/officeDocument/2006/relationships/hyperlink" Target="#'RC (2)'!B1"/><Relationship Id="rId7" Type="http://schemas.openxmlformats.org/officeDocument/2006/relationships/hyperlink" Target="#Vei!A1"/><Relationship Id="rId12" Type="http://schemas.openxmlformats.org/officeDocument/2006/relationships/hyperlink" Target="#'RC (3)'!A1"/><Relationship Id="rId2" Type="http://schemas.openxmlformats.org/officeDocument/2006/relationships/hyperlink" Target="#'RC'!B1"/><Relationship Id="rId1" Type="http://schemas.openxmlformats.org/officeDocument/2006/relationships/hyperlink" Target="#'RC (3)'!B1"/><Relationship Id="rId6" Type="http://schemas.openxmlformats.org/officeDocument/2006/relationships/chart" Target="../charts/chart6.xml"/><Relationship Id="rId11" Type="http://schemas.openxmlformats.org/officeDocument/2006/relationships/hyperlink" Target="#MANU!A1"/><Relationship Id="rId5" Type="http://schemas.openxmlformats.org/officeDocument/2006/relationships/chart" Target="../charts/chart5.xml"/><Relationship Id="rId15" Type="http://schemas.openxmlformats.org/officeDocument/2006/relationships/image" Target="../media/image1.jpeg"/><Relationship Id="rId10" Type="http://schemas.openxmlformats.org/officeDocument/2006/relationships/hyperlink" Target="#Fin!A1"/><Relationship Id="rId4" Type="http://schemas.openxmlformats.org/officeDocument/2006/relationships/chart" Target="../charts/chart4.xml"/><Relationship Id="rId9" Type="http://schemas.openxmlformats.org/officeDocument/2006/relationships/hyperlink" Target="#Alu!A1"/><Relationship Id="rId14" Type="http://schemas.openxmlformats.org/officeDocument/2006/relationships/hyperlink" Target="#Ini!A1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hyperlink" Target="#Loc!A1"/><Relationship Id="rId13" Type="http://schemas.openxmlformats.org/officeDocument/2006/relationships/hyperlink" Target="#Das!C4"/><Relationship Id="rId3" Type="http://schemas.openxmlformats.org/officeDocument/2006/relationships/hyperlink" Target="#'RC (2)'!B1"/><Relationship Id="rId7" Type="http://schemas.openxmlformats.org/officeDocument/2006/relationships/hyperlink" Target="#Vei!A1"/><Relationship Id="rId12" Type="http://schemas.openxmlformats.org/officeDocument/2006/relationships/hyperlink" Target="#'RC (3)'!A1"/><Relationship Id="rId2" Type="http://schemas.openxmlformats.org/officeDocument/2006/relationships/hyperlink" Target="#'RC'!B1"/><Relationship Id="rId1" Type="http://schemas.openxmlformats.org/officeDocument/2006/relationships/hyperlink" Target="#'RC (3)'!B1"/><Relationship Id="rId6" Type="http://schemas.openxmlformats.org/officeDocument/2006/relationships/chart" Target="../charts/chart9.xml"/><Relationship Id="rId11" Type="http://schemas.openxmlformats.org/officeDocument/2006/relationships/hyperlink" Target="#MANU!A1"/><Relationship Id="rId5" Type="http://schemas.openxmlformats.org/officeDocument/2006/relationships/chart" Target="../charts/chart8.xml"/><Relationship Id="rId15" Type="http://schemas.openxmlformats.org/officeDocument/2006/relationships/image" Target="../media/image1.jpeg"/><Relationship Id="rId10" Type="http://schemas.openxmlformats.org/officeDocument/2006/relationships/hyperlink" Target="#Fin!A1"/><Relationship Id="rId4" Type="http://schemas.openxmlformats.org/officeDocument/2006/relationships/chart" Target="../charts/chart7.xml"/><Relationship Id="rId9" Type="http://schemas.openxmlformats.org/officeDocument/2006/relationships/hyperlink" Target="#Alu!A1"/><Relationship Id="rId14" Type="http://schemas.openxmlformats.org/officeDocument/2006/relationships/hyperlink" Target="#Ini!A1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hyperlink" Target="#Das!C4"/><Relationship Id="rId13" Type="http://schemas.openxmlformats.org/officeDocument/2006/relationships/chart" Target="../charts/chart13.xml"/><Relationship Id="rId3" Type="http://schemas.openxmlformats.org/officeDocument/2006/relationships/hyperlink" Target="#Loc!A1"/><Relationship Id="rId7" Type="http://schemas.openxmlformats.org/officeDocument/2006/relationships/hyperlink" Target="#'RC (3)'!A1"/><Relationship Id="rId12" Type="http://schemas.openxmlformats.org/officeDocument/2006/relationships/chart" Target="../charts/chart12.xml"/><Relationship Id="rId2" Type="http://schemas.openxmlformats.org/officeDocument/2006/relationships/hyperlink" Target="#Vei!A1"/><Relationship Id="rId1" Type="http://schemas.openxmlformats.org/officeDocument/2006/relationships/chart" Target="../charts/chart10.xml"/><Relationship Id="rId6" Type="http://schemas.openxmlformats.org/officeDocument/2006/relationships/hyperlink" Target="#MANU!A1"/><Relationship Id="rId11" Type="http://schemas.openxmlformats.org/officeDocument/2006/relationships/chart" Target="../charts/chart11.xml"/><Relationship Id="rId5" Type="http://schemas.openxmlformats.org/officeDocument/2006/relationships/hyperlink" Target="#Fin!A1"/><Relationship Id="rId15" Type="http://schemas.openxmlformats.org/officeDocument/2006/relationships/chart" Target="../charts/chart15.xml"/><Relationship Id="rId10" Type="http://schemas.openxmlformats.org/officeDocument/2006/relationships/image" Target="../media/image1.jpeg"/><Relationship Id="rId4" Type="http://schemas.openxmlformats.org/officeDocument/2006/relationships/hyperlink" Target="#Alu!A1"/><Relationship Id="rId9" Type="http://schemas.openxmlformats.org/officeDocument/2006/relationships/hyperlink" Target="#Ini!A1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as!C4"/><Relationship Id="rId3" Type="http://schemas.openxmlformats.org/officeDocument/2006/relationships/hyperlink" Target="#Loc!A1"/><Relationship Id="rId7" Type="http://schemas.openxmlformats.org/officeDocument/2006/relationships/hyperlink" Target="#'RC (3)'!A1"/><Relationship Id="rId2" Type="http://schemas.openxmlformats.org/officeDocument/2006/relationships/hyperlink" Target="#'CAD (3)'!B1"/><Relationship Id="rId1" Type="http://schemas.openxmlformats.org/officeDocument/2006/relationships/hyperlink" Target="#Vei!A1"/><Relationship Id="rId6" Type="http://schemas.openxmlformats.org/officeDocument/2006/relationships/hyperlink" Target="#MANU!A1"/><Relationship Id="rId5" Type="http://schemas.openxmlformats.org/officeDocument/2006/relationships/hyperlink" Target="#Fin!A1"/><Relationship Id="rId10" Type="http://schemas.openxmlformats.org/officeDocument/2006/relationships/image" Target="../media/image1.jpeg"/><Relationship Id="rId4" Type="http://schemas.openxmlformats.org/officeDocument/2006/relationships/hyperlink" Target="#Alu!A1"/><Relationship Id="rId9" Type="http://schemas.openxmlformats.org/officeDocument/2006/relationships/hyperlink" Target="#Ini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Das!C4"/><Relationship Id="rId3" Type="http://schemas.openxmlformats.org/officeDocument/2006/relationships/hyperlink" Target="#Loc!A1"/><Relationship Id="rId7" Type="http://schemas.openxmlformats.org/officeDocument/2006/relationships/hyperlink" Target="#'RC (3)'!A1"/><Relationship Id="rId2" Type="http://schemas.openxmlformats.org/officeDocument/2006/relationships/hyperlink" Target="#'CAD (3)'!B1"/><Relationship Id="rId1" Type="http://schemas.openxmlformats.org/officeDocument/2006/relationships/hyperlink" Target="#Vei!A1"/><Relationship Id="rId6" Type="http://schemas.openxmlformats.org/officeDocument/2006/relationships/hyperlink" Target="#MANU!A1"/><Relationship Id="rId5" Type="http://schemas.openxmlformats.org/officeDocument/2006/relationships/hyperlink" Target="#Fin!A1"/><Relationship Id="rId10" Type="http://schemas.openxmlformats.org/officeDocument/2006/relationships/image" Target="../media/image1.jpeg"/><Relationship Id="rId4" Type="http://schemas.openxmlformats.org/officeDocument/2006/relationships/hyperlink" Target="#Alu!A1"/><Relationship Id="rId9" Type="http://schemas.openxmlformats.org/officeDocument/2006/relationships/hyperlink" Target="#Ini!A1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Ini!A1"/><Relationship Id="rId3" Type="http://schemas.openxmlformats.org/officeDocument/2006/relationships/hyperlink" Target="#Alu!A1"/><Relationship Id="rId7" Type="http://schemas.openxmlformats.org/officeDocument/2006/relationships/hyperlink" Target="#Das!C4"/><Relationship Id="rId2" Type="http://schemas.openxmlformats.org/officeDocument/2006/relationships/hyperlink" Target="#Loc!A1"/><Relationship Id="rId1" Type="http://schemas.openxmlformats.org/officeDocument/2006/relationships/hyperlink" Target="#Vei!A1"/><Relationship Id="rId6" Type="http://schemas.openxmlformats.org/officeDocument/2006/relationships/hyperlink" Target="#'RC (3)'!A1"/><Relationship Id="rId5" Type="http://schemas.openxmlformats.org/officeDocument/2006/relationships/hyperlink" Target="#MANU!A1"/><Relationship Id="rId4" Type="http://schemas.openxmlformats.org/officeDocument/2006/relationships/hyperlink" Target="#Fin!A1"/><Relationship Id="rId9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Ini!A1"/><Relationship Id="rId3" Type="http://schemas.openxmlformats.org/officeDocument/2006/relationships/hyperlink" Target="#Alu!A1"/><Relationship Id="rId7" Type="http://schemas.openxmlformats.org/officeDocument/2006/relationships/hyperlink" Target="#Das!C4"/><Relationship Id="rId2" Type="http://schemas.openxmlformats.org/officeDocument/2006/relationships/hyperlink" Target="#Loc!A1"/><Relationship Id="rId1" Type="http://schemas.openxmlformats.org/officeDocument/2006/relationships/hyperlink" Target="#Vei!A1"/><Relationship Id="rId6" Type="http://schemas.openxmlformats.org/officeDocument/2006/relationships/hyperlink" Target="#'RC (3)'!A1"/><Relationship Id="rId5" Type="http://schemas.openxmlformats.org/officeDocument/2006/relationships/hyperlink" Target="#MANU!A1"/><Relationship Id="rId4" Type="http://schemas.openxmlformats.org/officeDocument/2006/relationships/hyperlink" Target="#Fin!A1"/><Relationship Id="rId9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Ini!A1"/><Relationship Id="rId3" Type="http://schemas.openxmlformats.org/officeDocument/2006/relationships/hyperlink" Target="#Alu!A1"/><Relationship Id="rId7" Type="http://schemas.openxmlformats.org/officeDocument/2006/relationships/hyperlink" Target="#Das!C4"/><Relationship Id="rId2" Type="http://schemas.openxmlformats.org/officeDocument/2006/relationships/hyperlink" Target="#Loc!A1"/><Relationship Id="rId1" Type="http://schemas.openxmlformats.org/officeDocument/2006/relationships/hyperlink" Target="#Vei!A1"/><Relationship Id="rId6" Type="http://schemas.openxmlformats.org/officeDocument/2006/relationships/hyperlink" Target="#'RC (3)'!A1"/><Relationship Id="rId5" Type="http://schemas.openxmlformats.org/officeDocument/2006/relationships/hyperlink" Target="#MANU!A1"/><Relationship Id="rId4" Type="http://schemas.openxmlformats.org/officeDocument/2006/relationships/hyperlink" Target="#Fin!A1"/><Relationship Id="rId9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Das!C4"/><Relationship Id="rId3" Type="http://schemas.openxmlformats.org/officeDocument/2006/relationships/hyperlink" Target="#Vei!A1"/><Relationship Id="rId7" Type="http://schemas.openxmlformats.org/officeDocument/2006/relationships/hyperlink" Target="#'RC (3)'!A1"/><Relationship Id="rId2" Type="http://schemas.openxmlformats.org/officeDocument/2006/relationships/hyperlink" Target="#DESP!A1"/><Relationship Id="rId1" Type="http://schemas.openxmlformats.org/officeDocument/2006/relationships/hyperlink" Target="#MANU!A1"/><Relationship Id="rId6" Type="http://schemas.openxmlformats.org/officeDocument/2006/relationships/hyperlink" Target="#Fin!A1"/><Relationship Id="rId5" Type="http://schemas.openxmlformats.org/officeDocument/2006/relationships/hyperlink" Target="#Alu!A1"/><Relationship Id="rId10" Type="http://schemas.openxmlformats.org/officeDocument/2006/relationships/image" Target="../media/image1.jpeg"/><Relationship Id="rId4" Type="http://schemas.openxmlformats.org/officeDocument/2006/relationships/hyperlink" Target="#Loc!A1"/><Relationship Id="rId9" Type="http://schemas.openxmlformats.org/officeDocument/2006/relationships/hyperlink" Target="#Ini!A1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Das!C4"/><Relationship Id="rId3" Type="http://schemas.openxmlformats.org/officeDocument/2006/relationships/hyperlink" Target="#Vei!A1"/><Relationship Id="rId7" Type="http://schemas.openxmlformats.org/officeDocument/2006/relationships/hyperlink" Target="#'RC (3)'!A1"/><Relationship Id="rId2" Type="http://schemas.openxmlformats.org/officeDocument/2006/relationships/hyperlink" Target="#DESP!A1"/><Relationship Id="rId1" Type="http://schemas.openxmlformats.org/officeDocument/2006/relationships/hyperlink" Target="#MANU!A1"/><Relationship Id="rId6" Type="http://schemas.openxmlformats.org/officeDocument/2006/relationships/hyperlink" Target="#Fin!A1"/><Relationship Id="rId5" Type="http://schemas.openxmlformats.org/officeDocument/2006/relationships/hyperlink" Target="#Alu!A1"/><Relationship Id="rId10" Type="http://schemas.openxmlformats.org/officeDocument/2006/relationships/image" Target="../media/image1.jpeg"/><Relationship Id="rId4" Type="http://schemas.openxmlformats.org/officeDocument/2006/relationships/hyperlink" Target="#Loc!A1"/><Relationship Id="rId9" Type="http://schemas.openxmlformats.org/officeDocument/2006/relationships/hyperlink" Target="#Ini!A1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Loc!A1"/><Relationship Id="rId13" Type="http://schemas.openxmlformats.org/officeDocument/2006/relationships/hyperlink" Target="#Das!C4"/><Relationship Id="rId3" Type="http://schemas.openxmlformats.org/officeDocument/2006/relationships/hyperlink" Target="#'RC (2)'!B1"/><Relationship Id="rId7" Type="http://schemas.openxmlformats.org/officeDocument/2006/relationships/hyperlink" Target="#Vei!A1"/><Relationship Id="rId12" Type="http://schemas.openxmlformats.org/officeDocument/2006/relationships/hyperlink" Target="#'RC (3)'!A1"/><Relationship Id="rId2" Type="http://schemas.openxmlformats.org/officeDocument/2006/relationships/hyperlink" Target="#'RC'!B1"/><Relationship Id="rId1" Type="http://schemas.openxmlformats.org/officeDocument/2006/relationships/hyperlink" Target="#'RC (3)'!B1"/><Relationship Id="rId6" Type="http://schemas.openxmlformats.org/officeDocument/2006/relationships/chart" Target="../charts/chart3.xml"/><Relationship Id="rId11" Type="http://schemas.openxmlformats.org/officeDocument/2006/relationships/hyperlink" Target="#MANU!A1"/><Relationship Id="rId5" Type="http://schemas.openxmlformats.org/officeDocument/2006/relationships/chart" Target="../charts/chart2.xml"/><Relationship Id="rId15" Type="http://schemas.openxmlformats.org/officeDocument/2006/relationships/image" Target="../media/image1.jpeg"/><Relationship Id="rId10" Type="http://schemas.openxmlformats.org/officeDocument/2006/relationships/hyperlink" Target="#Fin!A1"/><Relationship Id="rId4" Type="http://schemas.openxmlformats.org/officeDocument/2006/relationships/chart" Target="../charts/chart1.xml"/><Relationship Id="rId9" Type="http://schemas.openxmlformats.org/officeDocument/2006/relationships/hyperlink" Target="#Alu!A1"/><Relationship Id="rId14" Type="http://schemas.openxmlformats.org/officeDocument/2006/relationships/hyperlink" Target="#Ini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258226</xdr:colOff>
      <xdr:row>0</xdr:row>
      <xdr:rowOff>0</xdr:rowOff>
    </xdr:from>
    <xdr:to>
      <xdr:col>4</xdr:col>
      <xdr:colOff>333368</xdr:colOff>
      <xdr:row>1</xdr:row>
      <xdr:rowOff>15000</xdr:rowOff>
    </xdr:to>
    <xdr:sp macro="" textlink="">
      <xdr:nvSpPr>
        <xdr:cNvPr id="26" name="Retângulo 25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/>
      </xdr:nvSpPr>
      <xdr:spPr>
        <a:xfrm>
          <a:off x="2110309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4</xdr:col>
      <xdr:colOff>407452</xdr:colOff>
      <xdr:row>0</xdr:row>
      <xdr:rowOff>0</xdr:rowOff>
    </xdr:from>
    <xdr:to>
      <xdr:col>5</xdr:col>
      <xdr:colOff>479419</xdr:colOff>
      <xdr:row>1</xdr:row>
      <xdr:rowOff>15000</xdr:rowOff>
    </xdr:to>
    <xdr:sp macro="" textlink="">
      <xdr:nvSpPr>
        <xdr:cNvPr id="28" name="Retângulo 27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/>
      </xdr:nvSpPr>
      <xdr:spPr>
        <a:xfrm>
          <a:off x="3259660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LOCAÇÃO</a:t>
          </a:r>
        </a:p>
      </xdr:txBody>
    </xdr:sp>
    <xdr:clientData/>
  </xdr:twoCellAnchor>
  <xdr:twoCellAnchor editAs="absolute">
    <xdr:from>
      <xdr:col>5</xdr:col>
      <xdr:colOff>536573</xdr:colOff>
      <xdr:row>0</xdr:row>
      <xdr:rowOff>0</xdr:rowOff>
    </xdr:from>
    <xdr:to>
      <xdr:col>6</xdr:col>
      <xdr:colOff>611715</xdr:colOff>
      <xdr:row>1</xdr:row>
      <xdr:rowOff>15000</xdr:rowOff>
    </xdr:to>
    <xdr:sp macro="" textlink="">
      <xdr:nvSpPr>
        <xdr:cNvPr id="30" name="Retângulo 29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/>
      </xdr:nvSpPr>
      <xdr:spPr>
        <a:xfrm>
          <a:off x="4392081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ALUGUEL</a:t>
          </a:r>
        </a:p>
      </xdr:txBody>
    </xdr:sp>
    <xdr:clientData/>
  </xdr:twoCellAnchor>
  <xdr:twoCellAnchor editAs="absolute">
    <xdr:from>
      <xdr:col>6</xdr:col>
      <xdr:colOff>668862</xdr:colOff>
      <xdr:row>0</xdr:row>
      <xdr:rowOff>0</xdr:rowOff>
    </xdr:from>
    <xdr:to>
      <xdr:col>7</xdr:col>
      <xdr:colOff>744004</xdr:colOff>
      <xdr:row>1</xdr:row>
      <xdr:rowOff>15000</xdr:rowOff>
    </xdr:to>
    <xdr:sp macro="" textlink="">
      <xdr:nvSpPr>
        <xdr:cNvPr id="31" name="Retângulo 30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/>
      </xdr:nvSpPr>
      <xdr:spPr>
        <a:xfrm>
          <a:off x="5524495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FINANCIAMENTO</a:t>
          </a:r>
        </a:p>
      </xdr:txBody>
    </xdr:sp>
    <xdr:clientData/>
  </xdr:twoCellAnchor>
  <xdr:twoCellAnchor editAs="absolute">
    <xdr:from>
      <xdr:col>7</xdr:col>
      <xdr:colOff>801153</xdr:colOff>
      <xdr:row>0</xdr:row>
      <xdr:rowOff>0</xdr:rowOff>
    </xdr:from>
    <xdr:to>
      <xdr:col>8</xdr:col>
      <xdr:colOff>876295</xdr:colOff>
      <xdr:row>1</xdr:row>
      <xdr:rowOff>15000</xdr:rowOff>
    </xdr:to>
    <xdr:sp macro="" textlink="">
      <xdr:nvSpPr>
        <xdr:cNvPr id="43" name="Retângulo 42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00000000-0008-0000-0000-00002B000000}"/>
            </a:ext>
          </a:extLst>
        </xdr:cNvPr>
        <xdr:cNvSpPr/>
      </xdr:nvSpPr>
      <xdr:spPr>
        <a:xfrm>
          <a:off x="6656911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MANUTENÇÃO</a:t>
          </a:r>
        </a:p>
      </xdr:txBody>
    </xdr:sp>
    <xdr:clientData/>
  </xdr:twoCellAnchor>
  <xdr:twoCellAnchor editAs="absolute">
    <xdr:from>
      <xdr:col>8</xdr:col>
      <xdr:colOff>933445</xdr:colOff>
      <xdr:row>0</xdr:row>
      <xdr:rowOff>0</xdr:rowOff>
    </xdr:from>
    <xdr:to>
      <xdr:col>10</xdr:col>
      <xdr:colOff>8462</xdr:colOff>
      <xdr:row>1</xdr:row>
      <xdr:rowOff>15000</xdr:rowOff>
    </xdr:to>
    <xdr:sp macro="" textlink="">
      <xdr:nvSpPr>
        <xdr:cNvPr id="44" name="Retângulo 43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00000000-0008-0000-0000-00002C000000}"/>
            </a:ext>
          </a:extLst>
        </xdr:cNvPr>
        <xdr:cNvSpPr/>
      </xdr:nvSpPr>
      <xdr:spPr>
        <a:xfrm>
          <a:off x="7789328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10</xdr:col>
      <xdr:colOff>86777</xdr:colOff>
      <xdr:row>0</xdr:row>
      <xdr:rowOff>0</xdr:rowOff>
    </xdr:from>
    <xdr:to>
      <xdr:col>11</xdr:col>
      <xdr:colOff>161919</xdr:colOff>
      <xdr:row>1</xdr:row>
      <xdr:rowOff>15000</xdr:rowOff>
    </xdr:to>
    <xdr:sp macro="" textlink="">
      <xdr:nvSpPr>
        <xdr:cNvPr id="46" name="Retângulo 45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00000000-0008-0000-0000-00002E000000}"/>
            </a:ext>
          </a:extLst>
        </xdr:cNvPr>
        <xdr:cNvSpPr/>
      </xdr:nvSpPr>
      <xdr:spPr>
        <a:xfrm>
          <a:off x="8942910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11</xdr:col>
      <xdr:colOff>229654</xdr:colOff>
      <xdr:row>0</xdr:row>
      <xdr:rowOff>0</xdr:rowOff>
    </xdr:from>
    <xdr:to>
      <xdr:col>12</xdr:col>
      <xdr:colOff>304796</xdr:colOff>
      <xdr:row>1</xdr:row>
      <xdr:rowOff>15000</xdr:rowOff>
    </xdr:to>
    <xdr:sp macro="" textlink="">
      <xdr:nvSpPr>
        <xdr:cNvPr id="47" name="Retângulo 46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00000000-0008-0000-0000-00002F000000}"/>
            </a:ext>
          </a:extLst>
        </xdr:cNvPr>
        <xdr:cNvSpPr/>
      </xdr:nvSpPr>
      <xdr:spPr>
        <a:xfrm>
          <a:off x="10085912" y="0"/>
          <a:ext cx="1075267" cy="396000"/>
        </a:xfrm>
        <a:prstGeom prst="rect">
          <a:avLst/>
        </a:prstGeom>
        <a:solidFill>
          <a:schemeClr val="accent1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INSTRUÇÕES</a:t>
          </a:r>
        </a:p>
      </xdr:txBody>
    </xdr:sp>
    <xdr:clientData/>
  </xdr:twoCellAnchor>
  <xdr:twoCellAnchor editAs="absolute">
    <xdr:from>
      <xdr:col>0</xdr:col>
      <xdr:colOff>6</xdr:colOff>
      <xdr:row>0</xdr:row>
      <xdr:rowOff>0</xdr:rowOff>
    </xdr:from>
    <xdr:to>
      <xdr:col>2</xdr:col>
      <xdr:colOff>775175</xdr:colOff>
      <xdr:row>1</xdr:row>
      <xdr:rowOff>15000</xdr:rowOff>
    </xdr:to>
    <xdr:pic>
      <xdr:nvPicPr>
        <xdr:cNvPr id="3" name="Imagem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" y="0"/>
          <a:ext cx="1008002" cy="396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518550</xdr:colOff>
      <xdr:row>1</xdr:row>
      <xdr:rowOff>31741</xdr:rowOff>
    </xdr:from>
    <xdr:to>
      <xdr:col>5</xdr:col>
      <xdr:colOff>310629</xdr:colOff>
      <xdr:row>2</xdr:row>
      <xdr:rowOff>38241</xdr:rowOff>
    </xdr:to>
    <xdr:sp macro="" textlink="">
      <xdr:nvSpPr>
        <xdr:cNvPr id="17" name="Retângulo 16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900-000011000000}"/>
            </a:ext>
          </a:extLst>
        </xdr:cNvPr>
        <xdr:cNvSpPr/>
      </xdr:nvSpPr>
      <xdr:spPr>
        <a:xfrm>
          <a:off x="2264800" y="412741"/>
          <a:ext cx="1402862" cy="324000"/>
        </a:xfrm>
        <a:prstGeom prst="rect">
          <a:avLst/>
        </a:prstGeom>
        <a:solidFill>
          <a:schemeClr val="bg1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Geral</a:t>
          </a:r>
        </a:p>
      </xdr:txBody>
    </xdr:sp>
    <xdr:clientData/>
  </xdr:twoCellAnchor>
  <xdr:twoCellAnchor editAs="absolute">
    <xdr:from>
      <xdr:col>5</xdr:col>
      <xdr:colOff>340749</xdr:colOff>
      <xdr:row>1</xdr:row>
      <xdr:rowOff>31741</xdr:rowOff>
    </xdr:from>
    <xdr:to>
      <xdr:col>7</xdr:col>
      <xdr:colOff>128592</xdr:colOff>
      <xdr:row>2</xdr:row>
      <xdr:rowOff>38241</xdr:rowOff>
    </xdr:to>
    <xdr:sp macro="" textlink="">
      <xdr:nvSpPr>
        <xdr:cNvPr id="18" name="Retângulo 17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900-000012000000}"/>
            </a:ext>
          </a:extLst>
        </xdr:cNvPr>
        <xdr:cNvSpPr/>
      </xdr:nvSpPr>
      <xdr:spPr>
        <a:xfrm>
          <a:off x="3697782" y="412741"/>
          <a:ext cx="1402860" cy="324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solidFill>
                <a:schemeClr val="bg1">
                  <a:lumMod val="100000"/>
                </a:schemeClr>
              </a:solidFill>
            </a:rPr>
            <a:t>Manutenção</a:t>
          </a:r>
        </a:p>
      </xdr:txBody>
    </xdr:sp>
    <xdr:clientData/>
  </xdr:twoCellAnchor>
  <xdr:twoCellAnchor editAs="absolute">
    <xdr:from>
      <xdr:col>7</xdr:col>
      <xdr:colOff>148126</xdr:colOff>
      <xdr:row>1</xdr:row>
      <xdr:rowOff>31741</xdr:rowOff>
    </xdr:from>
    <xdr:to>
      <xdr:col>8</xdr:col>
      <xdr:colOff>756673</xdr:colOff>
      <xdr:row>2</xdr:row>
      <xdr:rowOff>38241</xdr:rowOff>
    </xdr:to>
    <xdr:sp macro="" textlink="">
      <xdr:nvSpPr>
        <xdr:cNvPr id="19" name="Retângulo 18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900-000013000000}"/>
            </a:ext>
          </a:extLst>
        </xdr:cNvPr>
        <xdr:cNvSpPr/>
      </xdr:nvSpPr>
      <xdr:spPr>
        <a:xfrm>
          <a:off x="5120176" y="412741"/>
          <a:ext cx="1409705" cy="324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solidFill>
                <a:schemeClr val="bg1">
                  <a:lumMod val="100000"/>
                </a:schemeClr>
              </a:solidFill>
            </a:rPr>
            <a:t>Análise Individual</a:t>
          </a:r>
        </a:p>
      </xdr:txBody>
    </xdr:sp>
    <xdr:clientData/>
  </xdr:twoCellAnchor>
  <xdr:twoCellAnchor editAs="oneCell">
    <xdr:from>
      <xdr:col>2</xdr:col>
      <xdr:colOff>56091</xdr:colOff>
      <xdr:row>16</xdr:row>
      <xdr:rowOff>143932</xdr:rowOff>
    </xdr:from>
    <xdr:to>
      <xdr:col>15</xdr:col>
      <xdr:colOff>962026</xdr:colOff>
      <xdr:row>23</xdr:row>
      <xdr:rowOff>356932</xdr:rowOff>
    </xdr:to>
    <xdr:graphicFrame macro="">
      <xdr:nvGraphicFramePr>
        <xdr:cNvPr id="3" name="Gráfico 2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34925</xdr:colOff>
      <xdr:row>24</xdr:row>
      <xdr:rowOff>38100</xdr:rowOff>
    </xdr:from>
    <xdr:to>
      <xdr:col>15</xdr:col>
      <xdr:colOff>940860</xdr:colOff>
      <xdr:row>31</xdr:row>
      <xdr:rowOff>251100</xdr:rowOff>
    </xdr:to>
    <xdr:graphicFrame macro="">
      <xdr:nvGraphicFramePr>
        <xdr:cNvPr id="4" name="Gráfico 3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2</xdr:col>
      <xdr:colOff>34925</xdr:colOff>
      <xdr:row>32</xdr:row>
      <xdr:rowOff>9525</xdr:rowOff>
    </xdr:from>
    <xdr:to>
      <xdr:col>15</xdr:col>
      <xdr:colOff>940860</xdr:colOff>
      <xdr:row>39</xdr:row>
      <xdr:rowOff>222525</xdr:rowOff>
    </xdr:to>
    <xdr:graphicFrame macro="">
      <xdr:nvGraphicFramePr>
        <xdr:cNvPr id="21" name="Gráfico 20">
          <a:extLst>
            <a:ext uri="{FF2B5EF4-FFF2-40B4-BE49-F238E27FC236}">
              <a16:creationId xmlns="" xmlns:a16="http://schemas.microsoft.com/office/drawing/2014/main" id="{00000000-0008-0000-09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absolute">
    <xdr:from>
      <xdr:col>3</xdr:col>
      <xdr:colOff>364053</xdr:colOff>
      <xdr:row>0</xdr:row>
      <xdr:rowOff>0</xdr:rowOff>
    </xdr:from>
    <xdr:to>
      <xdr:col>4</xdr:col>
      <xdr:colOff>627578</xdr:colOff>
      <xdr:row>1</xdr:row>
      <xdr:rowOff>15000</xdr:rowOff>
    </xdr:to>
    <xdr:sp macro="" textlink="">
      <xdr:nvSpPr>
        <xdr:cNvPr id="22" name="Retângulo 21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00000000-0008-0000-0900-000016000000}"/>
            </a:ext>
          </a:extLst>
        </xdr:cNvPr>
        <xdr:cNvSpPr/>
      </xdr:nvSpPr>
      <xdr:spPr>
        <a:xfrm>
          <a:off x="2106070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4</xdr:col>
      <xdr:colOff>701662</xdr:colOff>
      <xdr:row>0</xdr:row>
      <xdr:rowOff>0</xdr:rowOff>
    </xdr:from>
    <xdr:to>
      <xdr:col>6</xdr:col>
      <xdr:colOff>154505</xdr:colOff>
      <xdr:row>1</xdr:row>
      <xdr:rowOff>15000</xdr:rowOff>
    </xdr:to>
    <xdr:sp macro="" textlink="">
      <xdr:nvSpPr>
        <xdr:cNvPr id="23" name="Retângulo 22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00000000-0008-0000-0900-000017000000}"/>
            </a:ext>
          </a:extLst>
        </xdr:cNvPr>
        <xdr:cNvSpPr/>
      </xdr:nvSpPr>
      <xdr:spPr>
        <a:xfrm>
          <a:off x="3255421" y="0"/>
          <a:ext cx="1072092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LOCAÇÃO</a:t>
          </a:r>
        </a:p>
      </xdr:txBody>
    </xdr:sp>
    <xdr:clientData/>
  </xdr:twoCellAnchor>
  <xdr:twoCellAnchor editAs="absolute">
    <xdr:from>
      <xdr:col>6</xdr:col>
      <xdr:colOff>211659</xdr:colOff>
      <xdr:row>0</xdr:row>
      <xdr:rowOff>0</xdr:rowOff>
    </xdr:from>
    <xdr:to>
      <xdr:col>7</xdr:col>
      <xdr:colOff>481534</xdr:colOff>
      <xdr:row>1</xdr:row>
      <xdr:rowOff>15000</xdr:rowOff>
    </xdr:to>
    <xdr:sp macro="" textlink="">
      <xdr:nvSpPr>
        <xdr:cNvPr id="24" name="Retângulo 23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00000000-0008-0000-0900-000018000000}"/>
            </a:ext>
          </a:extLst>
        </xdr:cNvPr>
        <xdr:cNvSpPr/>
      </xdr:nvSpPr>
      <xdr:spPr>
        <a:xfrm>
          <a:off x="4384667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ALUGUEL</a:t>
          </a:r>
        </a:p>
      </xdr:txBody>
    </xdr:sp>
    <xdr:clientData/>
  </xdr:twoCellAnchor>
  <xdr:twoCellAnchor editAs="absolute">
    <xdr:from>
      <xdr:col>7</xdr:col>
      <xdr:colOff>538681</xdr:colOff>
      <xdr:row>0</xdr:row>
      <xdr:rowOff>0</xdr:rowOff>
    </xdr:from>
    <xdr:to>
      <xdr:col>8</xdr:col>
      <xdr:colOff>804323</xdr:colOff>
      <xdr:row>1</xdr:row>
      <xdr:rowOff>15000</xdr:rowOff>
    </xdr:to>
    <xdr:sp macro="" textlink="">
      <xdr:nvSpPr>
        <xdr:cNvPr id="25" name="Retângulo 24">
          <a:hlinkClick xmlns:r="http://schemas.openxmlformats.org/officeDocument/2006/relationships" r:id="rId10"/>
          <a:extLst>
            <a:ext uri="{FF2B5EF4-FFF2-40B4-BE49-F238E27FC236}">
              <a16:creationId xmlns="" xmlns:a16="http://schemas.microsoft.com/office/drawing/2014/main" id="{00000000-0008-0000-0900-000019000000}"/>
            </a:ext>
          </a:extLst>
        </xdr:cNvPr>
        <xdr:cNvSpPr/>
      </xdr:nvSpPr>
      <xdr:spPr>
        <a:xfrm>
          <a:off x="5517081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FINANCIAMENTO</a:t>
          </a:r>
        </a:p>
      </xdr:txBody>
    </xdr:sp>
    <xdr:clientData/>
  </xdr:twoCellAnchor>
  <xdr:twoCellAnchor editAs="absolute">
    <xdr:from>
      <xdr:col>9</xdr:col>
      <xdr:colOff>51847</xdr:colOff>
      <xdr:row>0</xdr:row>
      <xdr:rowOff>0</xdr:rowOff>
    </xdr:from>
    <xdr:to>
      <xdr:col>10</xdr:col>
      <xdr:colOff>313256</xdr:colOff>
      <xdr:row>1</xdr:row>
      <xdr:rowOff>15000</xdr:rowOff>
    </xdr:to>
    <xdr:sp macro="" textlink="">
      <xdr:nvSpPr>
        <xdr:cNvPr id="26" name="Retângulo 25">
          <a:hlinkClick xmlns:r="http://schemas.openxmlformats.org/officeDocument/2006/relationships" r:id="rId11"/>
          <a:extLst>
            <a:ext uri="{FF2B5EF4-FFF2-40B4-BE49-F238E27FC236}">
              <a16:creationId xmlns="" xmlns:a16="http://schemas.microsoft.com/office/drawing/2014/main" id="{00000000-0008-0000-0900-00001A000000}"/>
            </a:ext>
          </a:extLst>
        </xdr:cNvPr>
        <xdr:cNvSpPr/>
      </xdr:nvSpPr>
      <xdr:spPr>
        <a:xfrm>
          <a:off x="6649497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MANUTENÇÃO</a:t>
          </a:r>
        </a:p>
      </xdr:txBody>
    </xdr:sp>
    <xdr:clientData/>
  </xdr:twoCellAnchor>
  <xdr:twoCellAnchor editAs="absolute">
    <xdr:from>
      <xdr:col>10</xdr:col>
      <xdr:colOff>370406</xdr:colOff>
      <xdr:row>0</xdr:row>
      <xdr:rowOff>0</xdr:rowOff>
    </xdr:from>
    <xdr:to>
      <xdr:col>11</xdr:col>
      <xdr:colOff>636047</xdr:colOff>
      <xdr:row>1</xdr:row>
      <xdr:rowOff>15000</xdr:rowOff>
    </xdr:to>
    <xdr:sp macro="" textlink="">
      <xdr:nvSpPr>
        <xdr:cNvPr id="27" name="Retângulo 26">
          <a:hlinkClick xmlns:r="http://schemas.openxmlformats.org/officeDocument/2006/relationships" r:id="rId12"/>
          <a:extLst>
            <a:ext uri="{FF2B5EF4-FFF2-40B4-BE49-F238E27FC236}">
              <a16:creationId xmlns="" xmlns:a16="http://schemas.microsoft.com/office/drawing/2014/main" id="{00000000-0008-0000-0900-00001B000000}"/>
            </a:ext>
          </a:extLst>
        </xdr:cNvPr>
        <xdr:cNvSpPr/>
      </xdr:nvSpPr>
      <xdr:spPr>
        <a:xfrm>
          <a:off x="7781914" y="0"/>
          <a:ext cx="1075267" cy="396000"/>
        </a:xfrm>
        <a:prstGeom prst="rect">
          <a:avLst/>
        </a:prstGeom>
        <a:solidFill>
          <a:schemeClr val="accent1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11</xdr:col>
      <xdr:colOff>714362</xdr:colOff>
      <xdr:row>0</xdr:row>
      <xdr:rowOff>0</xdr:rowOff>
    </xdr:from>
    <xdr:to>
      <xdr:col>13</xdr:col>
      <xdr:colOff>170380</xdr:colOff>
      <xdr:row>1</xdr:row>
      <xdr:rowOff>15000</xdr:rowOff>
    </xdr:to>
    <xdr:sp macro="" textlink="">
      <xdr:nvSpPr>
        <xdr:cNvPr id="28" name="Retângulo 27">
          <a:hlinkClick xmlns:r="http://schemas.openxmlformats.org/officeDocument/2006/relationships" r:id="rId13"/>
          <a:extLst>
            <a:ext uri="{FF2B5EF4-FFF2-40B4-BE49-F238E27FC236}">
              <a16:creationId xmlns="" xmlns:a16="http://schemas.microsoft.com/office/drawing/2014/main" id="{00000000-0008-0000-0900-00001C000000}"/>
            </a:ext>
          </a:extLst>
        </xdr:cNvPr>
        <xdr:cNvSpPr/>
      </xdr:nvSpPr>
      <xdr:spPr>
        <a:xfrm>
          <a:off x="8935496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13</xdr:col>
      <xdr:colOff>238115</xdr:colOff>
      <xdr:row>0</xdr:row>
      <xdr:rowOff>0</xdr:rowOff>
    </xdr:from>
    <xdr:to>
      <xdr:col>14</xdr:col>
      <xdr:colOff>499524</xdr:colOff>
      <xdr:row>1</xdr:row>
      <xdr:rowOff>15000</xdr:rowOff>
    </xdr:to>
    <xdr:sp macro="" textlink="">
      <xdr:nvSpPr>
        <xdr:cNvPr id="29" name="Retângulo 28">
          <a:hlinkClick xmlns:r="http://schemas.openxmlformats.org/officeDocument/2006/relationships" r:id="rId14"/>
          <a:extLst>
            <a:ext uri="{FF2B5EF4-FFF2-40B4-BE49-F238E27FC236}">
              <a16:creationId xmlns="" xmlns:a16="http://schemas.microsoft.com/office/drawing/2014/main" id="{00000000-0008-0000-0900-00001D000000}"/>
            </a:ext>
          </a:extLst>
        </xdr:cNvPr>
        <xdr:cNvSpPr/>
      </xdr:nvSpPr>
      <xdr:spPr>
        <a:xfrm>
          <a:off x="10078498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INSTRUÇÕES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775169</xdr:colOff>
      <xdr:row>1</xdr:row>
      <xdr:rowOff>15000</xdr:rowOff>
    </xdr:to>
    <xdr:pic>
      <xdr:nvPicPr>
        <xdr:cNvPr id="30" name="Imagem 29">
          <a:extLst>
            <a:ext uri="{FF2B5EF4-FFF2-40B4-BE49-F238E27FC236}">
              <a16:creationId xmlns="" xmlns:a16="http://schemas.microsoft.com/office/drawing/2014/main" id="{00000000-0008-0000-09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3769" cy="396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444467</xdr:colOff>
      <xdr:row>1</xdr:row>
      <xdr:rowOff>31741</xdr:rowOff>
    </xdr:from>
    <xdr:to>
      <xdr:col>4</xdr:col>
      <xdr:colOff>236545</xdr:colOff>
      <xdr:row>2</xdr:row>
      <xdr:rowOff>38241</xdr:rowOff>
    </xdr:to>
    <xdr:sp macro="" textlink="">
      <xdr:nvSpPr>
        <xdr:cNvPr id="21" name="Retângulo 20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A00-000015000000}"/>
            </a:ext>
          </a:extLst>
        </xdr:cNvPr>
        <xdr:cNvSpPr/>
      </xdr:nvSpPr>
      <xdr:spPr>
        <a:xfrm>
          <a:off x="2264800" y="412741"/>
          <a:ext cx="1402862" cy="324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Geral</a:t>
          </a:r>
        </a:p>
      </xdr:txBody>
    </xdr:sp>
    <xdr:clientData/>
  </xdr:twoCellAnchor>
  <xdr:twoCellAnchor editAs="absolute">
    <xdr:from>
      <xdr:col>4</xdr:col>
      <xdr:colOff>266665</xdr:colOff>
      <xdr:row>1</xdr:row>
      <xdr:rowOff>31741</xdr:rowOff>
    </xdr:from>
    <xdr:to>
      <xdr:col>6</xdr:col>
      <xdr:colOff>54509</xdr:colOff>
      <xdr:row>2</xdr:row>
      <xdr:rowOff>38241</xdr:rowOff>
    </xdr:to>
    <xdr:sp macro="" textlink="">
      <xdr:nvSpPr>
        <xdr:cNvPr id="35" name="Retângulo 34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A00-000023000000}"/>
            </a:ext>
          </a:extLst>
        </xdr:cNvPr>
        <xdr:cNvSpPr/>
      </xdr:nvSpPr>
      <xdr:spPr>
        <a:xfrm>
          <a:off x="3697782" y="412741"/>
          <a:ext cx="1402860" cy="324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solidFill>
                <a:schemeClr val="bg1">
                  <a:lumMod val="100000"/>
                </a:schemeClr>
              </a:solidFill>
            </a:rPr>
            <a:t>Manutenção</a:t>
          </a:r>
        </a:p>
      </xdr:txBody>
    </xdr:sp>
    <xdr:clientData/>
  </xdr:twoCellAnchor>
  <xdr:twoCellAnchor editAs="absolute">
    <xdr:from>
      <xdr:col>6</xdr:col>
      <xdr:colOff>74043</xdr:colOff>
      <xdr:row>1</xdr:row>
      <xdr:rowOff>31741</xdr:rowOff>
    </xdr:from>
    <xdr:to>
      <xdr:col>7</xdr:col>
      <xdr:colOff>682589</xdr:colOff>
      <xdr:row>2</xdr:row>
      <xdr:rowOff>38241</xdr:rowOff>
    </xdr:to>
    <xdr:sp macro="" textlink="">
      <xdr:nvSpPr>
        <xdr:cNvPr id="36" name="Retângulo 35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A00-000024000000}"/>
            </a:ext>
          </a:extLst>
        </xdr:cNvPr>
        <xdr:cNvSpPr/>
      </xdr:nvSpPr>
      <xdr:spPr>
        <a:xfrm>
          <a:off x="5120176" y="412741"/>
          <a:ext cx="1409705" cy="324000"/>
        </a:xfrm>
        <a:prstGeom prst="rect">
          <a:avLst/>
        </a:prstGeom>
        <a:solidFill>
          <a:schemeClr val="bg1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Análise Individual</a:t>
          </a:r>
        </a:p>
      </xdr:txBody>
    </xdr:sp>
    <xdr:clientData/>
  </xdr:twoCellAnchor>
  <xdr:twoCellAnchor>
    <xdr:from>
      <xdr:col>1</xdr:col>
      <xdr:colOff>38100</xdr:colOff>
      <xdr:row>14</xdr:row>
      <xdr:rowOff>95250</xdr:rowOff>
    </xdr:from>
    <xdr:to>
      <xdr:col>14</xdr:col>
      <xdr:colOff>908100</xdr:colOff>
      <xdr:row>20</xdr:row>
      <xdr:rowOff>117750</xdr:rowOff>
    </xdr:to>
    <xdr:graphicFrame macro="">
      <xdr:nvGraphicFramePr>
        <xdr:cNvPr id="3" name="Gráfico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38100</xdr:colOff>
      <xdr:row>21</xdr:row>
      <xdr:rowOff>57150</xdr:rowOff>
    </xdr:from>
    <xdr:to>
      <xdr:col>14</xdr:col>
      <xdr:colOff>908100</xdr:colOff>
      <xdr:row>28</xdr:row>
      <xdr:rowOff>270150</xdr:rowOff>
    </xdr:to>
    <xdr:graphicFrame macro="">
      <xdr:nvGraphicFramePr>
        <xdr:cNvPr id="18" name="Gráfico 17">
          <a:extLst>
            <a:ext uri="{FF2B5EF4-FFF2-40B4-BE49-F238E27FC236}">
              <a16:creationId xmlns="" xmlns:a16="http://schemas.microsoft.com/office/drawing/2014/main" id="{00000000-0008-0000-0A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38100</xdr:colOff>
      <xdr:row>29</xdr:row>
      <xdr:rowOff>19050</xdr:rowOff>
    </xdr:from>
    <xdr:to>
      <xdr:col>14</xdr:col>
      <xdr:colOff>908100</xdr:colOff>
      <xdr:row>36</xdr:row>
      <xdr:rowOff>232050</xdr:rowOff>
    </xdr:to>
    <xdr:graphicFrame macro="">
      <xdr:nvGraphicFramePr>
        <xdr:cNvPr id="19" name="Gráfico 18">
          <a:extLst>
            <a:ext uri="{FF2B5EF4-FFF2-40B4-BE49-F238E27FC236}">
              <a16:creationId xmlns="" xmlns:a16="http://schemas.microsoft.com/office/drawing/2014/main" id="{00000000-0008-0000-0A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absolute">
    <xdr:from>
      <xdr:col>2</xdr:col>
      <xdr:colOff>463537</xdr:colOff>
      <xdr:row>0</xdr:row>
      <xdr:rowOff>0</xdr:rowOff>
    </xdr:from>
    <xdr:to>
      <xdr:col>3</xdr:col>
      <xdr:colOff>729179</xdr:colOff>
      <xdr:row>1</xdr:row>
      <xdr:rowOff>15000</xdr:rowOff>
    </xdr:to>
    <xdr:sp macro="" textlink="">
      <xdr:nvSpPr>
        <xdr:cNvPr id="20" name="Retângulo 19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00000000-0008-0000-0A00-000014000000}"/>
            </a:ext>
          </a:extLst>
        </xdr:cNvPr>
        <xdr:cNvSpPr/>
      </xdr:nvSpPr>
      <xdr:spPr>
        <a:xfrm>
          <a:off x="2287045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3</xdr:col>
      <xdr:colOff>803263</xdr:colOff>
      <xdr:row>0</xdr:row>
      <xdr:rowOff>0</xdr:rowOff>
    </xdr:from>
    <xdr:to>
      <xdr:col>5</xdr:col>
      <xdr:colOff>256104</xdr:colOff>
      <xdr:row>1</xdr:row>
      <xdr:rowOff>15000</xdr:rowOff>
    </xdr:to>
    <xdr:sp macro="" textlink="">
      <xdr:nvSpPr>
        <xdr:cNvPr id="22" name="Retângulo 21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00000000-0008-0000-0A00-000016000000}"/>
            </a:ext>
          </a:extLst>
        </xdr:cNvPr>
        <xdr:cNvSpPr/>
      </xdr:nvSpPr>
      <xdr:spPr>
        <a:xfrm>
          <a:off x="3436396" y="0"/>
          <a:ext cx="1072092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LOCAÇÃO</a:t>
          </a:r>
        </a:p>
      </xdr:txBody>
    </xdr:sp>
    <xdr:clientData/>
  </xdr:twoCellAnchor>
  <xdr:twoCellAnchor editAs="absolute">
    <xdr:from>
      <xdr:col>5</xdr:col>
      <xdr:colOff>317492</xdr:colOff>
      <xdr:row>0</xdr:row>
      <xdr:rowOff>0</xdr:rowOff>
    </xdr:from>
    <xdr:to>
      <xdr:col>6</xdr:col>
      <xdr:colOff>583134</xdr:colOff>
      <xdr:row>1</xdr:row>
      <xdr:rowOff>15000</xdr:rowOff>
    </xdr:to>
    <xdr:sp macro="" textlink="">
      <xdr:nvSpPr>
        <xdr:cNvPr id="23" name="Retângulo 22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00000000-0008-0000-0A00-000017000000}"/>
            </a:ext>
          </a:extLst>
        </xdr:cNvPr>
        <xdr:cNvSpPr/>
      </xdr:nvSpPr>
      <xdr:spPr>
        <a:xfrm>
          <a:off x="4565642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ALUGUEL</a:t>
          </a:r>
        </a:p>
      </xdr:txBody>
    </xdr:sp>
    <xdr:clientData/>
  </xdr:twoCellAnchor>
  <xdr:twoCellAnchor editAs="absolute">
    <xdr:from>
      <xdr:col>6</xdr:col>
      <xdr:colOff>640281</xdr:colOff>
      <xdr:row>0</xdr:row>
      <xdr:rowOff>0</xdr:rowOff>
    </xdr:from>
    <xdr:to>
      <xdr:col>8</xdr:col>
      <xdr:colOff>92064</xdr:colOff>
      <xdr:row>1</xdr:row>
      <xdr:rowOff>15000</xdr:rowOff>
    </xdr:to>
    <xdr:sp macro="" textlink="">
      <xdr:nvSpPr>
        <xdr:cNvPr id="24" name="Retângulo 23">
          <a:hlinkClick xmlns:r="http://schemas.openxmlformats.org/officeDocument/2006/relationships" r:id="rId10"/>
          <a:extLst>
            <a:ext uri="{FF2B5EF4-FFF2-40B4-BE49-F238E27FC236}">
              <a16:creationId xmlns="" xmlns:a16="http://schemas.microsoft.com/office/drawing/2014/main" id="{00000000-0008-0000-0A00-000018000000}"/>
            </a:ext>
          </a:extLst>
        </xdr:cNvPr>
        <xdr:cNvSpPr/>
      </xdr:nvSpPr>
      <xdr:spPr>
        <a:xfrm>
          <a:off x="5698056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FINANCIAMENTO</a:t>
          </a:r>
        </a:p>
      </xdr:txBody>
    </xdr:sp>
    <xdr:clientData/>
  </xdr:twoCellAnchor>
  <xdr:twoCellAnchor editAs="absolute">
    <xdr:from>
      <xdr:col>8</xdr:col>
      <xdr:colOff>149213</xdr:colOff>
      <xdr:row>0</xdr:row>
      <xdr:rowOff>0</xdr:rowOff>
    </xdr:from>
    <xdr:to>
      <xdr:col>9</xdr:col>
      <xdr:colOff>414856</xdr:colOff>
      <xdr:row>1</xdr:row>
      <xdr:rowOff>15000</xdr:rowOff>
    </xdr:to>
    <xdr:sp macro="" textlink="">
      <xdr:nvSpPr>
        <xdr:cNvPr id="25" name="Retângulo 24">
          <a:hlinkClick xmlns:r="http://schemas.openxmlformats.org/officeDocument/2006/relationships" r:id="rId11"/>
          <a:extLst>
            <a:ext uri="{FF2B5EF4-FFF2-40B4-BE49-F238E27FC236}">
              <a16:creationId xmlns="" xmlns:a16="http://schemas.microsoft.com/office/drawing/2014/main" id="{00000000-0008-0000-0A00-000019000000}"/>
            </a:ext>
          </a:extLst>
        </xdr:cNvPr>
        <xdr:cNvSpPr/>
      </xdr:nvSpPr>
      <xdr:spPr>
        <a:xfrm>
          <a:off x="6830472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MANUTENÇÃO</a:t>
          </a:r>
        </a:p>
      </xdr:txBody>
    </xdr:sp>
    <xdr:clientData/>
  </xdr:twoCellAnchor>
  <xdr:twoCellAnchor editAs="absolute">
    <xdr:from>
      <xdr:col>9</xdr:col>
      <xdr:colOff>472006</xdr:colOff>
      <xdr:row>0</xdr:row>
      <xdr:rowOff>0</xdr:rowOff>
    </xdr:from>
    <xdr:to>
      <xdr:col>10</xdr:col>
      <xdr:colOff>737648</xdr:colOff>
      <xdr:row>1</xdr:row>
      <xdr:rowOff>15000</xdr:rowOff>
    </xdr:to>
    <xdr:sp macro="" textlink="">
      <xdr:nvSpPr>
        <xdr:cNvPr id="26" name="Retângulo 25">
          <a:hlinkClick xmlns:r="http://schemas.openxmlformats.org/officeDocument/2006/relationships" r:id="rId12"/>
          <a:extLst>
            <a:ext uri="{FF2B5EF4-FFF2-40B4-BE49-F238E27FC236}">
              <a16:creationId xmlns="" xmlns:a16="http://schemas.microsoft.com/office/drawing/2014/main" id="{00000000-0008-0000-0A00-00001A000000}"/>
            </a:ext>
          </a:extLst>
        </xdr:cNvPr>
        <xdr:cNvSpPr/>
      </xdr:nvSpPr>
      <xdr:spPr>
        <a:xfrm>
          <a:off x="7962889" y="0"/>
          <a:ext cx="1075267" cy="396000"/>
        </a:xfrm>
        <a:prstGeom prst="rect">
          <a:avLst/>
        </a:prstGeom>
        <a:solidFill>
          <a:schemeClr val="accent1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11</xdr:col>
      <xdr:colOff>7396</xdr:colOff>
      <xdr:row>0</xdr:row>
      <xdr:rowOff>0</xdr:rowOff>
    </xdr:from>
    <xdr:to>
      <xdr:col>12</xdr:col>
      <xdr:colOff>266688</xdr:colOff>
      <xdr:row>1</xdr:row>
      <xdr:rowOff>15000</xdr:rowOff>
    </xdr:to>
    <xdr:sp macro="" textlink="">
      <xdr:nvSpPr>
        <xdr:cNvPr id="27" name="Retângulo 26">
          <a:hlinkClick xmlns:r="http://schemas.openxmlformats.org/officeDocument/2006/relationships" r:id="rId13"/>
          <a:extLst>
            <a:ext uri="{FF2B5EF4-FFF2-40B4-BE49-F238E27FC236}">
              <a16:creationId xmlns="" xmlns:a16="http://schemas.microsoft.com/office/drawing/2014/main" id="{00000000-0008-0000-0A00-00001B000000}"/>
            </a:ext>
          </a:extLst>
        </xdr:cNvPr>
        <xdr:cNvSpPr/>
      </xdr:nvSpPr>
      <xdr:spPr>
        <a:xfrm>
          <a:off x="9116471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12</xdr:col>
      <xdr:colOff>334423</xdr:colOff>
      <xdr:row>0</xdr:row>
      <xdr:rowOff>0</xdr:rowOff>
    </xdr:from>
    <xdr:to>
      <xdr:col>13</xdr:col>
      <xdr:colOff>589482</xdr:colOff>
      <xdr:row>1</xdr:row>
      <xdr:rowOff>15000</xdr:rowOff>
    </xdr:to>
    <xdr:sp macro="" textlink="">
      <xdr:nvSpPr>
        <xdr:cNvPr id="28" name="Retângulo 27">
          <a:hlinkClick xmlns:r="http://schemas.openxmlformats.org/officeDocument/2006/relationships" r:id="rId14"/>
          <a:extLst>
            <a:ext uri="{FF2B5EF4-FFF2-40B4-BE49-F238E27FC236}">
              <a16:creationId xmlns="" xmlns:a16="http://schemas.microsoft.com/office/drawing/2014/main" id="{00000000-0008-0000-0A00-00001C000000}"/>
            </a:ext>
          </a:extLst>
        </xdr:cNvPr>
        <xdr:cNvSpPr/>
      </xdr:nvSpPr>
      <xdr:spPr>
        <a:xfrm>
          <a:off x="10259473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INSTRUÇÕES</a:t>
          </a:r>
        </a:p>
      </xdr:txBody>
    </xdr:sp>
    <xdr:clientData/>
  </xdr:twoCellAnchor>
  <xdr:twoCellAnchor editAs="absolute">
    <xdr:from>
      <xdr:col>1</xdr:col>
      <xdr:colOff>0</xdr:colOff>
      <xdr:row>0</xdr:row>
      <xdr:rowOff>0</xdr:rowOff>
    </xdr:from>
    <xdr:to>
      <xdr:col>1</xdr:col>
      <xdr:colOff>1003769</xdr:colOff>
      <xdr:row>1</xdr:row>
      <xdr:rowOff>15000</xdr:rowOff>
    </xdr:to>
    <xdr:pic>
      <xdr:nvPicPr>
        <xdr:cNvPr id="29" name="Imagem 28">
          <a:extLst>
            <a:ext uri="{FF2B5EF4-FFF2-40B4-BE49-F238E27FC236}">
              <a16:creationId xmlns="" xmlns:a16="http://schemas.microsoft.com/office/drawing/2014/main" id="{00000000-0008-0000-0A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0"/>
          <a:ext cx="1003769" cy="3960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5</xdr:row>
      <xdr:rowOff>19050</xdr:rowOff>
    </xdr:from>
    <xdr:to>
      <xdr:col>6</xdr:col>
      <xdr:colOff>74175</xdr:colOff>
      <xdr:row>12</xdr:row>
      <xdr:rowOff>161550</xdr:rowOff>
    </xdr:to>
    <xdr:graphicFrame macro="">
      <xdr:nvGraphicFramePr>
        <xdr:cNvPr id="22" name="Gráfico 21">
          <a:extLst>
            <a:ext uri="{FF2B5EF4-FFF2-40B4-BE49-F238E27FC236}">
              <a16:creationId xmlns="" xmlns:a16="http://schemas.microsoft.com/office/drawing/2014/main" id="{00000000-0008-0000-0B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29620</xdr:colOff>
      <xdr:row>0</xdr:row>
      <xdr:rowOff>0</xdr:rowOff>
    </xdr:from>
    <xdr:to>
      <xdr:col>3</xdr:col>
      <xdr:colOff>981062</xdr:colOff>
      <xdr:row>1</xdr:row>
      <xdr:rowOff>15000</xdr:rowOff>
    </xdr:to>
    <xdr:sp macro="" textlink="">
      <xdr:nvSpPr>
        <xdr:cNvPr id="23" name="Retângulo 2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B00-000017000000}"/>
            </a:ext>
          </a:extLst>
        </xdr:cNvPr>
        <xdr:cNvSpPr/>
      </xdr:nvSpPr>
      <xdr:spPr>
        <a:xfrm>
          <a:off x="2106070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3</xdr:col>
      <xdr:colOff>1055146</xdr:colOff>
      <xdr:row>0</xdr:row>
      <xdr:rowOff>0</xdr:rowOff>
    </xdr:from>
    <xdr:to>
      <xdr:col>5</xdr:col>
      <xdr:colOff>31738</xdr:colOff>
      <xdr:row>1</xdr:row>
      <xdr:rowOff>15000</xdr:rowOff>
    </xdr:to>
    <xdr:sp macro="" textlink="">
      <xdr:nvSpPr>
        <xdr:cNvPr id="24" name="Retângulo 23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B00-000018000000}"/>
            </a:ext>
          </a:extLst>
        </xdr:cNvPr>
        <xdr:cNvSpPr/>
      </xdr:nvSpPr>
      <xdr:spPr>
        <a:xfrm>
          <a:off x="3255421" y="0"/>
          <a:ext cx="1072092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LOCAÇÃO</a:t>
          </a:r>
        </a:p>
      </xdr:txBody>
    </xdr:sp>
    <xdr:clientData/>
  </xdr:twoCellAnchor>
  <xdr:twoCellAnchor editAs="absolute">
    <xdr:from>
      <xdr:col>5</xdr:col>
      <xdr:colOff>88892</xdr:colOff>
      <xdr:row>0</xdr:row>
      <xdr:rowOff>0</xdr:rowOff>
    </xdr:from>
    <xdr:to>
      <xdr:col>5</xdr:col>
      <xdr:colOff>1164159</xdr:colOff>
      <xdr:row>1</xdr:row>
      <xdr:rowOff>15000</xdr:rowOff>
    </xdr:to>
    <xdr:sp macro="" textlink="">
      <xdr:nvSpPr>
        <xdr:cNvPr id="25" name="Retângulo 24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B00-000019000000}"/>
            </a:ext>
          </a:extLst>
        </xdr:cNvPr>
        <xdr:cNvSpPr/>
      </xdr:nvSpPr>
      <xdr:spPr>
        <a:xfrm>
          <a:off x="4384667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ALUGUEL</a:t>
          </a:r>
        </a:p>
      </xdr:txBody>
    </xdr:sp>
    <xdr:clientData/>
  </xdr:twoCellAnchor>
  <xdr:twoCellAnchor editAs="absolute">
    <xdr:from>
      <xdr:col>5</xdr:col>
      <xdr:colOff>1221306</xdr:colOff>
      <xdr:row>0</xdr:row>
      <xdr:rowOff>0</xdr:rowOff>
    </xdr:from>
    <xdr:to>
      <xdr:col>7</xdr:col>
      <xdr:colOff>201073</xdr:colOff>
      <xdr:row>1</xdr:row>
      <xdr:rowOff>15000</xdr:rowOff>
    </xdr:to>
    <xdr:sp macro="" textlink="">
      <xdr:nvSpPr>
        <xdr:cNvPr id="26" name="Retângulo 25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00000000-0008-0000-0B00-00001A000000}"/>
            </a:ext>
          </a:extLst>
        </xdr:cNvPr>
        <xdr:cNvSpPr/>
      </xdr:nvSpPr>
      <xdr:spPr>
        <a:xfrm>
          <a:off x="5517081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FINANCIAMENTO</a:t>
          </a:r>
        </a:p>
      </xdr:txBody>
    </xdr:sp>
    <xdr:clientData/>
  </xdr:twoCellAnchor>
  <xdr:twoCellAnchor editAs="absolute">
    <xdr:from>
      <xdr:col>7</xdr:col>
      <xdr:colOff>258222</xdr:colOff>
      <xdr:row>0</xdr:row>
      <xdr:rowOff>0</xdr:rowOff>
    </xdr:from>
    <xdr:to>
      <xdr:col>7</xdr:col>
      <xdr:colOff>1333489</xdr:colOff>
      <xdr:row>1</xdr:row>
      <xdr:rowOff>15000</xdr:rowOff>
    </xdr:to>
    <xdr:sp macro="" textlink="">
      <xdr:nvSpPr>
        <xdr:cNvPr id="27" name="Retângulo 26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00000000-0008-0000-0B00-00001B000000}"/>
            </a:ext>
          </a:extLst>
        </xdr:cNvPr>
        <xdr:cNvSpPr/>
      </xdr:nvSpPr>
      <xdr:spPr>
        <a:xfrm>
          <a:off x="6649497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MANUTENÇÃO</a:t>
          </a:r>
        </a:p>
      </xdr:txBody>
    </xdr:sp>
    <xdr:clientData/>
  </xdr:twoCellAnchor>
  <xdr:twoCellAnchor editAs="absolute">
    <xdr:from>
      <xdr:col>7</xdr:col>
      <xdr:colOff>1390639</xdr:colOff>
      <xdr:row>0</xdr:row>
      <xdr:rowOff>0</xdr:rowOff>
    </xdr:from>
    <xdr:to>
      <xdr:col>9</xdr:col>
      <xdr:colOff>370406</xdr:colOff>
      <xdr:row>1</xdr:row>
      <xdr:rowOff>15000</xdr:rowOff>
    </xdr:to>
    <xdr:sp macro="" textlink="">
      <xdr:nvSpPr>
        <xdr:cNvPr id="28" name="Retângulo 27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00000000-0008-0000-0B00-00001C000000}"/>
            </a:ext>
          </a:extLst>
        </xdr:cNvPr>
        <xdr:cNvSpPr/>
      </xdr:nvSpPr>
      <xdr:spPr>
        <a:xfrm>
          <a:off x="7781914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9</xdr:col>
      <xdr:colOff>448721</xdr:colOff>
      <xdr:row>0</xdr:row>
      <xdr:rowOff>0</xdr:rowOff>
    </xdr:from>
    <xdr:to>
      <xdr:col>9</xdr:col>
      <xdr:colOff>1523988</xdr:colOff>
      <xdr:row>1</xdr:row>
      <xdr:rowOff>15000</xdr:rowOff>
    </xdr:to>
    <xdr:sp macro="" textlink="">
      <xdr:nvSpPr>
        <xdr:cNvPr id="29" name="Retângulo 28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00000000-0008-0000-0B00-00001D000000}"/>
            </a:ext>
          </a:extLst>
        </xdr:cNvPr>
        <xdr:cNvSpPr/>
      </xdr:nvSpPr>
      <xdr:spPr>
        <a:xfrm>
          <a:off x="8935496" y="0"/>
          <a:ext cx="1075267" cy="396000"/>
        </a:xfrm>
        <a:prstGeom prst="rect">
          <a:avLst/>
        </a:prstGeom>
        <a:solidFill>
          <a:schemeClr val="accent1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9</xdr:col>
      <xdr:colOff>1591723</xdr:colOff>
      <xdr:row>0</xdr:row>
      <xdr:rowOff>0</xdr:rowOff>
    </xdr:from>
    <xdr:to>
      <xdr:col>11</xdr:col>
      <xdr:colOff>619115</xdr:colOff>
      <xdr:row>1</xdr:row>
      <xdr:rowOff>15000</xdr:rowOff>
    </xdr:to>
    <xdr:sp macro="" textlink="">
      <xdr:nvSpPr>
        <xdr:cNvPr id="30" name="Retângulo 29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00000000-0008-0000-0B00-00001E000000}"/>
            </a:ext>
          </a:extLst>
        </xdr:cNvPr>
        <xdr:cNvSpPr/>
      </xdr:nvSpPr>
      <xdr:spPr>
        <a:xfrm>
          <a:off x="10078498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INSTRUÇÕES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822794</xdr:colOff>
      <xdr:row>1</xdr:row>
      <xdr:rowOff>15000</xdr:rowOff>
    </xdr:to>
    <xdr:pic>
      <xdr:nvPicPr>
        <xdr:cNvPr id="31" name="Imagem 30">
          <a:extLst>
            <a:ext uri="{FF2B5EF4-FFF2-40B4-BE49-F238E27FC236}">
              <a16:creationId xmlns="" xmlns:a16="http://schemas.microsoft.com/office/drawing/2014/main" id="{00000000-0008-0000-0B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3769" cy="396000"/>
        </a:xfrm>
        <a:prstGeom prst="rect">
          <a:avLst/>
        </a:prstGeom>
      </xdr:spPr>
    </xdr:pic>
    <xdr:clientData/>
  </xdr:twoCellAnchor>
  <xdr:twoCellAnchor editAs="absolute">
    <xdr:from>
      <xdr:col>6</xdr:col>
      <xdr:colOff>104775</xdr:colOff>
      <xdr:row>5</xdr:row>
      <xdr:rowOff>28574</xdr:rowOff>
    </xdr:from>
    <xdr:to>
      <xdr:col>12</xdr:col>
      <xdr:colOff>57900</xdr:colOff>
      <xdr:row>12</xdr:row>
      <xdr:rowOff>171074</xdr:rowOff>
    </xdr:to>
    <xdr:graphicFrame macro="">
      <xdr:nvGraphicFramePr>
        <xdr:cNvPr id="19" name="Gráfico 18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absolute">
    <xdr:from>
      <xdr:col>1</xdr:col>
      <xdr:colOff>19049</xdr:colOff>
      <xdr:row>12</xdr:row>
      <xdr:rowOff>190499</xdr:rowOff>
    </xdr:from>
    <xdr:to>
      <xdr:col>3</xdr:col>
      <xdr:colOff>876149</xdr:colOff>
      <xdr:row>28</xdr:row>
      <xdr:rowOff>123824</xdr:rowOff>
    </xdr:to>
    <xdr:graphicFrame macro="">
      <xdr:nvGraphicFramePr>
        <xdr:cNvPr id="21" name="Gráfico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absolute">
    <xdr:from>
      <xdr:col>3</xdr:col>
      <xdr:colOff>914400</xdr:colOff>
      <xdr:row>12</xdr:row>
      <xdr:rowOff>190499</xdr:rowOff>
    </xdr:from>
    <xdr:to>
      <xdr:col>5</xdr:col>
      <xdr:colOff>1889700</xdr:colOff>
      <xdr:row>28</xdr:row>
      <xdr:rowOff>123824</xdr:rowOff>
    </xdr:to>
    <xdr:graphicFrame macro="">
      <xdr:nvGraphicFramePr>
        <xdr:cNvPr id="32" name="Gráfico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absolute">
    <xdr:from>
      <xdr:col>5</xdr:col>
      <xdr:colOff>1914525</xdr:colOff>
      <xdr:row>13</xdr:row>
      <xdr:rowOff>9525</xdr:rowOff>
    </xdr:from>
    <xdr:to>
      <xdr:col>9</xdr:col>
      <xdr:colOff>600075</xdr:colOff>
      <xdr:row>28</xdr:row>
      <xdr:rowOff>123825</xdr:rowOff>
    </xdr:to>
    <xdr:graphicFrame macro="">
      <xdr:nvGraphicFramePr>
        <xdr:cNvPr id="34" name="Gráfico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absolute">
    <xdr:from>
      <xdr:col>9</xdr:col>
      <xdr:colOff>647700</xdr:colOff>
      <xdr:row>13</xdr:row>
      <xdr:rowOff>9525</xdr:rowOff>
    </xdr:from>
    <xdr:to>
      <xdr:col>12</xdr:col>
      <xdr:colOff>41850</xdr:colOff>
      <xdr:row>28</xdr:row>
      <xdr:rowOff>123825</xdr:rowOff>
    </xdr:to>
    <xdr:graphicFrame macro="">
      <xdr:nvGraphicFramePr>
        <xdr:cNvPr id="36" name="Gráfico 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325966</xdr:colOff>
      <xdr:row>1</xdr:row>
      <xdr:rowOff>31759</xdr:rowOff>
    </xdr:from>
    <xdr:to>
      <xdr:col>4</xdr:col>
      <xdr:colOff>536575</xdr:colOff>
      <xdr:row>2</xdr:row>
      <xdr:rowOff>38259</xdr:rowOff>
    </xdr:to>
    <xdr:sp macro="" textlink="">
      <xdr:nvSpPr>
        <xdr:cNvPr id="17" name="Retângulo 16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/>
      </xdr:nvSpPr>
      <xdr:spPr>
        <a:xfrm>
          <a:off x="2106083" y="412759"/>
          <a:ext cx="867834" cy="324000"/>
        </a:xfrm>
        <a:prstGeom prst="rect">
          <a:avLst/>
        </a:prstGeom>
        <a:solidFill>
          <a:schemeClr val="bg1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Frota</a:t>
          </a:r>
        </a:p>
      </xdr:txBody>
    </xdr:sp>
    <xdr:clientData/>
  </xdr:twoCellAnchor>
  <xdr:twoCellAnchor editAs="absolute">
    <xdr:from>
      <xdr:col>5</xdr:col>
      <xdr:colOff>100542</xdr:colOff>
      <xdr:row>1</xdr:row>
      <xdr:rowOff>31759</xdr:rowOff>
    </xdr:from>
    <xdr:to>
      <xdr:col>6</xdr:col>
      <xdr:colOff>555626</xdr:colOff>
      <xdr:row>2</xdr:row>
      <xdr:rowOff>38259</xdr:rowOff>
    </xdr:to>
    <xdr:sp macro="" textlink="">
      <xdr:nvSpPr>
        <xdr:cNvPr id="19" name="Retângulo 18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/>
      </xdr:nvSpPr>
      <xdr:spPr>
        <a:xfrm>
          <a:off x="3081867" y="412759"/>
          <a:ext cx="874184" cy="320825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solidFill>
                <a:schemeClr val="bg1">
                  <a:lumMod val="100000"/>
                </a:schemeClr>
              </a:solidFill>
            </a:rPr>
            <a:t>Outros</a:t>
          </a:r>
        </a:p>
      </xdr:txBody>
    </xdr:sp>
    <xdr:clientData/>
  </xdr:twoCellAnchor>
  <xdr:twoCellAnchor editAs="absolute">
    <xdr:from>
      <xdr:col>3</xdr:col>
      <xdr:colOff>324895</xdr:colOff>
      <xdr:row>0</xdr:row>
      <xdr:rowOff>0</xdr:rowOff>
    </xdr:from>
    <xdr:to>
      <xdr:col>5</xdr:col>
      <xdr:colOff>200012</xdr:colOff>
      <xdr:row>1</xdr:row>
      <xdr:rowOff>15000</xdr:rowOff>
    </xdr:to>
    <xdr:sp macro="" textlink="">
      <xdr:nvSpPr>
        <xdr:cNvPr id="22" name="Retângulo 2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SpPr/>
      </xdr:nvSpPr>
      <xdr:spPr>
        <a:xfrm>
          <a:off x="2106070" y="0"/>
          <a:ext cx="1075267" cy="396000"/>
        </a:xfrm>
        <a:prstGeom prst="rect">
          <a:avLst/>
        </a:prstGeom>
        <a:solidFill>
          <a:schemeClr val="accent1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5</xdr:col>
      <xdr:colOff>274096</xdr:colOff>
      <xdr:row>0</xdr:row>
      <xdr:rowOff>0</xdr:rowOff>
    </xdr:from>
    <xdr:to>
      <xdr:col>6</xdr:col>
      <xdr:colOff>927088</xdr:colOff>
      <xdr:row>1</xdr:row>
      <xdr:rowOff>15000</xdr:rowOff>
    </xdr:to>
    <xdr:sp macro="" textlink="">
      <xdr:nvSpPr>
        <xdr:cNvPr id="23" name="Retângulo 22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SpPr/>
      </xdr:nvSpPr>
      <xdr:spPr>
        <a:xfrm>
          <a:off x="3255421" y="0"/>
          <a:ext cx="1072092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LOCAÇÃO</a:t>
          </a:r>
        </a:p>
      </xdr:txBody>
    </xdr:sp>
    <xdr:clientData/>
  </xdr:twoCellAnchor>
  <xdr:twoCellAnchor editAs="absolute">
    <xdr:from>
      <xdr:col>6</xdr:col>
      <xdr:colOff>984242</xdr:colOff>
      <xdr:row>0</xdr:row>
      <xdr:rowOff>0</xdr:rowOff>
    </xdr:from>
    <xdr:to>
      <xdr:col>7</xdr:col>
      <xdr:colOff>735534</xdr:colOff>
      <xdr:row>1</xdr:row>
      <xdr:rowOff>15000</xdr:rowOff>
    </xdr:to>
    <xdr:sp macro="" textlink="">
      <xdr:nvSpPr>
        <xdr:cNvPr id="24" name="Retângulo 23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SpPr/>
      </xdr:nvSpPr>
      <xdr:spPr>
        <a:xfrm>
          <a:off x="4384667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ALUGUEL</a:t>
          </a:r>
        </a:p>
      </xdr:txBody>
    </xdr:sp>
    <xdr:clientData/>
  </xdr:twoCellAnchor>
  <xdr:twoCellAnchor editAs="absolute">
    <xdr:from>
      <xdr:col>7</xdr:col>
      <xdr:colOff>792681</xdr:colOff>
      <xdr:row>0</xdr:row>
      <xdr:rowOff>0</xdr:rowOff>
    </xdr:from>
    <xdr:to>
      <xdr:col>8</xdr:col>
      <xdr:colOff>705898</xdr:colOff>
      <xdr:row>1</xdr:row>
      <xdr:rowOff>15000</xdr:rowOff>
    </xdr:to>
    <xdr:sp macro="" textlink="">
      <xdr:nvSpPr>
        <xdr:cNvPr id="25" name="Retângulo 24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SpPr/>
      </xdr:nvSpPr>
      <xdr:spPr>
        <a:xfrm>
          <a:off x="5517081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FINANCIAMENTO</a:t>
          </a:r>
        </a:p>
      </xdr:txBody>
    </xdr:sp>
    <xdr:clientData/>
  </xdr:twoCellAnchor>
  <xdr:twoCellAnchor editAs="absolute">
    <xdr:from>
      <xdr:col>8</xdr:col>
      <xdr:colOff>763047</xdr:colOff>
      <xdr:row>0</xdr:row>
      <xdr:rowOff>0</xdr:rowOff>
    </xdr:from>
    <xdr:to>
      <xdr:col>9</xdr:col>
      <xdr:colOff>676264</xdr:colOff>
      <xdr:row>1</xdr:row>
      <xdr:rowOff>15000</xdr:rowOff>
    </xdr:to>
    <xdr:sp macro="" textlink="">
      <xdr:nvSpPr>
        <xdr:cNvPr id="26" name="Retângulo 25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SpPr/>
      </xdr:nvSpPr>
      <xdr:spPr>
        <a:xfrm>
          <a:off x="6649497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MANUTENÇÃO</a:t>
          </a:r>
        </a:p>
      </xdr:txBody>
    </xdr:sp>
    <xdr:clientData/>
  </xdr:twoCellAnchor>
  <xdr:twoCellAnchor editAs="absolute">
    <xdr:from>
      <xdr:col>10</xdr:col>
      <xdr:colOff>38089</xdr:colOff>
      <xdr:row>0</xdr:row>
      <xdr:rowOff>0</xdr:rowOff>
    </xdr:from>
    <xdr:to>
      <xdr:col>12</xdr:col>
      <xdr:colOff>113231</xdr:colOff>
      <xdr:row>1</xdr:row>
      <xdr:rowOff>15000</xdr:rowOff>
    </xdr:to>
    <xdr:sp macro="" textlink="">
      <xdr:nvSpPr>
        <xdr:cNvPr id="27" name="Retângulo 26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SpPr/>
      </xdr:nvSpPr>
      <xdr:spPr>
        <a:xfrm>
          <a:off x="7781914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12</xdr:col>
      <xdr:colOff>191546</xdr:colOff>
      <xdr:row>0</xdr:row>
      <xdr:rowOff>0</xdr:rowOff>
    </xdr:from>
    <xdr:to>
      <xdr:col>13</xdr:col>
      <xdr:colOff>257163</xdr:colOff>
      <xdr:row>1</xdr:row>
      <xdr:rowOff>15000</xdr:rowOff>
    </xdr:to>
    <xdr:sp macro="" textlink="">
      <xdr:nvSpPr>
        <xdr:cNvPr id="28" name="Retângulo 27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SpPr/>
      </xdr:nvSpPr>
      <xdr:spPr>
        <a:xfrm>
          <a:off x="8935496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13</xdr:col>
      <xdr:colOff>324898</xdr:colOff>
      <xdr:row>0</xdr:row>
      <xdr:rowOff>0</xdr:rowOff>
    </xdr:from>
    <xdr:to>
      <xdr:col>14</xdr:col>
      <xdr:colOff>285740</xdr:colOff>
      <xdr:row>1</xdr:row>
      <xdr:rowOff>15000</xdr:rowOff>
    </xdr:to>
    <xdr:sp macro="" textlink="">
      <xdr:nvSpPr>
        <xdr:cNvPr id="36" name="Retângulo 35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00000000-0008-0000-0100-000024000000}"/>
            </a:ext>
          </a:extLst>
        </xdr:cNvPr>
        <xdr:cNvSpPr/>
      </xdr:nvSpPr>
      <xdr:spPr>
        <a:xfrm>
          <a:off x="10078498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INSTRUÇÕES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822794</xdr:colOff>
      <xdr:row>1</xdr:row>
      <xdr:rowOff>15000</xdr:rowOff>
    </xdr:to>
    <xdr:pic>
      <xdr:nvPicPr>
        <xdr:cNvPr id="37" name="Imagem 36">
          <a:extLst>
            <a:ext uri="{FF2B5EF4-FFF2-40B4-BE49-F238E27FC236}">
              <a16:creationId xmlns="" xmlns:a16="http://schemas.microsoft.com/office/drawing/2014/main" id="{00000000-0008-0000-01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3769" cy="396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1206494</xdr:colOff>
      <xdr:row>1</xdr:row>
      <xdr:rowOff>31759</xdr:rowOff>
    </xdr:from>
    <xdr:to>
      <xdr:col>3</xdr:col>
      <xdr:colOff>2074328</xdr:colOff>
      <xdr:row>2</xdr:row>
      <xdr:rowOff>38259</xdr:rowOff>
    </xdr:to>
    <xdr:sp macro="" textlink="">
      <xdr:nvSpPr>
        <xdr:cNvPr id="32" name="Retângulo 3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20000000}"/>
            </a:ext>
          </a:extLst>
        </xdr:cNvPr>
        <xdr:cNvSpPr/>
      </xdr:nvSpPr>
      <xdr:spPr>
        <a:xfrm>
          <a:off x="2106077" y="412759"/>
          <a:ext cx="867834" cy="324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Frota</a:t>
          </a:r>
        </a:p>
      </xdr:txBody>
    </xdr:sp>
    <xdr:clientData/>
  </xdr:twoCellAnchor>
  <xdr:twoCellAnchor editAs="absolute">
    <xdr:from>
      <xdr:col>3</xdr:col>
      <xdr:colOff>2171700</xdr:colOff>
      <xdr:row>1</xdr:row>
      <xdr:rowOff>31759</xdr:rowOff>
    </xdr:from>
    <xdr:to>
      <xdr:col>7</xdr:col>
      <xdr:colOff>187320</xdr:colOff>
      <xdr:row>2</xdr:row>
      <xdr:rowOff>38259</xdr:rowOff>
    </xdr:to>
    <xdr:sp macro="" textlink="">
      <xdr:nvSpPr>
        <xdr:cNvPr id="35" name="Retângulo 34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200-000023000000}"/>
            </a:ext>
          </a:extLst>
        </xdr:cNvPr>
        <xdr:cNvSpPr/>
      </xdr:nvSpPr>
      <xdr:spPr>
        <a:xfrm>
          <a:off x="3067050" y="412759"/>
          <a:ext cx="873120" cy="320825"/>
        </a:xfrm>
        <a:prstGeom prst="rect">
          <a:avLst/>
        </a:prstGeom>
        <a:solidFill>
          <a:schemeClr val="bg1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Outros</a:t>
          </a:r>
        </a:p>
      </xdr:txBody>
    </xdr:sp>
    <xdr:clientData/>
  </xdr:twoCellAnchor>
  <xdr:twoCellAnchor editAs="absolute">
    <xdr:from>
      <xdr:col>3</xdr:col>
      <xdr:colOff>1210720</xdr:colOff>
      <xdr:row>0</xdr:row>
      <xdr:rowOff>0</xdr:rowOff>
    </xdr:from>
    <xdr:to>
      <xdr:col>3</xdr:col>
      <xdr:colOff>2285987</xdr:colOff>
      <xdr:row>1</xdr:row>
      <xdr:rowOff>15000</xdr:rowOff>
    </xdr:to>
    <xdr:sp macro="" textlink="">
      <xdr:nvSpPr>
        <xdr:cNvPr id="18" name="Retângulo 17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12000000}"/>
            </a:ext>
          </a:extLst>
        </xdr:cNvPr>
        <xdr:cNvSpPr/>
      </xdr:nvSpPr>
      <xdr:spPr>
        <a:xfrm>
          <a:off x="2106070" y="0"/>
          <a:ext cx="1075267" cy="396000"/>
        </a:xfrm>
        <a:prstGeom prst="rect">
          <a:avLst/>
        </a:prstGeom>
        <a:solidFill>
          <a:schemeClr val="accent1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3</xdr:col>
      <xdr:colOff>2360071</xdr:colOff>
      <xdr:row>0</xdr:row>
      <xdr:rowOff>0</xdr:rowOff>
    </xdr:from>
    <xdr:to>
      <xdr:col>7</xdr:col>
      <xdr:colOff>574663</xdr:colOff>
      <xdr:row>1</xdr:row>
      <xdr:rowOff>15000</xdr:rowOff>
    </xdr:to>
    <xdr:sp macro="" textlink="">
      <xdr:nvSpPr>
        <xdr:cNvPr id="19" name="Retângulo 18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200-000013000000}"/>
            </a:ext>
          </a:extLst>
        </xdr:cNvPr>
        <xdr:cNvSpPr/>
      </xdr:nvSpPr>
      <xdr:spPr>
        <a:xfrm>
          <a:off x="3255421" y="0"/>
          <a:ext cx="1072092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LOCAÇÃO</a:t>
          </a:r>
        </a:p>
      </xdr:txBody>
    </xdr:sp>
    <xdr:clientData/>
  </xdr:twoCellAnchor>
  <xdr:twoCellAnchor editAs="absolute">
    <xdr:from>
      <xdr:col>7</xdr:col>
      <xdr:colOff>631817</xdr:colOff>
      <xdr:row>0</xdr:row>
      <xdr:rowOff>0</xdr:rowOff>
    </xdr:from>
    <xdr:to>
      <xdr:col>8</xdr:col>
      <xdr:colOff>1040334</xdr:colOff>
      <xdr:row>1</xdr:row>
      <xdr:rowOff>15000</xdr:rowOff>
    </xdr:to>
    <xdr:sp macro="" textlink="">
      <xdr:nvSpPr>
        <xdr:cNvPr id="20" name="Retângulo 19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200-000014000000}"/>
            </a:ext>
          </a:extLst>
        </xdr:cNvPr>
        <xdr:cNvSpPr/>
      </xdr:nvSpPr>
      <xdr:spPr>
        <a:xfrm>
          <a:off x="4384667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ALUGUEL</a:t>
          </a:r>
        </a:p>
      </xdr:txBody>
    </xdr:sp>
    <xdr:clientData/>
  </xdr:twoCellAnchor>
  <xdr:twoCellAnchor editAs="absolute">
    <xdr:from>
      <xdr:col>8</xdr:col>
      <xdr:colOff>1097481</xdr:colOff>
      <xdr:row>0</xdr:row>
      <xdr:rowOff>0</xdr:rowOff>
    </xdr:from>
    <xdr:to>
      <xdr:col>8</xdr:col>
      <xdr:colOff>2172748</xdr:colOff>
      <xdr:row>1</xdr:row>
      <xdr:rowOff>15000</xdr:rowOff>
    </xdr:to>
    <xdr:sp macro="" textlink="">
      <xdr:nvSpPr>
        <xdr:cNvPr id="21" name="Retângulo 20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00000000-0008-0000-0200-000015000000}"/>
            </a:ext>
          </a:extLst>
        </xdr:cNvPr>
        <xdr:cNvSpPr/>
      </xdr:nvSpPr>
      <xdr:spPr>
        <a:xfrm>
          <a:off x="5517081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FINANCIAMENTO</a:t>
          </a:r>
        </a:p>
      </xdr:txBody>
    </xdr:sp>
    <xdr:clientData/>
  </xdr:twoCellAnchor>
  <xdr:twoCellAnchor editAs="absolute">
    <xdr:from>
      <xdr:col>8</xdr:col>
      <xdr:colOff>2229897</xdr:colOff>
      <xdr:row>0</xdr:row>
      <xdr:rowOff>0</xdr:rowOff>
    </xdr:from>
    <xdr:to>
      <xdr:col>11</xdr:col>
      <xdr:colOff>28564</xdr:colOff>
      <xdr:row>1</xdr:row>
      <xdr:rowOff>15000</xdr:rowOff>
    </xdr:to>
    <xdr:sp macro="" textlink="">
      <xdr:nvSpPr>
        <xdr:cNvPr id="22" name="Retângulo 21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00000000-0008-0000-0200-000016000000}"/>
            </a:ext>
          </a:extLst>
        </xdr:cNvPr>
        <xdr:cNvSpPr/>
      </xdr:nvSpPr>
      <xdr:spPr>
        <a:xfrm>
          <a:off x="6649497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MANUTENÇÃO</a:t>
          </a:r>
        </a:p>
      </xdr:txBody>
    </xdr:sp>
    <xdr:clientData/>
  </xdr:twoCellAnchor>
  <xdr:twoCellAnchor editAs="absolute">
    <xdr:from>
      <xdr:col>11</xdr:col>
      <xdr:colOff>85714</xdr:colOff>
      <xdr:row>0</xdr:row>
      <xdr:rowOff>0</xdr:rowOff>
    </xdr:from>
    <xdr:to>
      <xdr:col>12</xdr:col>
      <xdr:colOff>551381</xdr:colOff>
      <xdr:row>1</xdr:row>
      <xdr:rowOff>15000</xdr:rowOff>
    </xdr:to>
    <xdr:sp macro="" textlink="">
      <xdr:nvSpPr>
        <xdr:cNvPr id="23" name="Retângulo 22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00000000-0008-0000-0200-000017000000}"/>
            </a:ext>
          </a:extLst>
        </xdr:cNvPr>
        <xdr:cNvSpPr/>
      </xdr:nvSpPr>
      <xdr:spPr>
        <a:xfrm>
          <a:off x="7781914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13</xdr:col>
      <xdr:colOff>20096</xdr:colOff>
      <xdr:row>0</xdr:row>
      <xdr:rowOff>0</xdr:rowOff>
    </xdr:from>
    <xdr:to>
      <xdr:col>14</xdr:col>
      <xdr:colOff>485763</xdr:colOff>
      <xdr:row>1</xdr:row>
      <xdr:rowOff>15000</xdr:rowOff>
    </xdr:to>
    <xdr:sp macro="" textlink="">
      <xdr:nvSpPr>
        <xdr:cNvPr id="24" name="Retângulo 23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00000000-0008-0000-0200-000018000000}"/>
            </a:ext>
          </a:extLst>
        </xdr:cNvPr>
        <xdr:cNvSpPr/>
      </xdr:nvSpPr>
      <xdr:spPr>
        <a:xfrm>
          <a:off x="8935496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14</xdr:col>
      <xdr:colOff>553498</xdr:colOff>
      <xdr:row>0</xdr:row>
      <xdr:rowOff>0</xdr:rowOff>
    </xdr:from>
    <xdr:to>
      <xdr:col>16</xdr:col>
      <xdr:colOff>409565</xdr:colOff>
      <xdr:row>1</xdr:row>
      <xdr:rowOff>15000</xdr:rowOff>
    </xdr:to>
    <xdr:sp macro="" textlink="">
      <xdr:nvSpPr>
        <xdr:cNvPr id="25" name="Retângulo 24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00000000-0008-0000-0200-000019000000}"/>
            </a:ext>
          </a:extLst>
        </xdr:cNvPr>
        <xdr:cNvSpPr/>
      </xdr:nvSpPr>
      <xdr:spPr>
        <a:xfrm>
          <a:off x="10078498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INSTRUÇÕES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3</xdr:col>
      <xdr:colOff>108419</xdr:colOff>
      <xdr:row>1</xdr:row>
      <xdr:rowOff>15000</xdr:rowOff>
    </xdr:to>
    <xdr:pic>
      <xdr:nvPicPr>
        <xdr:cNvPr id="26" name="Imagem 25">
          <a:extLst>
            <a:ext uri="{FF2B5EF4-FFF2-40B4-BE49-F238E27FC236}">
              <a16:creationId xmlns="" xmlns:a16="http://schemas.microsoft.com/office/drawing/2014/main" id="{00000000-0008-0000-02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3769" cy="396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924970</xdr:colOff>
      <xdr:row>0</xdr:row>
      <xdr:rowOff>0</xdr:rowOff>
    </xdr:from>
    <xdr:to>
      <xdr:col>3</xdr:col>
      <xdr:colOff>828662</xdr:colOff>
      <xdr:row>1</xdr:row>
      <xdr:rowOff>15000</xdr:rowOff>
    </xdr:to>
    <xdr:sp macro="" textlink="">
      <xdr:nvSpPr>
        <xdr:cNvPr id="18" name="Retângulo 17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300-000012000000}"/>
            </a:ext>
          </a:extLst>
        </xdr:cNvPr>
        <xdr:cNvSpPr/>
      </xdr:nvSpPr>
      <xdr:spPr>
        <a:xfrm>
          <a:off x="2106070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3</xdr:col>
      <xdr:colOff>902746</xdr:colOff>
      <xdr:row>0</xdr:row>
      <xdr:rowOff>0</xdr:rowOff>
    </xdr:from>
    <xdr:to>
      <xdr:col>4</xdr:col>
      <xdr:colOff>612763</xdr:colOff>
      <xdr:row>1</xdr:row>
      <xdr:rowOff>15000</xdr:rowOff>
    </xdr:to>
    <xdr:sp macro="" textlink="">
      <xdr:nvSpPr>
        <xdr:cNvPr id="19" name="Retângulo 18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300-000013000000}"/>
            </a:ext>
          </a:extLst>
        </xdr:cNvPr>
        <xdr:cNvSpPr/>
      </xdr:nvSpPr>
      <xdr:spPr>
        <a:xfrm>
          <a:off x="3255421" y="0"/>
          <a:ext cx="1072092" cy="396000"/>
        </a:xfrm>
        <a:prstGeom prst="rect">
          <a:avLst/>
        </a:prstGeom>
        <a:solidFill>
          <a:schemeClr val="accent1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LOCAÇÃO</a:t>
          </a:r>
        </a:p>
      </xdr:txBody>
    </xdr:sp>
    <xdr:clientData/>
  </xdr:twoCellAnchor>
  <xdr:twoCellAnchor editAs="absolute">
    <xdr:from>
      <xdr:col>4</xdr:col>
      <xdr:colOff>669917</xdr:colOff>
      <xdr:row>0</xdr:row>
      <xdr:rowOff>0</xdr:rowOff>
    </xdr:from>
    <xdr:to>
      <xdr:col>5</xdr:col>
      <xdr:colOff>649809</xdr:colOff>
      <xdr:row>1</xdr:row>
      <xdr:rowOff>15000</xdr:rowOff>
    </xdr:to>
    <xdr:sp macro="" textlink="">
      <xdr:nvSpPr>
        <xdr:cNvPr id="20" name="Retângulo 19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300-000014000000}"/>
            </a:ext>
          </a:extLst>
        </xdr:cNvPr>
        <xdr:cNvSpPr/>
      </xdr:nvSpPr>
      <xdr:spPr>
        <a:xfrm>
          <a:off x="4384667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ALUGUEL</a:t>
          </a:r>
        </a:p>
      </xdr:txBody>
    </xdr:sp>
    <xdr:clientData/>
  </xdr:twoCellAnchor>
  <xdr:twoCellAnchor editAs="absolute">
    <xdr:from>
      <xdr:col>5</xdr:col>
      <xdr:colOff>706956</xdr:colOff>
      <xdr:row>0</xdr:row>
      <xdr:rowOff>0</xdr:rowOff>
    </xdr:from>
    <xdr:to>
      <xdr:col>6</xdr:col>
      <xdr:colOff>553498</xdr:colOff>
      <xdr:row>1</xdr:row>
      <xdr:rowOff>15000</xdr:rowOff>
    </xdr:to>
    <xdr:sp macro="" textlink="">
      <xdr:nvSpPr>
        <xdr:cNvPr id="21" name="Retângulo 20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300-000015000000}"/>
            </a:ext>
          </a:extLst>
        </xdr:cNvPr>
        <xdr:cNvSpPr/>
      </xdr:nvSpPr>
      <xdr:spPr>
        <a:xfrm>
          <a:off x="5517081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FINANCIAMENTO</a:t>
          </a:r>
        </a:p>
      </xdr:txBody>
    </xdr:sp>
    <xdr:clientData/>
  </xdr:twoCellAnchor>
  <xdr:twoCellAnchor editAs="absolute">
    <xdr:from>
      <xdr:col>6</xdr:col>
      <xdr:colOff>610647</xdr:colOff>
      <xdr:row>0</xdr:row>
      <xdr:rowOff>0</xdr:rowOff>
    </xdr:from>
    <xdr:to>
      <xdr:col>8</xdr:col>
      <xdr:colOff>47614</xdr:colOff>
      <xdr:row>1</xdr:row>
      <xdr:rowOff>15000</xdr:rowOff>
    </xdr:to>
    <xdr:sp macro="" textlink="">
      <xdr:nvSpPr>
        <xdr:cNvPr id="22" name="Retângulo 21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00000000-0008-0000-0300-000016000000}"/>
            </a:ext>
          </a:extLst>
        </xdr:cNvPr>
        <xdr:cNvSpPr/>
      </xdr:nvSpPr>
      <xdr:spPr>
        <a:xfrm>
          <a:off x="6649497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MANUTENÇÃO</a:t>
          </a:r>
        </a:p>
      </xdr:txBody>
    </xdr:sp>
    <xdr:clientData/>
  </xdr:twoCellAnchor>
  <xdr:twoCellAnchor editAs="absolute">
    <xdr:from>
      <xdr:col>8</xdr:col>
      <xdr:colOff>104764</xdr:colOff>
      <xdr:row>0</xdr:row>
      <xdr:rowOff>0</xdr:rowOff>
    </xdr:from>
    <xdr:to>
      <xdr:col>9</xdr:col>
      <xdr:colOff>284681</xdr:colOff>
      <xdr:row>1</xdr:row>
      <xdr:rowOff>15000</xdr:rowOff>
    </xdr:to>
    <xdr:sp macro="" textlink="">
      <xdr:nvSpPr>
        <xdr:cNvPr id="23" name="Retângulo 22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00000000-0008-0000-0300-000017000000}"/>
            </a:ext>
          </a:extLst>
        </xdr:cNvPr>
        <xdr:cNvSpPr/>
      </xdr:nvSpPr>
      <xdr:spPr>
        <a:xfrm>
          <a:off x="7781914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9</xdr:col>
      <xdr:colOff>362996</xdr:colOff>
      <xdr:row>0</xdr:row>
      <xdr:rowOff>0</xdr:rowOff>
    </xdr:from>
    <xdr:to>
      <xdr:col>10</xdr:col>
      <xdr:colOff>647688</xdr:colOff>
      <xdr:row>1</xdr:row>
      <xdr:rowOff>15000</xdr:rowOff>
    </xdr:to>
    <xdr:sp macro="" textlink="">
      <xdr:nvSpPr>
        <xdr:cNvPr id="24" name="Retângulo 23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00000000-0008-0000-0300-000018000000}"/>
            </a:ext>
          </a:extLst>
        </xdr:cNvPr>
        <xdr:cNvSpPr/>
      </xdr:nvSpPr>
      <xdr:spPr>
        <a:xfrm>
          <a:off x="8935496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10</xdr:col>
      <xdr:colOff>715423</xdr:colOff>
      <xdr:row>0</xdr:row>
      <xdr:rowOff>0</xdr:rowOff>
    </xdr:from>
    <xdr:to>
      <xdr:col>12</xdr:col>
      <xdr:colOff>28565</xdr:colOff>
      <xdr:row>1</xdr:row>
      <xdr:rowOff>15000</xdr:rowOff>
    </xdr:to>
    <xdr:sp macro="" textlink="">
      <xdr:nvSpPr>
        <xdr:cNvPr id="25" name="Retângulo 24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00000000-0008-0000-0300-000019000000}"/>
            </a:ext>
          </a:extLst>
        </xdr:cNvPr>
        <xdr:cNvSpPr/>
      </xdr:nvSpPr>
      <xdr:spPr>
        <a:xfrm>
          <a:off x="10078498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INSTRUÇÕES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822794</xdr:colOff>
      <xdr:row>1</xdr:row>
      <xdr:rowOff>15000</xdr:rowOff>
    </xdr:to>
    <xdr:pic>
      <xdr:nvPicPr>
        <xdr:cNvPr id="26" name="Imagem 25">
          <a:extLst>
            <a:ext uri="{FF2B5EF4-FFF2-40B4-BE49-F238E27FC236}">
              <a16:creationId xmlns="" xmlns:a16="http://schemas.microsoft.com/office/drawing/2014/main" id="{00000000-0008-0000-03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3769" cy="396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296320</xdr:colOff>
      <xdr:row>0</xdr:row>
      <xdr:rowOff>0</xdr:rowOff>
    </xdr:from>
    <xdr:to>
      <xdr:col>2</xdr:col>
      <xdr:colOff>1371587</xdr:colOff>
      <xdr:row>1</xdr:row>
      <xdr:rowOff>15000</xdr:rowOff>
    </xdr:to>
    <xdr:sp macro="" textlink="">
      <xdr:nvSpPr>
        <xdr:cNvPr id="39" name="Retângulo 38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27000000}"/>
            </a:ext>
          </a:extLst>
        </xdr:cNvPr>
        <xdr:cNvSpPr/>
      </xdr:nvSpPr>
      <xdr:spPr>
        <a:xfrm>
          <a:off x="2106070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2</xdr:col>
      <xdr:colOff>1445671</xdr:colOff>
      <xdr:row>0</xdr:row>
      <xdr:rowOff>0</xdr:rowOff>
    </xdr:from>
    <xdr:to>
      <xdr:col>3</xdr:col>
      <xdr:colOff>650863</xdr:colOff>
      <xdr:row>1</xdr:row>
      <xdr:rowOff>15000</xdr:rowOff>
    </xdr:to>
    <xdr:sp macro="" textlink="">
      <xdr:nvSpPr>
        <xdr:cNvPr id="40" name="Retângulo 39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400-000028000000}"/>
            </a:ext>
          </a:extLst>
        </xdr:cNvPr>
        <xdr:cNvSpPr/>
      </xdr:nvSpPr>
      <xdr:spPr>
        <a:xfrm>
          <a:off x="3255421" y="0"/>
          <a:ext cx="1072092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LOCAÇÃO</a:t>
          </a:r>
        </a:p>
      </xdr:txBody>
    </xdr:sp>
    <xdr:clientData/>
  </xdr:twoCellAnchor>
  <xdr:twoCellAnchor editAs="absolute">
    <xdr:from>
      <xdr:col>3</xdr:col>
      <xdr:colOff>708017</xdr:colOff>
      <xdr:row>0</xdr:row>
      <xdr:rowOff>0</xdr:rowOff>
    </xdr:from>
    <xdr:to>
      <xdr:col>4</xdr:col>
      <xdr:colOff>154509</xdr:colOff>
      <xdr:row>1</xdr:row>
      <xdr:rowOff>15000</xdr:rowOff>
    </xdr:to>
    <xdr:sp macro="" textlink="">
      <xdr:nvSpPr>
        <xdr:cNvPr id="41" name="Retângulo 40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400-000029000000}"/>
            </a:ext>
          </a:extLst>
        </xdr:cNvPr>
        <xdr:cNvSpPr/>
      </xdr:nvSpPr>
      <xdr:spPr>
        <a:xfrm>
          <a:off x="4384667" y="0"/>
          <a:ext cx="1075267" cy="396000"/>
        </a:xfrm>
        <a:prstGeom prst="rect">
          <a:avLst/>
        </a:prstGeom>
        <a:solidFill>
          <a:schemeClr val="accent1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ALUGUEL</a:t>
          </a:r>
        </a:p>
      </xdr:txBody>
    </xdr:sp>
    <xdr:clientData/>
  </xdr:twoCellAnchor>
  <xdr:twoCellAnchor editAs="absolute">
    <xdr:from>
      <xdr:col>4</xdr:col>
      <xdr:colOff>211656</xdr:colOff>
      <xdr:row>0</xdr:row>
      <xdr:rowOff>0</xdr:rowOff>
    </xdr:from>
    <xdr:to>
      <xdr:col>5</xdr:col>
      <xdr:colOff>115348</xdr:colOff>
      <xdr:row>1</xdr:row>
      <xdr:rowOff>15000</xdr:rowOff>
    </xdr:to>
    <xdr:sp macro="" textlink="">
      <xdr:nvSpPr>
        <xdr:cNvPr id="42" name="Retângulo 41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400-00002A000000}"/>
            </a:ext>
          </a:extLst>
        </xdr:cNvPr>
        <xdr:cNvSpPr/>
      </xdr:nvSpPr>
      <xdr:spPr>
        <a:xfrm>
          <a:off x="5517081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FINANCIAMENTO</a:t>
          </a:r>
        </a:p>
      </xdr:txBody>
    </xdr:sp>
    <xdr:clientData/>
  </xdr:twoCellAnchor>
  <xdr:twoCellAnchor editAs="absolute">
    <xdr:from>
      <xdr:col>5</xdr:col>
      <xdr:colOff>172497</xdr:colOff>
      <xdr:row>0</xdr:row>
      <xdr:rowOff>0</xdr:rowOff>
    </xdr:from>
    <xdr:to>
      <xdr:col>5</xdr:col>
      <xdr:colOff>1247764</xdr:colOff>
      <xdr:row>1</xdr:row>
      <xdr:rowOff>15000</xdr:rowOff>
    </xdr:to>
    <xdr:sp macro="" textlink="">
      <xdr:nvSpPr>
        <xdr:cNvPr id="43" name="Retângulo 42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00000000-0008-0000-0400-00002B000000}"/>
            </a:ext>
          </a:extLst>
        </xdr:cNvPr>
        <xdr:cNvSpPr/>
      </xdr:nvSpPr>
      <xdr:spPr>
        <a:xfrm>
          <a:off x="6649497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MANUTENÇÃO</a:t>
          </a:r>
        </a:p>
      </xdr:txBody>
    </xdr:sp>
    <xdr:clientData/>
  </xdr:twoCellAnchor>
  <xdr:twoCellAnchor editAs="absolute">
    <xdr:from>
      <xdr:col>6</xdr:col>
      <xdr:colOff>47614</xdr:colOff>
      <xdr:row>0</xdr:row>
      <xdr:rowOff>0</xdr:rowOff>
    </xdr:from>
    <xdr:to>
      <xdr:col>8</xdr:col>
      <xdr:colOff>265631</xdr:colOff>
      <xdr:row>1</xdr:row>
      <xdr:rowOff>15000</xdr:rowOff>
    </xdr:to>
    <xdr:sp macro="" textlink="">
      <xdr:nvSpPr>
        <xdr:cNvPr id="44" name="Retângulo 43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00000000-0008-0000-0400-00002C000000}"/>
            </a:ext>
          </a:extLst>
        </xdr:cNvPr>
        <xdr:cNvSpPr/>
      </xdr:nvSpPr>
      <xdr:spPr>
        <a:xfrm>
          <a:off x="7781914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8</xdr:col>
      <xdr:colOff>343946</xdr:colOff>
      <xdr:row>0</xdr:row>
      <xdr:rowOff>0</xdr:rowOff>
    </xdr:from>
    <xdr:to>
      <xdr:col>10</xdr:col>
      <xdr:colOff>200013</xdr:colOff>
      <xdr:row>1</xdr:row>
      <xdr:rowOff>15000</xdr:rowOff>
    </xdr:to>
    <xdr:sp macro="" textlink="">
      <xdr:nvSpPr>
        <xdr:cNvPr id="45" name="Retângulo 44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00000000-0008-0000-0400-00002D000000}"/>
            </a:ext>
          </a:extLst>
        </xdr:cNvPr>
        <xdr:cNvSpPr/>
      </xdr:nvSpPr>
      <xdr:spPr>
        <a:xfrm>
          <a:off x="8935496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10</xdr:col>
      <xdr:colOff>267748</xdr:colOff>
      <xdr:row>0</xdr:row>
      <xdr:rowOff>0</xdr:rowOff>
    </xdr:from>
    <xdr:to>
      <xdr:col>12</xdr:col>
      <xdr:colOff>123815</xdr:colOff>
      <xdr:row>1</xdr:row>
      <xdr:rowOff>15000</xdr:rowOff>
    </xdr:to>
    <xdr:sp macro="" textlink="">
      <xdr:nvSpPr>
        <xdr:cNvPr id="46" name="Retângulo 45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00000000-0008-0000-0400-00002E000000}"/>
            </a:ext>
          </a:extLst>
        </xdr:cNvPr>
        <xdr:cNvSpPr/>
      </xdr:nvSpPr>
      <xdr:spPr>
        <a:xfrm>
          <a:off x="10078498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INSTRUÇÕES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822794</xdr:colOff>
      <xdr:row>1</xdr:row>
      <xdr:rowOff>15000</xdr:rowOff>
    </xdr:to>
    <xdr:pic>
      <xdr:nvPicPr>
        <xdr:cNvPr id="47" name="Imagem 46">
          <a:extLst>
            <a:ext uri="{FF2B5EF4-FFF2-40B4-BE49-F238E27FC236}">
              <a16:creationId xmlns="" xmlns:a16="http://schemas.microsoft.com/office/drawing/2014/main" id="{00000000-0008-0000-04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3769" cy="396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420145</xdr:colOff>
      <xdr:row>0</xdr:row>
      <xdr:rowOff>0</xdr:rowOff>
    </xdr:from>
    <xdr:to>
      <xdr:col>3</xdr:col>
      <xdr:colOff>333362</xdr:colOff>
      <xdr:row>1</xdr:row>
      <xdr:rowOff>15000</xdr:rowOff>
    </xdr:to>
    <xdr:sp macro="" textlink="">
      <xdr:nvSpPr>
        <xdr:cNvPr id="27" name="Retângulo 26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1B000000}"/>
            </a:ext>
          </a:extLst>
        </xdr:cNvPr>
        <xdr:cNvSpPr/>
      </xdr:nvSpPr>
      <xdr:spPr>
        <a:xfrm>
          <a:off x="2106070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3</xdr:col>
      <xdr:colOff>407446</xdr:colOff>
      <xdr:row>0</xdr:row>
      <xdr:rowOff>0</xdr:rowOff>
    </xdr:from>
    <xdr:to>
      <xdr:col>4</xdr:col>
      <xdr:colOff>517513</xdr:colOff>
      <xdr:row>1</xdr:row>
      <xdr:rowOff>15000</xdr:rowOff>
    </xdr:to>
    <xdr:sp macro="" textlink="">
      <xdr:nvSpPr>
        <xdr:cNvPr id="28" name="Retângulo 27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500-00001C000000}"/>
            </a:ext>
          </a:extLst>
        </xdr:cNvPr>
        <xdr:cNvSpPr/>
      </xdr:nvSpPr>
      <xdr:spPr>
        <a:xfrm>
          <a:off x="3255421" y="0"/>
          <a:ext cx="1072092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LOCAÇÃO</a:t>
          </a:r>
        </a:p>
      </xdr:txBody>
    </xdr:sp>
    <xdr:clientData/>
  </xdr:twoCellAnchor>
  <xdr:twoCellAnchor editAs="absolute">
    <xdr:from>
      <xdr:col>4</xdr:col>
      <xdr:colOff>574667</xdr:colOff>
      <xdr:row>0</xdr:row>
      <xdr:rowOff>0</xdr:rowOff>
    </xdr:from>
    <xdr:to>
      <xdr:col>4</xdr:col>
      <xdr:colOff>1649934</xdr:colOff>
      <xdr:row>1</xdr:row>
      <xdr:rowOff>15000</xdr:rowOff>
    </xdr:to>
    <xdr:sp macro="" textlink="">
      <xdr:nvSpPr>
        <xdr:cNvPr id="29" name="Retângulo 28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500-00001D000000}"/>
            </a:ext>
          </a:extLst>
        </xdr:cNvPr>
        <xdr:cNvSpPr/>
      </xdr:nvSpPr>
      <xdr:spPr>
        <a:xfrm>
          <a:off x="4384667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ALUGUEL</a:t>
          </a:r>
        </a:p>
      </xdr:txBody>
    </xdr:sp>
    <xdr:clientData/>
  </xdr:twoCellAnchor>
  <xdr:twoCellAnchor editAs="absolute">
    <xdr:from>
      <xdr:col>4</xdr:col>
      <xdr:colOff>1707081</xdr:colOff>
      <xdr:row>0</xdr:row>
      <xdr:rowOff>0</xdr:rowOff>
    </xdr:from>
    <xdr:to>
      <xdr:col>4</xdr:col>
      <xdr:colOff>2782348</xdr:colOff>
      <xdr:row>1</xdr:row>
      <xdr:rowOff>15000</xdr:rowOff>
    </xdr:to>
    <xdr:sp macro="" textlink="">
      <xdr:nvSpPr>
        <xdr:cNvPr id="30" name="Retângulo 29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500-00001E000000}"/>
            </a:ext>
          </a:extLst>
        </xdr:cNvPr>
        <xdr:cNvSpPr/>
      </xdr:nvSpPr>
      <xdr:spPr>
        <a:xfrm>
          <a:off x="5517081" y="0"/>
          <a:ext cx="1075267" cy="396000"/>
        </a:xfrm>
        <a:prstGeom prst="rect">
          <a:avLst/>
        </a:prstGeom>
        <a:solidFill>
          <a:schemeClr val="accent1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FINANCIAMENTO</a:t>
          </a:r>
        </a:p>
      </xdr:txBody>
    </xdr:sp>
    <xdr:clientData/>
  </xdr:twoCellAnchor>
  <xdr:twoCellAnchor editAs="absolute">
    <xdr:from>
      <xdr:col>4</xdr:col>
      <xdr:colOff>2839497</xdr:colOff>
      <xdr:row>0</xdr:row>
      <xdr:rowOff>0</xdr:rowOff>
    </xdr:from>
    <xdr:to>
      <xdr:col>4</xdr:col>
      <xdr:colOff>3914764</xdr:colOff>
      <xdr:row>1</xdr:row>
      <xdr:rowOff>15000</xdr:rowOff>
    </xdr:to>
    <xdr:sp macro="" textlink="">
      <xdr:nvSpPr>
        <xdr:cNvPr id="31" name="Retângulo 30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00000000-0008-0000-0500-00001F000000}"/>
            </a:ext>
          </a:extLst>
        </xdr:cNvPr>
        <xdr:cNvSpPr/>
      </xdr:nvSpPr>
      <xdr:spPr>
        <a:xfrm>
          <a:off x="6649497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MANUTENÇÃO</a:t>
          </a:r>
        </a:p>
      </xdr:txBody>
    </xdr:sp>
    <xdr:clientData/>
  </xdr:twoCellAnchor>
  <xdr:twoCellAnchor editAs="absolute">
    <xdr:from>
      <xdr:col>4</xdr:col>
      <xdr:colOff>3971914</xdr:colOff>
      <xdr:row>0</xdr:row>
      <xdr:rowOff>0</xdr:rowOff>
    </xdr:from>
    <xdr:to>
      <xdr:col>4</xdr:col>
      <xdr:colOff>5047181</xdr:colOff>
      <xdr:row>1</xdr:row>
      <xdr:rowOff>15000</xdr:rowOff>
    </xdr:to>
    <xdr:sp macro="" textlink="">
      <xdr:nvSpPr>
        <xdr:cNvPr id="32" name="Retângulo 31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00000000-0008-0000-0500-000020000000}"/>
            </a:ext>
          </a:extLst>
        </xdr:cNvPr>
        <xdr:cNvSpPr/>
      </xdr:nvSpPr>
      <xdr:spPr>
        <a:xfrm>
          <a:off x="7781914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4</xdr:col>
      <xdr:colOff>5125496</xdr:colOff>
      <xdr:row>0</xdr:row>
      <xdr:rowOff>0</xdr:rowOff>
    </xdr:from>
    <xdr:to>
      <xdr:col>6</xdr:col>
      <xdr:colOff>171438</xdr:colOff>
      <xdr:row>1</xdr:row>
      <xdr:rowOff>15000</xdr:rowOff>
    </xdr:to>
    <xdr:sp macro="" textlink="">
      <xdr:nvSpPr>
        <xdr:cNvPr id="33" name="Retângulo 32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00000000-0008-0000-0500-000021000000}"/>
            </a:ext>
          </a:extLst>
        </xdr:cNvPr>
        <xdr:cNvSpPr/>
      </xdr:nvSpPr>
      <xdr:spPr>
        <a:xfrm>
          <a:off x="8935496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6</xdr:col>
      <xdr:colOff>239173</xdr:colOff>
      <xdr:row>0</xdr:row>
      <xdr:rowOff>0</xdr:rowOff>
    </xdr:from>
    <xdr:to>
      <xdr:col>8</xdr:col>
      <xdr:colOff>95240</xdr:colOff>
      <xdr:row>1</xdr:row>
      <xdr:rowOff>15000</xdr:rowOff>
    </xdr:to>
    <xdr:sp macro="" textlink="">
      <xdr:nvSpPr>
        <xdr:cNvPr id="34" name="Retângulo 33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00000000-0008-0000-0500-000022000000}"/>
            </a:ext>
          </a:extLst>
        </xdr:cNvPr>
        <xdr:cNvSpPr/>
      </xdr:nvSpPr>
      <xdr:spPr>
        <a:xfrm>
          <a:off x="10078498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INSTRUÇÕES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822794</xdr:colOff>
      <xdr:row>1</xdr:row>
      <xdr:rowOff>15000</xdr:rowOff>
    </xdr:to>
    <xdr:pic>
      <xdr:nvPicPr>
        <xdr:cNvPr id="35" name="Imagem 34">
          <a:extLst>
            <a:ext uri="{FF2B5EF4-FFF2-40B4-BE49-F238E27FC236}">
              <a16:creationId xmlns="" xmlns:a16="http://schemas.microsoft.com/office/drawing/2014/main" id="{00000000-0008-0000-05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3769" cy="396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596892</xdr:colOff>
      <xdr:row>1</xdr:row>
      <xdr:rowOff>42332</xdr:rowOff>
    </xdr:from>
    <xdr:to>
      <xdr:col>3</xdr:col>
      <xdr:colOff>74076</xdr:colOff>
      <xdr:row>2</xdr:row>
      <xdr:rowOff>48832</xdr:rowOff>
    </xdr:to>
    <xdr:sp macro="" textlink="">
      <xdr:nvSpPr>
        <xdr:cNvPr id="14" name="Retângulo 13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600-00000E000000}"/>
            </a:ext>
          </a:extLst>
        </xdr:cNvPr>
        <xdr:cNvSpPr/>
      </xdr:nvSpPr>
      <xdr:spPr>
        <a:xfrm>
          <a:off x="2110309" y="423332"/>
          <a:ext cx="1075267" cy="324000"/>
        </a:xfrm>
        <a:prstGeom prst="rect">
          <a:avLst/>
        </a:prstGeom>
        <a:solidFill>
          <a:schemeClr val="bg1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Manutenção</a:t>
          </a:r>
        </a:p>
      </xdr:txBody>
    </xdr:sp>
    <xdr:clientData/>
  </xdr:twoCellAnchor>
  <xdr:twoCellAnchor editAs="absolute">
    <xdr:from>
      <xdr:col>3</xdr:col>
      <xdr:colOff>179914</xdr:colOff>
      <xdr:row>1</xdr:row>
      <xdr:rowOff>42332</xdr:rowOff>
    </xdr:from>
    <xdr:to>
      <xdr:col>3</xdr:col>
      <xdr:colOff>1255181</xdr:colOff>
      <xdr:row>2</xdr:row>
      <xdr:rowOff>48832</xdr:rowOff>
    </xdr:to>
    <xdr:sp macro="" textlink="">
      <xdr:nvSpPr>
        <xdr:cNvPr id="15" name="Retângulo 14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600-00000F000000}"/>
            </a:ext>
          </a:extLst>
        </xdr:cNvPr>
        <xdr:cNvSpPr/>
      </xdr:nvSpPr>
      <xdr:spPr>
        <a:xfrm>
          <a:off x="3291414" y="423332"/>
          <a:ext cx="1075267" cy="324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Despesa</a:t>
          </a:r>
        </a:p>
      </xdr:txBody>
    </xdr:sp>
    <xdr:clientData/>
  </xdr:twoCellAnchor>
  <xdr:twoCellAnchor editAs="absolute">
    <xdr:from>
      <xdr:col>2</xdr:col>
      <xdr:colOff>591595</xdr:colOff>
      <xdr:row>0</xdr:row>
      <xdr:rowOff>0</xdr:rowOff>
    </xdr:from>
    <xdr:to>
      <xdr:col>3</xdr:col>
      <xdr:colOff>66662</xdr:colOff>
      <xdr:row>1</xdr:row>
      <xdr:rowOff>15000</xdr:rowOff>
    </xdr:to>
    <xdr:sp macro="" textlink="">
      <xdr:nvSpPr>
        <xdr:cNvPr id="16" name="Retângulo 15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600-000010000000}"/>
            </a:ext>
          </a:extLst>
        </xdr:cNvPr>
        <xdr:cNvSpPr/>
      </xdr:nvSpPr>
      <xdr:spPr>
        <a:xfrm>
          <a:off x="2106070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3</xdr:col>
      <xdr:colOff>140746</xdr:colOff>
      <xdr:row>0</xdr:row>
      <xdr:rowOff>0</xdr:rowOff>
    </xdr:from>
    <xdr:to>
      <xdr:col>3</xdr:col>
      <xdr:colOff>1212838</xdr:colOff>
      <xdr:row>1</xdr:row>
      <xdr:rowOff>15000</xdr:rowOff>
    </xdr:to>
    <xdr:sp macro="" textlink="">
      <xdr:nvSpPr>
        <xdr:cNvPr id="17" name="Retângulo 16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600-000011000000}"/>
            </a:ext>
          </a:extLst>
        </xdr:cNvPr>
        <xdr:cNvSpPr/>
      </xdr:nvSpPr>
      <xdr:spPr>
        <a:xfrm>
          <a:off x="3255421" y="0"/>
          <a:ext cx="1072092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LOCAÇÃO</a:t>
          </a:r>
        </a:p>
      </xdr:txBody>
    </xdr:sp>
    <xdr:clientData/>
  </xdr:twoCellAnchor>
  <xdr:twoCellAnchor editAs="absolute">
    <xdr:from>
      <xdr:col>3</xdr:col>
      <xdr:colOff>1269992</xdr:colOff>
      <xdr:row>0</xdr:row>
      <xdr:rowOff>0</xdr:rowOff>
    </xdr:from>
    <xdr:to>
      <xdr:col>3</xdr:col>
      <xdr:colOff>2345259</xdr:colOff>
      <xdr:row>1</xdr:row>
      <xdr:rowOff>15000</xdr:rowOff>
    </xdr:to>
    <xdr:sp macro="" textlink="">
      <xdr:nvSpPr>
        <xdr:cNvPr id="18" name="Retângulo 17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00000000-0008-0000-0600-000012000000}"/>
            </a:ext>
          </a:extLst>
        </xdr:cNvPr>
        <xdr:cNvSpPr/>
      </xdr:nvSpPr>
      <xdr:spPr>
        <a:xfrm>
          <a:off x="4384667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ALUGUEL</a:t>
          </a:r>
        </a:p>
      </xdr:txBody>
    </xdr:sp>
    <xdr:clientData/>
  </xdr:twoCellAnchor>
  <xdr:twoCellAnchor editAs="absolute">
    <xdr:from>
      <xdr:col>3</xdr:col>
      <xdr:colOff>2402406</xdr:colOff>
      <xdr:row>0</xdr:row>
      <xdr:rowOff>0</xdr:rowOff>
    </xdr:from>
    <xdr:to>
      <xdr:col>4</xdr:col>
      <xdr:colOff>286798</xdr:colOff>
      <xdr:row>1</xdr:row>
      <xdr:rowOff>15000</xdr:rowOff>
    </xdr:to>
    <xdr:sp macro="" textlink="">
      <xdr:nvSpPr>
        <xdr:cNvPr id="19" name="Retângulo 18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00000000-0008-0000-0600-000013000000}"/>
            </a:ext>
          </a:extLst>
        </xdr:cNvPr>
        <xdr:cNvSpPr/>
      </xdr:nvSpPr>
      <xdr:spPr>
        <a:xfrm>
          <a:off x="5517081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FINANCIAMENTO</a:t>
          </a:r>
        </a:p>
      </xdr:txBody>
    </xdr:sp>
    <xdr:clientData/>
  </xdr:twoCellAnchor>
  <xdr:twoCellAnchor editAs="absolute">
    <xdr:from>
      <xdr:col>4</xdr:col>
      <xdr:colOff>343947</xdr:colOff>
      <xdr:row>0</xdr:row>
      <xdr:rowOff>0</xdr:rowOff>
    </xdr:from>
    <xdr:to>
      <xdr:col>4</xdr:col>
      <xdr:colOff>1419214</xdr:colOff>
      <xdr:row>1</xdr:row>
      <xdr:rowOff>15000</xdr:rowOff>
    </xdr:to>
    <xdr:sp macro="" textlink="">
      <xdr:nvSpPr>
        <xdr:cNvPr id="20" name="Retângulo 19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600-000014000000}"/>
            </a:ext>
          </a:extLst>
        </xdr:cNvPr>
        <xdr:cNvSpPr/>
      </xdr:nvSpPr>
      <xdr:spPr>
        <a:xfrm>
          <a:off x="6649497" y="0"/>
          <a:ext cx="1075267" cy="396000"/>
        </a:xfrm>
        <a:prstGeom prst="rect">
          <a:avLst/>
        </a:prstGeom>
        <a:solidFill>
          <a:schemeClr val="accent1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MANUTENÇÃO</a:t>
          </a:r>
        </a:p>
      </xdr:txBody>
    </xdr:sp>
    <xdr:clientData/>
  </xdr:twoCellAnchor>
  <xdr:twoCellAnchor editAs="absolute">
    <xdr:from>
      <xdr:col>4</xdr:col>
      <xdr:colOff>1476364</xdr:colOff>
      <xdr:row>0</xdr:row>
      <xdr:rowOff>0</xdr:rowOff>
    </xdr:from>
    <xdr:to>
      <xdr:col>5</xdr:col>
      <xdr:colOff>513281</xdr:colOff>
      <xdr:row>1</xdr:row>
      <xdr:rowOff>15000</xdr:rowOff>
    </xdr:to>
    <xdr:sp macro="" textlink="">
      <xdr:nvSpPr>
        <xdr:cNvPr id="21" name="Retângulo 20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00000000-0008-0000-0600-000015000000}"/>
            </a:ext>
          </a:extLst>
        </xdr:cNvPr>
        <xdr:cNvSpPr/>
      </xdr:nvSpPr>
      <xdr:spPr>
        <a:xfrm>
          <a:off x="7781914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5</xdr:col>
      <xdr:colOff>591596</xdr:colOff>
      <xdr:row>0</xdr:row>
      <xdr:rowOff>0</xdr:rowOff>
    </xdr:from>
    <xdr:to>
      <xdr:col>6</xdr:col>
      <xdr:colOff>438138</xdr:colOff>
      <xdr:row>1</xdr:row>
      <xdr:rowOff>15000</xdr:rowOff>
    </xdr:to>
    <xdr:sp macro="" textlink="">
      <xdr:nvSpPr>
        <xdr:cNvPr id="22" name="Retângulo 21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00000000-0008-0000-0600-000016000000}"/>
            </a:ext>
          </a:extLst>
        </xdr:cNvPr>
        <xdr:cNvSpPr/>
      </xdr:nvSpPr>
      <xdr:spPr>
        <a:xfrm>
          <a:off x="8935496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6</xdr:col>
      <xdr:colOff>505873</xdr:colOff>
      <xdr:row>0</xdr:row>
      <xdr:rowOff>0</xdr:rowOff>
    </xdr:from>
    <xdr:to>
      <xdr:col>7</xdr:col>
      <xdr:colOff>495290</xdr:colOff>
      <xdr:row>1</xdr:row>
      <xdr:rowOff>15000</xdr:rowOff>
    </xdr:to>
    <xdr:sp macro="" textlink="">
      <xdr:nvSpPr>
        <xdr:cNvPr id="23" name="Retângulo 22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00000000-0008-0000-0600-000017000000}"/>
            </a:ext>
          </a:extLst>
        </xdr:cNvPr>
        <xdr:cNvSpPr/>
      </xdr:nvSpPr>
      <xdr:spPr>
        <a:xfrm>
          <a:off x="10078498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INSTRUÇÕES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822794</xdr:colOff>
      <xdr:row>1</xdr:row>
      <xdr:rowOff>15000</xdr:rowOff>
    </xdr:to>
    <xdr:pic>
      <xdr:nvPicPr>
        <xdr:cNvPr id="24" name="Imagem 23">
          <a:extLst>
            <a:ext uri="{FF2B5EF4-FFF2-40B4-BE49-F238E27FC236}">
              <a16:creationId xmlns="" xmlns:a16="http://schemas.microsoft.com/office/drawing/2014/main" id="{00000000-0008-0000-06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3769" cy="396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1641475</xdr:colOff>
      <xdr:row>2</xdr:row>
      <xdr:rowOff>175683</xdr:rowOff>
    </xdr:from>
    <xdr:to>
      <xdr:col>6</xdr:col>
      <xdr:colOff>486833</xdr:colOff>
      <xdr:row>3</xdr:row>
      <xdr:rowOff>196826</xdr:rowOff>
    </xdr:to>
    <xdr:sp macro="" textlink="">
      <xdr:nvSpPr>
        <xdr:cNvPr id="2" name="CaixaDeTexto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5546725" y="874183"/>
          <a:ext cx="58832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wrap="square" rtlCol="0" anchor="t">
          <a:spAutoFit/>
        </a:bodyPr>
        <a:lstStyle/>
        <a:p>
          <a:r>
            <a:rPr lang="pt-BR" sz="1100"/>
            <a:t>Faça o registros de outras despesas com veículo</a:t>
          </a:r>
          <a:r>
            <a:rPr lang="pt-BR" sz="1100" baseline="0"/>
            <a:t> informando o tipo de despesa, descrição e o valor.</a:t>
          </a:r>
          <a:endParaRPr lang="pt-BR" sz="1100"/>
        </a:p>
      </xdr:txBody>
    </xdr:sp>
    <xdr:clientData/>
  </xdr:twoCellAnchor>
  <xdr:twoCellAnchor editAs="absolute">
    <xdr:from>
      <xdr:col>1</xdr:col>
      <xdr:colOff>1930392</xdr:colOff>
      <xdr:row>1</xdr:row>
      <xdr:rowOff>42332</xdr:rowOff>
    </xdr:from>
    <xdr:to>
      <xdr:col>2</xdr:col>
      <xdr:colOff>666743</xdr:colOff>
      <xdr:row>2</xdr:row>
      <xdr:rowOff>48832</xdr:rowOff>
    </xdr:to>
    <xdr:sp macro="" textlink="">
      <xdr:nvSpPr>
        <xdr:cNvPr id="14" name="Retângulo 13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700-00000E000000}"/>
            </a:ext>
          </a:extLst>
        </xdr:cNvPr>
        <xdr:cNvSpPr/>
      </xdr:nvSpPr>
      <xdr:spPr>
        <a:xfrm>
          <a:off x="2110309" y="423332"/>
          <a:ext cx="1075267" cy="324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Manutenção</a:t>
          </a:r>
        </a:p>
      </xdr:txBody>
    </xdr:sp>
    <xdr:clientData/>
  </xdr:twoCellAnchor>
  <xdr:twoCellAnchor editAs="absolute">
    <xdr:from>
      <xdr:col>2</xdr:col>
      <xdr:colOff>772581</xdr:colOff>
      <xdr:row>1</xdr:row>
      <xdr:rowOff>42332</xdr:rowOff>
    </xdr:from>
    <xdr:to>
      <xdr:col>3</xdr:col>
      <xdr:colOff>461431</xdr:colOff>
      <xdr:row>2</xdr:row>
      <xdr:rowOff>48832</xdr:rowOff>
    </xdr:to>
    <xdr:sp macro="" textlink="">
      <xdr:nvSpPr>
        <xdr:cNvPr id="15" name="Retângulo 14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700-00000F000000}"/>
            </a:ext>
          </a:extLst>
        </xdr:cNvPr>
        <xdr:cNvSpPr/>
      </xdr:nvSpPr>
      <xdr:spPr>
        <a:xfrm>
          <a:off x="3291414" y="423332"/>
          <a:ext cx="1075267" cy="324000"/>
        </a:xfrm>
        <a:prstGeom prst="rect">
          <a:avLst/>
        </a:prstGeom>
        <a:solidFill>
          <a:schemeClr val="bg1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Despesa</a:t>
          </a:r>
        </a:p>
      </xdr:txBody>
    </xdr:sp>
    <xdr:clientData/>
  </xdr:twoCellAnchor>
  <xdr:twoCellAnchor editAs="absolute">
    <xdr:from>
      <xdr:col>1</xdr:col>
      <xdr:colOff>1925095</xdr:colOff>
      <xdr:row>0</xdr:row>
      <xdr:rowOff>0</xdr:rowOff>
    </xdr:from>
    <xdr:to>
      <xdr:col>2</xdr:col>
      <xdr:colOff>657212</xdr:colOff>
      <xdr:row>1</xdr:row>
      <xdr:rowOff>15000</xdr:rowOff>
    </xdr:to>
    <xdr:sp macro="" textlink="">
      <xdr:nvSpPr>
        <xdr:cNvPr id="16" name="Retângulo 15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700-000010000000}"/>
            </a:ext>
          </a:extLst>
        </xdr:cNvPr>
        <xdr:cNvSpPr/>
      </xdr:nvSpPr>
      <xdr:spPr>
        <a:xfrm>
          <a:off x="2106070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2</xdr:col>
      <xdr:colOff>731296</xdr:colOff>
      <xdr:row>0</xdr:row>
      <xdr:rowOff>0</xdr:rowOff>
    </xdr:from>
    <xdr:to>
      <xdr:col>3</xdr:col>
      <xdr:colOff>412738</xdr:colOff>
      <xdr:row>1</xdr:row>
      <xdr:rowOff>15000</xdr:rowOff>
    </xdr:to>
    <xdr:sp macro="" textlink="">
      <xdr:nvSpPr>
        <xdr:cNvPr id="17" name="Retângulo 16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700-000011000000}"/>
            </a:ext>
          </a:extLst>
        </xdr:cNvPr>
        <xdr:cNvSpPr/>
      </xdr:nvSpPr>
      <xdr:spPr>
        <a:xfrm>
          <a:off x="3255421" y="0"/>
          <a:ext cx="1072092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LOCAÇÃO</a:t>
          </a:r>
        </a:p>
      </xdr:txBody>
    </xdr:sp>
    <xdr:clientData/>
  </xdr:twoCellAnchor>
  <xdr:twoCellAnchor editAs="absolute">
    <xdr:from>
      <xdr:col>3</xdr:col>
      <xdr:colOff>469892</xdr:colOff>
      <xdr:row>0</xdr:row>
      <xdr:rowOff>0</xdr:rowOff>
    </xdr:from>
    <xdr:to>
      <xdr:col>3</xdr:col>
      <xdr:colOff>1545159</xdr:colOff>
      <xdr:row>1</xdr:row>
      <xdr:rowOff>15000</xdr:rowOff>
    </xdr:to>
    <xdr:sp macro="" textlink="">
      <xdr:nvSpPr>
        <xdr:cNvPr id="18" name="Retângulo 17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00000000-0008-0000-0700-000012000000}"/>
            </a:ext>
          </a:extLst>
        </xdr:cNvPr>
        <xdr:cNvSpPr/>
      </xdr:nvSpPr>
      <xdr:spPr>
        <a:xfrm>
          <a:off x="4384667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ALUGUEL</a:t>
          </a:r>
        </a:p>
      </xdr:txBody>
    </xdr:sp>
    <xdr:clientData/>
  </xdr:twoCellAnchor>
  <xdr:twoCellAnchor editAs="absolute">
    <xdr:from>
      <xdr:col>3</xdr:col>
      <xdr:colOff>1602306</xdr:colOff>
      <xdr:row>0</xdr:row>
      <xdr:rowOff>0</xdr:rowOff>
    </xdr:from>
    <xdr:to>
      <xdr:col>4</xdr:col>
      <xdr:colOff>86773</xdr:colOff>
      <xdr:row>1</xdr:row>
      <xdr:rowOff>15000</xdr:rowOff>
    </xdr:to>
    <xdr:sp macro="" textlink="">
      <xdr:nvSpPr>
        <xdr:cNvPr id="19" name="Retângulo 18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00000000-0008-0000-0700-000013000000}"/>
            </a:ext>
          </a:extLst>
        </xdr:cNvPr>
        <xdr:cNvSpPr/>
      </xdr:nvSpPr>
      <xdr:spPr>
        <a:xfrm>
          <a:off x="5517081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FINANCIAMENTO</a:t>
          </a:r>
        </a:p>
      </xdr:txBody>
    </xdr:sp>
    <xdr:clientData/>
  </xdr:twoCellAnchor>
  <xdr:twoCellAnchor editAs="absolute">
    <xdr:from>
      <xdr:col>4</xdr:col>
      <xdr:colOff>143922</xdr:colOff>
      <xdr:row>0</xdr:row>
      <xdr:rowOff>0</xdr:rowOff>
    </xdr:from>
    <xdr:to>
      <xdr:col>4</xdr:col>
      <xdr:colOff>1219189</xdr:colOff>
      <xdr:row>1</xdr:row>
      <xdr:rowOff>15000</xdr:rowOff>
    </xdr:to>
    <xdr:sp macro="" textlink="">
      <xdr:nvSpPr>
        <xdr:cNvPr id="20" name="Retângulo 19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700-000014000000}"/>
            </a:ext>
          </a:extLst>
        </xdr:cNvPr>
        <xdr:cNvSpPr/>
      </xdr:nvSpPr>
      <xdr:spPr>
        <a:xfrm>
          <a:off x="6649497" y="0"/>
          <a:ext cx="1075267" cy="396000"/>
        </a:xfrm>
        <a:prstGeom prst="rect">
          <a:avLst/>
        </a:prstGeom>
        <a:solidFill>
          <a:schemeClr val="accent1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MANUTENÇÃO</a:t>
          </a:r>
        </a:p>
      </xdr:txBody>
    </xdr:sp>
    <xdr:clientData/>
  </xdr:twoCellAnchor>
  <xdr:twoCellAnchor editAs="absolute">
    <xdr:from>
      <xdr:col>4</xdr:col>
      <xdr:colOff>1276339</xdr:colOff>
      <xdr:row>0</xdr:row>
      <xdr:rowOff>0</xdr:rowOff>
    </xdr:from>
    <xdr:to>
      <xdr:col>4</xdr:col>
      <xdr:colOff>2351606</xdr:colOff>
      <xdr:row>1</xdr:row>
      <xdr:rowOff>15000</xdr:rowOff>
    </xdr:to>
    <xdr:sp macro="" textlink="">
      <xdr:nvSpPr>
        <xdr:cNvPr id="21" name="Retângulo 20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00000000-0008-0000-0700-000015000000}"/>
            </a:ext>
          </a:extLst>
        </xdr:cNvPr>
        <xdr:cNvSpPr/>
      </xdr:nvSpPr>
      <xdr:spPr>
        <a:xfrm>
          <a:off x="7781914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4</xdr:col>
      <xdr:colOff>2429921</xdr:colOff>
      <xdr:row>0</xdr:row>
      <xdr:rowOff>0</xdr:rowOff>
    </xdr:from>
    <xdr:to>
      <xdr:col>5</xdr:col>
      <xdr:colOff>285738</xdr:colOff>
      <xdr:row>1</xdr:row>
      <xdr:rowOff>15000</xdr:rowOff>
    </xdr:to>
    <xdr:sp macro="" textlink="">
      <xdr:nvSpPr>
        <xdr:cNvPr id="22" name="Retângulo 21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00000000-0008-0000-0700-000016000000}"/>
            </a:ext>
          </a:extLst>
        </xdr:cNvPr>
        <xdr:cNvSpPr/>
      </xdr:nvSpPr>
      <xdr:spPr>
        <a:xfrm>
          <a:off x="8935496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5</xdr:col>
      <xdr:colOff>353473</xdr:colOff>
      <xdr:row>0</xdr:row>
      <xdr:rowOff>0</xdr:rowOff>
    </xdr:from>
    <xdr:to>
      <xdr:col>6</xdr:col>
      <xdr:colOff>200015</xdr:colOff>
      <xdr:row>1</xdr:row>
      <xdr:rowOff>15000</xdr:rowOff>
    </xdr:to>
    <xdr:sp macro="" textlink="">
      <xdr:nvSpPr>
        <xdr:cNvPr id="23" name="Retângulo 22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00000000-0008-0000-0700-000017000000}"/>
            </a:ext>
          </a:extLst>
        </xdr:cNvPr>
        <xdr:cNvSpPr/>
      </xdr:nvSpPr>
      <xdr:spPr>
        <a:xfrm>
          <a:off x="10078498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INSTRUÇÕES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822794</xdr:colOff>
      <xdr:row>1</xdr:row>
      <xdr:rowOff>15000</xdr:rowOff>
    </xdr:to>
    <xdr:pic>
      <xdr:nvPicPr>
        <xdr:cNvPr id="24" name="Imagem 23">
          <a:extLst>
            <a:ext uri="{FF2B5EF4-FFF2-40B4-BE49-F238E27FC236}">
              <a16:creationId xmlns="" xmlns:a16="http://schemas.microsoft.com/office/drawing/2014/main" id="{00000000-0008-0000-07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03769" cy="396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2084883</xdr:colOff>
      <xdr:row>1</xdr:row>
      <xdr:rowOff>31741</xdr:rowOff>
    </xdr:from>
    <xdr:to>
      <xdr:col>2</xdr:col>
      <xdr:colOff>915995</xdr:colOff>
      <xdr:row>2</xdr:row>
      <xdr:rowOff>38241</xdr:rowOff>
    </xdr:to>
    <xdr:sp macro="" textlink="">
      <xdr:nvSpPr>
        <xdr:cNvPr id="22" name="Retângulo 2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800-000016000000}"/>
            </a:ext>
          </a:extLst>
        </xdr:cNvPr>
        <xdr:cNvSpPr/>
      </xdr:nvSpPr>
      <xdr:spPr>
        <a:xfrm>
          <a:off x="2264800" y="412741"/>
          <a:ext cx="1402862" cy="324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 b="0">
              <a:solidFill>
                <a:schemeClr val="bg1"/>
              </a:solidFill>
            </a:rPr>
            <a:t>Geral</a:t>
          </a:r>
        </a:p>
      </xdr:txBody>
    </xdr:sp>
    <xdr:clientData/>
  </xdr:twoCellAnchor>
  <xdr:twoCellAnchor editAs="absolute">
    <xdr:from>
      <xdr:col>2</xdr:col>
      <xdr:colOff>946115</xdr:colOff>
      <xdr:row>1</xdr:row>
      <xdr:rowOff>31741</xdr:rowOff>
    </xdr:from>
    <xdr:to>
      <xdr:col>3</xdr:col>
      <xdr:colOff>1110725</xdr:colOff>
      <xdr:row>2</xdr:row>
      <xdr:rowOff>38241</xdr:rowOff>
    </xdr:to>
    <xdr:sp macro="" textlink="">
      <xdr:nvSpPr>
        <xdr:cNvPr id="23" name="Retângulo 2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800-000017000000}"/>
            </a:ext>
          </a:extLst>
        </xdr:cNvPr>
        <xdr:cNvSpPr/>
      </xdr:nvSpPr>
      <xdr:spPr>
        <a:xfrm>
          <a:off x="3697782" y="412741"/>
          <a:ext cx="1402860" cy="324000"/>
        </a:xfrm>
        <a:prstGeom prst="rect">
          <a:avLst/>
        </a:prstGeom>
        <a:solidFill>
          <a:schemeClr val="bg1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Manutenção</a:t>
          </a:r>
        </a:p>
      </xdr:txBody>
    </xdr:sp>
    <xdr:clientData/>
  </xdr:twoCellAnchor>
  <xdr:twoCellAnchor editAs="absolute">
    <xdr:from>
      <xdr:col>3</xdr:col>
      <xdr:colOff>1130259</xdr:colOff>
      <xdr:row>1</xdr:row>
      <xdr:rowOff>31741</xdr:rowOff>
    </xdr:from>
    <xdr:to>
      <xdr:col>5</xdr:col>
      <xdr:colOff>1195881</xdr:colOff>
      <xdr:row>2</xdr:row>
      <xdr:rowOff>38241</xdr:rowOff>
    </xdr:to>
    <xdr:sp macro="" textlink="">
      <xdr:nvSpPr>
        <xdr:cNvPr id="24" name="Retângulo 23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800-000018000000}"/>
            </a:ext>
          </a:extLst>
        </xdr:cNvPr>
        <xdr:cNvSpPr/>
      </xdr:nvSpPr>
      <xdr:spPr>
        <a:xfrm>
          <a:off x="5120176" y="412741"/>
          <a:ext cx="1409705" cy="324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solidFill>
                <a:schemeClr val="bg1">
                  <a:lumMod val="100000"/>
                </a:schemeClr>
              </a:solidFill>
            </a:rPr>
            <a:t>Análise Individual</a:t>
          </a:r>
        </a:p>
      </xdr:txBody>
    </xdr:sp>
    <xdr:clientData/>
  </xdr:twoCellAnchor>
  <xdr:twoCellAnchor editAs="oneCell">
    <xdr:from>
      <xdr:col>7</xdr:col>
      <xdr:colOff>133085</xdr:colOff>
      <xdr:row>5</xdr:row>
      <xdr:rowOff>35984</xdr:rowOff>
    </xdr:from>
    <xdr:to>
      <xdr:col>10</xdr:col>
      <xdr:colOff>1202001</xdr:colOff>
      <xdr:row>9</xdr:row>
      <xdr:rowOff>349250</xdr:rowOff>
    </xdr:to>
    <xdr:graphicFrame macro="">
      <xdr:nvGraphicFramePr>
        <xdr:cNvPr id="3" name="Gráfico 2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5</xdr:col>
      <xdr:colOff>21166</xdr:colOff>
      <xdr:row>10</xdr:row>
      <xdr:rowOff>46566</xdr:rowOff>
    </xdr:from>
    <xdr:to>
      <xdr:col>7</xdr:col>
      <xdr:colOff>873916</xdr:colOff>
      <xdr:row>22</xdr:row>
      <xdr:rowOff>380999</xdr:rowOff>
    </xdr:to>
    <xdr:graphicFrame macro="">
      <xdr:nvGraphicFramePr>
        <xdr:cNvPr id="4" name="Gráfico 3">
          <a:extLst>
            <a:ext uri="{FF2B5EF4-FFF2-40B4-BE49-F238E27FC236}">
              <a16:creationId xmlns="" xmlns:a16="http://schemas.microsoft.com/office/drawing/2014/main" id="{00000000-0008-0000-08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7</xdr:col>
      <xdr:colOff>920751</xdr:colOff>
      <xdr:row>10</xdr:row>
      <xdr:rowOff>46566</xdr:rowOff>
    </xdr:from>
    <xdr:to>
      <xdr:col>10</xdr:col>
      <xdr:colOff>1202001</xdr:colOff>
      <xdr:row>22</xdr:row>
      <xdr:rowOff>353483</xdr:rowOff>
    </xdr:to>
    <xdr:graphicFrame macro="">
      <xdr:nvGraphicFramePr>
        <xdr:cNvPr id="18" name="Gráfico 17">
          <a:extLst>
            <a:ext uri="{FF2B5EF4-FFF2-40B4-BE49-F238E27FC236}">
              <a16:creationId xmlns="" xmlns:a16="http://schemas.microsoft.com/office/drawing/2014/main" id="{00000000-0008-0000-08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absolute">
    <xdr:from>
      <xdr:col>1</xdr:col>
      <xdr:colOff>2106070</xdr:colOff>
      <xdr:row>0</xdr:row>
      <xdr:rowOff>0</xdr:rowOff>
    </xdr:from>
    <xdr:to>
      <xdr:col>2</xdr:col>
      <xdr:colOff>609587</xdr:colOff>
      <xdr:row>1</xdr:row>
      <xdr:rowOff>15000</xdr:rowOff>
    </xdr:to>
    <xdr:sp macro="" textlink="">
      <xdr:nvSpPr>
        <xdr:cNvPr id="19" name="Retângulo 18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00000000-0008-0000-0800-000013000000}"/>
            </a:ext>
          </a:extLst>
        </xdr:cNvPr>
        <xdr:cNvSpPr/>
      </xdr:nvSpPr>
      <xdr:spPr>
        <a:xfrm>
          <a:off x="2287045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CADASTRO</a:t>
          </a:r>
        </a:p>
      </xdr:txBody>
    </xdr:sp>
    <xdr:clientData/>
  </xdr:twoCellAnchor>
  <xdr:twoCellAnchor editAs="absolute">
    <xdr:from>
      <xdr:col>2</xdr:col>
      <xdr:colOff>683671</xdr:colOff>
      <xdr:row>0</xdr:row>
      <xdr:rowOff>0</xdr:rowOff>
    </xdr:from>
    <xdr:to>
      <xdr:col>3</xdr:col>
      <xdr:colOff>517513</xdr:colOff>
      <xdr:row>1</xdr:row>
      <xdr:rowOff>15000</xdr:rowOff>
    </xdr:to>
    <xdr:sp macro="" textlink="">
      <xdr:nvSpPr>
        <xdr:cNvPr id="20" name="Retângulo 19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00000000-0008-0000-0800-000014000000}"/>
            </a:ext>
          </a:extLst>
        </xdr:cNvPr>
        <xdr:cNvSpPr/>
      </xdr:nvSpPr>
      <xdr:spPr>
        <a:xfrm>
          <a:off x="3436396" y="0"/>
          <a:ext cx="1072092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LOCAÇÃO</a:t>
          </a:r>
        </a:p>
      </xdr:txBody>
    </xdr:sp>
    <xdr:clientData/>
  </xdr:twoCellAnchor>
  <xdr:twoCellAnchor editAs="absolute">
    <xdr:from>
      <xdr:col>3</xdr:col>
      <xdr:colOff>574667</xdr:colOff>
      <xdr:row>0</xdr:row>
      <xdr:rowOff>0</xdr:rowOff>
    </xdr:from>
    <xdr:to>
      <xdr:col>5</xdr:col>
      <xdr:colOff>306909</xdr:colOff>
      <xdr:row>1</xdr:row>
      <xdr:rowOff>15000</xdr:rowOff>
    </xdr:to>
    <xdr:sp macro="" textlink="">
      <xdr:nvSpPr>
        <xdr:cNvPr id="21" name="Retângulo 20">
          <a:hlinkClick xmlns:r="http://schemas.openxmlformats.org/officeDocument/2006/relationships" r:id="rId9"/>
          <a:extLst>
            <a:ext uri="{FF2B5EF4-FFF2-40B4-BE49-F238E27FC236}">
              <a16:creationId xmlns="" xmlns:a16="http://schemas.microsoft.com/office/drawing/2014/main" id="{00000000-0008-0000-0800-000015000000}"/>
            </a:ext>
          </a:extLst>
        </xdr:cNvPr>
        <xdr:cNvSpPr/>
      </xdr:nvSpPr>
      <xdr:spPr>
        <a:xfrm>
          <a:off x="4565642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ALUGUEL</a:t>
          </a:r>
        </a:p>
      </xdr:txBody>
    </xdr:sp>
    <xdr:clientData/>
  </xdr:twoCellAnchor>
  <xdr:twoCellAnchor editAs="absolute">
    <xdr:from>
      <xdr:col>5</xdr:col>
      <xdr:colOff>364056</xdr:colOff>
      <xdr:row>0</xdr:row>
      <xdr:rowOff>0</xdr:rowOff>
    </xdr:from>
    <xdr:to>
      <xdr:col>5</xdr:col>
      <xdr:colOff>1439323</xdr:colOff>
      <xdr:row>1</xdr:row>
      <xdr:rowOff>15000</xdr:rowOff>
    </xdr:to>
    <xdr:sp macro="" textlink="">
      <xdr:nvSpPr>
        <xdr:cNvPr id="25" name="Retângulo 24">
          <a:hlinkClick xmlns:r="http://schemas.openxmlformats.org/officeDocument/2006/relationships" r:id="rId10"/>
          <a:extLst>
            <a:ext uri="{FF2B5EF4-FFF2-40B4-BE49-F238E27FC236}">
              <a16:creationId xmlns="" xmlns:a16="http://schemas.microsoft.com/office/drawing/2014/main" id="{00000000-0008-0000-0800-000019000000}"/>
            </a:ext>
          </a:extLst>
        </xdr:cNvPr>
        <xdr:cNvSpPr/>
      </xdr:nvSpPr>
      <xdr:spPr>
        <a:xfrm>
          <a:off x="5698056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FINANCIAMENTO</a:t>
          </a:r>
        </a:p>
      </xdr:txBody>
    </xdr:sp>
    <xdr:clientData/>
  </xdr:twoCellAnchor>
  <xdr:twoCellAnchor editAs="absolute">
    <xdr:from>
      <xdr:col>5</xdr:col>
      <xdr:colOff>1496472</xdr:colOff>
      <xdr:row>0</xdr:row>
      <xdr:rowOff>0</xdr:rowOff>
    </xdr:from>
    <xdr:to>
      <xdr:col>6</xdr:col>
      <xdr:colOff>857239</xdr:colOff>
      <xdr:row>1</xdr:row>
      <xdr:rowOff>15000</xdr:rowOff>
    </xdr:to>
    <xdr:sp macro="" textlink="">
      <xdr:nvSpPr>
        <xdr:cNvPr id="26" name="Retângulo 25">
          <a:hlinkClick xmlns:r="http://schemas.openxmlformats.org/officeDocument/2006/relationships" r:id="rId11"/>
          <a:extLst>
            <a:ext uri="{FF2B5EF4-FFF2-40B4-BE49-F238E27FC236}">
              <a16:creationId xmlns="" xmlns:a16="http://schemas.microsoft.com/office/drawing/2014/main" id="{00000000-0008-0000-0800-00001A000000}"/>
            </a:ext>
          </a:extLst>
        </xdr:cNvPr>
        <xdr:cNvSpPr/>
      </xdr:nvSpPr>
      <xdr:spPr>
        <a:xfrm>
          <a:off x="6830472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MANUTENÇÃO</a:t>
          </a:r>
        </a:p>
      </xdr:txBody>
    </xdr:sp>
    <xdr:clientData/>
  </xdr:twoCellAnchor>
  <xdr:twoCellAnchor editAs="absolute">
    <xdr:from>
      <xdr:col>6</xdr:col>
      <xdr:colOff>914389</xdr:colOff>
      <xdr:row>0</xdr:row>
      <xdr:rowOff>0</xdr:rowOff>
    </xdr:from>
    <xdr:to>
      <xdr:col>7</xdr:col>
      <xdr:colOff>560906</xdr:colOff>
      <xdr:row>1</xdr:row>
      <xdr:rowOff>15000</xdr:rowOff>
    </xdr:to>
    <xdr:sp macro="" textlink="">
      <xdr:nvSpPr>
        <xdr:cNvPr id="27" name="Retângulo 26">
          <a:hlinkClick xmlns:r="http://schemas.openxmlformats.org/officeDocument/2006/relationships" r:id="rId12"/>
          <a:extLst>
            <a:ext uri="{FF2B5EF4-FFF2-40B4-BE49-F238E27FC236}">
              <a16:creationId xmlns="" xmlns:a16="http://schemas.microsoft.com/office/drawing/2014/main" id="{00000000-0008-0000-0800-00001B000000}"/>
            </a:ext>
          </a:extLst>
        </xdr:cNvPr>
        <xdr:cNvSpPr/>
      </xdr:nvSpPr>
      <xdr:spPr>
        <a:xfrm>
          <a:off x="7962889" y="0"/>
          <a:ext cx="1075267" cy="396000"/>
        </a:xfrm>
        <a:prstGeom prst="rect">
          <a:avLst/>
        </a:prstGeom>
        <a:solidFill>
          <a:schemeClr val="accent1"/>
        </a:solidFill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RESULTADOS</a:t>
          </a:r>
        </a:p>
      </xdr:txBody>
    </xdr:sp>
    <xdr:clientData/>
  </xdr:twoCellAnchor>
  <xdr:twoCellAnchor editAs="absolute">
    <xdr:from>
      <xdr:col>7</xdr:col>
      <xdr:colOff>639221</xdr:colOff>
      <xdr:row>0</xdr:row>
      <xdr:rowOff>0</xdr:rowOff>
    </xdr:from>
    <xdr:to>
      <xdr:col>8</xdr:col>
      <xdr:colOff>476238</xdr:colOff>
      <xdr:row>1</xdr:row>
      <xdr:rowOff>15000</xdr:rowOff>
    </xdr:to>
    <xdr:sp macro="" textlink="">
      <xdr:nvSpPr>
        <xdr:cNvPr id="28" name="Retângulo 27">
          <a:hlinkClick xmlns:r="http://schemas.openxmlformats.org/officeDocument/2006/relationships" r:id="rId13"/>
          <a:extLst>
            <a:ext uri="{FF2B5EF4-FFF2-40B4-BE49-F238E27FC236}">
              <a16:creationId xmlns="" xmlns:a16="http://schemas.microsoft.com/office/drawing/2014/main" id="{00000000-0008-0000-0800-00001C000000}"/>
            </a:ext>
          </a:extLst>
        </xdr:cNvPr>
        <xdr:cNvSpPr/>
      </xdr:nvSpPr>
      <xdr:spPr>
        <a:xfrm>
          <a:off x="9116471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DASHBOARD</a:t>
          </a:r>
        </a:p>
      </xdr:txBody>
    </xdr:sp>
    <xdr:clientData/>
  </xdr:twoCellAnchor>
  <xdr:twoCellAnchor editAs="absolute">
    <xdr:from>
      <xdr:col>8</xdr:col>
      <xdr:colOff>543973</xdr:colOff>
      <xdr:row>0</xdr:row>
      <xdr:rowOff>0</xdr:rowOff>
    </xdr:from>
    <xdr:to>
      <xdr:col>9</xdr:col>
      <xdr:colOff>380990</xdr:colOff>
      <xdr:row>1</xdr:row>
      <xdr:rowOff>15000</xdr:rowOff>
    </xdr:to>
    <xdr:sp macro="" textlink="">
      <xdr:nvSpPr>
        <xdr:cNvPr id="29" name="Retângulo 28">
          <a:hlinkClick xmlns:r="http://schemas.openxmlformats.org/officeDocument/2006/relationships" r:id="rId14"/>
          <a:extLst>
            <a:ext uri="{FF2B5EF4-FFF2-40B4-BE49-F238E27FC236}">
              <a16:creationId xmlns="" xmlns:a16="http://schemas.microsoft.com/office/drawing/2014/main" id="{00000000-0008-0000-0800-00001D000000}"/>
            </a:ext>
          </a:extLst>
        </xdr:cNvPr>
        <xdr:cNvSpPr/>
      </xdr:nvSpPr>
      <xdr:spPr>
        <a:xfrm>
          <a:off x="10259473" y="0"/>
          <a:ext cx="1075267" cy="39600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pt-BR" sz="1100" b="0">
              <a:solidFill>
                <a:schemeClr val="bg1"/>
              </a:solidFill>
            </a:rPr>
            <a:t>INSTRUÇÕES</a:t>
          </a:r>
        </a:p>
      </xdr:txBody>
    </xdr:sp>
    <xdr:clientData/>
  </xdr:twoCellAnchor>
  <xdr:twoCellAnchor editAs="absolute">
    <xdr:from>
      <xdr:col>1</xdr:col>
      <xdr:colOff>0</xdr:colOff>
      <xdr:row>0</xdr:row>
      <xdr:rowOff>0</xdr:rowOff>
    </xdr:from>
    <xdr:to>
      <xdr:col>1</xdr:col>
      <xdr:colOff>1003769</xdr:colOff>
      <xdr:row>1</xdr:row>
      <xdr:rowOff>15000</xdr:rowOff>
    </xdr:to>
    <xdr:pic>
      <xdr:nvPicPr>
        <xdr:cNvPr id="30" name="Imagem 29">
          <a:extLst>
            <a:ext uri="{FF2B5EF4-FFF2-40B4-BE49-F238E27FC236}">
              <a16:creationId xmlns="" xmlns:a16="http://schemas.microsoft.com/office/drawing/2014/main" id="{00000000-0008-0000-08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0"/>
          <a:ext cx="1003769" cy="3960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bVeiculos" displayName="tbVeiculos" ref="B7:T507" totalsRowShown="0" headerRowDxfId="55" dataDxfId="54">
  <tableColumns count="19">
    <tableColumn id="1" name="Tipo de Veículo" dataDxfId="74"/>
    <tableColumn id="2" name="Marca" dataDxfId="73"/>
    <tableColumn id="3" name="Placa" dataDxfId="72"/>
    <tableColumn id="4" name="Cor" dataDxfId="71"/>
    <tableColumn id="5" name="Ano" dataDxfId="70"/>
    <tableColumn id="13" name="Total finaciamento (R$)" dataDxfId="69"/>
    <tableColumn id="15" name="Total pago (R$)" dataDxfId="68">
      <calculatedColumnFormula>IF(tbVeiculos[[#This Row],[Veículo]]="","",IFERROR(SUMIF(tbFinanciamento[Veículo],tbVeiculos[[#This Row],[Veículo]],tbFinanciamento[Valor pago]),""))</calculatedColumnFormula>
    </tableColumn>
    <tableColumn id="14" name="Total devido (R$)" dataDxfId="67">
      <calculatedColumnFormula>IF(tbVeiculos[[#This Row],[Veículo]]="","",IFERROR(tbVeiculos[[#This Row],[Total finaciamento (R$)]]-tbVeiculos[[#This Row],[Total pago (R$)]],0))</calculatedColumnFormula>
    </tableColumn>
    <tableColumn id="6" name="Km de Cadastro" dataDxfId="66"/>
    <tableColumn id="7" name="IPVA" dataDxfId="65"/>
    <tableColumn id="8" name="Seguro" dataDxfId="64"/>
    <tableColumn id="9" name="Licenciamento" dataDxfId="63"/>
    <tableColumn id="10" name="Vencimento de Documentação" dataDxfId="62"/>
    <tableColumn id="11" name="Status" dataDxfId="61" dataCellStyle="Porcentagem">
      <calculatedColumnFormula>IF(B8="","",IF(N8="","Preencha a data ao lado",IF(N8&lt;TODAY(),"Atrasado",IF(AND(N8&gt;=TODAY(),N8&lt;=EOMONTH(TODAY(),0)),"Vence esse mês",IF(N8&gt;TODAY(),"Em dia")))))</calculatedColumnFormula>
    </tableColumn>
    <tableColumn id="12" name="Veículo" dataDxfId="60">
      <calculatedColumnFormula>IF(AND(tbVeiculos[[#This Row],[Marca]]&lt;&gt;"",tbVeiculos[[#This Row],[Placa]]&lt;&gt;""),tbVeiculos[[#This Row],[Marca]]&amp;"_"&amp;tbVeiculos[[#This Row],[Placa]],"")</calculatedColumnFormula>
    </tableColumn>
    <tableColumn id="16" name="Média de Km por manutenção" dataDxfId="59">
      <calculatedColumnFormula>IF(tbVeiculos[[#This Row],[Veículo]]="","",IFERROR((tbVeiculos[[#This Row],[Maior km]]-tbVeiculos[[#This Row],[Menor km]])/tbVeiculos[[#This Row],[Manutenções]],""))</calculatedColumnFormula>
    </tableColumn>
    <tableColumn id="17" name="Menor km" dataDxfId="58">
      <calculatedColumnFormula>IF(tbVeiculos[[#This Row],[Veículo]]="","",IF(tbVeiculos[[#This Row],[Km de Cadastro]]="",0,tbVeiculos[[#This Row],[Km de Cadastro]]))</calculatedColumnFormula>
    </tableColumn>
    <tableColumn id="18" name="Maior km" dataDxfId="57">
      <calculatedColumnFormula array="1">IF(tbVeiculos[[#This Row],[Veículo]]="","",IFERROR(INDEX(tbManutencao[],MATCH(LARGE(IF(tbManutencao[Veículo]=tbVeiculos[[#This Row],[Veículo]],tbManutencao[Km]),1),IF(tbManutencao[Veículo]=tbVeiculos[[#This Row],[Veículo]],tbManutencao[Km]),0),7),""))</calculatedColumnFormula>
    </tableColumn>
    <tableColumn id="19" name="Manutenções" dataDxfId="56">
      <calculatedColumnFormula>IF(tbVeiculos[[#This Row],[Veículo]]="","",IFERROR(COUNTIF(tbManutencao[Veículo],tbVeiculos[[#This Row],[Veículo]]),""))</calculatedColumnFormula>
    </tableColumn>
  </tableColumns>
  <tableStyleInfo name="Estilo de Tabela 1" showFirstColumn="0" showLastColumn="0" showRowStripes="1" showColumnStripes="0"/>
</table>
</file>

<file path=xl/tables/table2.xml><?xml version="1.0" encoding="utf-8"?>
<table xmlns="http://schemas.openxmlformats.org/spreadsheetml/2006/main" id="2" name="tbLocacao" displayName="tbLocacao" ref="B7:U507" totalsRowShown="0" headerRowDxfId="33" dataDxfId="32">
  <tableColumns count="20">
    <tableColumn id="1" name="Veículo" dataDxfId="53"/>
    <tableColumn id="2" name="Nome do locatário" dataDxfId="52"/>
    <tableColumn id="3" name="Endereço do locatário" dataDxfId="51"/>
    <tableColumn id="4" name="Telefone" dataDxfId="50"/>
    <tableColumn id="5" name="Nome do motorista" dataDxfId="49"/>
    <tableColumn id="6" name="Habilitação" dataDxfId="48"/>
    <tableColumn id="13" name="Tipo pagamento" dataDxfId="47"/>
    <tableColumn id="7" name="Data inicial" dataDxfId="46"/>
    <tableColumn id="8" name="Data final" dataDxfId="45"/>
    <tableColumn id="9" name="Valor calção (R$)" dataDxfId="44"/>
    <tableColumn id="12" name="Valor aluguel (R$)" dataDxfId="43"/>
    <tableColumn id="11" name="Codigo locação" dataDxfId="42">
      <calculatedColumnFormula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calculatedColumnFormula>
    </tableColumn>
    <tableColumn id="10" name="Status da locação" dataDxfId="41">
      <calculatedColumnFormula>IF(tbLocacao[[#This Row],[Codigo locação]]="","",IF(AND(tbLocacao[[#This Row],[Data final]]&lt;&gt;"",tbLocacao[[#This Row],[Data final]]&lt;TODAY()),"Encerrado","Vigente"))</calculatedColumnFormula>
    </tableColumn>
    <tableColumn id="19" name="Qtde já pago" dataDxfId="40"/>
    <tableColumn id="14" name="Status pagamento" dataDxfId="39">
      <calculatedColumnFormula>IFERROR(IF(tbLocacao[[#This Row],[Codigo locação]]="","",IF(tbLocacao[[#This Row],[Parcelas vencidas]]&gt;0,"Deve "&amp;tbLocacao[[#This Row],[Parcelas vencidas]]&amp;VLOOKUP(tbLocacao[[#This Row],[Tipo pagamento]],Plan1!$D$2:$F$4,3,FALSE),"Em dia")),"")</calculatedColumnFormula>
    </tableColumn>
    <tableColumn id="15" name="Parcelas geradas" dataDxfId="38">
      <calculatedColumnFormula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calculatedColumnFormula>
    </tableColumn>
    <tableColumn id="16" name="Parcelas devidas" dataDxfId="37">
      <calculatedColumnFormula>IF(tbLocacao[[#This Row],[Codigo locação]]="","",IFERROR(ROUNDDOWN(IF(tbLocacao[[#This Row],[Data final]]="",Q8,IF(TODAY()&lt;tbLocacao[[#This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calculatedColumnFormula>
    </tableColumn>
    <tableColumn id="17" name="Parcelas pagas" dataDxfId="36">
      <calculatedColumnFormula>IF(tbLocacao[[#This Row],[Codigo locação]]="","",IFERROR(COUNTIF(tbAlugeis[Código locação],tbLocacao[[#This Row],[Codigo locação]])+tbLocacao[[#This Row],[Qtde já pago]],""))</calculatedColumnFormula>
    </tableColumn>
    <tableColumn id="18" name="Parcelas vencidas" dataDxfId="35">
      <calculatedColumnFormula>IF(tbLocacao[[#This Row],[Codigo locação]]="","",IFERROR(R8-S8,""))</calculatedColumnFormula>
    </tableColumn>
    <tableColumn id="20" name="Indice" dataDxfId="34">
      <calculatedColumnFormula>IF(tbLocacao[[#This Row],[Veículo]]="","",IF(tbLocacao[[#This Row],[Data final]]&lt;&gt;"","",IFERROR(ROW(),"")))</calculatedColumnFormula>
    </tableColumn>
  </tableColumns>
  <tableStyleInfo name="Estilo de Tabela 1" showFirstColumn="0" showLastColumn="0" showRowStripes="1" showColumnStripes="0"/>
</table>
</file>

<file path=xl/tables/table3.xml><?xml version="1.0" encoding="utf-8"?>
<table xmlns="http://schemas.openxmlformats.org/spreadsheetml/2006/main" id="3" name="tbAlugeis" displayName="tbAlugeis" ref="B7:H1007" totalsRowShown="0" headerRowDxfId="24" dataDxfId="23">
  <tableColumns count="7">
    <tableColumn id="1" name="Veículo" dataDxfId="31"/>
    <tableColumn id="20" name="Nome do locatário" dataDxfId="30">
      <calculatedColumnFormula>IF(tbAlugeis[[#This Row],[Veículo]]="","",IFERROR(INDEX(tbLocacao[],MATCH(tbAlugeis[[#This Row],[Veículo]],tbLocacao[Codigo locação],0),2),""))</calculatedColumnFormula>
    </tableColumn>
    <tableColumn id="10" name="Código locação" dataDxfId="29">
      <calculatedColumnFormula>IF(tbAlugeis[[#This Row],[Veículo]]="","",IFERROR(INDEX(tbLocacao[],MATCH(tbAlugeis[[#This Row],[Veículo]],tbLocacao[Codigo locação],0),12),""))</calculatedColumnFormula>
    </tableColumn>
    <tableColumn id="11" name="Valor aluguel (R$)" dataDxfId="28">
      <calculatedColumnFormula>IF(tbAlugeis[[#This Row],[Veículo]]="","",IFERROR(INDEX(tbLocacao[],MATCH(tbAlugeis[[#This Row],[Veículo]],tbLocacao[Codigo locação],0),11),""))</calculatedColumnFormula>
    </tableColumn>
    <tableColumn id="12" name="Valor pago (R$)" dataDxfId="27"/>
    <tableColumn id="13" name="Data pagamento" dataDxfId="26" dataCellStyle="Porcentagem"/>
    <tableColumn id="2" name="Codigo Veiculo" dataDxfId="25">
      <calculatedColumnFormula>IF(tbAlugeis[[#This Row],[Veículo]]="","",IFERROR(INDEX(tbLocacao[],MATCH(tbAlugeis[[#This Row],[Veículo]],tbLocacao[Codigo locação],0),1),""))</calculatedColumnFormula>
    </tableColumn>
  </tableColumns>
  <tableStyleInfo name="Estilo de Tabela 1" showFirstColumn="0" showLastColumn="0" showRowStripes="1" showColumnStripes="0"/>
</table>
</file>

<file path=xl/tables/table4.xml><?xml version="1.0" encoding="utf-8"?>
<table xmlns="http://schemas.openxmlformats.org/spreadsheetml/2006/main" id="4" name="tbFinanciamento" displayName="tbFinanciamento" ref="B7:E1007" totalsRowShown="0" headerRowDxfId="18" dataDxfId="17">
  <tableColumns count="4">
    <tableColumn id="1" name="Veículo" dataDxfId="22"/>
    <tableColumn id="4" name="Data pagamento" dataDxfId="21"/>
    <tableColumn id="5" name="Valor pago" dataDxfId="20"/>
    <tableColumn id="6" name="Observação" dataDxfId="19" dataCellStyle="Porcentagem"/>
  </tableColumns>
  <tableStyleInfo name="Estilo de Tabela 1" showFirstColumn="0" showLastColumn="0" showRowStripes="1" showColumnStripes="0"/>
</table>
</file>

<file path=xl/tables/table5.xml><?xml version="1.0" encoding="utf-8"?>
<table xmlns="http://schemas.openxmlformats.org/spreadsheetml/2006/main" id="5" name="tbManutencao" displayName="tbManutencao" ref="B7:H1507" totalsRowShown="0" headerRowDxfId="9" dataDxfId="8">
  <tableColumns count="7">
    <tableColumn id="3" name="Veículo" dataDxfId="16"/>
    <tableColumn id="4" name="Tipo de Manutenção" dataDxfId="15"/>
    <tableColumn id="5" name="Manutenção" dataDxfId="14"/>
    <tableColumn id="6" name="Causa" dataDxfId="13"/>
    <tableColumn id="7" name="Valor" dataDxfId="12"/>
    <tableColumn id="8" name="Data do serviço" dataDxfId="11"/>
    <tableColumn id="1" name="Km" dataDxfId="10"/>
  </tableColumns>
  <tableStyleInfo name="Estilo de Tabela 1" showFirstColumn="0" showLastColumn="0" showRowStripes="1" showColumnStripes="0"/>
</table>
</file>

<file path=xl/tables/table6.xml><?xml version="1.0" encoding="utf-8"?>
<table xmlns="http://schemas.openxmlformats.org/spreadsheetml/2006/main" id="6" name="tbDespesas" displayName="tbDespesas" ref="B7:G1507" totalsRowShown="0" headerRowDxfId="1" dataDxfId="0">
  <tableColumns count="6">
    <tableColumn id="1" name="Veículo" dataDxfId="7"/>
    <tableColumn id="2" name="Tipo de despesa" dataDxfId="6"/>
    <tableColumn id="3" name="Descrição" dataDxfId="5"/>
    <tableColumn id="4" name="Observação" dataDxfId="4"/>
    <tableColumn id="5" name="Valor" dataDxfId="3"/>
    <tableColumn id="6" name="Data do serviço" dataDxfId="2"/>
  </tableColumns>
  <tableStyleInfo name="Estilo de Tabela 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3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2.xml"/><Relationship Id="rId4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AC108"/>
  <sheetViews>
    <sheetView showGridLines="0" tabSelected="1" zoomScaleNormal="100" workbookViewId="0">
      <selection activeCell="C5" sqref="C5:N5"/>
    </sheetView>
  </sheetViews>
  <sheetFormatPr defaultRowHeight="15" zeroHeight="1" x14ac:dyDescent="0.25"/>
  <cols>
    <col min="1" max="1" width="1.7109375" style="2" customWidth="1"/>
    <col min="2" max="2" width="1.7109375" customWidth="1"/>
    <col min="3" max="3" width="24.28515625" customWidth="1"/>
    <col min="4" max="13" width="15" customWidth="1"/>
  </cols>
  <sheetData>
    <row r="1" spans="1:29" s="26" customFormat="1" ht="30" customHeight="1" x14ac:dyDescent="0.2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56"/>
      <c r="X1" s="57"/>
      <c r="Y1" s="56"/>
      <c r="Z1" s="56"/>
      <c r="AA1" s="56"/>
      <c r="AB1" s="56"/>
      <c r="AC1" s="56"/>
    </row>
    <row r="2" spans="1:29" s="40" customFormat="1" ht="24.95" customHeight="1" x14ac:dyDescent="0.55000000000000004">
      <c r="C2" s="58"/>
    </row>
    <row r="3" spans="1:29" s="2" customFormat="1" ht="20.100000000000001" customHeight="1" x14ac:dyDescent="0.55000000000000004">
      <c r="C3" s="3"/>
    </row>
    <row r="4" spans="1:29" s="160" customFormat="1" ht="18.75" x14ac:dyDescent="0.3">
      <c r="C4" s="161" t="s">
        <v>187</v>
      </c>
    </row>
    <row r="5" spans="1:29" s="2" customFormat="1" ht="61.5" x14ac:dyDescent="0.25">
      <c r="C5" s="153" t="s">
        <v>96</v>
      </c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54"/>
      <c r="P5" s="54"/>
    </row>
    <row r="6" spans="1:29" s="2" customFormat="1" ht="36" hidden="1" customHeight="1" x14ac:dyDescent="0.25"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65"/>
      <c r="O6" s="46"/>
      <c r="P6" s="46"/>
    </row>
    <row r="7" spans="1:29" ht="8.1" customHeight="1" x14ac:dyDescent="0.25">
      <c r="C7" s="44"/>
      <c r="D7" s="44"/>
      <c r="E7" s="44"/>
      <c r="F7" s="44"/>
      <c r="G7" s="44"/>
      <c r="H7" s="44"/>
      <c r="I7" s="1"/>
      <c r="J7" s="1"/>
      <c r="K7" s="1"/>
      <c r="L7" s="1"/>
      <c r="M7" s="1"/>
    </row>
    <row r="8" spans="1:29" ht="39.950000000000003" customHeight="1" x14ac:dyDescent="0.25">
      <c r="C8" s="55" t="s">
        <v>0</v>
      </c>
      <c r="D8" s="154" t="s">
        <v>153</v>
      </c>
      <c r="E8" s="154"/>
      <c r="F8" s="154"/>
      <c r="G8" s="154"/>
      <c r="H8" s="154"/>
      <c r="I8" s="154"/>
      <c r="J8" s="154"/>
      <c r="K8" s="154"/>
      <c r="L8" s="154"/>
      <c r="M8" s="154"/>
    </row>
    <row r="9" spans="1:29" ht="8.1" customHeight="1" x14ac:dyDescent="0.25">
      <c r="C9" s="50"/>
      <c r="D9" s="48"/>
      <c r="E9" s="45"/>
      <c r="F9" s="45"/>
      <c r="G9" s="45"/>
      <c r="H9" s="45"/>
      <c r="I9" s="4"/>
      <c r="J9" s="4"/>
      <c r="K9" s="4"/>
      <c r="L9" s="4"/>
      <c r="M9" s="4"/>
    </row>
    <row r="10" spans="1:29" ht="39.950000000000003" customHeight="1" x14ac:dyDescent="0.25">
      <c r="C10" s="55" t="s">
        <v>97</v>
      </c>
      <c r="D10" s="154" t="s">
        <v>154</v>
      </c>
      <c r="E10" s="154"/>
      <c r="F10" s="154"/>
      <c r="G10" s="154"/>
      <c r="H10" s="154"/>
      <c r="I10" s="154"/>
      <c r="J10" s="154"/>
      <c r="K10" s="154"/>
      <c r="L10" s="154"/>
      <c r="M10" s="154"/>
    </row>
    <row r="11" spans="1:29" ht="8.1" customHeight="1" x14ac:dyDescent="0.25">
      <c r="C11" s="51"/>
      <c r="D11" s="49"/>
      <c r="E11" s="44"/>
      <c r="F11" s="44"/>
      <c r="G11" s="44"/>
      <c r="H11" s="44"/>
      <c r="I11" s="4"/>
      <c r="J11" s="4"/>
      <c r="K11" s="4"/>
      <c r="L11" s="4"/>
      <c r="M11" s="4"/>
    </row>
    <row r="12" spans="1:29" s="4" customFormat="1" ht="39.950000000000003" customHeight="1" x14ac:dyDescent="0.25">
      <c r="A12" s="2"/>
      <c r="C12" s="55" t="s">
        <v>155</v>
      </c>
      <c r="D12" s="154" t="s">
        <v>156</v>
      </c>
      <c r="E12" s="154"/>
      <c r="F12" s="154"/>
      <c r="G12" s="154"/>
      <c r="H12" s="154"/>
      <c r="I12" s="154"/>
      <c r="J12" s="154"/>
      <c r="K12" s="154"/>
      <c r="L12" s="154"/>
      <c r="M12" s="154"/>
    </row>
    <row r="13" spans="1:29" s="4" customFormat="1" ht="8.1" customHeight="1" x14ac:dyDescent="0.25">
      <c r="A13" s="2"/>
      <c r="C13" s="51"/>
      <c r="D13" s="49"/>
      <c r="E13" s="44"/>
      <c r="F13" s="44"/>
      <c r="G13" s="44"/>
      <c r="H13" s="44"/>
    </row>
    <row r="14" spans="1:29" s="4" customFormat="1" ht="39.950000000000003" customHeight="1" x14ac:dyDescent="0.25">
      <c r="A14" s="2"/>
      <c r="C14" s="55" t="s">
        <v>128</v>
      </c>
      <c r="D14" s="154" t="s">
        <v>157</v>
      </c>
      <c r="E14" s="154"/>
      <c r="F14" s="154"/>
      <c r="G14" s="154"/>
      <c r="H14" s="154"/>
      <c r="I14" s="154"/>
      <c r="J14" s="154"/>
      <c r="K14" s="154"/>
      <c r="L14" s="154"/>
      <c r="M14" s="154"/>
    </row>
    <row r="15" spans="1:29" ht="8.1" customHeight="1" x14ac:dyDescent="0.35">
      <c r="C15" s="52"/>
      <c r="D15" s="47"/>
      <c r="E15" s="4"/>
      <c r="F15" s="4"/>
      <c r="G15" s="4"/>
      <c r="H15" s="4"/>
      <c r="I15" s="4"/>
      <c r="J15" s="4"/>
      <c r="K15" s="4"/>
      <c r="L15" s="4"/>
      <c r="M15" s="4"/>
    </row>
    <row r="16" spans="1:29" ht="39.950000000000003" customHeight="1" x14ac:dyDescent="0.25">
      <c r="C16" s="55" t="s">
        <v>1</v>
      </c>
      <c r="D16" s="154" t="s">
        <v>89</v>
      </c>
      <c r="E16" s="154"/>
      <c r="F16" s="154"/>
      <c r="G16" s="154"/>
      <c r="H16" s="154"/>
      <c r="I16" s="154"/>
      <c r="J16" s="154"/>
      <c r="K16" s="154"/>
      <c r="L16" s="154"/>
      <c r="M16" s="154"/>
    </row>
    <row r="17" spans="3:14" ht="8.1" customHeight="1" x14ac:dyDescent="0.35">
      <c r="C17" s="52"/>
      <c r="D17" s="47"/>
      <c r="E17" s="4"/>
      <c r="F17" s="4"/>
      <c r="G17" s="4"/>
      <c r="H17" s="4"/>
      <c r="I17" s="4"/>
      <c r="J17" s="4"/>
      <c r="K17" s="4"/>
      <c r="L17" s="4"/>
      <c r="M17" s="4"/>
    </row>
    <row r="18" spans="3:14" ht="39.950000000000003" customHeight="1" x14ac:dyDescent="0.25">
      <c r="C18" s="55" t="s">
        <v>2</v>
      </c>
      <c r="D18" s="154" t="s">
        <v>90</v>
      </c>
      <c r="E18" s="154"/>
      <c r="F18" s="154"/>
      <c r="G18" s="154"/>
      <c r="H18" s="154"/>
      <c r="I18" s="154"/>
      <c r="J18" s="154"/>
      <c r="K18" s="154"/>
      <c r="L18" s="154"/>
      <c r="M18" s="154"/>
    </row>
    <row r="19" spans="3:14" ht="8.1" customHeight="1" x14ac:dyDescent="0.35">
      <c r="C19" s="52"/>
      <c r="D19" s="47"/>
      <c r="E19" s="4"/>
      <c r="F19" s="4"/>
      <c r="G19" s="4"/>
      <c r="H19" s="4"/>
      <c r="I19" s="4"/>
      <c r="J19" s="4"/>
      <c r="K19" s="4"/>
      <c r="L19" s="4"/>
      <c r="M19" s="4"/>
      <c r="N19" s="4"/>
    </row>
    <row r="20" spans="3:14" ht="48" customHeight="1" x14ac:dyDescent="0.25">
      <c r="D20" s="44"/>
      <c r="E20" s="49"/>
      <c r="F20" s="44"/>
      <c r="G20" s="44"/>
      <c r="H20" s="44"/>
      <c r="I20" s="44"/>
    </row>
    <row r="21" spans="3:14" ht="30" customHeight="1" x14ac:dyDescent="0.25">
      <c r="D21" s="53"/>
      <c r="E21" s="47"/>
    </row>
    <row r="22" spans="3:14" ht="30" customHeight="1" x14ac:dyDescent="0.25"/>
    <row r="23" spans="3:14" ht="30" customHeight="1" x14ac:dyDescent="0.25"/>
    <row r="24" spans="3:14" ht="30" customHeight="1" x14ac:dyDescent="0.25"/>
    <row r="25" spans="3:14" ht="30" customHeight="1" x14ac:dyDescent="0.25"/>
    <row r="26" spans="3:14" ht="30" customHeight="1" x14ac:dyDescent="0.25"/>
    <row r="27" spans="3:14" ht="30" customHeight="1" x14ac:dyDescent="0.25"/>
    <row r="28" spans="3:14" ht="30" customHeight="1" x14ac:dyDescent="0.25"/>
    <row r="29" spans="3:14" ht="30" customHeight="1" x14ac:dyDescent="0.25"/>
    <row r="30" spans="3:14" ht="30" customHeight="1" x14ac:dyDescent="0.25"/>
    <row r="31" spans="3:14" ht="30" customHeight="1" x14ac:dyDescent="0.25"/>
    <row r="32" spans="3:14" ht="30" customHeight="1" x14ac:dyDescent="0.25"/>
    <row r="33" ht="30" customHeight="1" x14ac:dyDescent="0.25"/>
    <row r="34" ht="30" customHeight="1" x14ac:dyDescent="0.25"/>
    <row r="35" ht="30" customHeight="1" x14ac:dyDescent="0.25"/>
    <row r="36" ht="30" customHeight="1" x14ac:dyDescent="0.25"/>
    <row r="37" ht="30" customHeight="1" x14ac:dyDescent="0.25"/>
    <row r="38" ht="30" customHeight="1" x14ac:dyDescent="0.25"/>
    <row r="39" ht="30" customHeight="1" x14ac:dyDescent="0.25"/>
    <row r="40" ht="30" customHeight="1" x14ac:dyDescent="0.25"/>
    <row r="41" ht="30" customHeight="1" x14ac:dyDescent="0.25"/>
    <row r="42" ht="30" customHeight="1" x14ac:dyDescent="0.25"/>
    <row r="43" ht="30" customHeight="1" x14ac:dyDescent="0.25"/>
    <row r="44" ht="30" customHeight="1" x14ac:dyDescent="0.25"/>
    <row r="45" ht="30" customHeight="1" x14ac:dyDescent="0.25"/>
    <row r="46" ht="30" customHeight="1" x14ac:dyDescent="0.25"/>
    <row r="47" ht="30" customHeight="1" x14ac:dyDescent="0.25"/>
    <row r="48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  <row r="54" ht="30" customHeight="1" x14ac:dyDescent="0.25"/>
    <row r="55" ht="30" customHeight="1" x14ac:dyDescent="0.25"/>
    <row r="56" ht="30" customHeight="1" x14ac:dyDescent="0.25"/>
    <row r="57" ht="30" customHeight="1" x14ac:dyDescent="0.25"/>
    <row r="58" ht="30" customHeight="1" x14ac:dyDescent="0.25"/>
    <row r="59" ht="30" customHeight="1" x14ac:dyDescent="0.25"/>
    <row r="60" ht="30" customHeight="1" x14ac:dyDescent="0.25"/>
    <row r="61" ht="30" customHeight="1" x14ac:dyDescent="0.25"/>
    <row r="62" ht="30" customHeight="1" x14ac:dyDescent="0.25"/>
    <row r="63" ht="30" customHeight="1" x14ac:dyDescent="0.25"/>
    <row r="64" ht="30" customHeight="1" x14ac:dyDescent="0.25"/>
    <row r="65" ht="30" customHeight="1" x14ac:dyDescent="0.25"/>
    <row r="66" ht="30" customHeight="1" x14ac:dyDescent="0.25"/>
    <row r="67" ht="30" customHeight="1" x14ac:dyDescent="0.25"/>
    <row r="68" ht="30" customHeight="1" x14ac:dyDescent="0.25"/>
    <row r="69" ht="30" customHeight="1" x14ac:dyDescent="0.25"/>
    <row r="70" ht="30" customHeight="1" x14ac:dyDescent="0.25"/>
    <row r="71" ht="30" customHeight="1" x14ac:dyDescent="0.25"/>
    <row r="72" ht="30" customHeight="1" x14ac:dyDescent="0.25"/>
    <row r="73" ht="30" customHeight="1" x14ac:dyDescent="0.25"/>
    <row r="74" ht="30" customHeight="1" x14ac:dyDescent="0.25"/>
    <row r="75" ht="30" customHeight="1" x14ac:dyDescent="0.25"/>
    <row r="76" ht="30" customHeight="1" x14ac:dyDescent="0.25"/>
    <row r="77" ht="30" customHeight="1" x14ac:dyDescent="0.25"/>
    <row r="78" ht="30" customHeight="1" x14ac:dyDescent="0.25"/>
    <row r="79" ht="30" customHeight="1" x14ac:dyDescent="0.25"/>
    <row r="80" ht="30" customHeight="1" x14ac:dyDescent="0.25"/>
    <row r="81" ht="30" customHeight="1" x14ac:dyDescent="0.25"/>
    <row r="82" ht="30" customHeight="1" x14ac:dyDescent="0.25"/>
    <row r="83" ht="30" customHeight="1" x14ac:dyDescent="0.25"/>
    <row r="84" ht="30" customHeight="1" x14ac:dyDescent="0.25"/>
    <row r="85" ht="30" customHeight="1" x14ac:dyDescent="0.25"/>
    <row r="86" ht="30" customHeight="1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</sheetData>
  <sheetProtection password="9084" sheet="1" objects="1" scenarios="1" selectLockedCells="1"/>
  <mergeCells count="8">
    <mergeCell ref="C5:N5"/>
    <mergeCell ref="D18:M18"/>
    <mergeCell ref="D16:M16"/>
    <mergeCell ref="D12:M12"/>
    <mergeCell ref="D10:M10"/>
    <mergeCell ref="D8:M8"/>
    <mergeCell ref="C6:M6"/>
    <mergeCell ref="D14:M1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ilha4"/>
  <dimension ref="A1:AC114"/>
  <sheetViews>
    <sheetView showGridLines="0" zoomScaleNormal="100" workbookViewId="0">
      <selection activeCell="D9" sqref="D9:P14"/>
    </sheetView>
  </sheetViews>
  <sheetFormatPr defaultRowHeight="15" customHeight="1" zeroHeight="1" x14ac:dyDescent="0.25"/>
  <cols>
    <col min="1" max="1" width="1.7109375" style="15" customWidth="1"/>
    <col min="2" max="2" width="1.7109375" style="8" customWidth="1"/>
    <col min="3" max="3" width="22.7109375" style="8" customWidth="1"/>
    <col min="4" max="15" width="12.140625" style="8" customWidth="1"/>
    <col min="16" max="16" width="15.7109375" style="8" bestFit="1" customWidth="1"/>
    <col min="17" max="17" width="9.140625" style="7"/>
    <col min="18" max="26" width="9.85546875" style="7" bestFit="1" customWidth="1"/>
    <col min="27" max="29" width="7.5703125" style="7" bestFit="1" customWidth="1"/>
    <col min="30" max="16384" width="9.140625" style="7"/>
  </cols>
  <sheetData>
    <row r="1" spans="1:29" s="26" customFormat="1" ht="30" customHeight="1" x14ac:dyDescent="0.35">
      <c r="A1" s="25"/>
      <c r="B1" s="25"/>
      <c r="C1" s="29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</row>
    <row r="2" spans="1:29" s="28" customFormat="1" ht="24.95" customHeight="1" x14ac:dyDescent="0.25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</row>
    <row r="3" spans="1:29" s="23" customFormat="1" ht="20.100000000000001" customHeight="1" x14ac:dyDescent="0.2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</row>
    <row r="4" spans="1:29" ht="20.100000000000001" customHeight="1" x14ac:dyDescent="0.35">
      <c r="B4" s="15"/>
      <c r="C4" s="30" t="s">
        <v>135</v>
      </c>
      <c r="D4" s="7"/>
      <c r="E4" s="7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23"/>
      <c r="R4" s="23"/>
      <c r="S4" s="23"/>
      <c r="T4" s="23"/>
      <c r="U4" s="23"/>
      <c r="V4" s="23"/>
      <c r="W4" s="5"/>
      <c r="X4" s="6"/>
      <c r="Y4" s="5"/>
      <c r="Z4" s="5"/>
      <c r="AA4" s="5"/>
      <c r="AB4" s="5"/>
      <c r="AC4" s="5"/>
    </row>
    <row r="5" spans="1:29" ht="20.100000000000001" customHeight="1" x14ac:dyDescent="0.35">
      <c r="B5" s="15"/>
      <c r="C5" s="30"/>
      <c r="D5" s="97" t="s">
        <v>136</v>
      </c>
      <c r="E5" s="129">
        <v>2025</v>
      </c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23"/>
      <c r="R5" s="23"/>
      <c r="S5" s="23"/>
      <c r="T5" s="23"/>
      <c r="U5" s="23"/>
      <c r="V5" s="23"/>
      <c r="W5" s="5"/>
      <c r="X5" s="6"/>
      <c r="Y5" s="5"/>
      <c r="Z5" s="5"/>
      <c r="AA5" s="5"/>
      <c r="AB5" s="5"/>
      <c r="AC5" s="5"/>
    </row>
    <row r="6" spans="1:29" x14ac:dyDescent="0.25">
      <c r="C6" s="7"/>
      <c r="D6" s="7" t="s">
        <v>62</v>
      </c>
      <c r="E6" s="7" t="s">
        <v>91</v>
      </c>
      <c r="F6" s="7" t="s">
        <v>79</v>
      </c>
      <c r="G6" s="7" t="s">
        <v>80</v>
      </c>
      <c r="H6" s="7" t="s">
        <v>81</v>
      </c>
      <c r="I6" s="7" t="s">
        <v>82</v>
      </c>
      <c r="J6" s="7" t="s">
        <v>83</v>
      </c>
      <c r="K6" s="7" t="s">
        <v>84</v>
      </c>
      <c r="L6" s="7" t="s">
        <v>85</v>
      </c>
      <c r="M6" s="7" t="s">
        <v>86</v>
      </c>
      <c r="N6" s="7" t="s">
        <v>87</v>
      </c>
      <c r="O6" s="7" t="s">
        <v>88</v>
      </c>
      <c r="P6" s="20"/>
    </row>
    <row r="7" spans="1:29" s="20" customFormat="1" hidden="1" x14ac:dyDescent="0.25">
      <c r="A7" s="41"/>
      <c r="D7" s="98">
        <f ca="1">IF($E$5="",DATE(YEAR(TODAY()),1,1),DATE($E$5,1,1))</f>
        <v>45658</v>
      </c>
      <c r="E7" s="98">
        <f ca="1">EOMONTH(D$7,0)+1</f>
        <v>45689</v>
      </c>
      <c r="F7" s="98">
        <f t="shared" ref="F7:P7" ca="1" si="0">EOMONTH(E$7,0)+1</f>
        <v>45717</v>
      </c>
      <c r="G7" s="98">
        <f t="shared" ca="1" si="0"/>
        <v>45748</v>
      </c>
      <c r="H7" s="98">
        <f t="shared" ca="1" si="0"/>
        <v>45778</v>
      </c>
      <c r="I7" s="98">
        <f t="shared" ca="1" si="0"/>
        <v>45809</v>
      </c>
      <c r="J7" s="98">
        <f t="shared" ca="1" si="0"/>
        <v>45839</v>
      </c>
      <c r="K7" s="98">
        <f t="shared" ca="1" si="0"/>
        <v>45870</v>
      </c>
      <c r="L7" s="98">
        <f t="shared" ca="1" si="0"/>
        <v>45901</v>
      </c>
      <c r="M7" s="98">
        <f t="shared" ca="1" si="0"/>
        <v>45931</v>
      </c>
      <c r="N7" s="98">
        <f t="shared" ca="1" si="0"/>
        <v>45962</v>
      </c>
      <c r="O7" s="98">
        <f t="shared" ca="1" si="0"/>
        <v>45992</v>
      </c>
      <c r="P7" s="98">
        <f t="shared" ca="1" si="0"/>
        <v>46023</v>
      </c>
    </row>
    <row r="8" spans="1:29" ht="37.5" customHeight="1" x14ac:dyDescent="0.25">
      <c r="C8" s="60"/>
      <c r="D8" s="107" t="s">
        <v>35</v>
      </c>
      <c r="E8" s="107" t="s">
        <v>36</v>
      </c>
      <c r="F8" s="107" t="s">
        <v>37</v>
      </c>
      <c r="G8" s="107" t="s">
        <v>38</v>
      </c>
      <c r="H8" s="107" t="s">
        <v>39</v>
      </c>
      <c r="I8" s="107" t="s">
        <v>40</v>
      </c>
      <c r="J8" s="107" t="s">
        <v>41</v>
      </c>
      <c r="K8" s="107" t="s">
        <v>42</v>
      </c>
      <c r="L8" s="107" t="s">
        <v>43</v>
      </c>
      <c r="M8" s="107" t="s">
        <v>44</v>
      </c>
      <c r="N8" s="107" t="s">
        <v>45</v>
      </c>
      <c r="O8" s="107" t="s">
        <v>46</v>
      </c>
      <c r="P8" s="107" t="s">
        <v>47</v>
      </c>
      <c r="Q8" s="11"/>
    </row>
    <row r="9" spans="1:29" ht="39.950000000000003" customHeight="1" x14ac:dyDescent="0.25">
      <c r="C9" s="108" t="s">
        <v>75</v>
      </c>
      <c r="D9" s="150">
        <f ca="1">IFERROR(SUMIFS(tbManutencao[Valor],tbManutencao[Data do serviço],"&gt;="&amp;D$7,tbManutencao[Data do serviço],"&lt;"&amp;E$7),0)</f>
        <v>266.25</v>
      </c>
      <c r="E9" s="150">
        <f ca="1">IFERROR(SUMIFS(tbManutencao[Valor],tbManutencao[Data do serviço],"&gt;="&amp;E$7,tbManutencao[Data do serviço],"&lt;"&amp;F$7),0)</f>
        <v>0</v>
      </c>
      <c r="F9" s="150">
        <f ca="1">IFERROR(SUMIFS(tbManutencao[Valor],tbManutencao[Data do serviço],"&gt;="&amp;F$7,tbManutencao[Data do serviço],"&lt;"&amp;G$7),0)</f>
        <v>0</v>
      </c>
      <c r="G9" s="150">
        <f ca="1">IFERROR(SUMIFS(tbManutencao[Valor],tbManutencao[Data do serviço],"&gt;="&amp;G$7,tbManutencao[Data do serviço],"&lt;"&amp;H$7),0)</f>
        <v>0</v>
      </c>
      <c r="H9" s="150">
        <f ca="1">IFERROR(SUMIFS(tbManutencao[Valor],tbManutencao[Data do serviço],"&gt;="&amp;H$7,tbManutencao[Data do serviço],"&lt;"&amp;I$7),0)</f>
        <v>0</v>
      </c>
      <c r="I9" s="150">
        <f ca="1">IFERROR(SUMIFS(tbManutencao[Valor],tbManutencao[Data do serviço],"&gt;="&amp;I$7,tbManutencao[Data do serviço],"&lt;"&amp;J$7),0)</f>
        <v>0</v>
      </c>
      <c r="J9" s="150">
        <f ca="1">IFERROR(SUMIFS(tbManutencao[Valor],tbManutencao[Data do serviço],"&gt;="&amp;J$7,tbManutencao[Data do serviço],"&lt;"&amp;K$7),0)</f>
        <v>0</v>
      </c>
      <c r="K9" s="150">
        <f ca="1">IFERROR(SUMIFS(tbManutencao[Valor],tbManutencao[Data do serviço],"&gt;="&amp;K$7,tbManutencao[Data do serviço],"&lt;"&amp;L$7),0)</f>
        <v>0</v>
      </c>
      <c r="L9" s="150">
        <f ca="1">IFERROR(SUMIFS(tbManutencao[Valor],tbManutencao[Data do serviço],"&gt;="&amp;L$7,tbManutencao[Data do serviço],"&lt;"&amp;M$7),0)</f>
        <v>0</v>
      </c>
      <c r="M9" s="150">
        <f ca="1">IFERROR(SUMIFS(tbManutencao[Valor],tbManutencao[Data do serviço],"&gt;="&amp;M$7,tbManutencao[Data do serviço],"&lt;"&amp;N$7),0)</f>
        <v>0</v>
      </c>
      <c r="N9" s="150">
        <f ca="1">IFERROR(SUMIFS(tbManutencao[Valor],tbManutencao[Data do serviço],"&gt;="&amp;N$7,tbManutencao[Data do serviço],"&lt;"&amp;O$7),0)</f>
        <v>0</v>
      </c>
      <c r="O9" s="150">
        <f ca="1">IFERROR(SUMIFS(tbManutencao[Valor],tbManutencao[Data do serviço],"&gt;="&amp;O$7,tbManutencao[Data do serviço],"&lt;"&amp;P$7),0)</f>
        <v>0</v>
      </c>
      <c r="P9" s="149">
        <f ca="1">IFERROR(SUM(D9:O9),0)</f>
        <v>266.25</v>
      </c>
    </row>
    <row r="10" spans="1:29" ht="39.950000000000003" customHeight="1" x14ac:dyDescent="0.25">
      <c r="C10" s="108" t="s">
        <v>95</v>
      </c>
      <c r="D10" s="150">
        <f ca="1">IFERROR(SUMIFS(tbDespesas[Valor],tbDespesas[Data do serviço],"&gt;="&amp;D$7,tbDespesas[Data do serviço],"&lt;"&amp;E$7),0)</f>
        <v>180</v>
      </c>
      <c r="E10" s="150">
        <f ca="1">IFERROR(SUMIFS(tbDespesas[Valor],tbDespesas[Data do serviço],"&gt;="&amp;E$7,tbDespesas[Data do serviço],"&lt;"&amp;F$7),0)</f>
        <v>0</v>
      </c>
      <c r="F10" s="150">
        <f ca="1">IFERROR(SUMIFS(tbDespesas[Valor],tbDespesas[Data do serviço],"&gt;="&amp;F$7,tbDespesas[Data do serviço],"&lt;"&amp;G$7),0)</f>
        <v>0</v>
      </c>
      <c r="G10" s="150">
        <f ca="1">IFERROR(SUMIFS(tbDespesas[Valor],tbDespesas[Data do serviço],"&gt;="&amp;G$7,tbDespesas[Data do serviço],"&lt;"&amp;H$7),0)</f>
        <v>0</v>
      </c>
      <c r="H10" s="150">
        <f ca="1">IFERROR(SUMIFS(tbDespesas[Valor],tbDespesas[Data do serviço],"&gt;="&amp;H$7,tbDespesas[Data do serviço],"&lt;"&amp;I$7),0)</f>
        <v>0</v>
      </c>
      <c r="I10" s="150">
        <f ca="1">IFERROR(SUMIFS(tbDespesas[Valor],tbDespesas[Data do serviço],"&gt;="&amp;I$7,tbDespesas[Data do serviço],"&lt;"&amp;J$7),0)</f>
        <v>0</v>
      </c>
      <c r="J10" s="150">
        <f ca="1">IFERROR(SUMIFS(tbDespesas[Valor],tbDespesas[Data do serviço],"&gt;="&amp;J$7,tbDespesas[Data do serviço],"&lt;"&amp;K$7),0)</f>
        <v>0</v>
      </c>
      <c r="K10" s="150">
        <f ca="1">IFERROR(SUMIFS(tbDespesas[Valor],tbDespesas[Data do serviço],"&gt;="&amp;K$7,tbDespesas[Data do serviço],"&lt;"&amp;L$7),0)</f>
        <v>0</v>
      </c>
      <c r="L10" s="150">
        <f ca="1">IFERROR(SUMIFS(tbDespesas[Valor],tbDespesas[Data do serviço],"&gt;="&amp;L$7,tbDespesas[Data do serviço],"&lt;"&amp;M$7),0)</f>
        <v>0</v>
      </c>
      <c r="M10" s="150">
        <f ca="1">IFERROR(SUMIFS(tbDespesas[Valor],tbDespesas[Data do serviço],"&gt;="&amp;M$7,tbDespesas[Data do serviço],"&lt;"&amp;N$7),0)</f>
        <v>0</v>
      </c>
      <c r="N10" s="150">
        <f ca="1">IFERROR(SUMIFS(tbDespesas[Valor],tbDespesas[Data do serviço],"&gt;="&amp;N$7,tbDespesas[Data do serviço],"&lt;"&amp;O$7),0)</f>
        <v>0</v>
      </c>
      <c r="O10" s="150">
        <f ca="1">IFERROR(SUMIFS(tbDespesas[Valor],tbDespesas[Data do serviço],"&gt;="&amp;O$7,tbDespesas[Data do serviço],"&lt;"&amp;P$7),0)</f>
        <v>0</v>
      </c>
      <c r="P10" s="149">
        <f t="shared" ref="P10:P12" ca="1" si="1">IFERROR(SUM(D10:O10),0)</f>
        <v>180</v>
      </c>
    </row>
    <row r="11" spans="1:29" ht="39.950000000000003" customHeight="1" x14ac:dyDescent="0.25">
      <c r="C11" s="108" t="s">
        <v>137</v>
      </c>
      <c r="D11" s="148">
        <f ca="1">IFERROR(SUMIFS(tbFinanciamento[Valor pago],tbFinanciamento[Data pagamento],"&gt;="&amp;D$7,tbFinanciamento[Data pagamento],"&lt;"&amp;E$7),0)</f>
        <v>658.25</v>
      </c>
      <c r="E11" s="148">
        <f ca="1">IFERROR(SUMIFS(tbFinanciamento[Valor pago],tbFinanciamento[Data pagamento],"&gt;="&amp;E$7,tbFinanciamento[Data pagamento],"&lt;"&amp;F$7),0)</f>
        <v>0</v>
      </c>
      <c r="F11" s="148">
        <f ca="1">IFERROR(SUMIFS(tbFinanciamento[Valor pago],tbFinanciamento[Data pagamento],"&gt;="&amp;F$7,tbFinanciamento[Data pagamento],"&lt;"&amp;G$7),0)</f>
        <v>0</v>
      </c>
      <c r="G11" s="148">
        <f ca="1">IFERROR(SUMIFS(tbFinanciamento[Valor pago],tbFinanciamento[Data pagamento],"&gt;="&amp;G$7,tbFinanciamento[Data pagamento],"&lt;"&amp;H$7),0)</f>
        <v>0</v>
      </c>
      <c r="H11" s="148">
        <f ca="1">IFERROR(SUMIFS(tbFinanciamento[Valor pago],tbFinanciamento[Data pagamento],"&gt;="&amp;H$7,tbFinanciamento[Data pagamento],"&lt;"&amp;I$7),0)</f>
        <v>0</v>
      </c>
      <c r="I11" s="148">
        <f ca="1">IFERROR(SUMIFS(tbFinanciamento[Valor pago],tbFinanciamento[Data pagamento],"&gt;="&amp;I$7,tbFinanciamento[Data pagamento],"&lt;"&amp;J$7),0)</f>
        <v>0</v>
      </c>
      <c r="J11" s="148">
        <f ca="1">IFERROR(SUMIFS(tbFinanciamento[Valor pago],tbFinanciamento[Data pagamento],"&gt;="&amp;J$7,tbFinanciamento[Data pagamento],"&lt;"&amp;K$7),0)</f>
        <v>0</v>
      </c>
      <c r="K11" s="148">
        <f ca="1">IFERROR(SUMIFS(tbFinanciamento[Valor pago],tbFinanciamento[Data pagamento],"&gt;="&amp;K$7,tbFinanciamento[Data pagamento],"&lt;"&amp;L$7),0)</f>
        <v>0</v>
      </c>
      <c r="L11" s="148">
        <f ca="1">IFERROR(SUMIFS(tbFinanciamento[Valor pago],tbFinanciamento[Data pagamento],"&gt;="&amp;L$7,tbFinanciamento[Data pagamento],"&lt;"&amp;M$7),0)</f>
        <v>0</v>
      </c>
      <c r="M11" s="148">
        <f ca="1">IFERROR(SUMIFS(tbFinanciamento[Valor pago],tbFinanciamento[Data pagamento],"&gt;="&amp;M$7,tbFinanciamento[Data pagamento],"&lt;"&amp;N$7),0)</f>
        <v>0</v>
      </c>
      <c r="N11" s="148">
        <f ca="1">IFERROR(SUMIFS(tbFinanciamento[Valor pago],tbFinanciamento[Data pagamento],"&gt;="&amp;N$7,tbFinanciamento[Data pagamento],"&lt;"&amp;O$7),0)</f>
        <v>0</v>
      </c>
      <c r="O11" s="148">
        <f ca="1">IFERROR(SUMIFS(tbFinanciamento[Valor pago],tbFinanciamento[Data pagamento],"&gt;="&amp;O$7,tbFinanciamento[Data pagamento],"&lt;"&amp;P$7),0)</f>
        <v>0</v>
      </c>
      <c r="P11" s="149">
        <f t="shared" ca="1" si="1"/>
        <v>658.25</v>
      </c>
    </row>
    <row r="12" spans="1:29" ht="39.950000000000003" customHeight="1" x14ac:dyDescent="0.25">
      <c r="C12" s="108" t="s">
        <v>138</v>
      </c>
      <c r="D12" s="148">
        <f ca="1">IFERROR(SUMIFS(tbAlugeis[Valor pago (R$)],tbAlugeis[Data pagamento],"&gt;="&amp;D$7,tbAlugeis[Data pagamento],"&lt;"&amp;E$7),0)</f>
        <v>2400</v>
      </c>
      <c r="E12" s="148">
        <f ca="1">IFERROR(SUMIFS(tbAlugeis[Valor pago (R$)],tbAlugeis[Data pagamento],"&gt;="&amp;E$7,tbAlugeis[Data pagamento],"&lt;"&amp;F$7),0)</f>
        <v>2400</v>
      </c>
      <c r="F12" s="148">
        <f ca="1">IFERROR(SUMIFS(tbAlugeis[Valor pago (R$)],tbAlugeis[Data pagamento],"&gt;="&amp;F$7,tbAlugeis[Data pagamento],"&lt;"&amp;G$7),0)</f>
        <v>0</v>
      </c>
      <c r="G12" s="148">
        <f ca="1">IFERROR(SUMIFS(tbAlugeis[Valor pago (R$)],tbAlugeis[Data pagamento],"&gt;="&amp;G$7,tbAlugeis[Data pagamento],"&lt;"&amp;H$7),0)</f>
        <v>0</v>
      </c>
      <c r="H12" s="148">
        <f ca="1">IFERROR(SUMIFS(tbAlugeis[Valor pago (R$)],tbAlugeis[Data pagamento],"&gt;="&amp;H$7,tbAlugeis[Data pagamento],"&lt;"&amp;I$7),0)</f>
        <v>0</v>
      </c>
      <c r="I12" s="148">
        <f ca="1">IFERROR(SUMIFS(tbAlugeis[Valor pago (R$)],tbAlugeis[Data pagamento],"&gt;="&amp;I$7,tbAlugeis[Data pagamento],"&lt;"&amp;J$7),0)</f>
        <v>0</v>
      </c>
      <c r="J12" s="148">
        <f ca="1">IFERROR(SUMIFS(tbAlugeis[Valor pago (R$)],tbAlugeis[Data pagamento],"&gt;="&amp;J$7,tbAlugeis[Data pagamento],"&lt;"&amp;K$7),0)</f>
        <v>0</v>
      </c>
      <c r="K12" s="148">
        <f ca="1">IFERROR(SUMIFS(tbAlugeis[Valor pago (R$)],tbAlugeis[Data pagamento],"&gt;="&amp;K$7,tbAlugeis[Data pagamento],"&lt;"&amp;L$7),0)</f>
        <v>0</v>
      </c>
      <c r="L12" s="148">
        <f ca="1">IFERROR(SUMIFS(tbAlugeis[Valor pago (R$)],tbAlugeis[Data pagamento],"&gt;="&amp;L$7,tbAlugeis[Data pagamento],"&lt;"&amp;M$7),0)</f>
        <v>0</v>
      </c>
      <c r="M12" s="148">
        <f ca="1">IFERROR(SUMIFS(tbAlugeis[Valor pago (R$)],tbAlugeis[Data pagamento],"&gt;="&amp;M$7,tbAlugeis[Data pagamento],"&lt;"&amp;N$7),0)</f>
        <v>0</v>
      </c>
      <c r="N12" s="148">
        <f ca="1">IFERROR(SUMIFS(tbAlugeis[Valor pago (R$)],tbAlugeis[Data pagamento],"&gt;="&amp;N$7,tbAlugeis[Data pagamento],"&lt;"&amp;O$7),0)</f>
        <v>0</v>
      </c>
      <c r="O12" s="148">
        <f ca="1">IFERROR(SUMIFS(tbAlugeis[Valor pago (R$)],tbAlugeis[Data pagamento],"&gt;="&amp;O$7,tbAlugeis[Data pagamento],"&lt;"&amp;P$7),0)</f>
        <v>0</v>
      </c>
      <c r="P12" s="149">
        <f t="shared" ca="1" si="1"/>
        <v>4800</v>
      </c>
    </row>
    <row r="13" spans="1:29" ht="39.950000000000003" customHeight="1" x14ac:dyDescent="0.25">
      <c r="C13" s="108" t="s">
        <v>140</v>
      </c>
      <c r="D13" s="148">
        <f ca="1">IFERROR(D12-SUM(D9:D11),0)</f>
        <v>1295.5</v>
      </c>
      <c r="E13" s="148">
        <f t="shared" ref="E13:P13" ca="1" si="2">IFERROR(E12-SUM(E9:E11),0)</f>
        <v>2400</v>
      </c>
      <c r="F13" s="148">
        <f t="shared" ca="1" si="2"/>
        <v>0</v>
      </c>
      <c r="G13" s="148">
        <f t="shared" ca="1" si="2"/>
        <v>0</v>
      </c>
      <c r="H13" s="148">
        <f t="shared" ca="1" si="2"/>
        <v>0</v>
      </c>
      <c r="I13" s="148">
        <f t="shared" ca="1" si="2"/>
        <v>0</v>
      </c>
      <c r="J13" s="148">
        <f t="shared" ca="1" si="2"/>
        <v>0</v>
      </c>
      <c r="K13" s="148">
        <f t="shared" ca="1" si="2"/>
        <v>0</v>
      </c>
      <c r="L13" s="148">
        <f t="shared" ca="1" si="2"/>
        <v>0</v>
      </c>
      <c r="M13" s="148">
        <f t="shared" ca="1" si="2"/>
        <v>0</v>
      </c>
      <c r="N13" s="148">
        <f t="shared" ca="1" si="2"/>
        <v>0</v>
      </c>
      <c r="O13" s="148">
        <f t="shared" ca="1" si="2"/>
        <v>0</v>
      </c>
      <c r="P13" s="149">
        <f t="shared" ca="1" si="2"/>
        <v>3695.5</v>
      </c>
    </row>
    <row r="14" spans="1:29" ht="39.950000000000003" customHeight="1" x14ac:dyDescent="0.25">
      <c r="C14" s="108" t="s">
        <v>139</v>
      </c>
      <c r="D14" s="149">
        <f ca="1">D13</f>
        <v>1295.5</v>
      </c>
      <c r="E14" s="148">
        <f ca="1">E13+D14</f>
        <v>3695.5</v>
      </c>
      <c r="F14" s="148">
        <f t="shared" ref="F14:O14" ca="1" si="3">F13+E14</f>
        <v>3695.5</v>
      </c>
      <c r="G14" s="148">
        <f t="shared" ca="1" si="3"/>
        <v>3695.5</v>
      </c>
      <c r="H14" s="148">
        <f t="shared" ca="1" si="3"/>
        <v>3695.5</v>
      </c>
      <c r="I14" s="148">
        <f t="shared" ca="1" si="3"/>
        <v>3695.5</v>
      </c>
      <c r="J14" s="148">
        <f t="shared" ca="1" si="3"/>
        <v>3695.5</v>
      </c>
      <c r="K14" s="148">
        <f t="shared" ca="1" si="3"/>
        <v>3695.5</v>
      </c>
      <c r="L14" s="148">
        <f t="shared" ca="1" si="3"/>
        <v>3695.5</v>
      </c>
      <c r="M14" s="148">
        <f t="shared" ca="1" si="3"/>
        <v>3695.5</v>
      </c>
      <c r="N14" s="148">
        <f t="shared" ca="1" si="3"/>
        <v>3695.5</v>
      </c>
      <c r="O14" s="148">
        <f t="shared" ca="1" si="3"/>
        <v>3695.5</v>
      </c>
      <c r="P14" s="149">
        <f ca="1">O14</f>
        <v>3695.5</v>
      </c>
    </row>
    <row r="15" spans="1:29" s="20" customFormat="1" ht="5.0999999999999996" customHeight="1" thickBot="1" x14ac:dyDescent="0.3">
      <c r="A15" s="41"/>
      <c r="P15" s="100"/>
      <c r="Q15" s="21"/>
    </row>
    <row r="16" spans="1:29" s="20" customFormat="1" ht="37.5" customHeight="1" thickTop="1" thickBot="1" x14ac:dyDescent="0.3">
      <c r="A16" s="41"/>
      <c r="C16" s="108" t="s">
        <v>141</v>
      </c>
      <c r="D16" s="101">
        <f ca="1">IFERROR(SUMIF(tbLocacao[Status da locação],"Vigente",tbLocacao[Valor calção (R$)]),0)</f>
        <v>1600</v>
      </c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3"/>
      <c r="Q16" s="21"/>
    </row>
    <row r="17" spans="1:16" s="20" customFormat="1" ht="30" customHeight="1" thickTop="1" x14ac:dyDescent="0.25">
      <c r="A17" s="41"/>
    </row>
    <row r="18" spans="1:16" ht="30" customHeight="1" x14ac:dyDescent="0.25">
      <c r="C18" s="60"/>
      <c r="D18" s="143" t="s">
        <v>62</v>
      </c>
      <c r="E18" s="143" t="s">
        <v>63</v>
      </c>
      <c r="F18" s="143" t="s">
        <v>64</v>
      </c>
      <c r="G18" s="143" t="s">
        <v>65</v>
      </c>
      <c r="H18" s="143" t="s">
        <v>66</v>
      </c>
      <c r="I18" s="143" t="s">
        <v>67</v>
      </c>
      <c r="J18" s="143" t="s">
        <v>68</v>
      </c>
      <c r="K18" s="143" t="s">
        <v>69</v>
      </c>
      <c r="L18" s="143" t="s">
        <v>70</v>
      </c>
      <c r="M18" s="143" t="s">
        <v>71</v>
      </c>
      <c r="N18" s="143" t="s">
        <v>72</v>
      </c>
      <c r="O18" s="143" t="s">
        <v>73</v>
      </c>
      <c r="P18" s="60"/>
    </row>
    <row r="19" spans="1:16" ht="30" customHeight="1" x14ac:dyDescent="0.25"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</row>
    <row r="20" spans="1:16" ht="30" customHeight="1" x14ac:dyDescent="0.25"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</row>
    <row r="21" spans="1:16" ht="30" customHeight="1" x14ac:dyDescent="0.25"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</row>
    <row r="22" spans="1:16" ht="30" customHeight="1" x14ac:dyDescent="0.25"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</row>
    <row r="23" spans="1:16" ht="30" customHeight="1" x14ac:dyDescent="0.25"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</row>
    <row r="24" spans="1:16" ht="30" customHeight="1" x14ac:dyDescent="0.25"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</row>
    <row r="25" spans="1:16" ht="30" customHeight="1" x14ac:dyDescent="0.25"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</row>
    <row r="26" spans="1:16" ht="30" customHeight="1" x14ac:dyDescent="0.25"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</row>
    <row r="27" spans="1:16" ht="30" customHeight="1" x14ac:dyDescent="0.25"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</row>
    <row r="28" spans="1:16" ht="30" customHeight="1" x14ac:dyDescent="0.25"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</row>
    <row r="29" spans="1:16" ht="30" customHeight="1" x14ac:dyDescent="0.25"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</row>
    <row r="30" spans="1:16" ht="30" customHeight="1" x14ac:dyDescent="0.25"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</row>
    <row r="31" spans="1:16" ht="30" customHeight="1" x14ac:dyDescent="0.25"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</row>
    <row r="32" spans="1:16" ht="30" customHeight="1" x14ac:dyDescent="0.25"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</row>
    <row r="33" spans="3:16" ht="30" customHeight="1" x14ac:dyDescent="0.25"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</row>
    <row r="34" spans="3:16" ht="30" customHeight="1" x14ac:dyDescent="0.25"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</row>
    <row r="35" spans="3:16" ht="30" customHeight="1" x14ac:dyDescent="0.25"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</row>
    <row r="36" spans="3:16" ht="30" customHeight="1" x14ac:dyDescent="0.25"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</row>
    <row r="37" spans="3:16" ht="30" customHeight="1" x14ac:dyDescent="0.25"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</row>
    <row r="38" spans="3:16" ht="30" customHeight="1" x14ac:dyDescent="0.25"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</row>
    <row r="39" spans="3:16" ht="30" customHeight="1" x14ac:dyDescent="0.25"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</row>
    <row r="40" spans="3:16" ht="30" customHeight="1" x14ac:dyDescent="0.25"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</row>
    <row r="41" spans="3:16" ht="30" customHeight="1" x14ac:dyDescent="0.25"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</row>
    <row r="42" spans="3:16" ht="30" customHeight="1" x14ac:dyDescent="0.25"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</row>
    <row r="43" spans="3:16" ht="30" customHeight="1" x14ac:dyDescent="0.25"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</row>
    <row r="44" spans="3:16" ht="30" customHeight="1" x14ac:dyDescent="0.25"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</row>
    <row r="45" spans="3:16" ht="30" customHeight="1" x14ac:dyDescent="0.25"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</row>
    <row r="46" spans="3:16" ht="30" customHeight="1" x14ac:dyDescent="0.25"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</row>
    <row r="47" spans="3:16" ht="30" customHeight="1" x14ac:dyDescent="0.25"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</row>
    <row r="48" spans="3:16" ht="30" customHeight="1" x14ac:dyDescent="0.25"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</row>
    <row r="49" spans="3:16" ht="30" customHeight="1" x14ac:dyDescent="0.25"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</row>
    <row r="50" spans="3:16" ht="30" customHeight="1" x14ac:dyDescent="0.25"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</row>
    <row r="51" spans="3:16" ht="30" customHeight="1" x14ac:dyDescent="0.25"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</row>
    <row r="52" spans="3:16" ht="30" customHeight="1" x14ac:dyDescent="0.25"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</row>
    <row r="53" spans="3:16" ht="30" customHeight="1" x14ac:dyDescent="0.25"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</row>
    <row r="54" spans="3:16" ht="30" customHeight="1" x14ac:dyDescent="0.25"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</row>
    <row r="55" spans="3:16" ht="30" customHeight="1" x14ac:dyDescent="0.25"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</row>
    <row r="56" spans="3:16" ht="30" customHeight="1" x14ac:dyDescent="0.25"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</row>
    <row r="57" spans="3:16" ht="30" customHeight="1" x14ac:dyDescent="0.25"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</row>
    <row r="58" spans="3:16" ht="30" customHeight="1" x14ac:dyDescent="0.25"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</row>
    <row r="59" spans="3:16" ht="30" customHeight="1" x14ac:dyDescent="0.25"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</row>
    <row r="60" spans="3:16" ht="30" customHeight="1" x14ac:dyDescent="0.25"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</row>
    <row r="61" spans="3:16" ht="30" customHeight="1" x14ac:dyDescent="0.25"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</row>
    <row r="62" spans="3:16" ht="30" customHeight="1" x14ac:dyDescent="0.25"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</row>
    <row r="63" spans="3:16" ht="30" customHeight="1" x14ac:dyDescent="0.25"/>
    <row r="64" spans="3:16" ht="30" customHeight="1" x14ac:dyDescent="0.25"/>
    <row r="65" ht="30" customHeight="1" x14ac:dyDescent="0.25"/>
    <row r="66" ht="30" customHeight="1" x14ac:dyDescent="0.25"/>
    <row r="67" ht="30" customHeight="1" x14ac:dyDescent="0.25"/>
    <row r="68" ht="30" customHeight="1" x14ac:dyDescent="0.25"/>
    <row r="69" ht="30" customHeight="1" x14ac:dyDescent="0.25"/>
    <row r="70" ht="30" customHeight="1" x14ac:dyDescent="0.25"/>
    <row r="71" ht="30" customHeight="1" x14ac:dyDescent="0.25"/>
    <row r="72" ht="30" customHeight="1" x14ac:dyDescent="0.25"/>
    <row r="73" ht="30" customHeight="1" x14ac:dyDescent="0.25"/>
    <row r="74" ht="30" customHeight="1" x14ac:dyDescent="0.25"/>
    <row r="75" ht="30" customHeight="1" x14ac:dyDescent="0.25"/>
    <row r="76" ht="30" customHeight="1" x14ac:dyDescent="0.25"/>
    <row r="77" ht="30" customHeight="1" x14ac:dyDescent="0.25"/>
    <row r="78" ht="30" customHeight="1" x14ac:dyDescent="0.25"/>
    <row r="79" ht="30" customHeight="1" x14ac:dyDescent="0.25"/>
    <row r="80" ht="30" customHeight="1" x14ac:dyDescent="0.25"/>
    <row r="81" ht="30" customHeight="1" x14ac:dyDescent="0.25"/>
    <row r="82" ht="30" customHeight="1" x14ac:dyDescent="0.25"/>
    <row r="83" ht="30" customHeight="1" x14ac:dyDescent="0.25"/>
    <row r="84" ht="30" customHeight="1" x14ac:dyDescent="0.25"/>
    <row r="85" ht="30" customHeight="1" x14ac:dyDescent="0.25"/>
    <row r="86" ht="30" customHeight="1" x14ac:dyDescent="0.25"/>
    <row r="87" ht="30" customHeight="1" x14ac:dyDescent="0.25"/>
    <row r="88" ht="30" customHeight="1" x14ac:dyDescent="0.25"/>
    <row r="89" ht="30" customHeight="1" x14ac:dyDescent="0.25"/>
    <row r="90" ht="30" customHeight="1" x14ac:dyDescent="0.25"/>
    <row r="91" ht="30" customHeight="1" x14ac:dyDescent="0.25"/>
    <row r="92" ht="30" customHeight="1" x14ac:dyDescent="0.25"/>
    <row r="93" ht="30" customHeight="1" x14ac:dyDescent="0.25"/>
    <row r="94" ht="30" customHeight="1" x14ac:dyDescent="0.25"/>
    <row r="95" ht="30" customHeight="1" x14ac:dyDescent="0.25"/>
    <row r="96" ht="30" customHeight="1" x14ac:dyDescent="0.25"/>
    <row r="97" ht="30" customHeight="1" x14ac:dyDescent="0.25"/>
    <row r="98" ht="30" customHeight="1" x14ac:dyDescent="0.25"/>
    <row r="99" ht="30" customHeight="1" x14ac:dyDescent="0.25"/>
    <row r="100" ht="30" customHeight="1" x14ac:dyDescent="0.25"/>
    <row r="101" x14ac:dyDescent="0.25"/>
    <row r="102" x14ac:dyDescent="0.25"/>
    <row r="103" x14ac:dyDescent="0.25"/>
    <row r="104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</sheetData>
  <sheetProtection password="9084" sheet="1" objects="1" scenarios="1"/>
  <conditionalFormatting sqref="D14:P14">
    <cfRule type="cellIs" dxfId="78" priority="3" operator="lessThan">
      <formula>0</formula>
    </cfRule>
    <cfRule type="cellIs" dxfId="77" priority="4" operator="greaterThan">
      <formula>0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68" orientation="landscape" horizontalDpi="4294967293" verticalDpi="4294967293" r:id="rId1"/>
  <rowBreaks count="1" manualBreakCount="1">
    <brk id="24" min="2" max="15" man="1"/>
  </rowBreaks>
  <colBreaks count="1" manualBreakCount="1">
    <brk id="16" min="3" max="39" man="1"/>
  </col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ilha5"/>
  <dimension ref="A1:AB95"/>
  <sheetViews>
    <sheetView showGridLines="0" zoomScaleNormal="100" workbookViewId="0">
      <selection activeCell="J9" sqref="J9"/>
    </sheetView>
  </sheetViews>
  <sheetFormatPr defaultRowHeight="0" customHeight="1" zeroHeight="1" x14ac:dyDescent="0.25"/>
  <cols>
    <col min="1" max="1" width="2.7109375" style="15" customWidth="1"/>
    <col min="2" max="2" width="24.5703125" style="8" customWidth="1"/>
    <col min="3" max="14" width="12.140625" style="8" customWidth="1"/>
    <col min="15" max="15" width="14.5703125" style="8" bestFit="1" customWidth="1"/>
    <col min="16" max="16" width="10.28515625" style="7" bestFit="1" customWidth="1"/>
    <col min="17" max="16384" width="9.140625" style="7"/>
  </cols>
  <sheetData>
    <row r="1" spans="1:28" s="26" customFormat="1" ht="30" customHeight="1" x14ac:dyDescent="0.35">
      <c r="A1" s="25"/>
      <c r="B1" s="29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</row>
    <row r="2" spans="1:28" s="28" customFormat="1" ht="24.95" customHeight="1" x14ac:dyDescent="0.25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3" spans="1:28" s="23" customFormat="1" ht="20.100000000000001" customHeight="1" x14ac:dyDescent="0.2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</row>
    <row r="4" spans="1:28" ht="20.100000000000001" customHeight="1" x14ac:dyDescent="0.35">
      <c r="B4" s="30" t="s">
        <v>135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23"/>
      <c r="Q4" s="23"/>
      <c r="R4" s="23"/>
      <c r="S4" s="23"/>
      <c r="T4" s="23"/>
      <c r="U4" s="23"/>
      <c r="V4" s="5"/>
      <c r="W4" s="6"/>
      <c r="X4" s="5"/>
      <c r="Y4" s="5"/>
      <c r="Z4" s="5"/>
      <c r="AB4" s="5"/>
    </row>
    <row r="5" spans="1:28" ht="20.100000000000001" customHeight="1" x14ac:dyDescent="0.25">
      <c r="C5" s="158" t="s">
        <v>48</v>
      </c>
      <c r="D5" s="158"/>
      <c r="E5" s="159" t="s">
        <v>179</v>
      </c>
      <c r="F5" s="159"/>
      <c r="H5" s="97" t="str">
        <f>'RC (3)'!D5</f>
        <v xml:space="preserve">Ano: </v>
      </c>
      <c r="I5" s="102">
        <f>'RC (3)'!E5</f>
        <v>2025</v>
      </c>
    </row>
    <row r="6" spans="1:28" ht="15" customHeight="1" x14ac:dyDescent="0.25">
      <c r="F6" s="16" t="s">
        <v>52</v>
      </c>
      <c r="G6" s="7" t="s">
        <v>74</v>
      </c>
    </row>
    <row r="7" spans="1:28" s="20" customFormat="1" ht="15" hidden="1" x14ac:dyDescent="0.25">
      <c r="A7" s="41"/>
      <c r="C7" s="98">
        <f ca="1">'RC (3)'!D7</f>
        <v>45658</v>
      </c>
      <c r="D7" s="98">
        <f ca="1">'RC (3)'!E7</f>
        <v>45689</v>
      </c>
      <c r="E7" s="98">
        <f ca="1">'RC (3)'!F7</f>
        <v>45717</v>
      </c>
      <c r="F7" s="98">
        <f ca="1">'RC (3)'!G7</f>
        <v>45748</v>
      </c>
      <c r="G7" s="98">
        <f ca="1">'RC (3)'!H7</f>
        <v>45778</v>
      </c>
      <c r="H7" s="98">
        <f ca="1">'RC (3)'!I7</f>
        <v>45809</v>
      </c>
      <c r="I7" s="98">
        <f ca="1">'RC (3)'!J7</f>
        <v>45839</v>
      </c>
      <c r="J7" s="98">
        <f ca="1">'RC (3)'!K7</f>
        <v>45870</v>
      </c>
      <c r="K7" s="98">
        <f ca="1">'RC (3)'!L7</f>
        <v>45901</v>
      </c>
      <c r="L7" s="98">
        <f ca="1">'RC (3)'!M7</f>
        <v>45931</v>
      </c>
      <c r="M7" s="98">
        <f ca="1">'RC (3)'!N7</f>
        <v>45962</v>
      </c>
      <c r="N7" s="98">
        <f ca="1">'RC (3)'!O7</f>
        <v>45992</v>
      </c>
      <c r="O7" s="98">
        <f ca="1">'RC (3)'!P7</f>
        <v>46023</v>
      </c>
    </row>
    <row r="8" spans="1:28" ht="39.950000000000003" customHeight="1" x14ac:dyDescent="0.25">
      <c r="C8" s="107" t="s">
        <v>35</v>
      </c>
      <c r="D8" s="107" t="s">
        <v>36</v>
      </c>
      <c r="E8" s="107" t="s">
        <v>37</v>
      </c>
      <c r="F8" s="107" t="s">
        <v>38</v>
      </c>
      <c r="G8" s="107" t="s">
        <v>39</v>
      </c>
      <c r="H8" s="107" t="s">
        <v>40</v>
      </c>
      <c r="I8" s="107" t="s">
        <v>41</v>
      </c>
      <c r="J8" s="107" t="s">
        <v>42</v>
      </c>
      <c r="K8" s="107" t="s">
        <v>43</v>
      </c>
      <c r="L8" s="107" t="s">
        <v>44</v>
      </c>
      <c r="M8" s="107" t="s">
        <v>45</v>
      </c>
      <c r="N8" s="107" t="s">
        <v>46</v>
      </c>
      <c r="O8" s="107" t="s">
        <v>47</v>
      </c>
      <c r="P8" s="22"/>
    </row>
    <row r="9" spans="1:28" ht="39.950000000000003" customHeight="1" x14ac:dyDescent="0.25">
      <c r="B9" s="108" t="s">
        <v>75</v>
      </c>
      <c r="C9" s="148">
        <f ca="1">IFERROR(SUMIFS(tbManutencao[Valor],tbManutencao[Data do serviço],"&gt;="&amp;C$7,tbManutencao[Data do serviço],"&lt;"&amp;D$7,tbManutencao[Veículo],$E$5),0)</f>
        <v>266.25</v>
      </c>
      <c r="D9" s="148">
        <f ca="1">IFERROR(SUMIFS(tbManutencao[Valor],tbManutencao[Data do serviço],"&gt;="&amp;D$7,tbManutencao[Data do serviço],"&lt;"&amp;E$7,tbManutencao[Veículo],$E$5),0)</f>
        <v>0</v>
      </c>
      <c r="E9" s="148">
        <f ca="1">IFERROR(SUMIFS(tbManutencao[Valor],tbManutencao[Data do serviço],"&gt;="&amp;E$7,tbManutencao[Data do serviço],"&lt;"&amp;F$7,tbManutencao[Veículo],$E$5),0)</f>
        <v>0</v>
      </c>
      <c r="F9" s="148">
        <f ca="1">IFERROR(SUMIFS(tbManutencao[Valor],tbManutencao[Data do serviço],"&gt;="&amp;F$7,tbManutencao[Data do serviço],"&lt;"&amp;G$7,tbManutencao[Veículo],$E$5),0)</f>
        <v>0</v>
      </c>
      <c r="G9" s="148">
        <f ca="1">IFERROR(SUMIFS(tbManutencao[Valor],tbManutencao[Data do serviço],"&gt;="&amp;G$7,tbManutencao[Data do serviço],"&lt;"&amp;H$7,tbManutencao[Veículo],$E$5),0)</f>
        <v>0</v>
      </c>
      <c r="H9" s="148">
        <f ca="1">IFERROR(SUMIFS(tbManutencao[Valor],tbManutencao[Data do serviço],"&gt;="&amp;H$7,tbManutencao[Data do serviço],"&lt;"&amp;I$7,tbManutencao[Veículo],$E$5),0)</f>
        <v>0</v>
      </c>
      <c r="I9" s="148">
        <f ca="1">IFERROR(SUMIFS(tbManutencao[Valor],tbManutencao[Data do serviço],"&gt;="&amp;I$7,tbManutencao[Data do serviço],"&lt;"&amp;J$7,tbManutencao[Veículo],$E$5),0)</f>
        <v>0</v>
      </c>
      <c r="J9" s="148">
        <f ca="1">IFERROR(SUMIFS(tbManutencao[Valor],tbManutencao[Data do serviço],"&gt;="&amp;J$7,tbManutencao[Data do serviço],"&lt;"&amp;K$7,tbManutencao[Veículo],$E$5),0)</f>
        <v>0</v>
      </c>
      <c r="K9" s="148">
        <f ca="1">IFERROR(SUMIFS(tbManutencao[Valor],tbManutencao[Data do serviço],"&gt;="&amp;K$7,tbManutencao[Data do serviço],"&lt;"&amp;L$7,tbManutencao[Veículo],$E$5),0)</f>
        <v>0</v>
      </c>
      <c r="L9" s="148">
        <f ca="1">IFERROR(SUMIFS(tbManutencao[Valor],tbManutencao[Data do serviço],"&gt;="&amp;L$7,tbManutencao[Data do serviço],"&lt;"&amp;M$7,tbManutencao[Veículo],$E$5),0)</f>
        <v>0</v>
      </c>
      <c r="M9" s="148">
        <f ca="1">IFERROR(SUMIFS(tbManutencao[Valor],tbManutencao[Data do serviço],"&gt;="&amp;M$7,tbManutencao[Data do serviço],"&lt;"&amp;N$7,tbManutencao[Veículo],$E$5),0)</f>
        <v>0</v>
      </c>
      <c r="N9" s="148">
        <f ca="1">IFERROR(SUMIFS(tbManutencao[Valor],tbManutencao[Data do serviço],"&gt;="&amp;N$7,tbManutencao[Data do serviço],"&lt;"&amp;O$7,tbManutencao[Veículo],$E$5),0)</f>
        <v>0</v>
      </c>
      <c r="O9" s="149">
        <f ca="1">IFERROR(SUM(C9:N9),0)</f>
        <v>266.25</v>
      </c>
      <c r="P9" s="13"/>
      <c r="R9" s="11"/>
    </row>
    <row r="10" spans="1:28" ht="39.950000000000003" customHeight="1" x14ac:dyDescent="0.25">
      <c r="B10" s="108" t="s">
        <v>95</v>
      </c>
      <c r="C10" s="148">
        <f ca="1">IFERROR(SUMIFS(tbDespesas[Valor],tbDespesas[Data do serviço],"&gt;="&amp;C$7,tbDespesas[Data do serviço],"&lt;"&amp;D$7,tbDespesas[Veículo],$E$5),0)</f>
        <v>180</v>
      </c>
      <c r="D10" s="148">
        <f ca="1">IFERROR(SUMIFS(tbDespesas[Valor],tbDespesas[Data do serviço],"&gt;="&amp;D$7,tbDespesas[Data do serviço],"&lt;"&amp;E$7,tbDespesas[Veículo],$E$5),0)</f>
        <v>0</v>
      </c>
      <c r="E10" s="148">
        <f ca="1">IFERROR(SUMIFS(tbDespesas[Valor],tbDespesas[Data do serviço],"&gt;="&amp;E$7,tbDespesas[Data do serviço],"&lt;"&amp;F$7,tbDespesas[Veículo],$E$5),0)</f>
        <v>0</v>
      </c>
      <c r="F10" s="148">
        <f ca="1">IFERROR(SUMIFS(tbDespesas[Valor],tbDespesas[Data do serviço],"&gt;="&amp;F$7,tbDespesas[Data do serviço],"&lt;"&amp;G$7,tbDespesas[Veículo],$E$5),0)</f>
        <v>0</v>
      </c>
      <c r="G10" s="148">
        <f ca="1">IFERROR(SUMIFS(tbDespesas[Valor],tbDespesas[Data do serviço],"&gt;="&amp;G$7,tbDespesas[Data do serviço],"&lt;"&amp;H$7,tbDespesas[Veículo],$E$5),0)</f>
        <v>0</v>
      </c>
      <c r="H10" s="148">
        <f ca="1">IFERROR(SUMIFS(tbDespesas[Valor],tbDespesas[Data do serviço],"&gt;="&amp;H$7,tbDespesas[Data do serviço],"&lt;"&amp;I$7,tbDespesas[Veículo],$E$5),0)</f>
        <v>0</v>
      </c>
      <c r="I10" s="148">
        <f ca="1">IFERROR(SUMIFS(tbDespesas[Valor],tbDespesas[Data do serviço],"&gt;="&amp;I$7,tbDespesas[Data do serviço],"&lt;"&amp;J$7,tbDespesas[Veículo],$E$5),0)</f>
        <v>0</v>
      </c>
      <c r="J10" s="148">
        <f ca="1">IFERROR(SUMIFS(tbDespesas[Valor],tbDespesas[Data do serviço],"&gt;="&amp;J$7,tbDespesas[Data do serviço],"&lt;"&amp;K$7,tbDespesas[Veículo],$E$5),0)</f>
        <v>0</v>
      </c>
      <c r="K10" s="148">
        <f ca="1">IFERROR(SUMIFS(tbDespesas[Valor],tbDespesas[Data do serviço],"&gt;="&amp;K$7,tbDespesas[Data do serviço],"&lt;"&amp;L$7,tbDespesas[Veículo],$E$5),0)</f>
        <v>0</v>
      </c>
      <c r="L10" s="148">
        <f ca="1">IFERROR(SUMIFS(tbDespesas[Valor],tbDespesas[Data do serviço],"&gt;="&amp;L$7,tbDespesas[Data do serviço],"&lt;"&amp;M$7,tbDespesas[Veículo],$E$5),0)</f>
        <v>0</v>
      </c>
      <c r="M10" s="148">
        <f ca="1">IFERROR(SUMIFS(tbDespesas[Valor],tbDespesas[Data do serviço],"&gt;="&amp;M$7,tbDespesas[Data do serviço],"&lt;"&amp;N$7,tbDespesas[Veículo],$E$5),0)</f>
        <v>0</v>
      </c>
      <c r="N10" s="148">
        <f ca="1">IFERROR(SUMIFS(tbDespesas[Valor],tbDespesas[Data do serviço],"&gt;="&amp;N$7,tbDespesas[Data do serviço],"&lt;"&amp;O$7,tbDespesas[Veículo],$E$5),0)</f>
        <v>0</v>
      </c>
      <c r="O10" s="149">
        <f t="shared" ref="O10:O12" ca="1" si="0">IFERROR(SUM(C10:N10),0)</f>
        <v>180</v>
      </c>
    </row>
    <row r="11" spans="1:28" ht="39.950000000000003" customHeight="1" x14ac:dyDescent="0.25">
      <c r="B11" s="108" t="s">
        <v>137</v>
      </c>
      <c r="C11" s="148">
        <f ca="1">IFERROR(SUMIFS(tbFinanciamento[Valor pago],tbFinanciamento[Data pagamento],"&gt;="&amp;C$7,tbFinanciamento[Data pagamento],"&lt;"&amp;D$7,tbFinanciamento[Veículo],$E$5),0)</f>
        <v>658.25</v>
      </c>
      <c r="D11" s="148">
        <f ca="1">IFERROR(SUMIFS(tbFinanciamento[Valor pago],tbFinanciamento[Data pagamento],"&gt;="&amp;D$7,tbFinanciamento[Data pagamento],"&lt;"&amp;E$7,tbFinanciamento[Veículo],$E$5),0)</f>
        <v>0</v>
      </c>
      <c r="E11" s="148">
        <f ca="1">IFERROR(SUMIFS(tbFinanciamento[Valor pago],tbFinanciamento[Data pagamento],"&gt;="&amp;E$7,tbFinanciamento[Data pagamento],"&lt;"&amp;F$7,tbFinanciamento[Veículo],$E$5),0)</f>
        <v>0</v>
      </c>
      <c r="F11" s="148">
        <f ca="1">IFERROR(SUMIFS(tbFinanciamento[Valor pago],tbFinanciamento[Data pagamento],"&gt;="&amp;F$7,tbFinanciamento[Data pagamento],"&lt;"&amp;G$7,tbFinanciamento[Veículo],$E$5),0)</f>
        <v>0</v>
      </c>
      <c r="G11" s="148">
        <f ca="1">IFERROR(SUMIFS(tbFinanciamento[Valor pago],tbFinanciamento[Data pagamento],"&gt;="&amp;G$7,tbFinanciamento[Data pagamento],"&lt;"&amp;H$7,tbFinanciamento[Veículo],$E$5),0)</f>
        <v>0</v>
      </c>
      <c r="H11" s="148">
        <f ca="1">IFERROR(SUMIFS(tbFinanciamento[Valor pago],tbFinanciamento[Data pagamento],"&gt;="&amp;H$7,tbFinanciamento[Data pagamento],"&lt;"&amp;I$7,tbFinanciamento[Veículo],$E$5),0)</f>
        <v>0</v>
      </c>
      <c r="I11" s="148">
        <f ca="1">IFERROR(SUMIFS(tbFinanciamento[Valor pago],tbFinanciamento[Data pagamento],"&gt;="&amp;I$7,tbFinanciamento[Data pagamento],"&lt;"&amp;J$7,tbFinanciamento[Veículo],$E$5),0)</f>
        <v>0</v>
      </c>
      <c r="J11" s="148">
        <f ca="1">IFERROR(SUMIFS(tbFinanciamento[Valor pago],tbFinanciamento[Data pagamento],"&gt;="&amp;J$7,tbFinanciamento[Data pagamento],"&lt;"&amp;K$7,tbFinanciamento[Veículo],$E$5),0)</f>
        <v>0</v>
      </c>
      <c r="K11" s="148">
        <f ca="1">IFERROR(SUMIFS(tbFinanciamento[Valor pago],tbFinanciamento[Data pagamento],"&gt;="&amp;K$7,tbFinanciamento[Data pagamento],"&lt;"&amp;L$7,tbFinanciamento[Veículo],$E$5),0)</f>
        <v>0</v>
      </c>
      <c r="L11" s="148">
        <f ca="1">IFERROR(SUMIFS(tbFinanciamento[Valor pago],tbFinanciamento[Data pagamento],"&gt;="&amp;L$7,tbFinanciamento[Data pagamento],"&lt;"&amp;M$7,tbFinanciamento[Veículo],$E$5),0)</f>
        <v>0</v>
      </c>
      <c r="M11" s="148">
        <f ca="1">IFERROR(SUMIFS(tbFinanciamento[Valor pago],tbFinanciamento[Data pagamento],"&gt;="&amp;M$7,tbFinanciamento[Data pagamento],"&lt;"&amp;N$7,tbFinanciamento[Veículo],$E$5),0)</f>
        <v>0</v>
      </c>
      <c r="N11" s="148">
        <f ca="1">IFERROR(SUMIFS(tbFinanciamento[Valor pago],tbFinanciamento[Data pagamento],"&gt;="&amp;N$7,tbFinanciamento[Data pagamento],"&lt;"&amp;O$7,tbFinanciamento[Veículo],$E$5),0)</f>
        <v>0</v>
      </c>
      <c r="O11" s="149">
        <f t="shared" ca="1" si="0"/>
        <v>658.25</v>
      </c>
    </row>
    <row r="12" spans="1:28" ht="39.950000000000003" customHeight="1" x14ac:dyDescent="0.25">
      <c r="B12" s="108" t="s">
        <v>138</v>
      </c>
      <c r="C12" s="148">
        <f ca="1">IFERROR(SUMIFS(tbAlugeis[Valor pago (R$)],tbAlugeis[Data pagamento],"&gt;="&amp;C$7,tbAlugeis[Data pagamento],"&lt;"&amp;D$7,tbAlugeis[Codigo Veiculo],$E$5),0)</f>
        <v>2400</v>
      </c>
      <c r="D12" s="148">
        <f ca="1">IFERROR(SUMIFS(tbAlugeis[Valor pago (R$)],tbAlugeis[Data pagamento],"&gt;="&amp;D$7,tbAlugeis[Data pagamento],"&lt;"&amp;E$7,tbAlugeis[Codigo Veiculo],$E$5),0)</f>
        <v>2400</v>
      </c>
      <c r="E12" s="148">
        <f ca="1">IFERROR(SUMIFS(tbAlugeis[Valor pago (R$)],tbAlugeis[Data pagamento],"&gt;="&amp;E$7,tbAlugeis[Data pagamento],"&lt;"&amp;F$7,tbAlugeis[Codigo Veiculo],$E$5),0)</f>
        <v>0</v>
      </c>
      <c r="F12" s="148">
        <f ca="1">IFERROR(SUMIFS(tbAlugeis[Valor pago (R$)],tbAlugeis[Data pagamento],"&gt;="&amp;F$7,tbAlugeis[Data pagamento],"&lt;"&amp;G$7,tbAlugeis[Codigo Veiculo],$E$5),0)</f>
        <v>0</v>
      </c>
      <c r="G12" s="148">
        <f ca="1">IFERROR(SUMIFS(tbAlugeis[Valor pago (R$)],tbAlugeis[Data pagamento],"&gt;="&amp;G$7,tbAlugeis[Data pagamento],"&lt;"&amp;H$7,tbAlugeis[Codigo Veiculo],$E$5),0)</f>
        <v>0</v>
      </c>
      <c r="H12" s="148">
        <f ca="1">IFERROR(SUMIFS(tbAlugeis[Valor pago (R$)],tbAlugeis[Data pagamento],"&gt;="&amp;H$7,tbAlugeis[Data pagamento],"&lt;"&amp;I$7,tbAlugeis[Codigo Veiculo],$E$5),0)</f>
        <v>0</v>
      </c>
      <c r="I12" s="148">
        <f ca="1">IFERROR(SUMIFS(tbAlugeis[Valor pago (R$)],tbAlugeis[Data pagamento],"&gt;="&amp;I$7,tbAlugeis[Data pagamento],"&lt;"&amp;J$7,tbAlugeis[Codigo Veiculo],$E$5),0)</f>
        <v>0</v>
      </c>
      <c r="J12" s="148">
        <f ca="1">IFERROR(SUMIFS(tbAlugeis[Valor pago (R$)],tbAlugeis[Data pagamento],"&gt;="&amp;J$7,tbAlugeis[Data pagamento],"&lt;"&amp;K$7,tbAlugeis[Codigo Veiculo],$E$5),0)</f>
        <v>0</v>
      </c>
      <c r="K12" s="148">
        <f ca="1">IFERROR(SUMIFS(tbAlugeis[Valor pago (R$)],tbAlugeis[Data pagamento],"&gt;="&amp;K$7,tbAlugeis[Data pagamento],"&lt;"&amp;L$7,tbAlugeis[Codigo Veiculo],$E$5),0)</f>
        <v>0</v>
      </c>
      <c r="L12" s="148">
        <f ca="1">IFERROR(SUMIFS(tbAlugeis[Valor pago (R$)],tbAlugeis[Data pagamento],"&gt;="&amp;L$7,tbAlugeis[Data pagamento],"&lt;"&amp;M$7,tbAlugeis[Codigo Veiculo],$E$5),0)</f>
        <v>0</v>
      </c>
      <c r="M12" s="148">
        <f ca="1">IFERROR(SUMIFS(tbAlugeis[Valor pago (R$)],tbAlugeis[Data pagamento],"&gt;="&amp;M$7,tbAlugeis[Data pagamento],"&lt;"&amp;N$7,tbAlugeis[Codigo Veiculo],$E$5),0)</f>
        <v>0</v>
      </c>
      <c r="N12" s="148">
        <f ca="1">IFERROR(SUMIFS(tbAlugeis[Valor pago (R$)],tbAlugeis[Data pagamento],"&gt;="&amp;N$7,tbAlugeis[Data pagamento],"&lt;"&amp;O$7,tbAlugeis[Codigo Veiculo],$E$5),0)</f>
        <v>0</v>
      </c>
      <c r="O12" s="149">
        <f t="shared" ca="1" si="0"/>
        <v>4800</v>
      </c>
    </row>
    <row r="13" spans="1:28" ht="39.950000000000003" customHeight="1" x14ac:dyDescent="0.25">
      <c r="B13" s="108" t="s">
        <v>140</v>
      </c>
      <c r="C13" s="148">
        <f ca="1">IFERROR(C12-SUM(C9:C11),0)</f>
        <v>1295.5</v>
      </c>
      <c r="D13" s="148">
        <f t="shared" ref="D13:O13" ca="1" si="1">IFERROR(D12-SUM(D9:D11),0)</f>
        <v>2400</v>
      </c>
      <c r="E13" s="148">
        <f t="shared" ca="1" si="1"/>
        <v>0</v>
      </c>
      <c r="F13" s="148">
        <f t="shared" ca="1" si="1"/>
        <v>0</v>
      </c>
      <c r="G13" s="148">
        <f t="shared" ca="1" si="1"/>
        <v>0</v>
      </c>
      <c r="H13" s="148">
        <f t="shared" ca="1" si="1"/>
        <v>0</v>
      </c>
      <c r="I13" s="148">
        <f t="shared" ca="1" si="1"/>
        <v>0</v>
      </c>
      <c r="J13" s="148">
        <f t="shared" ca="1" si="1"/>
        <v>0</v>
      </c>
      <c r="K13" s="148">
        <f t="shared" ca="1" si="1"/>
        <v>0</v>
      </c>
      <c r="L13" s="148">
        <f t="shared" ca="1" si="1"/>
        <v>0</v>
      </c>
      <c r="M13" s="148">
        <f t="shared" ca="1" si="1"/>
        <v>0</v>
      </c>
      <c r="N13" s="148">
        <f t="shared" ca="1" si="1"/>
        <v>0</v>
      </c>
      <c r="O13" s="149">
        <f t="shared" ca="1" si="1"/>
        <v>3695.5</v>
      </c>
    </row>
    <row r="14" spans="1:28" ht="39.950000000000003" customHeight="1" x14ac:dyDescent="0.25">
      <c r="B14" s="108" t="s">
        <v>139</v>
      </c>
      <c r="C14" s="149">
        <f ca="1">C13</f>
        <v>1295.5</v>
      </c>
      <c r="D14" s="148">
        <f ca="1">D13+C14</f>
        <v>3695.5</v>
      </c>
      <c r="E14" s="148">
        <f t="shared" ref="E14:N14" ca="1" si="2">E13+D14</f>
        <v>3695.5</v>
      </c>
      <c r="F14" s="148">
        <f t="shared" ca="1" si="2"/>
        <v>3695.5</v>
      </c>
      <c r="G14" s="148">
        <f t="shared" ca="1" si="2"/>
        <v>3695.5</v>
      </c>
      <c r="H14" s="148">
        <f t="shared" ca="1" si="2"/>
        <v>3695.5</v>
      </c>
      <c r="I14" s="148">
        <f t="shared" ca="1" si="2"/>
        <v>3695.5</v>
      </c>
      <c r="J14" s="148">
        <f t="shared" ca="1" si="2"/>
        <v>3695.5</v>
      </c>
      <c r="K14" s="148">
        <f t="shared" ca="1" si="2"/>
        <v>3695.5</v>
      </c>
      <c r="L14" s="148">
        <f t="shared" ca="1" si="2"/>
        <v>3695.5</v>
      </c>
      <c r="M14" s="148">
        <f t="shared" ca="1" si="2"/>
        <v>3695.5</v>
      </c>
      <c r="N14" s="148">
        <f t="shared" ca="1" si="2"/>
        <v>3695.5</v>
      </c>
      <c r="O14" s="149">
        <f ca="1">N14</f>
        <v>3695.5</v>
      </c>
    </row>
    <row r="15" spans="1:28" ht="37.5" customHeight="1" x14ac:dyDescent="0.25">
      <c r="P15" s="20"/>
    </row>
    <row r="16" spans="1:28" ht="37.5" customHeight="1" x14ac:dyDescent="0.25"/>
    <row r="17" ht="37.5" customHeight="1" x14ac:dyDescent="0.25"/>
    <row r="18" ht="37.5" customHeight="1" x14ac:dyDescent="0.25"/>
    <row r="19" ht="37.5" customHeight="1" x14ac:dyDescent="0.25"/>
    <row r="20" ht="37.5" customHeight="1" x14ac:dyDescent="0.25"/>
    <row r="21" ht="15" customHeight="1" x14ac:dyDescent="0.25"/>
    <row r="22" ht="30" customHeight="1" x14ac:dyDescent="0.25"/>
    <row r="23" ht="30" customHeight="1" x14ac:dyDescent="0.25"/>
    <row r="24" ht="30" customHeight="1" x14ac:dyDescent="0.25"/>
    <row r="25" ht="30" customHeight="1" x14ac:dyDescent="0.25"/>
    <row r="26" ht="30" customHeight="1" x14ac:dyDescent="0.25"/>
    <row r="27" ht="30" customHeight="1" x14ac:dyDescent="0.25"/>
    <row r="28" ht="30" customHeight="1" x14ac:dyDescent="0.25"/>
    <row r="29" ht="30" customHeight="1" x14ac:dyDescent="0.25"/>
    <row r="30" ht="30" customHeight="1" x14ac:dyDescent="0.25"/>
    <row r="31" ht="30" customHeight="1" x14ac:dyDescent="0.25"/>
    <row r="32" ht="30" customHeight="1" x14ac:dyDescent="0.25"/>
    <row r="33" ht="30" customHeight="1" x14ac:dyDescent="0.25"/>
    <row r="34" ht="30" customHeight="1" x14ac:dyDescent="0.25"/>
    <row r="35" ht="30" customHeight="1" x14ac:dyDescent="0.25"/>
    <row r="36" ht="30" customHeight="1" x14ac:dyDescent="0.25"/>
    <row r="37" ht="30" customHeight="1" x14ac:dyDescent="0.25"/>
    <row r="38" ht="30" customHeight="1" x14ac:dyDescent="0.25"/>
    <row r="39" ht="30" customHeight="1" x14ac:dyDescent="0.25"/>
    <row r="40" ht="30" customHeight="1" x14ac:dyDescent="0.25"/>
    <row r="41" ht="30" customHeight="1" x14ac:dyDescent="0.25"/>
    <row r="42" ht="30" customHeight="1" x14ac:dyDescent="0.25"/>
    <row r="43" ht="30" customHeight="1" x14ac:dyDescent="0.25"/>
    <row r="44" ht="30" customHeight="1" x14ac:dyDescent="0.25"/>
    <row r="45" ht="30" customHeight="1" x14ac:dyDescent="0.25"/>
    <row r="46" ht="30" customHeight="1" x14ac:dyDescent="0.25"/>
    <row r="47" ht="30" customHeight="1" x14ac:dyDescent="0.25"/>
    <row r="48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  <row r="54" ht="30" customHeight="1" x14ac:dyDescent="0.25"/>
    <row r="55" ht="30" customHeight="1" x14ac:dyDescent="0.25"/>
    <row r="56" ht="30" customHeight="1" x14ac:dyDescent="0.25"/>
    <row r="57" ht="30" customHeight="1" x14ac:dyDescent="0.25"/>
    <row r="58" ht="30" customHeight="1" x14ac:dyDescent="0.25"/>
    <row r="59" ht="30" customHeight="1" x14ac:dyDescent="0.25"/>
    <row r="60" ht="30" customHeight="1" x14ac:dyDescent="0.25"/>
    <row r="61" ht="30" customHeight="1" x14ac:dyDescent="0.25"/>
    <row r="62" ht="30" customHeight="1" x14ac:dyDescent="0.25"/>
    <row r="63" ht="30" customHeight="1" x14ac:dyDescent="0.25"/>
    <row r="64" ht="30" customHeight="1" x14ac:dyDescent="0.25"/>
    <row r="65" ht="30" customHeight="1" x14ac:dyDescent="0.25"/>
    <row r="66" ht="30" customHeight="1" x14ac:dyDescent="0.25"/>
    <row r="67" ht="30" customHeight="1" x14ac:dyDescent="0.25"/>
    <row r="68" ht="30" customHeight="1" x14ac:dyDescent="0.25"/>
    <row r="69" ht="30" customHeight="1" x14ac:dyDescent="0.25"/>
    <row r="70" ht="30" customHeight="1" x14ac:dyDescent="0.25"/>
    <row r="71" ht="30" customHeight="1" x14ac:dyDescent="0.25"/>
    <row r="72" ht="30" customHeight="1" x14ac:dyDescent="0.25"/>
    <row r="73" ht="30" customHeight="1" x14ac:dyDescent="0.25"/>
    <row r="74" ht="30" customHeight="1" x14ac:dyDescent="0.25"/>
    <row r="75" ht="30" customHeight="1" x14ac:dyDescent="0.25"/>
    <row r="76" ht="30" customHeight="1" x14ac:dyDescent="0.25"/>
    <row r="77" ht="30" customHeight="1" x14ac:dyDescent="0.25"/>
    <row r="78" ht="30" customHeight="1" x14ac:dyDescent="0.25"/>
    <row r="79" ht="30" customHeight="1" x14ac:dyDescent="0.25"/>
    <row r="80" ht="30" customHeight="1" x14ac:dyDescent="0.25"/>
    <row r="81" ht="30" customHeight="1" x14ac:dyDescent="0.25"/>
    <row r="82" ht="30" customHeight="1" x14ac:dyDescent="0.25"/>
    <row r="83" ht="30" customHeight="1" x14ac:dyDescent="0.25"/>
    <row r="84" ht="30" customHeight="1" x14ac:dyDescent="0.25"/>
    <row r="85" ht="30" customHeight="1" x14ac:dyDescent="0.25"/>
    <row r="86" ht="30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</sheetData>
  <sheetProtection password="9084" sheet="1" objects="1" scenarios="1"/>
  <mergeCells count="2">
    <mergeCell ref="C5:D5"/>
    <mergeCell ref="E5:F5"/>
  </mergeCells>
  <conditionalFormatting sqref="C14:O14">
    <cfRule type="cellIs" dxfId="76" priority="1" operator="lessThan">
      <formula>0</formula>
    </cfRule>
    <cfRule type="cellIs" dxfId="75" priority="2" operator="greaterThan">
      <formula>0</formula>
    </cfRule>
  </conditionalFormatting>
  <dataValidations count="2">
    <dataValidation allowBlank="1" showErrorMessage="1" sqref="AA1"/>
    <dataValidation type="list" allowBlank="1" showErrorMessage="1" errorTitle="Erro de operação!" error="_x000a_Selecione um valor da lista." sqref="E5">
      <formula1>listaVeiculos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8" orientation="landscape" horizontalDpi="4294967293" verticalDpi="4294967293" r:id="rId1"/>
  <rowBreaks count="1" manualBreakCount="1">
    <brk id="21" min="1" max="14" man="1"/>
  </rowBreaks>
  <colBreaks count="1" manualBreakCount="1">
    <brk id="15" min="3" max="36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0">
    <pageSetUpPr fitToPage="1"/>
  </sheetPr>
  <dimension ref="A1:AD43"/>
  <sheetViews>
    <sheetView showGridLines="0" zoomScaleNormal="100" workbookViewId="0">
      <selection activeCell="D3" sqref="D3"/>
    </sheetView>
  </sheetViews>
  <sheetFormatPr defaultRowHeight="15" x14ac:dyDescent="0.25"/>
  <cols>
    <col min="1" max="1" width="2.7109375" style="8" customWidth="1"/>
    <col min="2" max="2" width="28.42578125" style="8" customWidth="1"/>
    <col min="3" max="3" width="1.85546875" style="8" customWidth="1"/>
    <col min="4" max="4" width="29.5703125" style="8" customWidth="1"/>
    <col min="5" max="5" width="1.85546875" style="8" customWidth="1"/>
    <col min="6" max="6" width="29.5703125" style="8" customWidth="1"/>
    <col min="7" max="7" width="1.85546875" style="8" customWidth="1"/>
    <col min="8" max="8" width="29.5703125" style="8" customWidth="1"/>
    <col min="9" max="9" width="1.85546875" style="8" customWidth="1"/>
    <col min="10" max="10" width="28.85546875" style="8" customWidth="1"/>
    <col min="11" max="11" width="1.85546875" style="8" customWidth="1"/>
    <col min="12" max="12" width="29.5703125" style="8" customWidth="1"/>
    <col min="13" max="13" width="1.42578125" style="8" customWidth="1"/>
    <col min="14" max="26" width="9" style="8" customWidth="1"/>
    <col min="27" max="16384" width="9.140625" style="8"/>
  </cols>
  <sheetData>
    <row r="1" spans="1:30" s="25" customFormat="1" ht="30" customHeight="1" x14ac:dyDescent="0.35">
      <c r="C1" s="29"/>
    </row>
    <row r="2" spans="1:30" s="27" customFormat="1" ht="24.95" customHeight="1" x14ac:dyDescent="0.25"/>
    <row r="3" spans="1:30" s="59" customFormat="1" ht="15" customHeight="1" x14ac:dyDescent="0.25"/>
    <row r="4" spans="1:30" s="7" customFormat="1" ht="15" customHeight="1" x14ac:dyDescent="0.25">
      <c r="A4" s="59"/>
      <c r="B4" s="62" t="s">
        <v>183</v>
      </c>
      <c r="C4" s="6"/>
      <c r="D4" s="142" t="s">
        <v>75</v>
      </c>
      <c r="E4" s="173"/>
      <c r="F4" s="143" t="s">
        <v>95</v>
      </c>
      <c r="G4" s="143"/>
      <c r="H4" s="181" t="s">
        <v>137</v>
      </c>
      <c r="I4" s="142"/>
      <c r="J4" s="181" t="s">
        <v>138</v>
      </c>
      <c r="K4" s="59"/>
      <c r="L4" s="181" t="s">
        <v>140</v>
      </c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24"/>
      <c r="Y4" s="6"/>
      <c r="Z4" s="5"/>
      <c r="AA4" s="5"/>
      <c r="AB4" s="5"/>
      <c r="AC4" s="5"/>
      <c r="AD4" s="5"/>
    </row>
    <row r="5" spans="1:30" s="7" customFormat="1" ht="21" x14ac:dyDescent="0.25">
      <c r="A5" s="59"/>
      <c r="B5" s="146">
        <f>IFERROR(COUNTA(tbVeiculos[Placa]),0)</f>
        <v>1</v>
      </c>
      <c r="C5" s="144"/>
      <c r="D5" s="147">
        <f ca="1">'RC (3)'!$P$9</f>
        <v>266.25</v>
      </c>
      <c r="E5" s="6"/>
      <c r="F5" s="147">
        <f ca="1">'RC (3)'!$P$10</f>
        <v>180</v>
      </c>
      <c r="G5" s="6"/>
      <c r="H5" s="147">
        <f ca="1">'RC (3)'!$P$11</f>
        <v>658.25</v>
      </c>
      <c r="I5" s="145"/>
      <c r="J5" s="147">
        <f ca="1">'RC (3)'!$P$12</f>
        <v>4800</v>
      </c>
      <c r="K5" s="14"/>
      <c r="L5" s="147">
        <f ca="1">'RC (3)'!$P$12</f>
        <v>4800</v>
      </c>
      <c r="M5" s="14"/>
    </row>
    <row r="6" spans="1:30" ht="15" customHeight="1" x14ac:dyDescent="0.25">
      <c r="C6" s="182"/>
      <c r="D6" s="182"/>
    </row>
    <row r="7" spans="1:30" ht="15" customHeight="1" x14ac:dyDescent="0.25">
      <c r="C7" s="183"/>
      <c r="D7" s="183"/>
    </row>
    <row r="8" spans="1:30" ht="15" customHeight="1" x14ac:dyDescent="0.25">
      <c r="C8" s="76"/>
      <c r="D8" s="76"/>
    </row>
    <row r="9" spans="1:30" ht="15" customHeight="1" x14ac:dyDescent="0.25">
      <c r="C9" s="182"/>
      <c r="D9" s="182"/>
    </row>
    <row r="10" spans="1:30" ht="15" customHeight="1" x14ac:dyDescent="0.25">
      <c r="C10" s="183"/>
      <c r="D10" s="183"/>
    </row>
    <row r="11" spans="1:30" ht="15" customHeight="1" x14ac:dyDescent="0.25">
      <c r="C11" s="76"/>
      <c r="D11" s="76"/>
    </row>
    <row r="12" spans="1:30" ht="15" customHeight="1" x14ac:dyDescent="0.25">
      <c r="C12" s="182"/>
      <c r="D12" s="182"/>
    </row>
    <row r="13" spans="1:30" ht="15" customHeight="1" x14ac:dyDescent="0.25">
      <c r="C13" s="183"/>
      <c r="D13" s="183"/>
    </row>
    <row r="14" spans="1:30" ht="15" customHeight="1" x14ac:dyDescent="0.25">
      <c r="C14" s="76"/>
      <c r="D14" s="76"/>
    </row>
    <row r="15" spans="1:30" ht="15" customHeight="1" x14ac:dyDescent="0.25">
      <c r="C15" s="182"/>
      <c r="D15" s="182"/>
    </row>
    <row r="16" spans="1:30" ht="15" customHeight="1" x14ac:dyDescent="0.25">
      <c r="C16" s="183"/>
      <c r="D16" s="183"/>
    </row>
    <row r="17" spans="3:4" ht="15" customHeight="1" x14ac:dyDescent="0.25">
      <c r="C17" s="76"/>
      <c r="D17" s="76"/>
    </row>
    <row r="18" spans="3:4" ht="15" customHeight="1" x14ac:dyDescent="0.25">
      <c r="C18" s="182"/>
      <c r="D18" s="182"/>
    </row>
    <row r="19" spans="3:4" ht="15" customHeight="1" x14ac:dyDescent="0.25">
      <c r="C19" s="183"/>
      <c r="D19" s="183"/>
    </row>
    <row r="20" spans="3:4" ht="15" customHeight="1" x14ac:dyDescent="0.25">
      <c r="C20" s="76"/>
      <c r="D20" s="76"/>
    </row>
    <row r="21" spans="3:4" ht="15" customHeight="1" x14ac:dyDescent="0.25">
      <c r="C21" s="182"/>
      <c r="D21" s="182"/>
    </row>
    <row r="22" spans="3:4" ht="15" customHeight="1" x14ac:dyDescent="0.25">
      <c r="C22" s="183"/>
      <c r="D22" s="183"/>
    </row>
    <row r="23" spans="3:4" ht="15" customHeight="1" x14ac:dyDescent="0.25">
      <c r="C23" s="76"/>
      <c r="D23" s="76"/>
    </row>
    <row r="24" spans="3:4" ht="15" customHeight="1" x14ac:dyDescent="0.25">
      <c r="C24" s="184"/>
      <c r="D24" s="184"/>
    </row>
    <row r="25" spans="3:4" ht="15" customHeight="1" x14ac:dyDescent="0.25">
      <c r="C25" s="185"/>
      <c r="D25" s="185"/>
    </row>
    <row r="26" spans="3:4" ht="15" customHeight="1" x14ac:dyDescent="0.25">
      <c r="C26" s="76"/>
      <c r="D26" s="76"/>
    </row>
    <row r="27" spans="3:4" ht="15" customHeight="1" x14ac:dyDescent="0.25">
      <c r="C27" s="186"/>
      <c r="D27" s="186"/>
    </row>
    <row r="28" spans="3:4" ht="15" customHeight="1" x14ac:dyDescent="0.25"/>
    <row r="29" spans="3:4" ht="15" customHeight="1" x14ac:dyDescent="0.25"/>
    <row r="30" spans="3:4" ht="15" customHeight="1" x14ac:dyDescent="0.25"/>
    <row r="31" spans="3:4" ht="15" customHeight="1" x14ac:dyDescent="0.25"/>
    <row r="32" spans="3:4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</sheetData>
  <sheetProtection password="9084" sheet="1" objects="1" scenarios="1"/>
  <printOptions horizontalCentered="1"/>
  <pageMargins left="0.23622047244094491" right="0.23622047244094491" top="0.74803149606299213" bottom="0.74803149606299213" header="0.31496062992125984" footer="0.31496062992125984"/>
  <pageSetup paperSize="9" scale="76" orientation="landscape" r:id="rId1"/>
  <colBreaks count="1" manualBreakCount="1">
    <brk id="20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/>
  <dimension ref="A1:P201"/>
  <sheetViews>
    <sheetView topLeftCell="B1" workbookViewId="0">
      <selection activeCell="E10" sqref="E10"/>
    </sheetView>
  </sheetViews>
  <sheetFormatPr defaultRowHeight="15" x14ac:dyDescent="0.25"/>
  <cols>
    <col min="1" max="1" width="23.140625" bestFit="1" customWidth="1"/>
    <col min="4" max="4" width="15.140625" bestFit="1" customWidth="1"/>
    <col min="5" max="5" width="14.85546875" bestFit="1" customWidth="1"/>
    <col min="6" max="9" width="10.85546875" bestFit="1" customWidth="1"/>
    <col min="10" max="10" width="10.7109375" bestFit="1" customWidth="1"/>
    <col min="11" max="11" width="10.85546875" bestFit="1" customWidth="1"/>
    <col min="12" max="16" width="10.7109375" bestFit="1" customWidth="1"/>
  </cols>
  <sheetData>
    <row r="1" spans="1:16" x14ac:dyDescent="0.25">
      <c r="A1" s="82" t="s">
        <v>111</v>
      </c>
      <c r="B1" s="82" t="s">
        <v>112</v>
      </c>
      <c r="D1" s="82" t="s">
        <v>120</v>
      </c>
      <c r="E1" s="82" t="s">
        <v>122</v>
      </c>
      <c r="F1" s="125" t="s">
        <v>148</v>
      </c>
    </row>
    <row r="2" spans="1:16" x14ac:dyDescent="0.25">
      <c r="A2" s="82" t="str">
        <f t="array" aca="1" ref="A2" ca="1">IFERROR(INDEX(tbLocacao[],MATCH(SMALL(IF(tbLocacao[Status da locação]="Vigente",tbLocacao[Indice]),ROW(A1)),IF(tbLocacao[Status da locação]="Vigente",tbLocacao[Indice]),0),12),"")</f>
        <v>Fiat_RNL0B01_2025118</v>
      </c>
      <c r="B2" s="82">
        <f ca="1">IF(A2="","",ROW()-1)</f>
        <v>1</v>
      </c>
      <c r="D2" s="82" t="s">
        <v>117</v>
      </c>
      <c r="E2" s="82">
        <v>1</v>
      </c>
      <c r="F2" s="82" t="s">
        <v>150</v>
      </c>
    </row>
    <row r="3" spans="1:16" x14ac:dyDescent="0.25">
      <c r="A3" s="82" t="str">
        <f t="array" aca="1" ref="A3" ca="1">IFERROR(INDEX(tbLocacao[],MATCH(SMALL(IF(tbLocacao[Status da locação]="Vigente",tbLocacao[Indice]),ROW(A2)),IF(tbLocacao[Status da locação]="Vigente",tbLocacao[Indice]),0),12),"")</f>
        <v/>
      </c>
      <c r="B3" s="82" t="str">
        <f t="shared" ref="B3:B66" ca="1" si="0">IF(A3="","",ROW()-1)</f>
        <v/>
      </c>
      <c r="D3" s="82" t="s">
        <v>118</v>
      </c>
      <c r="E3" s="82">
        <v>7</v>
      </c>
      <c r="F3" s="82" t="s">
        <v>151</v>
      </c>
    </row>
    <row r="4" spans="1:16" x14ac:dyDescent="0.25">
      <c r="A4" s="82" t="str">
        <f t="array" aca="1" ref="A4" ca="1">IFERROR(INDEX(tbLocacao[],MATCH(SMALL(IF(tbLocacao[Status da locação]="Vigente",tbLocacao[Indice]),ROW(A3)),IF(tbLocacao[Status da locação]="Vigente",tbLocacao[Indice]),0),12),"")</f>
        <v/>
      </c>
      <c r="B4" s="82" t="str">
        <f t="shared" ca="1" si="0"/>
        <v/>
      </c>
      <c r="D4" s="82" t="s">
        <v>119</v>
      </c>
      <c r="E4" s="82">
        <v>30</v>
      </c>
      <c r="F4" s="82" t="s">
        <v>152</v>
      </c>
    </row>
    <row r="5" spans="1:16" x14ac:dyDescent="0.25">
      <c r="A5" s="82" t="str">
        <f t="array" aca="1" ref="A5" ca="1">IFERROR(INDEX(tbLocacao[],MATCH(SMALL(IF(tbLocacao[Status da locação]="Vigente",tbLocacao[Indice]),ROW(A4)),IF(tbLocacao[Status da locação]="Vigente",tbLocacao[Indice]),0),12),"")</f>
        <v/>
      </c>
      <c r="B5" s="82" t="str">
        <f t="shared" ca="1" si="0"/>
        <v/>
      </c>
    </row>
    <row r="6" spans="1:16" x14ac:dyDescent="0.25">
      <c r="A6" s="82" t="str">
        <f t="array" aca="1" ref="A6" ca="1">IFERROR(INDEX(tbLocacao[],MATCH(SMALL(IF(tbLocacao[Status da locação]="Vigente",tbLocacao[Indice]),ROW(A5)),IF(tbLocacao[Status da locação]="Vigente",tbLocacao[Indice]),0),12),"")</f>
        <v/>
      </c>
      <c r="B6" s="82" t="str">
        <f t="shared" ca="1" si="0"/>
        <v/>
      </c>
      <c r="D6" s="82"/>
      <c r="E6" s="82" t="s">
        <v>62</v>
      </c>
      <c r="F6" s="82" t="s">
        <v>63</v>
      </c>
      <c r="G6" s="82" t="s">
        <v>64</v>
      </c>
      <c r="H6" s="82" t="s">
        <v>65</v>
      </c>
      <c r="I6" s="82" t="s">
        <v>66</v>
      </c>
      <c r="J6" s="82" t="s">
        <v>67</v>
      </c>
      <c r="K6" s="82" t="s">
        <v>68</v>
      </c>
      <c r="L6" s="82" t="s">
        <v>69</v>
      </c>
      <c r="M6" s="82" t="s">
        <v>70</v>
      </c>
      <c r="N6" s="82" t="s">
        <v>71</v>
      </c>
      <c r="O6" s="82" t="s">
        <v>72</v>
      </c>
      <c r="P6" s="82" t="s">
        <v>73</v>
      </c>
    </row>
    <row r="7" spans="1:16" x14ac:dyDescent="0.25">
      <c r="A7" s="82" t="str">
        <f t="array" aca="1" ref="A7" ca="1">IFERROR(INDEX(tbLocacao[],MATCH(SMALL(IF(tbLocacao[Status da locação]="Vigente",tbLocacao[Indice]),ROW(A6)),IF(tbLocacao[Status da locação]="Vigente",tbLocacao[Indice]),0),12),"")</f>
        <v/>
      </c>
      <c r="B7" s="82" t="str">
        <f t="shared" ca="1" si="0"/>
        <v/>
      </c>
      <c r="D7" s="82" t="str">
        <f>'RC (3)'!C12</f>
        <v>Total de Receita com locação</v>
      </c>
      <c r="E7" s="120">
        <f ca="1">'RC (3)'!D12</f>
        <v>2400</v>
      </c>
      <c r="F7" s="120">
        <f ca="1">'RC (3)'!E12</f>
        <v>2400</v>
      </c>
      <c r="G7" s="120">
        <f ca="1">'RC (3)'!F12</f>
        <v>0</v>
      </c>
      <c r="H7" s="120">
        <f ca="1">'RC (3)'!G12</f>
        <v>0</v>
      </c>
      <c r="I7" s="120">
        <f ca="1">'RC (3)'!H12</f>
        <v>0</v>
      </c>
      <c r="J7" s="120">
        <f ca="1">'RC (3)'!I12</f>
        <v>0</v>
      </c>
      <c r="K7" s="120">
        <f ca="1">'RC (3)'!J12</f>
        <v>0</v>
      </c>
      <c r="L7" s="120">
        <f ca="1">'RC (3)'!K12</f>
        <v>0</v>
      </c>
      <c r="M7" s="120">
        <f ca="1">'RC (3)'!L12</f>
        <v>0</v>
      </c>
      <c r="N7" s="120">
        <f ca="1">'RC (3)'!M12</f>
        <v>0</v>
      </c>
      <c r="O7" s="120">
        <f ca="1">'RC (3)'!N12</f>
        <v>0</v>
      </c>
      <c r="P7" s="120">
        <f ca="1">'RC (3)'!O12</f>
        <v>0</v>
      </c>
    </row>
    <row r="8" spans="1:16" x14ac:dyDescent="0.25">
      <c r="A8" s="82" t="str">
        <f t="array" aca="1" ref="A8" ca="1">IFERROR(INDEX(tbLocacao[],MATCH(SMALL(IF(tbLocacao[Status da locação]="Vigente",tbLocacao[Indice]),ROW(A7)),IF(tbLocacao[Status da locação]="Vigente",tbLocacao[Indice]),0),12),"")</f>
        <v/>
      </c>
      <c r="B8" s="82" t="str">
        <f t="shared" ca="1" si="0"/>
        <v/>
      </c>
      <c r="D8" s="82" t="str">
        <f ca="1">"Receita média mensal = R$"&amp;E8</f>
        <v>Receita média mensal = R$2400</v>
      </c>
      <c r="E8" s="120">
        <f ca="1">IFERROR(AVERAGEIF($E$7:$P$7,"&gt;"&amp;0),0)</f>
        <v>2400</v>
      </c>
      <c r="F8" s="120">
        <f ca="1">E8</f>
        <v>2400</v>
      </c>
      <c r="G8" s="120">
        <f t="shared" ref="G8:P8" ca="1" si="1">F8</f>
        <v>2400</v>
      </c>
      <c r="H8" s="120">
        <f t="shared" ca="1" si="1"/>
        <v>2400</v>
      </c>
      <c r="I8" s="120">
        <f t="shared" ca="1" si="1"/>
        <v>2400</v>
      </c>
      <c r="J8" s="120">
        <f t="shared" ca="1" si="1"/>
        <v>2400</v>
      </c>
      <c r="K8" s="120">
        <f t="shared" ca="1" si="1"/>
        <v>2400</v>
      </c>
      <c r="L8" s="120">
        <f t="shared" ca="1" si="1"/>
        <v>2400</v>
      </c>
      <c r="M8" s="120">
        <f t="shared" ca="1" si="1"/>
        <v>2400</v>
      </c>
      <c r="N8" s="120">
        <f t="shared" ca="1" si="1"/>
        <v>2400</v>
      </c>
      <c r="O8" s="120">
        <f t="shared" ca="1" si="1"/>
        <v>2400</v>
      </c>
      <c r="P8" s="120">
        <f t="shared" ca="1" si="1"/>
        <v>2400</v>
      </c>
    </row>
    <row r="9" spans="1:16" x14ac:dyDescent="0.25">
      <c r="A9" s="82" t="str">
        <f t="array" aca="1" ref="A9" ca="1">IFERROR(INDEX(tbLocacao[],MATCH(SMALL(IF(tbLocacao[Status da locação]="Vigente",tbLocacao[Indice]),ROW(A8)),IF(tbLocacao[Status da locação]="Vigente",tbLocacao[Indice]),0),12),"")</f>
        <v/>
      </c>
      <c r="B9" s="82" t="str">
        <f t="shared" ca="1" si="0"/>
        <v/>
      </c>
      <c r="D9" s="82" t="s">
        <v>186</v>
      </c>
      <c r="E9" s="120">
        <f ca="1">IFERROR(SUM('RC (3)'!D9:D11),0)</f>
        <v>1104.5</v>
      </c>
      <c r="F9" s="120">
        <f ca="1">IFERROR(SUM('RC (3)'!E9:E11),0)</f>
        <v>0</v>
      </c>
      <c r="G9" s="120">
        <f ca="1">IFERROR(SUM('RC (3)'!F9:F11),0)</f>
        <v>0</v>
      </c>
      <c r="H9" s="120">
        <f ca="1">IFERROR(SUM('RC (3)'!G9:G11),0)</f>
        <v>0</v>
      </c>
      <c r="I9" s="120">
        <f ca="1">IFERROR(SUM('RC (3)'!H9:H11),0)</f>
        <v>0</v>
      </c>
      <c r="J9" s="120">
        <f ca="1">IFERROR(SUM('RC (3)'!I9:I11),0)</f>
        <v>0</v>
      </c>
      <c r="K9" s="120">
        <f ca="1">IFERROR(SUM('RC (3)'!J9:J11),0)</f>
        <v>0</v>
      </c>
      <c r="L9" s="120">
        <f ca="1">IFERROR(SUM('RC (3)'!K9:K11),0)</f>
        <v>0</v>
      </c>
      <c r="M9" s="120">
        <f ca="1">IFERROR(SUM('RC (3)'!L9:L11),0)</f>
        <v>0</v>
      </c>
      <c r="N9" s="120">
        <f ca="1">IFERROR(SUM('RC (3)'!M9:M11),0)</f>
        <v>0</v>
      </c>
      <c r="O9" s="120">
        <f ca="1">IFERROR(SUM('RC (3)'!N9:N11),0)</f>
        <v>0</v>
      </c>
      <c r="P9" s="120">
        <f ca="1">IFERROR(SUM('RC (3)'!O9:O11),0)</f>
        <v>0</v>
      </c>
    </row>
    <row r="10" spans="1:16" x14ac:dyDescent="0.25">
      <c r="A10" s="82" t="str">
        <f t="array" aca="1" ref="A10" ca="1">IFERROR(INDEX(tbLocacao[],MATCH(SMALL(IF(tbLocacao[Status da locação]="Vigente",tbLocacao[Indice]),ROW(A9)),IF(tbLocacao[Status da locação]="Vigente",tbLocacao[Indice]),0),12),"")</f>
        <v/>
      </c>
      <c r="B10" s="82" t="str">
        <f t="shared" ca="1" si="0"/>
        <v/>
      </c>
    </row>
    <row r="11" spans="1:16" x14ac:dyDescent="0.25">
      <c r="A11" s="82" t="str">
        <f t="array" aca="1" ref="A11" ca="1">IFERROR(INDEX(tbLocacao[],MATCH(SMALL(IF(tbLocacao[Status da locação]="Vigente",tbLocacao[Indice]),ROW(A10)),IF(tbLocacao[Status da locação]="Vigente",tbLocacao[Indice]),0),12),"")</f>
        <v/>
      </c>
      <c r="B11" s="82" t="str">
        <f t="shared" ca="1" si="0"/>
        <v/>
      </c>
    </row>
    <row r="12" spans="1:16" x14ac:dyDescent="0.25">
      <c r="A12" s="82" t="str">
        <f t="array" aca="1" ref="A12" ca="1">IFERROR(INDEX(tbLocacao[],MATCH(SMALL(IF(tbLocacao[Status da locação]="Vigente",tbLocacao[Indice]),ROW(A11)),IF(tbLocacao[Status da locação]="Vigente",tbLocacao[Indice]),0),12),"")</f>
        <v/>
      </c>
      <c r="B12" s="82" t="str">
        <f t="shared" ca="1" si="0"/>
        <v/>
      </c>
      <c r="D12" s="82" t="s">
        <v>185</v>
      </c>
      <c r="E12" s="82" t="s">
        <v>47</v>
      </c>
    </row>
    <row r="13" spans="1:16" x14ac:dyDescent="0.25">
      <c r="A13" s="82" t="str">
        <f t="array" aca="1" ref="A13" ca="1">IFERROR(INDEX(tbLocacao[],MATCH(SMALL(IF(tbLocacao[Status da locação]="Vigente",tbLocacao[Indice]),ROW(A12)),IF(tbLocacao[Status da locação]="Vigente",tbLocacao[Indice]),0),12),"")</f>
        <v/>
      </c>
      <c r="B13" s="82" t="str">
        <f t="shared" ca="1" si="0"/>
        <v/>
      </c>
      <c r="D13" s="82" t="s">
        <v>184</v>
      </c>
      <c r="E13" s="120">
        <f ca="1">IFERROR(SUM('RC (3)'!P9:P11),0)</f>
        <v>1104.5</v>
      </c>
    </row>
    <row r="14" spans="1:16" x14ac:dyDescent="0.25">
      <c r="A14" s="82" t="str">
        <f t="array" aca="1" ref="A14" ca="1">IFERROR(INDEX(tbLocacao[],MATCH(SMALL(IF(tbLocacao[Status da locação]="Vigente",tbLocacao[Indice]),ROW(A13)),IF(tbLocacao[Status da locação]="Vigente",tbLocacao[Indice]),0),12),"")</f>
        <v/>
      </c>
      <c r="B14" s="82" t="str">
        <f t="shared" ca="1" si="0"/>
        <v/>
      </c>
      <c r="D14" s="82" t="s">
        <v>138</v>
      </c>
      <c r="E14" s="120">
        <f ca="1">'RC (3)'!P12</f>
        <v>4800</v>
      </c>
    </row>
    <row r="15" spans="1:16" x14ac:dyDescent="0.25">
      <c r="A15" s="82" t="str">
        <f t="array" aca="1" ref="A15" ca="1">IFERROR(INDEX(tbLocacao[],MATCH(SMALL(IF(tbLocacao[Status da locação]="Vigente",tbLocacao[Indice]),ROW(A14)),IF(tbLocacao[Status da locação]="Vigente",tbLocacao[Indice]),0),12),"")</f>
        <v/>
      </c>
      <c r="B15" s="82" t="str">
        <f t="shared" ca="1" si="0"/>
        <v/>
      </c>
    </row>
    <row r="16" spans="1:16" x14ac:dyDescent="0.25">
      <c r="A16" s="82" t="str">
        <f t="array" aca="1" ref="A16" ca="1">IFERROR(INDEX(tbLocacao[],MATCH(SMALL(IF(tbLocacao[Status da locação]="Vigente",tbLocacao[Indice]),ROW(A15)),IF(tbLocacao[Status da locação]="Vigente",tbLocacao[Indice]),0),12),"")</f>
        <v/>
      </c>
      <c r="B16" s="82" t="str">
        <f t="shared" ca="1" si="0"/>
        <v/>
      </c>
    </row>
    <row r="17" spans="1:2" x14ac:dyDescent="0.25">
      <c r="A17" s="82" t="str">
        <f t="array" aca="1" ref="A17" ca="1">IFERROR(INDEX(tbLocacao[],MATCH(SMALL(IF(tbLocacao[Status da locação]="Vigente",tbLocacao[Indice]),ROW(A16)),IF(tbLocacao[Status da locação]="Vigente",tbLocacao[Indice]),0),12),"")</f>
        <v/>
      </c>
      <c r="B17" s="82" t="str">
        <f t="shared" ca="1" si="0"/>
        <v/>
      </c>
    </row>
    <row r="18" spans="1:2" x14ac:dyDescent="0.25">
      <c r="A18" s="82" t="str">
        <f t="array" aca="1" ref="A18" ca="1">IFERROR(INDEX(tbLocacao[],MATCH(SMALL(IF(tbLocacao[Status da locação]="Vigente",tbLocacao[Indice]),ROW(A17)),IF(tbLocacao[Status da locação]="Vigente",tbLocacao[Indice]),0),12),"")</f>
        <v/>
      </c>
      <c r="B18" s="82" t="str">
        <f t="shared" ca="1" si="0"/>
        <v/>
      </c>
    </row>
    <row r="19" spans="1:2" x14ac:dyDescent="0.25">
      <c r="A19" s="82" t="str">
        <f t="array" aca="1" ref="A19" ca="1">IFERROR(INDEX(tbLocacao[],MATCH(SMALL(IF(tbLocacao[Status da locação]="Vigente",tbLocacao[Indice]),ROW(A18)),IF(tbLocacao[Status da locação]="Vigente",tbLocacao[Indice]),0),12),"")</f>
        <v/>
      </c>
      <c r="B19" s="82" t="str">
        <f t="shared" ca="1" si="0"/>
        <v/>
      </c>
    </row>
    <row r="20" spans="1:2" x14ac:dyDescent="0.25">
      <c r="A20" s="82" t="str">
        <f t="array" aca="1" ref="A20" ca="1">IFERROR(INDEX(tbLocacao[],MATCH(SMALL(IF(tbLocacao[Status da locação]="Vigente",tbLocacao[Indice]),ROW(A19)),IF(tbLocacao[Status da locação]="Vigente",tbLocacao[Indice]),0),12),"")</f>
        <v/>
      </c>
      <c r="B20" s="82" t="str">
        <f t="shared" ca="1" si="0"/>
        <v/>
      </c>
    </row>
    <row r="21" spans="1:2" x14ac:dyDescent="0.25">
      <c r="A21" s="82" t="str">
        <f t="array" aca="1" ref="A21" ca="1">IFERROR(INDEX(tbLocacao[],MATCH(SMALL(IF(tbLocacao[Status da locação]="Vigente",tbLocacao[Indice]),ROW(A20)),IF(tbLocacao[Status da locação]="Vigente",tbLocacao[Indice]),0),12),"")</f>
        <v/>
      </c>
      <c r="B21" s="82" t="str">
        <f t="shared" ca="1" si="0"/>
        <v/>
      </c>
    </row>
    <row r="22" spans="1:2" x14ac:dyDescent="0.25">
      <c r="A22" s="82" t="str">
        <f t="array" aca="1" ref="A22" ca="1">IFERROR(INDEX(tbLocacao[],MATCH(SMALL(IF(tbLocacao[Status da locação]="Vigente",tbLocacao[Indice]),ROW(A21)),IF(tbLocacao[Status da locação]="Vigente",tbLocacao[Indice]),0),12),"")</f>
        <v/>
      </c>
      <c r="B22" s="82" t="str">
        <f t="shared" ca="1" si="0"/>
        <v/>
      </c>
    </row>
    <row r="23" spans="1:2" x14ac:dyDescent="0.25">
      <c r="A23" s="82" t="str">
        <f t="array" aca="1" ref="A23" ca="1">IFERROR(INDEX(tbLocacao[],MATCH(SMALL(IF(tbLocacao[Status da locação]="Vigente",tbLocacao[Indice]),ROW(A22)),IF(tbLocacao[Status da locação]="Vigente",tbLocacao[Indice]),0),12),"")</f>
        <v/>
      </c>
      <c r="B23" s="82" t="str">
        <f t="shared" ca="1" si="0"/>
        <v/>
      </c>
    </row>
    <row r="24" spans="1:2" x14ac:dyDescent="0.25">
      <c r="A24" s="82" t="str">
        <f t="array" aca="1" ref="A24" ca="1">IFERROR(INDEX(tbLocacao[],MATCH(SMALL(IF(tbLocacao[Status da locação]="Vigente",tbLocacao[Indice]),ROW(A23)),IF(tbLocacao[Status da locação]="Vigente",tbLocacao[Indice]),0),12),"")</f>
        <v/>
      </c>
      <c r="B24" s="82" t="str">
        <f t="shared" ca="1" si="0"/>
        <v/>
      </c>
    </row>
    <row r="25" spans="1:2" x14ac:dyDescent="0.25">
      <c r="A25" s="82" t="str">
        <f t="array" aca="1" ref="A25" ca="1">IFERROR(INDEX(tbLocacao[],MATCH(SMALL(IF(tbLocacao[Status da locação]="Vigente",tbLocacao[Indice]),ROW(A24)),IF(tbLocacao[Status da locação]="Vigente",tbLocacao[Indice]),0),12),"")</f>
        <v/>
      </c>
      <c r="B25" s="82" t="str">
        <f t="shared" ca="1" si="0"/>
        <v/>
      </c>
    </row>
    <row r="26" spans="1:2" x14ac:dyDescent="0.25">
      <c r="A26" s="82" t="str">
        <f t="array" aca="1" ref="A26" ca="1">IFERROR(INDEX(tbLocacao[],MATCH(SMALL(IF(tbLocacao[Status da locação]="Vigente",tbLocacao[Indice]),ROW(A25)),IF(tbLocacao[Status da locação]="Vigente",tbLocacao[Indice]),0),12),"")</f>
        <v/>
      </c>
      <c r="B26" s="82" t="str">
        <f t="shared" ca="1" si="0"/>
        <v/>
      </c>
    </row>
    <row r="27" spans="1:2" x14ac:dyDescent="0.25">
      <c r="A27" s="82" t="str">
        <f t="array" aca="1" ref="A27" ca="1">IFERROR(INDEX(tbLocacao[],MATCH(SMALL(IF(tbLocacao[Status da locação]="Vigente",tbLocacao[Indice]),ROW(A26)),IF(tbLocacao[Status da locação]="Vigente",tbLocacao[Indice]),0),12),"")</f>
        <v/>
      </c>
      <c r="B27" s="82" t="str">
        <f t="shared" ca="1" si="0"/>
        <v/>
      </c>
    </row>
    <row r="28" spans="1:2" x14ac:dyDescent="0.25">
      <c r="A28" s="82" t="str">
        <f t="array" aca="1" ref="A28" ca="1">IFERROR(INDEX(tbLocacao[],MATCH(SMALL(IF(tbLocacao[Status da locação]="Vigente",tbLocacao[Indice]),ROW(A27)),IF(tbLocacao[Status da locação]="Vigente",tbLocacao[Indice]),0),12),"")</f>
        <v/>
      </c>
      <c r="B28" s="82" t="str">
        <f t="shared" ca="1" si="0"/>
        <v/>
      </c>
    </row>
    <row r="29" spans="1:2" x14ac:dyDescent="0.25">
      <c r="A29" s="82" t="str">
        <f t="array" aca="1" ref="A29" ca="1">IFERROR(INDEX(tbLocacao[],MATCH(SMALL(IF(tbLocacao[Status da locação]="Vigente",tbLocacao[Indice]),ROW(A28)),IF(tbLocacao[Status da locação]="Vigente",tbLocacao[Indice]),0),12),"")</f>
        <v/>
      </c>
      <c r="B29" s="82" t="str">
        <f t="shared" ca="1" si="0"/>
        <v/>
      </c>
    </row>
    <row r="30" spans="1:2" x14ac:dyDescent="0.25">
      <c r="A30" s="82" t="str">
        <f t="array" aca="1" ref="A30" ca="1">IFERROR(INDEX(tbLocacao[],MATCH(SMALL(IF(tbLocacao[Status da locação]="Vigente",tbLocacao[Indice]),ROW(A29)),IF(tbLocacao[Status da locação]="Vigente",tbLocacao[Indice]),0),12),"")</f>
        <v/>
      </c>
      <c r="B30" s="82" t="str">
        <f t="shared" ca="1" si="0"/>
        <v/>
      </c>
    </row>
    <row r="31" spans="1:2" x14ac:dyDescent="0.25">
      <c r="A31" s="82" t="str">
        <f t="array" aca="1" ref="A31" ca="1">IFERROR(INDEX(tbLocacao[],MATCH(SMALL(IF(tbLocacao[Status da locação]="Vigente",tbLocacao[Indice]),ROW(A30)),IF(tbLocacao[Status da locação]="Vigente",tbLocacao[Indice]),0),12),"")</f>
        <v/>
      </c>
      <c r="B31" s="82" t="str">
        <f t="shared" ca="1" si="0"/>
        <v/>
      </c>
    </row>
    <row r="32" spans="1:2" x14ac:dyDescent="0.25">
      <c r="A32" s="82" t="str">
        <f t="array" aca="1" ref="A32" ca="1">IFERROR(INDEX(tbLocacao[],MATCH(SMALL(IF(tbLocacao[Status da locação]="Vigente",tbLocacao[Indice]),ROW(A31)),IF(tbLocacao[Status da locação]="Vigente",tbLocacao[Indice]),0),12),"")</f>
        <v/>
      </c>
      <c r="B32" s="82" t="str">
        <f t="shared" ca="1" si="0"/>
        <v/>
      </c>
    </row>
    <row r="33" spans="1:2" x14ac:dyDescent="0.25">
      <c r="A33" s="82" t="str">
        <f t="array" aca="1" ref="A33" ca="1">IFERROR(INDEX(tbLocacao[],MATCH(SMALL(IF(tbLocacao[Status da locação]="Vigente",tbLocacao[Indice]),ROW(A32)),IF(tbLocacao[Status da locação]="Vigente",tbLocacao[Indice]),0),12),"")</f>
        <v/>
      </c>
      <c r="B33" s="82" t="str">
        <f t="shared" ca="1" si="0"/>
        <v/>
      </c>
    </row>
    <row r="34" spans="1:2" x14ac:dyDescent="0.25">
      <c r="A34" s="82" t="str">
        <f t="array" aca="1" ref="A34" ca="1">IFERROR(INDEX(tbLocacao[],MATCH(SMALL(IF(tbLocacao[Status da locação]="Vigente",tbLocacao[Indice]),ROW(A33)),IF(tbLocacao[Status da locação]="Vigente",tbLocacao[Indice]),0),12),"")</f>
        <v/>
      </c>
      <c r="B34" s="82" t="str">
        <f t="shared" ca="1" si="0"/>
        <v/>
      </c>
    </row>
    <row r="35" spans="1:2" x14ac:dyDescent="0.25">
      <c r="A35" s="82" t="str">
        <f t="array" aca="1" ref="A35" ca="1">IFERROR(INDEX(tbLocacao[],MATCH(SMALL(IF(tbLocacao[Status da locação]="Vigente",tbLocacao[Indice]),ROW(A34)),IF(tbLocacao[Status da locação]="Vigente",tbLocacao[Indice]),0),12),"")</f>
        <v/>
      </c>
      <c r="B35" s="82" t="str">
        <f t="shared" ca="1" si="0"/>
        <v/>
      </c>
    </row>
    <row r="36" spans="1:2" x14ac:dyDescent="0.25">
      <c r="A36" s="82" t="str">
        <f t="array" aca="1" ref="A36" ca="1">IFERROR(INDEX(tbLocacao[],MATCH(SMALL(IF(tbLocacao[Status da locação]="Vigente",tbLocacao[Indice]),ROW(A35)),IF(tbLocacao[Status da locação]="Vigente",tbLocacao[Indice]),0),12),"")</f>
        <v/>
      </c>
      <c r="B36" s="82" t="str">
        <f t="shared" ca="1" si="0"/>
        <v/>
      </c>
    </row>
    <row r="37" spans="1:2" x14ac:dyDescent="0.25">
      <c r="A37" s="82" t="str">
        <f t="array" aca="1" ref="A37" ca="1">IFERROR(INDEX(tbLocacao[],MATCH(SMALL(IF(tbLocacao[Status da locação]="Vigente",tbLocacao[Indice]),ROW(A36)),IF(tbLocacao[Status da locação]="Vigente",tbLocacao[Indice]),0),12),"")</f>
        <v/>
      </c>
      <c r="B37" s="82" t="str">
        <f t="shared" ca="1" si="0"/>
        <v/>
      </c>
    </row>
    <row r="38" spans="1:2" x14ac:dyDescent="0.25">
      <c r="A38" s="82" t="str">
        <f t="array" aca="1" ref="A38" ca="1">IFERROR(INDEX(tbLocacao[],MATCH(SMALL(IF(tbLocacao[Status da locação]="Vigente",tbLocacao[Indice]),ROW(A37)),IF(tbLocacao[Status da locação]="Vigente",tbLocacao[Indice]),0),12),"")</f>
        <v/>
      </c>
      <c r="B38" s="82" t="str">
        <f t="shared" ca="1" si="0"/>
        <v/>
      </c>
    </row>
    <row r="39" spans="1:2" x14ac:dyDescent="0.25">
      <c r="A39" s="82" t="str">
        <f t="array" aca="1" ref="A39" ca="1">IFERROR(INDEX(tbLocacao[],MATCH(SMALL(IF(tbLocacao[Status da locação]="Vigente",tbLocacao[Indice]),ROW(A38)),IF(tbLocacao[Status da locação]="Vigente",tbLocacao[Indice]),0),12),"")</f>
        <v/>
      </c>
      <c r="B39" s="82" t="str">
        <f t="shared" ca="1" si="0"/>
        <v/>
      </c>
    </row>
    <row r="40" spans="1:2" x14ac:dyDescent="0.25">
      <c r="A40" s="82" t="str">
        <f t="array" aca="1" ref="A40" ca="1">IFERROR(INDEX(tbLocacao[],MATCH(SMALL(IF(tbLocacao[Status da locação]="Vigente",tbLocacao[Indice]),ROW(A39)),IF(tbLocacao[Status da locação]="Vigente",tbLocacao[Indice]),0),12),"")</f>
        <v/>
      </c>
      <c r="B40" s="82" t="str">
        <f t="shared" ca="1" si="0"/>
        <v/>
      </c>
    </row>
    <row r="41" spans="1:2" x14ac:dyDescent="0.25">
      <c r="A41" s="82" t="str">
        <f t="array" aca="1" ref="A41" ca="1">IFERROR(INDEX(tbLocacao[],MATCH(SMALL(IF(tbLocacao[Status da locação]="Vigente",tbLocacao[Indice]),ROW(A40)),IF(tbLocacao[Status da locação]="Vigente",tbLocacao[Indice]),0),12),"")</f>
        <v/>
      </c>
      <c r="B41" s="82" t="str">
        <f t="shared" ca="1" si="0"/>
        <v/>
      </c>
    </row>
    <row r="42" spans="1:2" x14ac:dyDescent="0.25">
      <c r="A42" s="82" t="str">
        <f t="array" aca="1" ref="A42" ca="1">IFERROR(INDEX(tbLocacao[],MATCH(SMALL(IF(tbLocacao[Status da locação]="Vigente",tbLocacao[Indice]),ROW(A41)),IF(tbLocacao[Status da locação]="Vigente",tbLocacao[Indice]),0),12),"")</f>
        <v/>
      </c>
      <c r="B42" s="82" t="str">
        <f t="shared" ca="1" si="0"/>
        <v/>
      </c>
    </row>
    <row r="43" spans="1:2" x14ac:dyDescent="0.25">
      <c r="A43" s="82" t="str">
        <f t="array" aca="1" ref="A43" ca="1">IFERROR(INDEX(tbLocacao[],MATCH(SMALL(IF(tbLocacao[Status da locação]="Vigente",tbLocacao[Indice]),ROW(A42)),IF(tbLocacao[Status da locação]="Vigente",tbLocacao[Indice]),0),12),"")</f>
        <v/>
      </c>
      <c r="B43" s="82" t="str">
        <f t="shared" ca="1" si="0"/>
        <v/>
      </c>
    </row>
    <row r="44" spans="1:2" x14ac:dyDescent="0.25">
      <c r="A44" s="82" t="str">
        <f t="array" aca="1" ref="A44" ca="1">IFERROR(INDEX(tbLocacao[],MATCH(SMALL(IF(tbLocacao[Status da locação]="Vigente",tbLocacao[Indice]),ROW(A43)),IF(tbLocacao[Status da locação]="Vigente",tbLocacao[Indice]),0),12),"")</f>
        <v/>
      </c>
      <c r="B44" s="82" t="str">
        <f t="shared" ca="1" si="0"/>
        <v/>
      </c>
    </row>
    <row r="45" spans="1:2" x14ac:dyDescent="0.25">
      <c r="A45" s="82" t="str">
        <f t="array" aca="1" ref="A45" ca="1">IFERROR(INDEX(tbLocacao[],MATCH(SMALL(IF(tbLocacao[Status da locação]="Vigente",tbLocacao[Indice]),ROW(A44)),IF(tbLocacao[Status da locação]="Vigente",tbLocacao[Indice]),0),12),"")</f>
        <v/>
      </c>
      <c r="B45" s="82" t="str">
        <f t="shared" ca="1" si="0"/>
        <v/>
      </c>
    </row>
    <row r="46" spans="1:2" x14ac:dyDescent="0.25">
      <c r="A46" s="82" t="str">
        <f t="array" aca="1" ref="A46" ca="1">IFERROR(INDEX(tbLocacao[],MATCH(SMALL(IF(tbLocacao[Status da locação]="Vigente",tbLocacao[Indice]),ROW(A45)),IF(tbLocacao[Status da locação]="Vigente",tbLocacao[Indice]),0),12),"")</f>
        <v/>
      </c>
      <c r="B46" s="82" t="str">
        <f t="shared" ca="1" si="0"/>
        <v/>
      </c>
    </row>
    <row r="47" spans="1:2" x14ac:dyDescent="0.25">
      <c r="A47" s="82" t="str">
        <f t="array" aca="1" ref="A47" ca="1">IFERROR(INDEX(tbLocacao[],MATCH(SMALL(IF(tbLocacao[Status da locação]="Vigente",tbLocacao[Indice]),ROW(A46)),IF(tbLocacao[Status da locação]="Vigente",tbLocacao[Indice]),0),12),"")</f>
        <v/>
      </c>
      <c r="B47" s="82" t="str">
        <f t="shared" ca="1" si="0"/>
        <v/>
      </c>
    </row>
    <row r="48" spans="1:2" x14ac:dyDescent="0.25">
      <c r="A48" s="82" t="str">
        <f t="array" aca="1" ref="A48" ca="1">IFERROR(INDEX(tbLocacao[],MATCH(SMALL(IF(tbLocacao[Status da locação]="Vigente",tbLocacao[Indice]),ROW(A47)),IF(tbLocacao[Status da locação]="Vigente",tbLocacao[Indice]),0),12),"")</f>
        <v/>
      </c>
      <c r="B48" s="82" t="str">
        <f t="shared" ca="1" si="0"/>
        <v/>
      </c>
    </row>
    <row r="49" spans="1:2" x14ac:dyDescent="0.25">
      <c r="A49" s="82" t="str">
        <f t="array" aca="1" ref="A49" ca="1">IFERROR(INDEX(tbLocacao[],MATCH(SMALL(IF(tbLocacao[Status da locação]="Vigente",tbLocacao[Indice]),ROW(A48)),IF(tbLocacao[Status da locação]="Vigente",tbLocacao[Indice]),0),12),"")</f>
        <v/>
      </c>
      <c r="B49" s="82" t="str">
        <f t="shared" ca="1" si="0"/>
        <v/>
      </c>
    </row>
    <row r="50" spans="1:2" x14ac:dyDescent="0.25">
      <c r="A50" s="82" t="str">
        <f t="array" aca="1" ref="A50" ca="1">IFERROR(INDEX(tbLocacao[],MATCH(SMALL(IF(tbLocacao[Status da locação]="Vigente",tbLocacao[Indice]),ROW(A49)),IF(tbLocacao[Status da locação]="Vigente",tbLocacao[Indice]),0),12),"")</f>
        <v/>
      </c>
      <c r="B50" s="82" t="str">
        <f t="shared" ca="1" si="0"/>
        <v/>
      </c>
    </row>
    <row r="51" spans="1:2" x14ac:dyDescent="0.25">
      <c r="A51" s="82" t="str">
        <f t="array" aca="1" ref="A51" ca="1">IFERROR(INDEX(tbLocacao[],MATCH(SMALL(IF(tbLocacao[Status da locação]="Vigente",tbLocacao[Indice]),ROW(A50)),IF(tbLocacao[Status da locação]="Vigente",tbLocacao[Indice]),0),12),"")</f>
        <v/>
      </c>
      <c r="B51" s="82" t="str">
        <f t="shared" ca="1" si="0"/>
        <v/>
      </c>
    </row>
    <row r="52" spans="1:2" x14ac:dyDescent="0.25">
      <c r="A52" s="82" t="str">
        <f t="array" aca="1" ref="A52" ca="1">IFERROR(INDEX(tbLocacao[],MATCH(SMALL(IF(tbLocacao[Status da locação]="Vigente",tbLocacao[Indice]),ROW(A51)),IF(tbLocacao[Status da locação]="Vigente",tbLocacao[Indice]),0),12),"")</f>
        <v/>
      </c>
      <c r="B52" s="82" t="str">
        <f t="shared" ca="1" si="0"/>
        <v/>
      </c>
    </row>
    <row r="53" spans="1:2" x14ac:dyDescent="0.25">
      <c r="A53" s="82" t="str">
        <f t="array" aca="1" ref="A53" ca="1">IFERROR(INDEX(tbLocacao[],MATCH(SMALL(IF(tbLocacao[Status da locação]="Vigente",tbLocacao[Indice]),ROW(A52)),IF(tbLocacao[Status da locação]="Vigente",tbLocacao[Indice]),0),12),"")</f>
        <v/>
      </c>
      <c r="B53" s="82" t="str">
        <f t="shared" ca="1" si="0"/>
        <v/>
      </c>
    </row>
    <row r="54" spans="1:2" x14ac:dyDescent="0.25">
      <c r="A54" s="82" t="str">
        <f t="array" aca="1" ref="A54" ca="1">IFERROR(INDEX(tbLocacao[],MATCH(SMALL(IF(tbLocacao[Status da locação]="Vigente",tbLocacao[Indice]),ROW(A53)),IF(tbLocacao[Status da locação]="Vigente",tbLocacao[Indice]),0),12),"")</f>
        <v/>
      </c>
      <c r="B54" s="82" t="str">
        <f t="shared" ca="1" si="0"/>
        <v/>
      </c>
    </row>
    <row r="55" spans="1:2" x14ac:dyDescent="0.25">
      <c r="A55" s="82" t="str">
        <f t="array" aca="1" ref="A55" ca="1">IFERROR(INDEX(tbLocacao[],MATCH(SMALL(IF(tbLocacao[Status da locação]="Vigente",tbLocacao[Indice]),ROW(A54)),IF(tbLocacao[Status da locação]="Vigente",tbLocacao[Indice]),0),12),"")</f>
        <v/>
      </c>
      <c r="B55" s="82" t="str">
        <f t="shared" ca="1" si="0"/>
        <v/>
      </c>
    </row>
    <row r="56" spans="1:2" x14ac:dyDescent="0.25">
      <c r="A56" s="82" t="str">
        <f t="array" aca="1" ref="A56" ca="1">IFERROR(INDEX(tbLocacao[],MATCH(SMALL(IF(tbLocacao[Status da locação]="Vigente",tbLocacao[Indice]),ROW(A55)),IF(tbLocacao[Status da locação]="Vigente",tbLocacao[Indice]),0),12),"")</f>
        <v/>
      </c>
      <c r="B56" s="82" t="str">
        <f t="shared" ca="1" si="0"/>
        <v/>
      </c>
    </row>
    <row r="57" spans="1:2" x14ac:dyDescent="0.25">
      <c r="A57" s="82" t="str">
        <f t="array" aca="1" ref="A57" ca="1">IFERROR(INDEX(tbLocacao[],MATCH(SMALL(IF(tbLocacao[Status da locação]="Vigente",tbLocacao[Indice]),ROW(A56)),IF(tbLocacao[Status da locação]="Vigente",tbLocacao[Indice]),0),12),"")</f>
        <v/>
      </c>
      <c r="B57" s="82" t="str">
        <f t="shared" ca="1" si="0"/>
        <v/>
      </c>
    </row>
    <row r="58" spans="1:2" x14ac:dyDescent="0.25">
      <c r="A58" s="82" t="str">
        <f t="array" aca="1" ref="A58" ca="1">IFERROR(INDEX(tbLocacao[],MATCH(SMALL(IF(tbLocacao[Status da locação]="Vigente",tbLocacao[Indice]),ROW(A57)),IF(tbLocacao[Status da locação]="Vigente",tbLocacao[Indice]),0),12),"")</f>
        <v/>
      </c>
      <c r="B58" s="82" t="str">
        <f t="shared" ca="1" si="0"/>
        <v/>
      </c>
    </row>
    <row r="59" spans="1:2" x14ac:dyDescent="0.25">
      <c r="A59" s="82" t="str">
        <f t="array" aca="1" ref="A59" ca="1">IFERROR(INDEX(tbLocacao[],MATCH(SMALL(IF(tbLocacao[Status da locação]="Vigente",tbLocacao[Indice]),ROW(A58)),IF(tbLocacao[Status da locação]="Vigente",tbLocacao[Indice]),0),12),"")</f>
        <v/>
      </c>
      <c r="B59" s="82" t="str">
        <f t="shared" ca="1" si="0"/>
        <v/>
      </c>
    </row>
    <row r="60" spans="1:2" x14ac:dyDescent="0.25">
      <c r="A60" s="82" t="str">
        <f t="array" aca="1" ref="A60" ca="1">IFERROR(INDEX(tbLocacao[],MATCH(SMALL(IF(tbLocacao[Status da locação]="Vigente",tbLocacao[Indice]),ROW(A59)),IF(tbLocacao[Status da locação]="Vigente",tbLocacao[Indice]),0),12),"")</f>
        <v/>
      </c>
      <c r="B60" s="82" t="str">
        <f t="shared" ca="1" si="0"/>
        <v/>
      </c>
    </row>
    <row r="61" spans="1:2" x14ac:dyDescent="0.25">
      <c r="A61" s="82" t="str">
        <f t="array" aca="1" ref="A61" ca="1">IFERROR(INDEX(tbLocacao[],MATCH(SMALL(IF(tbLocacao[Status da locação]="Vigente",tbLocacao[Indice]),ROW(A60)),IF(tbLocacao[Status da locação]="Vigente",tbLocacao[Indice]),0),12),"")</f>
        <v/>
      </c>
      <c r="B61" s="82" t="str">
        <f t="shared" ca="1" si="0"/>
        <v/>
      </c>
    </row>
    <row r="62" spans="1:2" x14ac:dyDescent="0.25">
      <c r="A62" s="82" t="str">
        <f t="array" aca="1" ref="A62" ca="1">IFERROR(INDEX(tbLocacao[],MATCH(SMALL(IF(tbLocacao[Status da locação]="Vigente",tbLocacao[Indice]),ROW(A61)),IF(tbLocacao[Status da locação]="Vigente",tbLocacao[Indice]),0),12),"")</f>
        <v/>
      </c>
      <c r="B62" s="82" t="str">
        <f t="shared" ca="1" si="0"/>
        <v/>
      </c>
    </row>
    <row r="63" spans="1:2" x14ac:dyDescent="0.25">
      <c r="A63" s="82" t="str">
        <f t="array" aca="1" ref="A63" ca="1">IFERROR(INDEX(tbLocacao[],MATCH(SMALL(IF(tbLocacao[Status da locação]="Vigente",tbLocacao[Indice]),ROW(A62)),IF(tbLocacao[Status da locação]="Vigente",tbLocacao[Indice]),0),12),"")</f>
        <v/>
      </c>
      <c r="B63" s="82" t="str">
        <f t="shared" ca="1" si="0"/>
        <v/>
      </c>
    </row>
    <row r="64" spans="1:2" x14ac:dyDescent="0.25">
      <c r="A64" s="82" t="str">
        <f t="array" aca="1" ref="A64" ca="1">IFERROR(INDEX(tbLocacao[],MATCH(SMALL(IF(tbLocacao[Status da locação]="Vigente",tbLocacao[Indice]),ROW(A63)),IF(tbLocacao[Status da locação]="Vigente",tbLocacao[Indice]),0),12),"")</f>
        <v/>
      </c>
      <c r="B64" s="82" t="str">
        <f t="shared" ca="1" si="0"/>
        <v/>
      </c>
    </row>
    <row r="65" spans="1:2" x14ac:dyDescent="0.25">
      <c r="A65" s="82" t="str">
        <f t="array" aca="1" ref="A65" ca="1">IFERROR(INDEX(tbLocacao[],MATCH(SMALL(IF(tbLocacao[Status da locação]="Vigente",tbLocacao[Indice]),ROW(A64)),IF(tbLocacao[Status da locação]="Vigente",tbLocacao[Indice]),0),12),"")</f>
        <v/>
      </c>
      <c r="B65" s="82" t="str">
        <f t="shared" ca="1" si="0"/>
        <v/>
      </c>
    </row>
    <row r="66" spans="1:2" x14ac:dyDescent="0.25">
      <c r="A66" s="82" t="str">
        <f t="array" aca="1" ref="A66" ca="1">IFERROR(INDEX(tbLocacao[],MATCH(SMALL(IF(tbLocacao[Status da locação]="Vigente",tbLocacao[Indice]),ROW(A65)),IF(tbLocacao[Status da locação]="Vigente",tbLocacao[Indice]),0),12),"")</f>
        <v/>
      </c>
      <c r="B66" s="82" t="str">
        <f t="shared" ca="1" si="0"/>
        <v/>
      </c>
    </row>
    <row r="67" spans="1:2" x14ac:dyDescent="0.25">
      <c r="A67" s="82" t="str">
        <f t="array" aca="1" ref="A67" ca="1">IFERROR(INDEX(tbLocacao[],MATCH(SMALL(IF(tbLocacao[Status da locação]="Vigente",tbLocacao[Indice]),ROW(A66)),IF(tbLocacao[Status da locação]="Vigente",tbLocacao[Indice]),0),12),"")</f>
        <v/>
      </c>
      <c r="B67" s="82" t="str">
        <f t="shared" ref="B67:B130" ca="1" si="2">IF(A67="","",ROW()-1)</f>
        <v/>
      </c>
    </row>
    <row r="68" spans="1:2" x14ac:dyDescent="0.25">
      <c r="A68" s="82" t="str">
        <f t="array" aca="1" ref="A68" ca="1">IFERROR(INDEX(tbLocacao[],MATCH(SMALL(IF(tbLocacao[Status da locação]="Vigente",tbLocacao[Indice]),ROW(A67)),IF(tbLocacao[Status da locação]="Vigente",tbLocacao[Indice]),0),12),"")</f>
        <v/>
      </c>
      <c r="B68" s="82" t="str">
        <f t="shared" ca="1" si="2"/>
        <v/>
      </c>
    </row>
    <row r="69" spans="1:2" x14ac:dyDescent="0.25">
      <c r="A69" s="82" t="str">
        <f t="array" aca="1" ref="A69" ca="1">IFERROR(INDEX(tbLocacao[],MATCH(SMALL(IF(tbLocacao[Status da locação]="Vigente",tbLocacao[Indice]),ROW(A68)),IF(tbLocacao[Status da locação]="Vigente",tbLocacao[Indice]),0),12),"")</f>
        <v/>
      </c>
      <c r="B69" s="82" t="str">
        <f t="shared" ca="1" si="2"/>
        <v/>
      </c>
    </row>
    <row r="70" spans="1:2" x14ac:dyDescent="0.25">
      <c r="A70" s="82" t="str">
        <f t="array" aca="1" ref="A70" ca="1">IFERROR(INDEX(tbLocacao[],MATCH(SMALL(IF(tbLocacao[Status da locação]="Vigente",tbLocacao[Indice]),ROW(A69)),IF(tbLocacao[Status da locação]="Vigente",tbLocacao[Indice]),0),12),"")</f>
        <v/>
      </c>
      <c r="B70" s="82" t="str">
        <f t="shared" ca="1" si="2"/>
        <v/>
      </c>
    </row>
    <row r="71" spans="1:2" x14ac:dyDescent="0.25">
      <c r="A71" s="82" t="str">
        <f t="array" aca="1" ref="A71" ca="1">IFERROR(INDEX(tbLocacao[],MATCH(SMALL(IF(tbLocacao[Status da locação]="Vigente",tbLocacao[Indice]),ROW(A70)),IF(tbLocacao[Status da locação]="Vigente",tbLocacao[Indice]),0),12),"")</f>
        <v/>
      </c>
      <c r="B71" s="82" t="str">
        <f t="shared" ca="1" si="2"/>
        <v/>
      </c>
    </row>
    <row r="72" spans="1:2" x14ac:dyDescent="0.25">
      <c r="A72" s="82" t="str">
        <f t="array" aca="1" ref="A72" ca="1">IFERROR(INDEX(tbLocacao[],MATCH(SMALL(IF(tbLocacao[Status da locação]="Vigente",tbLocacao[Indice]),ROW(A71)),IF(tbLocacao[Status da locação]="Vigente",tbLocacao[Indice]),0),12),"")</f>
        <v/>
      </c>
      <c r="B72" s="82" t="str">
        <f t="shared" ca="1" si="2"/>
        <v/>
      </c>
    </row>
    <row r="73" spans="1:2" x14ac:dyDescent="0.25">
      <c r="A73" s="82" t="str">
        <f t="array" aca="1" ref="A73" ca="1">IFERROR(INDEX(tbLocacao[],MATCH(SMALL(IF(tbLocacao[Status da locação]="Vigente",tbLocacao[Indice]),ROW(A72)),IF(tbLocacao[Status da locação]="Vigente",tbLocacao[Indice]),0),12),"")</f>
        <v/>
      </c>
      <c r="B73" s="82" t="str">
        <f t="shared" ca="1" si="2"/>
        <v/>
      </c>
    </row>
    <row r="74" spans="1:2" x14ac:dyDescent="0.25">
      <c r="A74" s="82" t="str">
        <f t="array" aca="1" ref="A74" ca="1">IFERROR(INDEX(tbLocacao[],MATCH(SMALL(IF(tbLocacao[Status da locação]="Vigente",tbLocacao[Indice]),ROW(A73)),IF(tbLocacao[Status da locação]="Vigente",tbLocacao[Indice]),0),12),"")</f>
        <v/>
      </c>
      <c r="B74" s="82" t="str">
        <f t="shared" ca="1" si="2"/>
        <v/>
      </c>
    </row>
    <row r="75" spans="1:2" x14ac:dyDescent="0.25">
      <c r="A75" s="82" t="str">
        <f t="array" aca="1" ref="A75" ca="1">IFERROR(INDEX(tbLocacao[],MATCH(SMALL(IF(tbLocacao[Status da locação]="Vigente",tbLocacao[Indice]),ROW(A74)),IF(tbLocacao[Status da locação]="Vigente",tbLocacao[Indice]),0),12),"")</f>
        <v/>
      </c>
      <c r="B75" s="82" t="str">
        <f t="shared" ca="1" si="2"/>
        <v/>
      </c>
    </row>
    <row r="76" spans="1:2" x14ac:dyDescent="0.25">
      <c r="A76" s="82" t="str">
        <f t="array" aca="1" ref="A76" ca="1">IFERROR(INDEX(tbLocacao[],MATCH(SMALL(IF(tbLocacao[Status da locação]="Vigente",tbLocacao[Indice]),ROW(A75)),IF(tbLocacao[Status da locação]="Vigente",tbLocacao[Indice]),0),12),"")</f>
        <v/>
      </c>
      <c r="B76" s="82" t="str">
        <f t="shared" ca="1" si="2"/>
        <v/>
      </c>
    </row>
    <row r="77" spans="1:2" x14ac:dyDescent="0.25">
      <c r="A77" s="82" t="str">
        <f t="array" aca="1" ref="A77" ca="1">IFERROR(INDEX(tbLocacao[],MATCH(SMALL(IF(tbLocacao[Status da locação]="Vigente",tbLocacao[Indice]),ROW(A76)),IF(tbLocacao[Status da locação]="Vigente",tbLocacao[Indice]),0),12),"")</f>
        <v/>
      </c>
      <c r="B77" s="82" t="str">
        <f t="shared" ca="1" si="2"/>
        <v/>
      </c>
    </row>
    <row r="78" spans="1:2" x14ac:dyDescent="0.25">
      <c r="A78" s="82" t="str">
        <f t="array" aca="1" ref="A78" ca="1">IFERROR(INDEX(tbLocacao[],MATCH(SMALL(IF(tbLocacao[Status da locação]="Vigente",tbLocacao[Indice]),ROW(A77)),IF(tbLocacao[Status da locação]="Vigente",tbLocacao[Indice]),0),12),"")</f>
        <v/>
      </c>
      <c r="B78" s="82" t="str">
        <f t="shared" ca="1" si="2"/>
        <v/>
      </c>
    </row>
    <row r="79" spans="1:2" x14ac:dyDescent="0.25">
      <c r="A79" s="82" t="str">
        <f t="array" aca="1" ref="A79" ca="1">IFERROR(INDEX(tbLocacao[],MATCH(SMALL(IF(tbLocacao[Status da locação]="Vigente",tbLocacao[Indice]),ROW(A78)),IF(tbLocacao[Status da locação]="Vigente",tbLocacao[Indice]),0),12),"")</f>
        <v/>
      </c>
      <c r="B79" s="82" t="str">
        <f t="shared" ca="1" si="2"/>
        <v/>
      </c>
    </row>
    <row r="80" spans="1:2" x14ac:dyDescent="0.25">
      <c r="A80" s="82" t="str">
        <f t="array" aca="1" ref="A80" ca="1">IFERROR(INDEX(tbLocacao[],MATCH(SMALL(IF(tbLocacao[Status da locação]="Vigente",tbLocacao[Indice]),ROW(A79)),IF(tbLocacao[Status da locação]="Vigente",tbLocacao[Indice]),0),12),"")</f>
        <v/>
      </c>
      <c r="B80" s="82" t="str">
        <f t="shared" ca="1" si="2"/>
        <v/>
      </c>
    </row>
    <row r="81" spans="1:2" x14ac:dyDescent="0.25">
      <c r="A81" s="82" t="str">
        <f t="array" aca="1" ref="A81" ca="1">IFERROR(INDEX(tbLocacao[],MATCH(SMALL(IF(tbLocacao[Status da locação]="Vigente",tbLocacao[Indice]),ROW(A80)),IF(tbLocacao[Status da locação]="Vigente",tbLocacao[Indice]),0),12),"")</f>
        <v/>
      </c>
      <c r="B81" s="82" t="str">
        <f t="shared" ca="1" si="2"/>
        <v/>
      </c>
    </row>
    <row r="82" spans="1:2" x14ac:dyDescent="0.25">
      <c r="A82" s="82" t="str">
        <f t="array" aca="1" ref="A82" ca="1">IFERROR(INDEX(tbLocacao[],MATCH(SMALL(IF(tbLocacao[Status da locação]="Vigente",tbLocacao[Indice]),ROW(A81)),IF(tbLocacao[Status da locação]="Vigente",tbLocacao[Indice]),0),12),"")</f>
        <v/>
      </c>
      <c r="B82" s="82" t="str">
        <f t="shared" ca="1" si="2"/>
        <v/>
      </c>
    </row>
    <row r="83" spans="1:2" x14ac:dyDescent="0.25">
      <c r="A83" s="82" t="str">
        <f t="array" aca="1" ref="A83" ca="1">IFERROR(INDEX(tbLocacao[],MATCH(SMALL(IF(tbLocacao[Status da locação]="Vigente",tbLocacao[Indice]),ROW(A82)),IF(tbLocacao[Status da locação]="Vigente",tbLocacao[Indice]),0),12),"")</f>
        <v/>
      </c>
      <c r="B83" s="82" t="str">
        <f t="shared" ca="1" si="2"/>
        <v/>
      </c>
    </row>
    <row r="84" spans="1:2" x14ac:dyDescent="0.25">
      <c r="A84" s="82" t="str">
        <f t="array" aca="1" ref="A84" ca="1">IFERROR(INDEX(tbLocacao[],MATCH(SMALL(IF(tbLocacao[Status da locação]="Vigente",tbLocacao[Indice]),ROW(A83)),IF(tbLocacao[Status da locação]="Vigente",tbLocacao[Indice]),0),12),"")</f>
        <v/>
      </c>
      <c r="B84" s="82" t="str">
        <f t="shared" ca="1" si="2"/>
        <v/>
      </c>
    </row>
    <row r="85" spans="1:2" x14ac:dyDescent="0.25">
      <c r="A85" s="82" t="str">
        <f t="array" aca="1" ref="A85" ca="1">IFERROR(INDEX(tbLocacao[],MATCH(SMALL(IF(tbLocacao[Status da locação]="Vigente",tbLocacao[Indice]),ROW(A84)),IF(tbLocacao[Status da locação]="Vigente",tbLocacao[Indice]),0),12),"")</f>
        <v/>
      </c>
      <c r="B85" s="82" t="str">
        <f t="shared" ca="1" si="2"/>
        <v/>
      </c>
    </row>
    <row r="86" spans="1:2" x14ac:dyDescent="0.25">
      <c r="A86" s="82" t="str">
        <f t="array" aca="1" ref="A86" ca="1">IFERROR(INDEX(tbLocacao[],MATCH(SMALL(IF(tbLocacao[Status da locação]="Vigente",tbLocacao[Indice]),ROW(A85)),IF(tbLocacao[Status da locação]="Vigente",tbLocacao[Indice]),0),12),"")</f>
        <v/>
      </c>
      <c r="B86" s="82" t="str">
        <f t="shared" ca="1" si="2"/>
        <v/>
      </c>
    </row>
    <row r="87" spans="1:2" x14ac:dyDescent="0.25">
      <c r="A87" s="82" t="str">
        <f t="array" aca="1" ref="A87" ca="1">IFERROR(INDEX(tbLocacao[],MATCH(SMALL(IF(tbLocacao[Status da locação]="Vigente",tbLocacao[Indice]),ROW(A86)),IF(tbLocacao[Status da locação]="Vigente",tbLocacao[Indice]),0),12),"")</f>
        <v/>
      </c>
      <c r="B87" s="82" t="str">
        <f t="shared" ca="1" si="2"/>
        <v/>
      </c>
    </row>
    <row r="88" spans="1:2" x14ac:dyDescent="0.25">
      <c r="A88" s="82" t="str">
        <f t="array" aca="1" ref="A88" ca="1">IFERROR(INDEX(tbLocacao[],MATCH(SMALL(IF(tbLocacao[Status da locação]="Vigente",tbLocacao[Indice]),ROW(A87)),IF(tbLocacao[Status da locação]="Vigente",tbLocacao[Indice]),0),12),"")</f>
        <v/>
      </c>
      <c r="B88" s="82" t="str">
        <f t="shared" ca="1" si="2"/>
        <v/>
      </c>
    </row>
    <row r="89" spans="1:2" x14ac:dyDescent="0.25">
      <c r="A89" s="82" t="str">
        <f t="array" aca="1" ref="A89" ca="1">IFERROR(INDEX(tbLocacao[],MATCH(SMALL(IF(tbLocacao[Status da locação]="Vigente",tbLocacao[Indice]),ROW(A88)),IF(tbLocacao[Status da locação]="Vigente",tbLocacao[Indice]),0),12),"")</f>
        <v/>
      </c>
      <c r="B89" s="82" t="str">
        <f t="shared" ca="1" si="2"/>
        <v/>
      </c>
    </row>
    <row r="90" spans="1:2" x14ac:dyDescent="0.25">
      <c r="A90" s="82" t="str">
        <f t="array" aca="1" ref="A90" ca="1">IFERROR(INDEX(tbLocacao[],MATCH(SMALL(IF(tbLocacao[Status da locação]="Vigente",tbLocacao[Indice]),ROW(A89)),IF(tbLocacao[Status da locação]="Vigente",tbLocacao[Indice]),0),12),"")</f>
        <v/>
      </c>
      <c r="B90" s="82" t="str">
        <f t="shared" ca="1" si="2"/>
        <v/>
      </c>
    </row>
    <row r="91" spans="1:2" x14ac:dyDescent="0.25">
      <c r="A91" s="82" t="str">
        <f t="array" aca="1" ref="A91" ca="1">IFERROR(INDEX(tbLocacao[],MATCH(SMALL(IF(tbLocacao[Status da locação]="Vigente",tbLocacao[Indice]),ROW(A90)),IF(tbLocacao[Status da locação]="Vigente",tbLocacao[Indice]),0),12),"")</f>
        <v/>
      </c>
      <c r="B91" s="82" t="str">
        <f t="shared" ca="1" si="2"/>
        <v/>
      </c>
    </row>
    <row r="92" spans="1:2" x14ac:dyDescent="0.25">
      <c r="A92" s="82" t="str">
        <f t="array" aca="1" ref="A92" ca="1">IFERROR(INDEX(tbLocacao[],MATCH(SMALL(IF(tbLocacao[Status da locação]="Vigente",tbLocacao[Indice]),ROW(A91)),IF(tbLocacao[Status da locação]="Vigente",tbLocacao[Indice]),0),12),"")</f>
        <v/>
      </c>
      <c r="B92" s="82" t="str">
        <f t="shared" ca="1" si="2"/>
        <v/>
      </c>
    </row>
    <row r="93" spans="1:2" x14ac:dyDescent="0.25">
      <c r="A93" s="82" t="str">
        <f t="array" aca="1" ref="A93" ca="1">IFERROR(INDEX(tbLocacao[],MATCH(SMALL(IF(tbLocacao[Status da locação]="Vigente",tbLocacao[Indice]),ROW(A92)),IF(tbLocacao[Status da locação]="Vigente",tbLocacao[Indice]),0),12),"")</f>
        <v/>
      </c>
      <c r="B93" s="82" t="str">
        <f t="shared" ca="1" si="2"/>
        <v/>
      </c>
    </row>
    <row r="94" spans="1:2" x14ac:dyDescent="0.25">
      <c r="A94" s="82" t="str">
        <f t="array" aca="1" ref="A94" ca="1">IFERROR(INDEX(tbLocacao[],MATCH(SMALL(IF(tbLocacao[Status da locação]="Vigente",tbLocacao[Indice]),ROW(A93)),IF(tbLocacao[Status da locação]="Vigente",tbLocacao[Indice]),0),12),"")</f>
        <v/>
      </c>
      <c r="B94" s="82" t="str">
        <f t="shared" ca="1" si="2"/>
        <v/>
      </c>
    </row>
    <row r="95" spans="1:2" x14ac:dyDescent="0.25">
      <c r="A95" s="82" t="str">
        <f t="array" aca="1" ref="A95" ca="1">IFERROR(INDEX(tbLocacao[],MATCH(SMALL(IF(tbLocacao[Status da locação]="Vigente",tbLocacao[Indice]),ROW(A94)),IF(tbLocacao[Status da locação]="Vigente",tbLocacao[Indice]),0),12),"")</f>
        <v/>
      </c>
      <c r="B95" s="82" t="str">
        <f t="shared" ca="1" si="2"/>
        <v/>
      </c>
    </row>
    <row r="96" spans="1:2" x14ac:dyDescent="0.25">
      <c r="A96" s="82" t="str">
        <f t="array" aca="1" ref="A96" ca="1">IFERROR(INDEX(tbLocacao[],MATCH(SMALL(IF(tbLocacao[Status da locação]="Vigente",tbLocacao[Indice]),ROW(A95)),IF(tbLocacao[Status da locação]="Vigente",tbLocacao[Indice]),0),12),"")</f>
        <v/>
      </c>
      <c r="B96" s="82" t="str">
        <f t="shared" ca="1" si="2"/>
        <v/>
      </c>
    </row>
    <row r="97" spans="1:2" x14ac:dyDescent="0.25">
      <c r="A97" s="82" t="str">
        <f t="array" aca="1" ref="A97" ca="1">IFERROR(INDEX(tbLocacao[],MATCH(SMALL(IF(tbLocacao[Status da locação]="Vigente",tbLocacao[Indice]),ROW(A96)),IF(tbLocacao[Status da locação]="Vigente",tbLocacao[Indice]),0),12),"")</f>
        <v/>
      </c>
      <c r="B97" s="82" t="str">
        <f t="shared" ca="1" si="2"/>
        <v/>
      </c>
    </row>
    <row r="98" spans="1:2" x14ac:dyDescent="0.25">
      <c r="A98" s="82" t="str">
        <f t="array" aca="1" ref="A98" ca="1">IFERROR(INDEX(tbLocacao[],MATCH(SMALL(IF(tbLocacao[Status da locação]="Vigente",tbLocacao[Indice]),ROW(A97)),IF(tbLocacao[Status da locação]="Vigente",tbLocacao[Indice]),0),12),"")</f>
        <v/>
      </c>
      <c r="B98" s="82" t="str">
        <f t="shared" ca="1" si="2"/>
        <v/>
      </c>
    </row>
    <row r="99" spans="1:2" x14ac:dyDescent="0.25">
      <c r="A99" s="82" t="str">
        <f t="array" aca="1" ref="A99" ca="1">IFERROR(INDEX(tbLocacao[],MATCH(SMALL(IF(tbLocacao[Status da locação]="Vigente",tbLocacao[Indice]),ROW(A98)),IF(tbLocacao[Status da locação]="Vigente",tbLocacao[Indice]),0),12),"")</f>
        <v/>
      </c>
      <c r="B99" s="82" t="str">
        <f t="shared" ca="1" si="2"/>
        <v/>
      </c>
    </row>
    <row r="100" spans="1:2" x14ac:dyDescent="0.25">
      <c r="A100" s="82" t="str">
        <f t="array" aca="1" ref="A100" ca="1">IFERROR(INDEX(tbLocacao[],MATCH(SMALL(IF(tbLocacao[Status da locação]="Vigente",tbLocacao[Indice]),ROW(A99)),IF(tbLocacao[Status da locação]="Vigente",tbLocacao[Indice]),0),12),"")</f>
        <v/>
      </c>
      <c r="B100" s="82" t="str">
        <f t="shared" ca="1" si="2"/>
        <v/>
      </c>
    </row>
    <row r="101" spans="1:2" x14ac:dyDescent="0.25">
      <c r="A101" s="82" t="str">
        <f t="array" aca="1" ref="A101" ca="1">IFERROR(INDEX(tbLocacao[],MATCH(SMALL(IF(tbLocacao[Status da locação]="Vigente",tbLocacao[Indice]),ROW(A100)),IF(tbLocacao[Status da locação]="Vigente",tbLocacao[Indice]),0),12),"")</f>
        <v/>
      </c>
      <c r="B101" s="82" t="str">
        <f t="shared" ca="1" si="2"/>
        <v/>
      </c>
    </row>
    <row r="102" spans="1:2" x14ac:dyDescent="0.25">
      <c r="A102" s="82" t="str">
        <f t="array" aca="1" ref="A102" ca="1">IFERROR(INDEX(tbLocacao[],MATCH(SMALL(IF(tbLocacao[Status da locação]="Vigente",tbLocacao[Indice]),ROW(A101)),IF(tbLocacao[Status da locação]="Vigente",tbLocacao[Indice]),0),12),"")</f>
        <v/>
      </c>
      <c r="B102" s="82" t="str">
        <f t="shared" ca="1" si="2"/>
        <v/>
      </c>
    </row>
    <row r="103" spans="1:2" x14ac:dyDescent="0.25">
      <c r="A103" s="82" t="str">
        <f t="array" aca="1" ref="A103" ca="1">IFERROR(INDEX(tbLocacao[],MATCH(SMALL(IF(tbLocacao[Status da locação]="Vigente",tbLocacao[Indice]),ROW(A102)),IF(tbLocacao[Status da locação]="Vigente",tbLocacao[Indice]),0),12),"")</f>
        <v/>
      </c>
      <c r="B103" s="82" t="str">
        <f t="shared" ca="1" si="2"/>
        <v/>
      </c>
    </row>
    <row r="104" spans="1:2" x14ac:dyDescent="0.25">
      <c r="A104" s="82" t="str">
        <f t="array" aca="1" ref="A104" ca="1">IFERROR(INDEX(tbLocacao[],MATCH(SMALL(IF(tbLocacao[Status da locação]="Vigente",tbLocacao[Indice]),ROW(A103)),IF(tbLocacao[Status da locação]="Vigente",tbLocacao[Indice]),0),12),"")</f>
        <v/>
      </c>
      <c r="B104" s="82" t="str">
        <f t="shared" ca="1" si="2"/>
        <v/>
      </c>
    </row>
    <row r="105" spans="1:2" x14ac:dyDescent="0.25">
      <c r="A105" s="82" t="str">
        <f t="array" aca="1" ref="A105" ca="1">IFERROR(INDEX(tbLocacao[],MATCH(SMALL(IF(tbLocacao[Status da locação]="Vigente",tbLocacao[Indice]),ROW(A104)),IF(tbLocacao[Status da locação]="Vigente",tbLocacao[Indice]),0),12),"")</f>
        <v/>
      </c>
      <c r="B105" s="82" t="str">
        <f t="shared" ca="1" si="2"/>
        <v/>
      </c>
    </row>
    <row r="106" spans="1:2" x14ac:dyDescent="0.25">
      <c r="A106" s="82" t="str">
        <f t="array" aca="1" ref="A106" ca="1">IFERROR(INDEX(tbLocacao[],MATCH(SMALL(IF(tbLocacao[Status da locação]="Vigente",tbLocacao[Indice]),ROW(A105)),IF(tbLocacao[Status da locação]="Vigente",tbLocacao[Indice]),0),12),"")</f>
        <v/>
      </c>
      <c r="B106" s="82" t="str">
        <f t="shared" ca="1" si="2"/>
        <v/>
      </c>
    </row>
    <row r="107" spans="1:2" x14ac:dyDescent="0.25">
      <c r="A107" s="82" t="str">
        <f t="array" aca="1" ref="A107" ca="1">IFERROR(INDEX(tbLocacao[],MATCH(SMALL(IF(tbLocacao[Status da locação]="Vigente",tbLocacao[Indice]),ROW(A106)),IF(tbLocacao[Status da locação]="Vigente",tbLocacao[Indice]),0),12),"")</f>
        <v/>
      </c>
      <c r="B107" s="82" t="str">
        <f t="shared" ca="1" si="2"/>
        <v/>
      </c>
    </row>
    <row r="108" spans="1:2" x14ac:dyDescent="0.25">
      <c r="A108" s="82" t="str">
        <f t="array" aca="1" ref="A108" ca="1">IFERROR(INDEX(tbLocacao[],MATCH(SMALL(IF(tbLocacao[Status da locação]="Vigente",tbLocacao[Indice]),ROW(A107)),IF(tbLocacao[Status da locação]="Vigente",tbLocacao[Indice]),0),12),"")</f>
        <v/>
      </c>
      <c r="B108" s="82" t="str">
        <f t="shared" ca="1" si="2"/>
        <v/>
      </c>
    </row>
    <row r="109" spans="1:2" x14ac:dyDescent="0.25">
      <c r="A109" s="82" t="str">
        <f t="array" aca="1" ref="A109" ca="1">IFERROR(INDEX(tbLocacao[],MATCH(SMALL(IF(tbLocacao[Status da locação]="Vigente",tbLocacao[Indice]),ROW(A108)),IF(tbLocacao[Status da locação]="Vigente",tbLocacao[Indice]),0),12),"")</f>
        <v/>
      </c>
      <c r="B109" s="82" t="str">
        <f t="shared" ca="1" si="2"/>
        <v/>
      </c>
    </row>
    <row r="110" spans="1:2" x14ac:dyDescent="0.25">
      <c r="A110" s="82" t="str">
        <f t="array" aca="1" ref="A110" ca="1">IFERROR(INDEX(tbLocacao[],MATCH(SMALL(IF(tbLocacao[Status da locação]="Vigente",tbLocacao[Indice]),ROW(A109)),IF(tbLocacao[Status da locação]="Vigente",tbLocacao[Indice]),0),12),"")</f>
        <v/>
      </c>
      <c r="B110" s="82" t="str">
        <f t="shared" ca="1" si="2"/>
        <v/>
      </c>
    </row>
    <row r="111" spans="1:2" x14ac:dyDescent="0.25">
      <c r="A111" s="82" t="str">
        <f t="array" aca="1" ref="A111" ca="1">IFERROR(INDEX(tbLocacao[],MATCH(SMALL(IF(tbLocacao[Status da locação]="Vigente",tbLocacao[Indice]),ROW(A110)),IF(tbLocacao[Status da locação]="Vigente",tbLocacao[Indice]),0),12),"")</f>
        <v/>
      </c>
      <c r="B111" s="82" t="str">
        <f t="shared" ca="1" si="2"/>
        <v/>
      </c>
    </row>
    <row r="112" spans="1:2" x14ac:dyDescent="0.25">
      <c r="A112" s="82" t="str">
        <f t="array" aca="1" ref="A112" ca="1">IFERROR(INDEX(tbLocacao[],MATCH(SMALL(IF(tbLocacao[Status da locação]="Vigente",tbLocacao[Indice]),ROW(A111)),IF(tbLocacao[Status da locação]="Vigente",tbLocacao[Indice]),0),12),"")</f>
        <v/>
      </c>
      <c r="B112" s="82" t="str">
        <f t="shared" ca="1" si="2"/>
        <v/>
      </c>
    </row>
    <row r="113" spans="1:2" x14ac:dyDescent="0.25">
      <c r="A113" s="82" t="str">
        <f t="array" aca="1" ref="A113" ca="1">IFERROR(INDEX(tbLocacao[],MATCH(SMALL(IF(tbLocacao[Status da locação]="Vigente",tbLocacao[Indice]),ROW(A112)),IF(tbLocacao[Status da locação]="Vigente",tbLocacao[Indice]),0),12),"")</f>
        <v/>
      </c>
      <c r="B113" s="82" t="str">
        <f t="shared" ca="1" si="2"/>
        <v/>
      </c>
    </row>
    <row r="114" spans="1:2" x14ac:dyDescent="0.25">
      <c r="A114" s="82" t="str">
        <f t="array" aca="1" ref="A114" ca="1">IFERROR(INDEX(tbLocacao[],MATCH(SMALL(IF(tbLocacao[Status da locação]="Vigente",tbLocacao[Indice]),ROW(A113)),IF(tbLocacao[Status da locação]="Vigente",tbLocacao[Indice]),0),12),"")</f>
        <v/>
      </c>
      <c r="B114" s="82" t="str">
        <f t="shared" ca="1" si="2"/>
        <v/>
      </c>
    </row>
    <row r="115" spans="1:2" x14ac:dyDescent="0.25">
      <c r="A115" s="82" t="str">
        <f t="array" aca="1" ref="A115" ca="1">IFERROR(INDEX(tbLocacao[],MATCH(SMALL(IF(tbLocacao[Status da locação]="Vigente",tbLocacao[Indice]),ROW(A114)),IF(tbLocacao[Status da locação]="Vigente",tbLocacao[Indice]),0),12),"")</f>
        <v/>
      </c>
      <c r="B115" s="82" t="str">
        <f t="shared" ca="1" si="2"/>
        <v/>
      </c>
    </row>
    <row r="116" spans="1:2" x14ac:dyDescent="0.25">
      <c r="A116" s="82" t="str">
        <f t="array" aca="1" ref="A116" ca="1">IFERROR(INDEX(tbLocacao[],MATCH(SMALL(IF(tbLocacao[Status da locação]="Vigente",tbLocacao[Indice]),ROW(A115)),IF(tbLocacao[Status da locação]="Vigente",tbLocacao[Indice]),0),12),"")</f>
        <v/>
      </c>
      <c r="B116" s="82" t="str">
        <f t="shared" ca="1" si="2"/>
        <v/>
      </c>
    </row>
    <row r="117" spans="1:2" x14ac:dyDescent="0.25">
      <c r="A117" s="82" t="str">
        <f t="array" aca="1" ref="A117" ca="1">IFERROR(INDEX(tbLocacao[],MATCH(SMALL(IF(tbLocacao[Status da locação]="Vigente",tbLocacao[Indice]),ROW(A116)),IF(tbLocacao[Status da locação]="Vigente",tbLocacao[Indice]),0),12),"")</f>
        <v/>
      </c>
      <c r="B117" s="82" t="str">
        <f t="shared" ca="1" si="2"/>
        <v/>
      </c>
    </row>
    <row r="118" spans="1:2" x14ac:dyDescent="0.25">
      <c r="A118" s="82" t="str">
        <f t="array" aca="1" ref="A118" ca="1">IFERROR(INDEX(tbLocacao[],MATCH(SMALL(IF(tbLocacao[Status da locação]="Vigente",tbLocacao[Indice]),ROW(A117)),IF(tbLocacao[Status da locação]="Vigente",tbLocacao[Indice]),0),12),"")</f>
        <v/>
      </c>
      <c r="B118" s="82" t="str">
        <f t="shared" ca="1" si="2"/>
        <v/>
      </c>
    </row>
    <row r="119" spans="1:2" x14ac:dyDescent="0.25">
      <c r="A119" s="82" t="str">
        <f t="array" aca="1" ref="A119" ca="1">IFERROR(INDEX(tbLocacao[],MATCH(SMALL(IF(tbLocacao[Status da locação]="Vigente",tbLocacao[Indice]),ROW(A118)),IF(tbLocacao[Status da locação]="Vigente",tbLocacao[Indice]),0),12),"")</f>
        <v/>
      </c>
      <c r="B119" s="82" t="str">
        <f t="shared" ca="1" si="2"/>
        <v/>
      </c>
    </row>
    <row r="120" spans="1:2" x14ac:dyDescent="0.25">
      <c r="A120" s="82" t="str">
        <f t="array" aca="1" ref="A120" ca="1">IFERROR(INDEX(tbLocacao[],MATCH(SMALL(IF(tbLocacao[Status da locação]="Vigente",tbLocacao[Indice]),ROW(A119)),IF(tbLocacao[Status da locação]="Vigente",tbLocacao[Indice]),0),12),"")</f>
        <v/>
      </c>
      <c r="B120" s="82" t="str">
        <f t="shared" ca="1" si="2"/>
        <v/>
      </c>
    </row>
    <row r="121" spans="1:2" x14ac:dyDescent="0.25">
      <c r="A121" s="82" t="str">
        <f t="array" aca="1" ref="A121" ca="1">IFERROR(INDEX(tbLocacao[],MATCH(SMALL(IF(tbLocacao[Status da locação]="Vigente",tbLocacao[Indice]),ROW(A120)),IF(tbLocacao[Status da locação]="Vigente",tbLocacao[Indice]),0),12),"")</f>
        <v/>
      </c>
      <c r="B121" s="82" t="str">
        <f t="shared" ca="1" si="2"/>
        <v/>
      </c>
    </row>
    <row r="122" spans="1:2" x14ac:dyDescent="0.25">
      <c r="A122" s="82" t="str">
        <f t="array" aca="1" ref="A122" ca="1">IFERROR(INDEX(tbLocacao[],MATCH(SMALL(IF(tbLocacao[Status da locação]="Vigente",tbLocacao[Indice]),ROW(A121)),IF(tbLocacao[Status da locação]="Vigente",tbLocacao[Indice]),0),12),"")</f>
        <v/>
      </c>
      <c r="B122" s="82" t="str">
        <f t="shared" ca="1" si="2"/>
        <v/>
      </c>
    </row>
    <row r="123" spans="1:2" x14ac:dyDescent="0.25">
      <c r="A123" s="82" t="str">
        <f t="array" aca="1" ref="A123" ca="1">IFERROR(INDEX(tbLocacao[],MATCH(SMALL(IF(tbLocacao[Status da locação]="Vigente",tbLocacao[Indice]),ROW(A122)),IF(tbLocacao[Status da locação]="Vigente",tbLocacao[Indice]),0),12),"")</f>
        <v/>
      </c>
      <c r="B123" s="82" t="str">
        <f t="shared" ca="1" si="2"/>
        <v/>
      </c>
    </row>
    <row r="124" spans="1:2" x14ac:dyDescent="0.25">
      <c r="A124" s="82" t="str">
        <f t="array" aca="1" ref="A124" ca="1">IFERROR(INDEX(tbLocacao[],MATCH(SMALL(IF(tbLocacao[Status da locação]="Vigente",tbLocacao[Indice]),ROW(A123)),IF(tbLocacao[Status da locação]="Vigente",tbLocacao[Indice]),0),12),"")</f>
        <v/>
      </c>
      <c r="B124" s="82" t="str">
        <f t="shared" ca="1" si="2"/>
        <v/>
      </c>
    </row>
    <row r="125" spans="1:2" x14ac:dyDescent="0.25">
      <c r="A125" s="82" t="str">
        <f t="array" aca="1" ref="A125" ca="1">IFERROR(INDEX(tbLocacao[],MATCH(SMALL(IF(tbLocacao[Status da locação]="Vigente",tbLocacao[Indice]),ROW(A124)),IF(tbLocacao[Status da locação]="Vigente",tbLocacao[Indice]),0),12),"")</f>
        <v/>
      </c>
      <c r="B125" s="82" t="str">
        <f t="shared" ca="1" si="2"/>
        <v/>
      </c>
    </row>
    <row r="126" spans="1:2" x14ac:dyDescent="0.25">
      <c r="A126" s="82" t="str">
        <f t="array" aca="1" ref="A126" ca="1">IFERROR(INDEX(tbLocacao[],MATCH(SMALL(IF(tbLocacao[Status da locação]="Vigente",tbLocacao[Indice]),ROW(A125)),IF(tbLocacao[Status da locação]="Vigente",tbLocacao[Indice]),0),12),"")</f>
        <v/>
      </c>
      <c r="B126" s="82" t="str">
        <f t="shared" ca="1" si="2"/>
        <v/>
      </c>
    </row>
    <row r="127" spans="1:2" x14ac:dyDescent="0.25">
      <c r="A127" s="82" t="str">
        <f t="array" aca="1" ref="A127" ca="1">IFERROR(INDEX(tbLocacao[],MATCH(SMALL(IF(tbLocacao[Status da locação]="Vigente",tbLocacao[Indice]),ROW(A126)),IF(tbLocacao[Status da locação]="Vigente",tbLocacao[Indice]),0),12),"")</f>
        <v/>
      </c>
      <c r="B127" s="82" t="str">
        <f t="shared" ca="1" si="2"/>
        <v/>
      </c>
    </row>
    <row r="128" spans="1:2" x14ac:dyDescent="0.25">
      <c r="A128" s="82" t="str">
        <f t="array" aca="1" ref="A128" ca="1">IFERROR(INDEX(tbLocacao[],MATCH(SMALL(IF(tbLocacao[Status da locação]="Vigente",tbLocacao[Indice]),ROW(A127)),IF(tbLocacao[Status da locação]="Vigente",tbLocacao[Indice]),0),12),"")</f>
        <v/>
      </c>
      <c r="B128" s="82" t="str">
        <f t="shared" ca="1" si="2"/>
        <v/>
      </c>
    </row>
    <row r="129" spans="1:2" x14ac:dyDescent="0.25">
      <c r="A129" s="82" t="str">
        <f t="array" aca="1" ref="A129" ca="1">IFERROR(INDEX(tbLocacao[],MATCH(SMALL(IF(tbLocacao[Status da locação]="Vigente",tbLocacao[Indice]),ROW(A128)),IF(tbLocacao[Status da locação]="Vigente",tbLocacao[Indice]),0),12),"")</f>
        <v/>
      </c>
      <c r="B129" s="82" t="str">
        <f t="shared" ca="1" si="2"/>
        <v/>
      </c>
    </row>
    <row r="130" spans="1:2" x14ac:dyDescent="0.25">
      <c r="A130" s="82" t="str">
        <f t="array" aca="1" ref="A130" ca="1">IFERROR(INDEX(tbLocacao[],MATCH(SMALL(IF(tbLocacao[Status da locação]="Vigente",tbLocacao[Indice]),ROW(A129)),IF(tbLocacao[Status da locação]="Vigente",tbLocacao[Indice]),0),12),"")</f>
        <v/>
      </c>
      <c r="B130" s="82" t="str">
        <f t="shared" ca="1" si="2"/>
        <v/>
      </c>
    </row>
    <row r="131" spans="1:2" x14ac:dyDescent="0.25">
      <c r="A131" s="82" t="str">
        <f t="array" aca="1" ref="A131" ca="1">IFERROR(INDEX(tbLocacao[],MATCH(SMALL(IF(tbLocacao[Status da locação]="Vigente",tbLocacao[Indice]),ROW(A130)),IF(tbLocacao[Status da locação]="Vigente",tbLocacao[Indice]),0),12),"")</f>
        <v/>
      </c>
      <c r="B131" s="82" t="str">
        <f t="shared" ref="B131:B194" ca="1" si="3">IF(A131="","",ROW()-1)</f>
        <v/>
      </c>
    </row>
    <row r="132" spans="1:2" x14ac:dyDescent="0.25">
      <c r="A132" s="82" t="str">
        <f t="array" aca="1" ref="A132" ca="1">IFERROR(INDEX(tbLocacao[],MATCH(SMALL(IF(tbLocacao[Status da locação]="Vigente",tbLocacao[Indice]),ROW(A131)),IF(tbLocacao[Status da locação]="Vigente",tbLocacao[Indice]),0),12),"")</f>
        <v/>
      </c>
      <c r="B132" s="82" t="str">
        <f t="shared" ca="1" si="3"/>
        <v/>
      </c>
    </row>
    <row r="133" spans="1:2" x14ac:dyDescent="0.25">
      <c r="A133" s="82" t="str">
        <f t="array" aca="1" ref="A133" ca="1">IFERROR(INDEX(tbLocacao[],MATCH(SMALL(IF(tbLocacao[Status da locação]="Vigente",tbLocacao[Indice]),ROW(A132)),IF(tbLocacao[Status da locação]="Vigente",tbLocacao[Indice]),0),12),"")</f>
        <v/>
      </c>
      <c r="B133" s="82" t="str">
        <f t="shared" ca="1" si="3"/>
        <v/>
      </c>
    </row>
    <row r="134" spans="1:2" x14ac:dyDescent="0.25">
      <c r="A134" s="82" t="str">
        <f t="array" aca="1" ref="A134" ca="1">IFERROR(INDEX(tbLocacao[],MATCH(SMALL(IF(tbLocacao[Status da locação]="Vigente",tbLocacao[Indice]),ROW(A133)),IF(tbLocacao[Status da locação]="Vigente",tbLocacao[Indice]),0),12),"")</f>
        <v/>
      </c>
      <c r="B134" s="82" t="str">
        <f t="shared" ca="1" si="3"/>
        <v/>
      </c>
    </row>
    <row r="135" spans="1:2" x14ac:dyDescent="0.25">
      <c r="A135" s="82" t="str">
        <f t="array" aca="1" ref="A135" ca="1">IFERROR(INDEX(tbLocacao[],MATCH(SMALL(IF(tbLocacao[Status da locação]="Vigente",tbLocacao[Indice]),ROW(A134)),IF(tbLocacao[Status da locação]="Vigente",tbLocacao[Indice]),0),12),"")</f>
        <v/>
      </c>
      <c r="B135" s="82" t="str">
        <f t="shared" ca="1" si="3"/>
        <v/>
      </c>
    </row>
    <row r="136" spans="1:2" x14ac:dyDescent="0.25">
      <c r="A136" s="82" t="str">
        <f t="array" aca="1" ref="A136" ca="1">IFERROR(INDEX(tbLocacao[],MATCH(SMALL(IF(tbLocacao[Status da locação]="Vigente",tbLocacao[Indice]),ROW(A135)),IF(tbLocacao[Status da locação]="Vigente",tbLocacao[Indice]),0),12),"")</f>
        <v/>
      </c>
      <c r="B136" s="82" t="str">
        <f t="shared" ca="1" si="3"/>
        <v/>
      </c>
    </row>
    <row r="137" spans="1:2" x14ac:dyDescent="0.25">
      <c r="A137" s="82" t="str">
        <f t="array" aca="1" ref="A137" ca="1">IFERROR(INDEX(tbLocacao[],MATCH(SMALL(IF(tbLocacao[Status da locação]="Vigente",tbLocacao[Indice]),ROW(A136)),IF(tbLocacao[Status da locação]="Vigente",tbLocacao[Indice]),0),12),"")</f>
        <v/>
      </c>
      <c r="B137" s="82" t="str">
        <f t="shared" ca="1" si="3"/>
        <v/>
      </c>
    </row>
    <row r="138" spans="1:2" x14ac:dyDescent="0.25">
      <c r="A138" s="82" t="str">
        <f t="array" aca="1" ref="A138" ca="1">IFERROR(INDEX(tbLocacao[],MATCH(SMALL(IF(tbLocacao[Status da locação]="Vigente",tbLocacao[Indice]),ROW(A137)),IF(tbLocacao[Status da locação]="Vigente",tbLocacao[Indice]),0),12),"")</f>
        <v/>
      </c>
      <c r="B138" s="82" t="str">
        <f t="shared" ca="1" si="3"/>
        <v/>
      </c>
    </row>
    <row r="139" spans="1:2" x14ac:dyDescent="0.25">
      <c r="A139" s="82" t="str">
        <f t="array" aca="1" ref="A139" ca="1">IFERROR(INDEX(tbLocacao[],MATCH(SMALL(IF(tbLocacao[Status da locação]="Vigente",tbLocacao[Indice]),ROW(A138)),IF(tbLocacao[Status da locação]="Vigente",tbLocacao[Indice]),0),12),"")</f>
        <v/>
      </c>
      <c r="B139" s="82" t="str">
        <f t="shared" ca="1" si="3"/>
        <v/>
      </c>
    </row>
    <row r="140" spans="1:2" x14ac:dyDescent="0.25">
      <c r="A140" s="82" t="str">
        <f t="array" aca="1" ref="A140" ca="1">IFERROR(INDEX(tbLocacao[],MATCH(SMALL(IF(tbLocacao[Status da locação]="Vigente",tbLocacao[Indice]),ROW(A139)),IF(tbLocacao[Status da locação]="Vigente",tbLocacao[Indice]),0),12),"")</f>
        <v/>
      </c>
      <c r="B140" s="82" t="str">
        <f t="shared" ca="1" si="3"/>
        <v/>
      </c>
    </row>
    <row r="141" spans="1:2" x14ac:dyDescent="0.25">
      <c r="A141" s="82" t="str">
        <f t="array" aca="1" ref="A141" ca="1">IFERROR(INDEX(tbLocacao[],MATCH(SMALL(IF(tbLocacao[Status da locação]="Vigente",tbLocacao[Indice]),ROW(A140)),IF(tbLocacao[Status da locação]="Vigente",tbLocacao[Indice]),0),12),"")</f>
        <v/>
      </c>
      <c r="B141" s="82" t="str">
        <f t="shared" ca="1" si="3"/>
        <v/>
      </c>
    </row>
    <row r="142" spans="1:2" x14ac:dyDescent="0.25">
      <c r="A142" s="82" t="str">
        <f t="array" aca="1" ref="A142" ca="1">IFERROR(INDEX(tbLocacao[],MATCH(SMALL(IF(tbLocacao[Status da locação]="Vigente",tbLocacao[Indice]),ROW(A141)),IF(tbLocacao[Status da locação]="Vigente",tbLocacao[Indice]),0),12),"")</f>
        <v/>
      </c>
      <c r="B142" s="82" t="str">
        <f t="shared" ca="1" si="3"/>
        <v/>
      </c>
    </row>
    <row r="143" spans="1:2" x14ac:dyDescent="0.25">
      <c r="A143" s="82" t="str">
        <f t="array" aca="1" ref="A143" ca="1">IFERROR(INDEX(tbLocacao[],MATCH(SMALL(IF(tbLocacao[Status da locação]="Vigente",tbLocacao[Indice]),ROW(A142)),IF(tbLocacao[Status da locação]="Vigente",tbLocacao[Indice]),0),12),"")</f>
        <v/>
      </c>
      <c r="B143" s="82" t="str">
        <f t="shared" ca="1" si="3"/>
        <v/>
      </c>
    </row>
    <row r="144" spans="1:2" x14ac:dyDescent="0.25">
      <c r="A144" s="82" t="str">
        <f t="array" aca="1" ref="A144" ca="1">IFERROR(INDEX(tbLocacao[],MATCH(SMALL(IF(tbLocacao[Status da locação]="Vigente",tbLocacao[Indice]),ROW(A143)),IF(tbLocacao[Status da locação]="Vigente",tbLocacao[Indice]),0),12),"")</f>
        <v/>
      </c>
      <c r="B144" s="82" t="str">
        <f t="shared" ca="1" si="3"/>
        <v/>
      </c>
    </row>
    <row r="145" spans="1:2" x14ac:dyDescent="0.25">
      <c r="A145" s="82" t="str">
        <f t="array" aca="1" ref="A145" ca="1">IFERROR(INDEX(tbLocacao[],MATCH(SMALL(IF(tbLocacao[Status da locação]="Vigente",tbLocacao[Indice]),ROW(A144)),IF(tbLocacao[Status da locação]="Vigente",tbLocacao[Indice]),0),12),"")</f>
        <v/>
      </c>
      <c r="B145" s="82" t="str">
        <f t="shared" ca="1" si="3"/>
        <v/>
      </c>
    </row>
    <row r="146" spans="1:2" x14ac:dyDescent="0.25">
      <c r="A146" s="82" t="str">
        <f t="array" aca="1" ref="A146" ca="1">IFERROR(INDEX(tbLocacao[],MATCH(SMALL(IF(tbLocacao[Status da locação]="Vigente",tbLocacao[Indice]),ROW(A145)),IF(tbLocacao[Status da locação]="Vigente",tbLocacao[Indice]),0),12),"")</f>
        <v/>
      </c>
      <c r="B146" s="82" t="str">
        <f t="shared" ca="1" si="3"/>
        <v/>
      </c>
    </row>
    <row r="147" spans="1:2" x14ac:dyDescent="0.25">
      <c r="A147" s="82" t="str">
        <f t="array" aca="1" ref="A147" ca="1">IFERROR(INDEX(tbLocacao[],MATCH(SMALL(IF(tbLocacao[Status da locação]="Vigente",tbLocacao[Indice]),ROW(A146)),IF(tbLocacao[Status da locação]="Vigente",tbLocacao[Indice]),0),12),"")</f>
        <v/>
      </c>
      <c r="B147" s="82" t="str">
        <f t="shared" ca="1" si="3"/>
        <v/>
      </c>
    </row>
    <row r="148" spans="1:2" x14ac:dyDescent="0.25">
      <c r="A148" s="82" t="str">
        <f t="array" aca="1" ref="A148" ca="1">IFERROR(INDEX(tbLocacao[],MATCH(SMALL(IF(tbLocacao[Status da locação]="Vigente",tbLocacao[Indice]),ROW(A147)),IF(tbLocacao[Status da locação]="Vigente",tbLocacao[Indice]),0),12),"")</f>
        <v/>
      </c>
      <c r="B148" s="82" t="str">
        <f t="shared" ca="1" si="3"/>
        <v/>
      </c>
    </row>
    <row r="149" spans="1:2" x14ac:dyDescent="0.25">
      <c r="A149" s="82" t="str">
        <f t="array" aca="1" ref="A149" ca="1">IFERROR(INDEX(tbLocacao[],MATCH(SMALL(IF(tbLocacao[Status da locação]="Vigente",tbLocacao[Indice]),ROW(A148)),IF(tbLocacao[Status da locação]="Vigente",tbLocacao[Indice]),0),12),"")</f>
        <v/>
      </c>
      <c r="B149" s="82" t="str">
        <f t="shared" ca="1" si="3"/>
        <v/>
      </c>
    </row>
    <row r="150" spans="1:2" x14ac:dyDescent="0.25">
      <c r="A150" s="82" t="str">
        <f t="array" aca="1" ref="A150" ca="1">IFERROR(INDEX(tbLocacao[],MATCH(SMALL(IF(tbLocacao[Status da locação]="Vigente",tbLocacao[Indice]),ROW(A149)),IF(tbLocacao[Status da locação]="Vigente",tbLocacao[Indice]),0),12),"")</f>
        <v/>
      </c>
      <c r="B150" s="82" t="str">
        <f t="shared" ca="1" si="3"/>
        <v/>
      </c>
    </row>
    <row r="151" spans="1:2" x14ac:dyDescent="0.25">
      <c r="A151" s="82" t="str">
        <f t="array" aca="1" ref="A151" ca="1">IFERROR(INDEX(tbLocacao[],MATCH(SMALL(IF(tbLocacao[Status da locação]="Vigente",tbLocacao[Indice]),ROW(A150)),IF(tbLocacao[Status da locação]="Vigente",tbLocacao[Indice]),0),12),"")</f>
        <v/>
      </c>
      <c r="B151" s="82" t="str">
        <f t="shared" ca="1" si="3"/>
        <v/>
      </c>
    </row>
    <row r="152" spans="1:2" x14ac:dyDescent="0.25">
      <c r="A152" s="82" t="str">
        <f t="array" aca="1" ref="A152" ca="1">IFERROR(INDEX(tbLocacao[],MATCH(SMALL(IF(tbLocacao[Status da locação]="Vigente",tbLocacao[Indice]),ROW(A151)),IF(tbLocacao[Status da locação]="Vigente",tbLocacao[Indice]),0),12),"")</f>
        <v/>
      </c>
      <c r="B152" s="82" t="str">
        <f t="shared" ca="1" si="3"/>
        <v/>
      </c>
    </row>
    <row r="153" spans="1:2" x14ac:dyDescent="0.25">
      <c r="A153" s="82" t="str">
        <f t="array" aca="1" ref="A153" ca="1">IFERROR(INDEX(tbLocacao[],MATCH(SMALL(IF(tbLocacao[Status da locação]="Vigente",tbLocacao[Indice]),ROW(A152)),IF(tbLocacao[Status da locação]="Vigente",tbLocacao[Indice]),0),12),"")</f>
        <v/>
      </c>
      <c r="B153" s="82" t="str">
        <f t="shared" ca="1" si="3"/>
        <v/>
      </c>
    </row>
    <row r="154" spans="1:2" x14ac:dyDescent="0.25">
      <c r="A154" s="82" t="str">
        <f t="array" aca="1" ref="A154" ca="1">IFERROR(INDEX(tbLocacao[],MATCH(SMALL(IF(tbLocacao[Status da locação]="Vigente",tbLocacao[Indice]),ROW(A153)),IF(tbLocacao[Status da locação]="Vigente",tbLocacao[Indice]),0),12),"")</f>
        <v/>
      </c>
      <c r="B154" s="82" t="str">
        <f t="shared" ca="1" si="3"/>
        <v/>
      </c>
    </row>
    <row r="155" spans="1:2" x14ac:dyDescent="0.25">
      <c r="A155" s="82" t="str">
        <f t="array" aca="1" ref="A155" ca="1">IFERROR(INDEX(tbLocacao[],MATCH(SMALL(IF(tbLocacao[Status da locação]="Vigente",tbLocacao[Indice]),ROW(A154)),IF(tbLocacao[Status da locação]="Vigente",tbLocacao[Indice]),0),12),"")</f>
        <v/>
      </c>
      <c r="B155" s="82" t="str">
        <f t="shared" ca="1" si="3"/>
        <v/>
      </c>
    </row>
    <row r="156" spans="1:2" x14ac:dyDescent="0.25">
      <c r="A156" s="82" t="str">
        <f t="array" aca="1" ref="A156" ca="1">IFERROR(INDEX(tbLocacao[],MATCH(SMALL(IF(tbLocacao[Status da locação]="Vigente",tbLocacao[Indice]),ROW(A155)),IF(tbLocacao[Status da locação]="Vigente",tbLocacao[Indice]),0),12),"")</f>
        <v/>
      </c>
      <c r="B156" s="82" t="str">
        <f t="shared" ca="1" si="3"/>
        <v/>
      </c>
    </row>
    <row r="157" spans="1:2" x14ac:dyDescent="0.25">
      <c r="A157" s="82" t="str">
        <f t="array" aca="1" ref="A157" ca="1">IFERROR(INDEX(tbLocacao[],MATCH(SMALL(IF(tbLocacao[Status da locação]="Vigente",tbLocacao[Indice]),ROW(A156)),IF(tbLocacao[Status da locação]="Vigente",tbLocacao[Indice]),0),12),"")</f>
        <v/>
      </c>
      <c r="B157" s="82" t="str">
        <f t="shared" ca="1" si="3"/>
        <v/>
      </c>
    </row>
    <row r="158" spans="1:2" x14ac:dyDescent="0.25">
      <c r="A158" s="82" t="str">
        <f t="array" aca="1" ref="A158" ca="1">IFERROR(INDEX(tbLocacao[],MATCH(SMALL(IF(tbLocacao[Status da locação]="Vigente",tbLocacao[Indice]),ROW(A157)),IF(tbLocacao[Status da locação]="Vigente",tbLocacao[Indice]),0),12),"")</f>
        <v/>
      </c>
      <c r="B158" s="82" t="str">
        <f t="shared" ca="1" si="3"/>
        <v/>
      </c>
    </row>
    <row r="159" spans="1:2" x14ac:dyDescent="0.25">
      <c r="A159" s="82" t="str">
        <f t="array" aca="1" ref="A159" ca="1">IFERROR(INDEX(tbLocacao[],MATCH(SMALL(IF(tbLocacao[Status da locação]="Vigente",tbLocacao[Indice]),ROW(A158)),IF(tbLocacao[Status da locação]="Vigente",tbLocacao[Indice]),0),12),"")</f>
        <v/>
      </c>
      <c r="B159" s="82" t="str">
        <f t="shared" ca="1" si="3"/>
        <v/>
      </c>
    </row>
    <row r="160" spans="1:2" x14ac:dyDescent="0.25">
      <c r="A160" s="82" t="str">
        <f t="array" aca="1" ref="A160" ca="1">IFERROR(INDEX(tbLocacao[],MATCH(SMALL(IF(tbLocacao[Status da locação]="Vigente",tbLocacao[Indice]),ROW(A159)),IF(tbLocacao[Status da locação]="Vigente",tbLocacao[Indice]),0),12),"")</f>
        <v/>
      </c>
      <c r="B160" s="82" t="str">
        <f t="shared" ca="1" si="3"/>
        <v/>
      </c>
    </row>
    <row r="161" spans="1:2" x14ac:dyDescent="0.25">
      <c r="A161" s="82" t="str">
        <f t="array" aca="1" ref="A161" ca="1">IFERROR(INDEX(tbLocacao[],MATCH(SMALL(IF(tbLocacao[Status da locação]="Vigente",tbLocacao[Indice]),ROW(A160)),IF(tbLocacao[Status da locação]="Vigente",tbLocacao[Indice]),0),12),"")</f>
        <v/>
      </c>
      <c r="B161" s="82" t="str">
        <f t="shared" ca="1" si="3"/>
        <v/>
      </c>
    </row>
    <row r="162" spans="1:2" x14ac:dyDescent="0.25">
      <c r="A162" s="82" t="str">
        <f t="array" aca="1" ref="A162" ca="1">IFERROR(INDEX(tbLocacao[],MATCH(SMALL(IF(tbLocacao[Status da locação]="Vigente",tbLocacao[Indice]),ROW(A161)),IF(tbLocacao[Status da locação]="Vigente",tbLocacao[Indice]),0),12),"")</f>
        <v/>
      </c>
      <c r="B162" s="82" t="str">
        <f t="shared" ca="1" si="3"/>
        <v/>
      </c>
    </row>
    <row r="163" spans="1:2" x14ac:dyDescent="0.25">
      <c r="A163" s="82" t="str">
        <f t="array" aca="1" ref="A163" ca="1">IFERROR(INDEX(tbLocacao[],MATCH(SMALL(IF(tbLocacao[Status da locação]="Vigente",tbLocacao[Indice]),ROW(A162)),IF(tbLocacao[Status da locação]="Vigente",tbLocacao[Indice]),0),12),"")</f>
        <v/>
      </c>
      <c r="B163" s="82" t="str">
        <f t="shared" ca="1" si="3"/>
        <v/>
      </c>
    </row>
    <row r="164" spans="1:2" x14ac:dyDescent="0.25">
      <c r="A164" s="82" t="str">
        <f t="array" aca="1" ref="A164" ca="1">IFERROR(INDEX(tbLocacao[],MATCH(SMALL(IF(tbLocacao[Status da locação]="Vigente",tbLocacao[Indice]),ROW(A163)),IF(tbLocacao[Status da locação]="Vigente",tbLocacao[Indice]),0),12),"")</f>
        <v/>
      </c>
      <c r="B164" s="82" t="str">
        <f t="shared" ca="1" si="3"/>
        <v/>
      </c>
    </row>
    <row r="165" spans="1:2" x14ac:dyDescent="0.25">
      <c r="A165" s="82" t="str">
        <f t="array" aca="1" ref="A165" ca="1">IFERROR(INDEX(tbLocacao[],MATCH(SMALL(IF(tbLocacao[Status da locação]="Vigente",tbLocacao[Indice]),ROW(A164)),IF(tbLocacao[Status da locação]="Vigente",tbLocacao[Indice]),0),12),"")</f>
        <v/>
      </c>
      <c r="B165" s="82" t="str">
        <f t="shared" ca="1" si="3"/>
        <v/>
      </c>
    </row>
    <row r="166" spans="1:2" x14ac:dyDescent="0.25">
      <c r="A166" s="82" t="str">
        <f t="array" aca="1" ref="A166" ca="1">IFERROR(INDEX(tbLocacao[],MATCH(SMALL(IF(tbLocacao[Status da locação]="Vigente",tbLocacao[Indice]),ROW(A165)),IF(tbLocacao[Status da locação]="Vigente",tbLocacao[Indice]),0),12),"")</f>
        <v/>
      </c>
      <c r="B166" s="82" t="str">
        <f t="shared" ca="1" si="3"/>
        <v/>
      </c>
    </row>
    <row r="167" spans="1:2" x14ac:dyDescent="0.25">
      <c r="A167" s="82" t="str">
        <f t="array" aca="1" ref="A167" ca="1">IFERROR(INDEX(tbLocacao[],MATCH(SMALL(IF(tbLocacao[Status da locação]="Vigente",tbLocacao[Indice]),ROW(A166)),IF(tbLocacao[Status da locação]="Vigente",tbLocacao[Indice]),0),12),"")</f>
        <v/>
      </c>
      <c r="B167" s="82" t="str">
        <f t="shared" ca="1" si="3"/>
        <v/>
      </c>
    </row>
    <row r="168" spans="1:2" x14ac:dyDescent="0.25">
      <c r="A168" s="82" t="str">
        <f t="array" aca="1" ref="A168" ca="1">IFERROR(INDEX(tbLocacao[],MATCH(SMALL(IF(tbLocacao[Status da locação]="Vigente",tbLocacao[Indice]),ROW(A167)),IF(tbLocacao[Status da locação]="Vigente",tbLocacao[Indice]),0),12),"")</f>
        <v/>
      </c>
      <c r="B168" s="82" t="str">
        <f t="shared" ca="1" si="3"/>
        <v/>
      </c>
    </row>
    <row r="169" spans="1:2" x14ac:dyDescent="0.25">
      <c r="A169" s="82" t="str">
        <f t="array" aca="1" ref="A169" ca="1">IFERROR(INDEX(tbLocacao[],MATCH(SMALL(IF(tbLocacao[Status da locação]="Vigente",tbLocacao[Indice]),ROW(A168)),IF(tbLocacao[Status da locação]="Vigente",tbLocacao[Indice]),0),12),"")</f>
        <v/>
      </c>
      <c r="B169" s="82" t="str">
        <f t="shared" ca="1" si="3"/>
        <v/>
      </c>
    </row>
    <row r="170" spans="1:2" x14ac:dyDescent="0.25">
      <c r="A170" s="82" t="str">
        <f t="array" aca="1" ref="A170" ca="1">IFERROR(INDEX(tbLocacao[],MATCH(SMALL(IF(tbLocacao[Status da locação]="Vigente",tbLocacao[Indice]),ROW(A169)),IF(tbLocacao[Status da locação]="Vigente",tbLocacao[Indice]),0),12),"")</f>
        <v/>
      </c>
      <c r="B170" s="82" t="str">
        <f t="shared" ca="1" si="3"/>
        <v/>
      </c>
    </row>
    <row r="171" spans="1:2" x14ac:dyDescent="0.25">
      <c r="A171" s="82" t="str">
        <f t="array" aca="1" ref="A171" ca="1">IFERROR(INDEX(tbLocacao[],MATCH(SMALL(IF(tbLocacao[Status da locação]="Vigente",tbLocacao[Indice]),ROW(A170)),IF(tbLocacao[Status da locação]="Vigente",tbLocacao[Indice]),0),12),"")</f>
        <v/>
      </c>
      <c r="B171" s="82" t="str">
        <f t="shared" ca="1" si="3"/>
        <v/>
      </c>
    </row>
    <row r="172" spans="1:2" x14ac:dyDescent="0.25">
      <c r="A172" s="82" t="str">
        <f t="array" aca="1" ref="A172" ca="1">IFERROR(INDEX(tbLocacao[],MATCH(SMALL(IF(tbLocacao[Status da locação]="Vigente",tbLocacao[Indice]),ROW(A171)),IF(tbLocacao[Status da locação]="Vigente",tbLocacao[Indice]),0),12),"")</f>
        <v/>
      </c>
      <c r="B172" s="82" t="str">
        <f t="shared" ca="1" si="3"/>
        <v/>
      </c>
    </row>
    <row r="173" spans="1:2" x14ac:dyDescent="0.25">
      <c r="A173" s="82" t="str">
        <f t="array" aca="1" ref="A173" ca="1">IFERROR(INDEX(tbLocacao[],MATCH(SMALL(IF(tbLocacao[Status da locação]="Vigente",tbLocacao[Indice]),ROW(A172)),IF(tbLocacao[Status da locação]="Vigente",tbLocacao[Indice]),0),12),"")</f>
        <v/>
      </c>
      <c r="B173" s="82" t="str">
        <f t="shared" ca="1" si="3"/>
        <v/>
      </c>
    </row>
    <row r="174" spans="1:2" x14ac:dyDescent="0.25">
      <c r="A174" s="82" t="str">
        <f t="array" aca="1" ref="A174" ca="1">IFERROR(INDEX(tbLocacao[],MATCH(SMALL(IF(tbLocacao[Status da locação]="Vigente",tbLocacao[Indice]),ROW(A173)),IF(tbLocacao[Status da locação]="Vigente",tbLocacao[Indice]),0),12),"")</f>
        <v/>
      </c>
      <c r="B174" s="82" t="str">
        <f t="shared" ca="1" si="3"/>
        <v/>
      </c>
    </row>
    <row r="175" spans="1:2" x14ac:dyDescent="0.25">
      <c r="A175" s="82" t="str">
        <f t="array" aca="1" ref="A175" ca="1">IFERROR(INDEX(tbLocacao[],MATCH(SMALL(IF(tbLocacao[Status da locação]="Vigente",tbLocacao[Indice]),ROW(A174)),IF(tbLocacao[Status da locação]="Vigente",tbLocacao[Indice]),0),12),"")</f>
        <v/>
      </c>
      <c r="B175" s="82" t="str">
        <f t="shared" ca="1" si="3"/>
        <v/>
      </c>
    </row>
    <row r="176" spans="1:2" x14ac:dyDescent="0.25">
      <c r="A176" s="82" t="str">
        <f t="array" aca="1" ref="A176" ca="1">IFERROR(INDEX(tbLocacao[],MATCH(SMALL(IF(tbLocacao[Status da locação]="Vigente",tbLocacao[Indice]),ROW(A175)),IF(tbLocacao[Status da locação]="Vigente",tbLocacao[Indice]),0),12),"")</f>
        <v/>
      </c>
      <c r="B176" s="82" t="str">
        <f t="shared" ca="1" si="3"/>
        <v/>
      </c>
    </row>
    <row r="177" spans="1:2" x14ac:dyDescent="0.25">
      <c r="A177" s="82" t="str">
        <f t="array" aca="1" ref="A177" ca="1">IFERROR(INDEX(tbLocacao[],MATCH(SMALL(IF(tbLocacao[Status da locação]="Vigente",tbLocacao[Indice]),ROW(A176)),IF(tbLocacao[Status da locação]="Vigente",tbLocacao[Indice]),0),12),"")</f>
        <v/>
      </c>
      <c r="B177" s="82" t="str">
        <f t="shared" ca="1" si="3"/>
        <v/>
      </c>
    </row>
    <row r="178" spans="1:2" x14ac:dyDescent="0.25">
      <c r="A178" s="82" t="str">
        <f t="array" aca="1" ref="A178" ca="1">IFERROR(INDEX(tbLocacao[],MATCH(SMALL(IF(tbLocacao[Status da locação]="Vigente",tbLocacao[Indice]),ROW(A177)),IF(tbLocacao[Status da locação]="Vigente",tbLocacao[Indice]),0),12),"")</f>
        <v/>
      </c>
      <c r="B178" s="82" t="str">
        <f t="shared" ca="1" si="3"/>
        <v/>
      </c>
    </row>
    <row r="179" spans="1:2" x14ac:dyDescent="0.25">
      <c r="A179" s="82" t="str">
        <f t="array" aca="1" ref="A179" ca="1">IFERROR(INDEX(tbLocacao[],MATCH(SMALL(IF(tbLocacao[Status da locação]="Vigente",tbLocacao[Indice]),ROW(A178)),IF(tbLocacao[Status da locação]="Vigente",tbLocacao[Indice]),0),12),"")</f>
        <v/>
      </c>
      <c r="B179" s="82" t="str">
        <f t="shared" ca="1" si="3"/>
        <v/>
      </c>
    </row>
    <row r="180" spans="1:2" x14ac:dyDescent="0.25">
      <c r="A180" s="82" t="str">
        <f t="array" aca="1" ref="A180" ca="1">IFERROR(INDEX(tbLocacao[],MATCH(SMALL(IF(tbLocacao[Status da locação]="Vigente",tbLocacao[Indice]),ROW(A179)),IF(tbLocacao[Status da locação]="Vigente",tbLocacao[Indice]),0),12),"")</f>
        <v/>
      </c>
      <c r="B180" s="82" t="str">
        <f t="shared" ca="1" si="3"/>
        <v/>
      </c>
    </row>
    <row r="181" spans="1:2" x14ac:dyDescent="0.25">
      <c r="A181" s="82" t="str">
        <f t="array" aca="1" ref="A181" ca="1">IFERROR(INDEX(tbLocacao[],MATCH(SMALL(IF(tbLocacao[Status da locação]="Vigente",tbLocacao[Indice]),ROW(A180)),IF(tbLocacao[Status da locação]="Vigente",tbLocacao[Indice]),0),12),"")</f>
        <v/>
      </c>
      <c r="B181" s="82" t="str">
        <f t="shared" ca="1" si="3"/>
        <v/>
      </c>
    </row>
    <row r="182" spans="1:2" x14ac:dyDescent="0.25">
      <c r="A182" s="82" t="str">
        <f t="array" aca="1" ref="A182" ca="1">IFERROR(INDEX(tbLocacao[],MATCH(SMALL(IF(tbLocacao[Status da locação]="Vigente",tbLocacao[Indice]),ROW(A181)),IF(tbLocacao[Status da locação]="Vigente",tbLocacao[Indice]),0),12),"")</f>
        <v/>
      </c>
      <c r="B182" s="82" t="str">
        <f t="shared" ca="1" si="3"/>
        <v/>
      </c>
    </row>
    <row r="183" spans="1:2" x14ac:dyDescent="0.25">
      <c r="A183" s="82" t="str">
        <f t="array" aca="1" ref="A183" ca="1">IFERROR(INDEX(tbLocacao[],MATCH(SMALL(IF(tbLocacao[Status da locação]="Vigente",tbLocacao[Indice]),ROW(A182)),IF(tbLocacao[Status da locação]="Vigente",tbLocacao[Indice]),0),12),"")</f>
        <v/>
      </c>
      <c r="B183" s="82" t="str">
        <f t="shared" ca="1" si="3"/>
        <v/>
      </c>
    </row>
    <row r="184" spans="1:2" x14ac:dyDescent="0.25">
      <c r="A184" s="82" t="str">
        <f t="array" aca="1" ref="A184" ca="1">IFERROR(INDEX(tbLocacao[],MATCH(SMALL(IF(tbLocacao[Status da locação]="Vigente",tbLocacao[Indice]),ROW(A183)),IF(tbLocacao[Status da locação]="Vigente",tbLocacao[Indice]),0),12),"")</f>
        <v/>
      </c>
      <c r="B184" s="82" t="str">
        <f t="shared" ca="1" si="3"/>
        <v/>
      </c>
    </row>
    <row r="185" spans="1:2" x14ac:dyDescent="0.25">
      <c r="A185" s="82" t="str">
        <f t="array" aca="1" ref="A185" ca="1">IFERROR(INDEX(tbLocacao[],MATCH(SMALL(IF(tbLocacao[Status da locação]="Vigente",tbLocacao[Indice]),ROW(A184)),IF(tbLocacao[Status da locação]="Vigente",tbLocacao[Indice]),0),12),"")</f>
        <v/>
      </c>
      <c r="B185" s="82" t="str">
        <f t="shared" ca="1" si="3"/>
        <v/>
      </c>
    </row>
    <row r="186" spans="1:2" x14ac:dyDescent="0.25">
      <c r="A186" s="82" t="str">
        <f t="array" aca="1" ref="A186" ca="1">IFERROR(INDEX(tbLocacao[],MATCH(SMALL(IF(tbLocacao[Status da locação]="Vigente",tbLocacao[Indice]),ROW(A185)),IF(tbLocacao[Status da locação]="Vigente",tbLocacao[Indice]),0),12),"")</f>
        <v/>
      </c>
      <c r="B186" s="82" t="str">
        <f t="shared" ca="1" si="3"/>
        <v/>
      </c>
    </row>
    <row r="187" spans="1:2" x14ac:dyDescent="0.25">
      <c r="A187" s="82" t="str">
        <f t="array" aca="1" ref="A187" ca="1">IFERROR(INDEX(tbLocacao[],MATCH(SMALL(IF(tbLocacao[Status da locação]="Vigente",tbLocacao[Indice]),ROW(A186)),IF(tbLocacao[Status da locação]="Vigente",tbLocacao[Indice]),0),12),"")</f>
        <v/>
      </c>
      <c r="B187" s="82" t="str">
        <f t="shared" ca="1" si="3"/>
        <v/>
      </c>
    </row>
    <row r="188" spans="1:2" x14ac:dyDescent="0.25">
      <c r="A188" s="82" t="str">
        <f t="array" aca="1" ref="A188" ca="1">IFERROR(INDEX(tbLocacao[],MATCH(SMALL(IF(tbLocacao[Status da locação]="Vigente",tbLocacao[Indice]),ROW(A187)),IF(tbLocacao[Status da locação]="Vigente",tbLocacao[Indice]),0),12),"")</f>
        <v/>
      </c>
      <c r="B188" s="82" t="str">
        <f t="shared" ca="1" si="3"/>
        <v/>
      </c>
    </row>
    <row r="189" spans="1:2" x14ac:dyDescent="0.25">
      <c r="A189" s="82" t="str">
        <f t="array" aca="1" ref="A189" ca="1">IFERROR(INDEX(tbLocacao[],MATCH(SMALL(IF(tbLocacao[Status da locação]="Vigente",tbLocacao[Indice]),ROW(A188)),IF(tbLocacao[Status da locação]="Vigente",tbLocacao[Indice]),0),12),"")</f>
        <v/>
      </c>
      <c r="B189" s="82" t="str">
        <f t="shared" ca="1" si="3"/>
        <v/>
      </c>
    </row>
    <row r="190" spans="1:2" x14ac:dyDescent="0.25">
      <c r="A190" s="82" t="str">
        <f t="array" aca="1" ref="A190" ca="1">IFERROR(INDEX(tbLocacao[],MATCH(SMALL(IF(tbLocacao[Status da locação]="Vigente",tbLocacao[Indice]),ROW(A189)),IF(tbLocacao[Status da locação]="Vigente",tbLocacao[Indice]),0),12),"")</f>
        <v/>
      </c>
      <c r="B190" s="82" t="str">
        <f t="shared" ca="1" si="3"/>
        <v/>
      </c>
    </row>
    <row r="191" spans="1:2" x14ac:dyDescent="0.25">
      <c r="A191" s="82" t="str">
        <f t="array" aca="1" ref="A191" ca="1">IFERROR(INDEX(tbLocacao[],MATCH(SMALL(IF(tbLocacao[Status da locação]="Vigente",tbLocacao[Indice]),ROW(A190)),IF(tbLocacao[Status da locação]="Vigente",tbLocacao[Indice]),0),12),"")</f>
        <v/>
      </c>
      <c r="B191" s="82" t="str">
        <f t="shared" ca="1" si="3"/>
        <v/>
      </c>
    </row>
    <row r="192" spans="1:2" x14ac:dyDescent="0.25">
      <c r="A192" s="82" t="str">
        <f t="array" aca="1" ref="A192" ca="1">IFERROR(INDEX(tbLocacao[],MATCH(SMALL(IF(tbLocacao[Status da locação]="Vigente",tbLocacao[Indice]),ROW(A191)),IF(tbLocacao[Status da locação]="Vigente",tbLocacao[Indice]),0),12),"")</f>
        <v/>
      </c>
      <c r="B192" s="82" t="str">
        <f t="shared" ca="1" si="3"/>
        <v/>
      </c>
    </row>
    <row r="193" spans="1:2" x14ac:dyDescent="0.25">
      <c r="A193" s="82" t="str">
        <f t="array" aca="1" ref="A193" ca="1">IFERROR(INDEX(tbLocacao[],MATCH(SMALL(IF(tbLocacao[Status da locação]="Vigente",tbLocacao[Indice]),ROW(A192)),IF(tbLocacao[Status da locação]="Vigente",tbLocacao[Indice]),0),12),"")</f>
        <v/>
      </c>
      <c r="B193" s="82" t="str">
        <f t="shared" ca="1" si="3"/>
        <v/>
      </c>
    </row>
    <row r="194" spans="1:2" x14ac:dyDescent="0.25">
      <c r="A194" s="82" t="str">
        <f t="array" aca="1" ref="A194" ca="1">IFERROR(INDEX(tbLocacao[],MATCH(SMALL(IF(tbLocacao[Status da locação]="Vigente",tbLocacao[Indice]),ROW(A193)),IF(tbLocacao[Status da locação]="Vigente",tbLocacao[Indice]),0),12),"")</f>
        <v/>
      </c>
      <c r="B194" s="82" t="str">
        <f t="shared" ca="1" si="3"/>
        <v/>
      </c>
    </row>
    <row r="195" spans="1:2" x14ac:dyDescent="0.25">
      <c r="A195" s="82" t="str">
        <f t="array" aca="1" ref="A195" ca="1">IFERROR(INDEX(tbLocacao[],MATCH(SMALL(IF(tbLocacao[Status da locação]="Vigente",tbLocacao[Indice]),ROW(A194)),IF(tbLocacao[Status da locação]="Vigente",tbLocacao[Indice]),0),12),"")</f>
        <v/>
      </c>
      <c r="B195" s="82" t="str">
        <f t="shared" ref="B195:B201" ca="1" si="4">IF(A195="","",ROW()-1)</f>
        <v/>
      </c>
    </row>
    <row r="196" spans="1:2" x14ac:dyDescent="0.25">
      <c r="A196" s="82" t="str">
        <f t="array" aca="1" ref="A196" ca="1">IFERROR(INDEX(tbLocacao[],MATCH(SMALL(IF(tbLocacao[Status da locação]="Vigente",tbLocacao[Indice]),ROW(A195)),IF(tbLocacao[Status da locação]="Vigente",tbLocacao[Indice]),0),12),"")</f>
        <v/>
      </c>
      <c r="B196" s="82" t="str">
        <f t="shared" ca="1" si="4"/>
        <v/>
      </c>
    </row>
    <row r="197" spans="1:2" x14ac:dyDescent="0.25">
      <c r="A197" s="82" t="str">
        <f t="array" aca="1" ref="A197" ca="1">IFERROR(INDEX(tbLocacao[],MATCH(SMALL(IF(tbLocacao[Status da locação]="Vigente",tbLocacao[Indice]),ROW(A196)),IF(tbLocacao[Status da locação]="Vigente",tbLocacao[Indice]),0),12),"")</f>
        <v/>
      </c>
      <c r="B197" s="82" t="str">
        <f t="shared" ca="1" si="4"/>
        <v/>
      </c>
    </row>
    <row r="198" spans="1:2" x14ac:dyDescent="0.25">
      <c r="A198" s="82" t="str">
        <f t="array" aca="1" ref="A198" ca="1">IFERROR(INDEX(tbLocacao[],MATCH(SMALL(IF(tbLocacao[Status da locação]="Vigente",tbLocacao[Indice]),ROW(A197)),IF(tbLocacao[Status da locação]="Vigente",tbLocacao[Indice]),0),12),"")</f>
        <v/>
      </c>
      <c r="B198" s="82" t="str">
        <f t="shared" ca="1" si="4"/>
        <v/>
      </c>
    </row>
    <row r="199" spans="1:2" x14ac:dyDescent="0.25">
      <c r="A199" s="82" t="str">
        <f t="array" aca="1" ref="A199" ca="1">IFERROR(INDEX(tbLocacao[],MATCH(SMALL(IF(tbLocacao[Status da locação]="Vigente",tbLocacao[Indice]),ROW(A198)),IF(tbLocacao[Status da locação]="Vigente",tbLocacao[Indice]),0),12),"")</f>
        <v/>
      </c>
      <c r="B199" s="82" t="str">
        <f t="shared" ca="1" si="4"/>
        <v/>
      </c>
    </row>
    <row r="200" spans="1:2" x14ac:dyDescent="0.25">
      <c r="A200" s="82" t="str">
        <f t="array" aca="1" ref="A200" ca="1">IFERROR(INDEX(tbLocacao[],MATCH(SMALL(IF(tbLocacao[Status da locação]="Vigente",tbLocacao[Indice]),ROW(A199)),IF(tbLocacao[Status da locação]="Vigente",tbLocacao[Indice]),0),12),"")</f>
        <v/>
      </c>
      <c r="B200" s="82" t="str">
        <f t="shared" ca="1" si="4"/>
        <v/>
      </c>
    </row>
    <row r="201" spans="1:2" x14ac:dyDescent="0.25">
      <c r="A201" s="82" t="str">
        <f t="array" aca="1" ref="A201" ca="1">IFERROR(INDEX(tbLocacao[],MATCH(SMALL(IF(tbLocacao[Status da locação]="Vigente",tbLocacao[Indice]),ROW(A200)),IF(tbLocacao[Status da locação]="Vigente",tbLocacao[Indice]),0),12),"")</f>
        <v/>
      </c>
      <c r="B201" s="82" t="str">
        <f t="shared" ca="1" si="4"/>
        <v/>
      </c>
    </row>
  </sheetData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"/>
  <dimension ref="A1:F4"/>
  <sheetViews>
    <sheetView workbookViewId="0">
      <selection activeCell="F1" sqref="F1:F4"/>
    </sheetView>
  </sheetViews>
  <sheetFormatPr defaultRowHeight="15" x14ac:dyDescent="0.25"/>
  <sheetData>
    <row r="1" spans="1:6" x14ac:dyDescent="0.25">
      <c r="A1">
        <v>4677</v>
      </c>
      <c r="B1" s="4">
        <v>4691</v>
      </c>
      <c r="C1" s="4">
        <v>4709</v>
      </c>
      <c r="D1" s="4">
        <v>4728</v>
      </c>
      <c r="E1" s="4">
        <v>4747</v>
      </c>
      <c r="F1">
        <f ca="1">A1-RANDBETWEEN(10,30)</f>
        <v>4666</v>
      </c>
    </row>
    <row r="2" spans="1:6" x14ac:dyDescent="0.25">
      <c r="A2" s="4">
        <v>3218</v>
      </c>
      <c r="B2" s="4">
        <v>3237</v>
      </c>
      <c r="C2" s="4">
        <v>3261</v>
      </c>
      <c r="D2" s="4">
        <v>3275</v>
      </c>
      <c r="E2" s="4">
        <v>3293</v>
      </c>
      <c r="F2" s="4">
        <f t="shared" ref="F2:F4" ca="1" si="0">A2-RANDBETWEEN(10,30)</f>
        <v>3204</v>
      </c>
    </row>
    <row r="3" spans="1:6" x14ac:dyDescent="0.25">
      <c r="A3" s="4">
        <v>4712</v>
      </c>
      <c r="B3" s="4">
        <v>4726</v>
      </c>
      <c r="C3" s="4">
        <v>4740</v>
      </c>
      <c r="D3" s="4">
        <v>4754</v>
      </c>
      <c r="E3" s="4">
        <v>4769</v>
      </c>
      <c r="F3" s="4">
        <f t="shared" ca="1" si="0"/>
        <v>4691</v>
      </c>
    </row>
    <row r="4" spans="1:6" x14ac:dyDescent="0.25">
      <c r="A4" s="4">
        <v>2800</v>
      </c>
      <c r="B4" s="4">
        <v>2816</v>
      </c>
      <c r="C4" s="4">
        <v>2841</v>
      </c>
      <c r="D4" s="4">
        <v>2856</v>
      </c>
      <c r="E4" s="4">
        <v>2866</v>
      </c>
      <c r="F4" s="4">
        <f t="shared" ca="1" si="0"/>
        <v>2778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/>
  <dimension ref="A1:AD508"/>
  <sheetViews>
    <sheetView showGridLines="0" zoomScaleNormal="100" workbookViewId="0">
      <selection activeCell="J8" activeCellId="1" sqref="B8:G9 J8:N9"/>
    </sheetView>
  </sheetViews>
  <sheetFormatPr defaultRowHeight="15" x14ac:dyDescent="0.25"/>
  <cols>
    <col min="1" max="1" width="2.7109375" style="15" customWidth="1"/>
    <col min="2" max="2" width="15.85546875" style="8" customWidth="1"/>
    <col min="3" max="3" width="8.140625" style="8" bestFit="1" customWidth="1"/>
    <col min="4" max="4" width="9.85546875" style="8" bestFit="1" customWidth="1"/>
    <col min="5" max="5" width="8.140625" style="8" bestFit="1" customWidth="1"/>
    <col min="6" max="6" width="6.28515625" style="8" bestFit="1" customWidth="1"/>
    <col min="7" max="7" width="19.85546875" style="8" bestFit="1" customWidth="1"/>
    <col min="8" max="9" width="17.42578125" style="8" customWidth="1"/>
    <col min="10" max="10" width="10.42578125" style="12" bestFit="1" customWidth="1"/>
    <col min="11" max="11" width="6.5703125" style="12" bestFit="1" customWidth="1"/>
    <col min="12" max="12" width="8.42578125" style="12" bestFit="1" customWidth="1"/>
    <col min="13" max="13" width="15.140625" style="12" customWidth="1"/>
    <col min="14" max="14" width="16.7109375" style="8" customWidth="1"/>
    <col min="15" max="15" width="16.140625" style="20" customWidth="1"/>
    <col min="16" max="16" width="17.28515625" style="20" bestFit="1" customWidth="1"/>
    <col min="17" max="17" width="17" style="20" customWidth="1"/>
    <col min="18" max="19" width="12.85546875" style="20" hidden="1" customWidth="1"/>
    <col min="20" max="20" width="15.28515625" style="20" hidden="1" customWidth="1"/>
    <col min="21" max="21" width="9.140625" style="20"/>
    <col min="22" max="16384" width="9.140625" style="7"/>
  </cols>
  <sheetData>
    <row r="1" spans="1:30" s="26" customFormat="1" ht="30" customHeight="1" x14ac:dyDescent="0.2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42"/>
      <c r="P1" s="42"/>
      <c r="Q1" s="42"/>
      <c r="R1" s="42"/>
      <c r="S1" s="42"/>
      <c r="T1" s="42"/>
      <c r="U1" s="42"/>
    </row>
    <row r="2" spans="1:30" s="28" customFormat="1" ht="24.95" customHeight="1" x14ac:dyDescent="0.25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43"/>
      <c r="P2" s="43"/>
      <c r="Q2" s="43"/>
      <c r="R2" s="43"/>
      <c r="S2" s="43"/>
      <c r="T2" s="43"/>
      <c r="U2" s="43"/>
    </row>
    <row r="3" spans="1:30" s="23" customFormat="1" ht="20.100000000000001" customHeight="1" x14ac:dyDescent="0.2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41"/>
      <c r="P3" s="41"/>
      <c r="Q3" s="41"/>
      <c r="R3" s="41"/>
      <c r="S3" s="41"/>
      <c r="T3" s="41"/>
      <c r="U3" s="41"/>
    </row>
    <row r="4" spans="1:30" ht="21.6" customHeight="1" x14ac:dyDescent="0.25">
      <c r="B4" s="77" t="s">
        <v>0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41"/>
      <c r="P4" s="41"/>
      <c r="Q4" s="41"/>
      <c r="R4" s="41"/>
      <c r="S4" s="41"/>
      <c r="T4" s="41"/>
      <c r="U4" s="41"/>
      <c r="V4" s="23"/>
      <c r="W4" s="23"/>
      <c r="X4" s="5"/>
      <c r="Y4" s="6"/>
      <c r="Z4" s="5"/>
      <c r="AA4" s="5"/>
      <c r="AB4" s="5"/>
      <c r="AC4" s="5"/>
      <c r="AD4" s="5"/>
    </row>
    <row r="5" spans="1:30" x14ac:dyDescent="0.25">
      <c r="B5" s="9"/>
      <c r="C5" s="9" t="s">
        <v>3</v>
      </c>
      <c r="D5" s="9" t="s">
        <v>34</v>
      </c>
      <c r="E5" s="9"/>
      <c r="F5" s="9"/>
      <c r="G5" s="9"/>
      <c r="H5" s="9"/>
      <c r="I5" s="9"/>
      <c r="J5" s="9"/>
      <c r="K5" s="9"/>
      <c r="L5" s="9"/>
      <c r="M5" s="9"/>
      <c r="N5" s="10"/>
      <c r="O5" s="69"/>
    </row>
    <row r="6" spans="1:30" ht="24.95" customHeight="1" x14ac:dyDescent="0.25">
      <c r="A6" s="59"/>
      <c r="B6" s="112" t="s">
        <v>147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9"/>
      <c r="P6" s="119"/>
      <c r="Q6" s="119"/>
      <c r="R6" s="119"/>
      <c r="S6" s="119"/>
      <c r="T6" s="119"/>
    </row>
    <row r="7" spans="1:30" ht="30" customHeight="1" x14ac:dyDescent="0.25">
      <c r="B7" s="81" t="s">
        <v>5</v>
      </c>
      <c r="C7" s="81" t="s">
        <v>102</v>
      </c>
      <c r="D7" s="81" t="s">
        <v>7</v>
      </c>
      <c r="E7" s="81" t="s">
        <v>8</v>
      </c>
      <c r="F7" s="81" t="s">
        <v>9</v>
      </c>
      <c r="G7" s="81" t="s">
        <v>124</v>
      </c>
      <c r="H7" s="81" t="s">
        <v>125</v>
      </c>
      <c r="I7" s="81" t="s">
        <v>126</v>
      </c>
      <c r="J7" s="81" t="s">
        <v>177</v>
      </c>
      <c r="K7" s="81" t="s">
        <v>51</v>
      </c>
      <c r="L7" s="81" t="s">
        <v>49</v>
      </c>
      <c r="M7" s="81" t="s">
        <v>50</v>
      </c>
      <c r="N7" s="81" t="s">
        <v>78</v>
      </c>
      <c r="O7" s="81" t="s">
        <v>10</v>
      </c>
      <c r="P7" s="81" t="s">
        <v>6</v>
      </c>
      <c r="Q7" s="137" t="s">
        <v>173</v>
      </c>
      <c r="R7" s="137" t="s">
        <v>174</v>
      </c>
      <c r="S7" s="137" t="s">
        <v>175</v>
      </c>
      <c r="T7" s="137" t="s">
        <v>176</v>
      </c>
    </row>
    <row r="8" spans="1:30" ht="24.95" customHeight="1" x14ac:dyDescent="0.25">
      <c r="B8" s="91" t="s">
        <v>161</v>
      </c>
      <c r="C8" s="91" t="s">
        <v>159</v>
      </c>
      <c r="D8" s="91" t="s">
        <v>178</v>
      </c>
      <c r="E8" s="91" t="s">
        <v>160</v>
      </c>
      <c r="F8" s="91">
        <v>2022</v>
      </c>
      <c r="G8" s="95">
        <v>64250.37</v>
      </c>
      <c r="H8" s="80">
        <f>IF(tbVeiculos[[#This Row],[Veículo]]="","",IFERROR(SUMIF(tbFinanciamento[Veículo],tbVeiculos[[#This Row],[Veículo]],tbFinanciamento[Valor pago]),""))</f>
        <v>35781.25</v>
      </c>
      <c r="I8" s="80">
        <f>IF(tbVeiculos[[#This Row],[Veículo]]="","",IFERROR(tbVeiculos[[#This Row],[Total finaciamento (R$)]]-tbVeiculos[[#This Row],[Total pago (R$)]],0))</f>
        <v>28469.120000000003</v>
      </c>
      <c r="J8" s="140">
        <v>4655</v>
      </c>
      <c r="K8" s="116"/>
      <c r="L8" s="116"/>
      <c r="M8" s="116"/>
      <c r="N8" s="96"/>
      <c r="O8" s="151" t="str">
        <f t="shared" ref="O8:O11" ca="1" si="0">IF(B8="","",IF(N8="","Preencha a data ao lado",IF(N8&lt;TODAY(),"Atrasado",IF(AND(N8&gt;=TODAY(),N8&lt;=EOMONTH(TODAY(),0)),"Vence esse mês",IF(N8&gt;TODAY(),"Em dia")))))</f>
        <v>Preencha a data ao lado</v>
      </c>
      <c r="P8" s="117" t="str">
        <f>IF(AND(tbVeiculos[[#This Row],[Marca]]&lt;&gt;"",tbVeiculos[[#This Row],[Placa]]&lt;&gt;""),tbVeiculos[[#This Row],[Marca]]&amp;"_"&amp;tbVeiculos[[#This Row],[Placa]],"")</f>
        <v>Fiat_RNL0B01</v>
      </c>
      <c r="Q8" s="138">
        <f>IF(tbVeiculos[[#This Row],[Veículo]]="","",IFERROR((tbVeiculos[[#This Row],[Maior km]]-tbVeiculos[[#This Row],[Menor km]])/tbVeiculos[[#This Row],[Manutenções]],""))</f>
        <v>11.5</v>
      </c>
      <c r="R8" s="138">
        <f>IF(tbVeiculos[[#This Row],[Veículo]]="","",IF(tbVeiculos[[#This Row],[Km de Cadastro]]="",0,tbVeiculos[[#This Row],[Km de Cadastro]]))</f>
        <v>4655</v>
      </c>
      <c r="S8" s="138">
        <f t="array" ref="S8">IF(tbVeiculos[[#This Row],[Veículo]]="","",IFERROR(INDEX(tbManutencao[],MATCH(LARGE(IF(tbManutencao[Veículo]=tbVeiculos[[#This Row],[Veículo]],tbManutencao[Km]),1),IF(tbManutencao[Veículo]=tbVeiculos[[#This Row],[Veículo]],tbManutencao[Km]),0),7),""))</f>
        <v>4678</v>
      </c>
      <c r="T8" s="138">
        <f>IF(tbVeiculos[[#This Row],[Veículo]]="","",IFERROR(COUNTIF(tbManutencao[Veículo],tbVeiculos[[#This Row],[Veículo]]),""))</f>
        <v>2</v>
      </c>
    </row>
    <row r="9" spans="1:30" ht="24.95" customHeight="1" x14ac:dyDescent="0.25">
      <c r="B9" s="91"/>
      <c r="C9" s="91"/>
      <c r="D9" s="91"/>
      <c r="E9" s="91"/>
      <c r="F9" s="91"/>
      <c r="G9" s="95"/>
      <c r="H9" s="80" t="str">
        <f>IF(tbVeiculos[[#This Row],[Veículo]]="","",IFERROR(SUMIF(tbFinanciamento[Veículo],tbVeiculos[[#This Row],[Veículo]],tbFinanciamento[Valor pago]),""))</f>
        <v/>
      </c>
      <c r="I9" s="80" t="str">
        <f>IF(tbVeiculos[[#This Row],[Veículo]]="","",IFERROR(tbVeiculos[[#This Row],[Total finaciamento (R$)]]-tbVeiculos[[#This Row],[Total pago (R$)]],0))</f>
        <v/>
      </c>
      <c r="J9" s="140"/>
      <c r="K9" s="116"/>
      <c r="L9" s="116"/>
      <c r="M9" s="116"/>
      <c r="N9" s="96"/>
      <c r="O9" s="151" t="str">
        <f t="shared" ca="1" si="0"/>
        <v/>
      </c>
      <c r="P9" s="117" t="str">
        <f>IF(AND(tbVeiculos[[#This Row],[Marca]]&lt;&gt;"",tbVeiculos[[#This Row],[Placa]]&lt;&gt;""),tbVeiculos[[#This Row],[Marca]]&amp;"_"&amp;tbVeiculos[[#This Row],[Placa]],"")</f>
        <v/>
      </c>
      <c r="Q9" s="138" t="str">
        <f>IF(tbVeiculos[[#This Row],[Veículo]]="","",IFERROR((tbVeiculos[[#This Row],[Maior km]]-tbVeiculos[[#This Row],[Menor km]])/tbVeiculos[[#This Row],[Manutenções]],""))</f>
        <v/>
      </c>
      <c r="R9" s="138" t="str">
        <f>IF(tbVeiculos[[#This Row],[Veículo]]="","",IF(tbVeiculos[[#This Row],[Km de Cadastro]]="",0,tbVeiculos[[#This Row],[Km de Cadastro]]))</f>
        <v/>
      </c>
      <c r="S9" s="138" t="str">
        <f t="array" ref="S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9" s="138" t="str">
        <f>IF(tbVeiculos[[#This Row],[Veículo]]="","",IFERROR(COUNTIF(tbManutencao[Veículo],tbVeiculos[[#This Row],[Veículo]]),""))</f>
        <v/>
      </c>
    </row>
    <row r="10" spans="1:30" ht="24.95" customHeight="1" x14ac:dyDescent="0.25">
      <c r="B10" s="162"/>
      <c r="C10" s="162"/>
      <c r="D10" s="162"/>
      <c r="E10" s="162"/>
      <c r="F10" s="162"/>
      <c r="G10" s="163"/>
      <c r="H10" s="80" t="str">
        <f>IF(tbVeiculos[[#This Row],[Veículo]]="","",IFERROR(SUMIF(tbFinanciamento[Veículo],tbVeiculos[[#This Row],[Veículo]],tbFinanciamento[Valor pago]),""))</f>
        <v/>
      </c>
      <c r="I10" s="80" t="str">
        <f>IF(tbVeiculos[[#This Row],[Veículo]]="","",IFERROR(tbVeiculos[[#This Row],[Total finaciamento (R$)]]-tbVeiculos[[#This Row],[Total pago (R$)]],0))</f>
        <v/>
      </c>
      <c r="J10" s="164"/>
      <c r="K10" s="165"/>
      <c r="L10" s="165"/>
      <c r="M10" s="165"/>
      <c r="N10" s="166"/>
      <c r="O10" s="151" t="str">
        <f t="shared" ca="1" si="0"/>
        <v/>
      </c>
      <c r="P10" s="117" t="str">
        <f>IF(AND(tbVeiculos[[#This Row],[Marca]]&lt;&gt;"",tbVeiculos[[#This Row],[Placa]]&lt;&gt;""),tbVeiculos[[#This Row],[Marca]]&amp;"_"&amp;tbVeiculos[[#This Row],[Placa]],"")</f>
        <v/>
      </c>
      <c r="Q10" s="138" t="str">
        <f>IF(tbVeiculos[[#This Row],[Veículo]]="","",IFERROR((tbVeiculos[[#This Row],[Maior km]]-tbVeiculos[[#This Row],[Menor km]])/tbVeiculos[[#This Row],[Manutenções]],""))</f>
        <v/>
      </c>
      <c r="R10" s="138" t="str">
        <f>IF(tbVeiculos[[#This Row],[Veículo]]="","",IF(tbVeiculos[[#This Row],[Km de Cadastro]]="",0,tbVeiculos[[#This Row],[Km de Cadastro]]))</f>
        <v/>
      </c>
      <c r="S10" s="138" t="str">
        <f t="array" ref="S1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0" s="138" t="str">
        <f>IF(tbVeiculos[[#This Row],[Veículo]]="","",IFERROR(COUNTIF(tbManutencao[Veículo],tbVeiculos[[#This Row],[Veículo]]),""))</f>
        <v/>
      </c>
    </row>
    <row r="11" spans="1:30" ht="24.95" customHeight="1" x14ac:dyDescent="0.25">
      <c r="B11" s="162"/>
      <c r="C11" s="162"/>
      <c r="D11" s="162"/>
      <c r="E11" s="162"/>
      <c r="F11" s="162"/>
      <c r="G11" s="163"/>
      <c r="H11" s="80" t="str">
        <f>IF(tbVeiculos[[#This Row],[Veículo]]="","",IFERROR(SUMIF(tbFinanciamento[Veículo],tbVeiculos[[#This Row],[Veículo]],tbFinanciamento[Valor pago]),""))</f>
        <v/>
      </c>
      <c r="I11" s="80" t="str">
        <f>IF(tbVeiculos[[#This Row],[Veículo]]="","",IFERROR(tbVeiculos[[#This Row],[Total finaciamento (R$)]]-tbVeiculos[[#This Row],[Total pago (R$)]],0))</f>
        <v/>
      </c>
      <c r="J11" s="164"/>
      <c r="K11" s="165"/>
      <c r="L11" s="165"/>
      <c r="M11" s="165"/>
      <c r="N11" s="166"/>
      <c r="O11" s="151" t="str">
        <f t="shared" ca="1" si="0"/>
        <v/>
      </c>
      <c r="P11" s="117" t="str">
        <f>IF(AND(tbVeiculos[[#This Row],[Marca]]&lt;&gt;"",tbVeiculos[[#This Row],[Placa]]&lt;&gt;""),tbVeiculos[[#This Row],[Marca]]&amp;"_"&amp;tbVeiculos[[#This Row],[Placa]],"")</f>
        <v/>
      </c>
      <c r="Q11" s="138" t="str">
        <f>IF(tbVeiculos[[#This Row],[Veículo]]="","",IFERROR((tbVeiculos[[#This Row],[Maior km]]-tbVeiculos[[#This Row],[Menor km]])/tbVeiculos[[#This Row],[Manutenções]],""))</f>
        <v/>
      </c>
      <c r="R11" s="138" t="str">
        <f>IF(tbVeiculos[[#This Row],[Veículo]]="","",IF(tbVeiculos[[#This Row],[Km de Cadastro]]="",0,tbVeiculos[[#This Row],[Km de Cadastro]]))</f>
        <v/>
      </c>
      <c r="S11" s="138" t="str">
        <f t="array" ref="S1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1" s="138" t="str">
        <f>IF(tbVeiculos[[#This Row],[Veículo]]="","",IFERROR(COUNTIF(tbManutencao[Veículo],tbVeiculos[[#This Row],[Veículo]]),""))</f>
        <v/>
      </c>
    </row>
    <row r="12" spans="1:30" ht="24.95" customHeight="1" x14ac:dyDescent="0.25">
      <c r="B12" s="162"/>
      <c r="C12" s="162"/>
      <c r="D12" s="162"/>
      <c r="E12" s="162"/>
      <c r="F12" s="162"/>
      <c r="G12" s="163"/>
      <c r="H12" s="80" t="str">
        <f>IF(tbVeiculos[[#This Row],[Veículo]]="","",IFERROR(SUMIF(tbFinanciamento[Veículo],tbVeiculos[[#This Row],[Veículo]],tbFinanciamento[Valor pago]),""))</f>
        <v/>
      </c>
      <c r="I12" s="80" t="str">
        <f>IF(tbVeiculos[[#This Row],[Veículo]]="","",IFERROR(tbVeiculos[[#This Row],[Total finaciamento (R$)]]-tbVeiculos[[#This Row],[Total pago (R$)]],0))</f>
        <v/>
      </c>
      <c r="J12" s="164"/>
      <c r="K12" s="165"/>
      <c r="L12" s="165"/>
      <c r="M12" s="165"/>
      <c r="N12" s="166"/>
      <c r="O12" s="151" t="str">
        <f t="shared" ref="O12:O71" ca="1" si="1">IF(B12="","",IF(N12="","Preencha a data ao lado",IF(N12&lt;TODAY(),"Atrasado",IF(AND(N12&gt;=TODAY(),N12&lt;=EOMONTH(TODAY(),0)),"Vence esse mês",IF(N12&gt;TODAY(),"Em dia")))))</f>
        <v/>
      </c>
      <c r="P12" s="117" t="str">
        <f>IF(AND(tbVeiculos[[#This Row],[Marca]]&lt;&gt;"",tbVeiculos[[#This Row],[Placa]]&lt;&gt;""),tbVeiculos[[#This Row],[Marca]]&amp;"_"&amp;tbVeiculos[[#This Row],[Placa]],"")</f>
        <v/>
      </c>
      <c r="Q12" s="138" t="str">
        <f>IF(tbVeiculos[[#This Row],[Veículo]]="","",IFERROR((tbVeiculos[[#This Row],[Maior km]]-tbVeiculos[[#This Row],[Menor km]])/tbVeiculos[[#This Row],[Manutenções]],""))</f>
        <v/>
      </c>
      <c r="R12" s="138" t="str">
        <f>IF(tbVeiculos[[#This Row],[Veículo]]="","",IF(tbVeiculos[[#This Row],[Km de Cadastro]]="",0,tbVeiculos[[#This Row],[Km de Cadastro]]))</f>
        <v/>
      </c>
      <c r="S12" s="138" t="str">
        <f t="array" ref="S1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2" s="138" t="str">
        <f>IF(tbVeiculos[[#This Row],[Veículo]]="","",IFERROR(COUNTIF(tbManutencao[Veículo],tbVeiculos[[#This Row],[Veículo]]),""))</f>
        <v/>
      </c>
    </row>
    <row r="13" spans="1:30" ht="24.95" customHeight="1" x14ac:dyDescent="0.25">
      <c r="B13" s="162"/>
      <c r="C13" s="162"/>
      <c r="D13" s="162"/>
      <c r="E13" s="162"/>
      <c r="F13" s="162"/>
      <c r="G13" s="163"/>
      <c r="H13" s="80" t="str">
        <f>IF(tbVeiculos[[#This Row],[Veículo]]="","",IFERROR(SUMIF(tbFinanciamento[Veículo],tbVeiculos[[#This Row],[Veículo]],tbFinanciamento[Valor pago]),""))</f>
        <v/>
      </c>
      <c r="I13" s="80" t="str">
        <f>IF(tbVeiculos[[#This Row],[Veículo]]="","",IFERROR(tbVeiculos[[#This Row],[Total finaciamento (R$)]]-tbVeiculos[[#This Row],[Total pago (R$)]],0))</f>
        <v/>
      </c>
      <c r="J13" s="164"/>
      <c r="K13" s="165"/>
      <c r="L13" s="165"/>
      <c r="M13" s="165"/>
      <c r="N13" s="166"/>
      <c r="O13" s="151" t="str">
        <f t="shared" ca="1" si="1"/>
        <v/>
      </c>
      <c r="P13" s="117" t="str">
        <f>IF(AND(tbVeiculos[[#This Row],[Marca]]&lt;&gt;"",tbVeiculos[[#This Row],[Placa]]&lt;&gt;""),tbVeiculos[[#This Row],[Marca]]&amp;"_"&amp;tbVeiculos[[#This Row],[Placa]],"")</f>
        <v/>
      </c>
      <c r="Q13" s="138" t="str">
        <f>IF(tbVeiculos[[#This Row],[Veículo]]="","",IFERROR((tbVeiculos[[#This Row],[Maior km]]-tbVeiculos[[#This Row],[Menor km]])/tbVeiculos[[#This Row],[Manutenções]],""))</f>
        <v/>
      </c>
      <c r="R13" s="138" t="str">
        <f>IF(tbVeiculos[[#This Row],[Veículo]]="","",IF(tbVeiculos[[#This Row],[Km de Cadastro]]="",0,tbVeiculos[[#This Row],[Km de Cadastro]]))</f>
        <v/>
      </c>
      <c r="S13" s="138" t="str">
        <f t="array" ref="S1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3" s="138" t="str">
        <f>IF(tbVeiculos[[#This Row],[Veículo]]="","",IFERROR(COUNTIF(tbManutencao[Veículo],tbVeiculos[[#This Row],[Veículo]]),""))</f>
        <v/>
      </c>
    </row>
    <row r="14" spans="1:30" ht="24.95" customHeight="1" x14ac:dyDescent="0.25">
      <c r="B14" s="162"/>
      <c r="C14" s="162"/>
      <c r="D14" s="162"/>
      <c r="E14" s="162"/>
      <c r="F14" s="162"/>
      <c r="G14" s="163"/>
      <c r="H14" s="80" t="str">
        <f>IF(tbVeiculos[[#This Row],[Veículo]]="","",IFERROR(SUMIF(tbFinanciamento[Veículo],tbVeiculos[[#This Row],[Veículo]],tbFinanciamento[Valor pago]),""))</f>
        <v/>
      </c>
      <c r="I14" s="80" t="str">
        <f>IF(tbVeiculos[[#This Row],[Veículo]]="","",IFERROR(tbVeiculos[[#This Row],[Total finaciamento (R$)]]-tbVeiculos[[#This Row],[Total pago (R$)]],0))</f>
        <v/>
      </c>
      <c r="J14" s="164"/>
      <c r="K14" s="165"/>
      <c r="L14" s="165"/>
      <c r="M14" s="165"/>
      <c r="N14" s="167"/>
      <c r="O14" s="151" t="str">
        <f t="shared" ca="1" si="1"/>
        <v/>
      </c>
      <c r="P14" s="117" t="str">
        <f>IF(AND(tbVeiculos[[#This Row],[Marca]]&lt;&gt;"",tbVeiculos[[#This Row],[Placa]]&lt;&gt;""),tbVeiculos[[#This Row],[Marca]]&amp;"_"&amp;tbVeiculos[[#This Row],[Placa]],"")</f>
        <v/>
      </c>
      <c r="Q14" s="138" t="str">
        <f>IF(tbVeiculos[[#This Row],[Veículo]]="","",IFERROR((tbVeiculos[[#This Row],[Maior km]]-tbVeiculos[[#This Row],[Menor km]])/tbVeiculos[[#This Row],[Manutenções]],""))</f>
        <v/>
      </c>
      <c r="R14" s="138" t="str">
        <f>IF(tbVeiculos[[#This Row],[Veículo]]="","",IF(tbVeiculos[[#This Row],[Km de Cadastro]]="",0,tbVeiculos[[#This Row],[Km de Cadastro]]))</f>
        <v/>
      </c>
      <c r="S14" s="138" t="str">
        <f t="array" ref="S1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4" s="138" t="str">
        <f>IF(tbVeiculos[[#This Row],[Veículo]]="","",IFERROR(COUNTIF(tbManutencao[Veículo],tbVeiculos[[#This Row],[Veículo]]),""))</f>
        <v/>
      </c>
    </row>
    <row r="15" spans="1:30" ht="24.95" customHeight="1" x14ac:dyDescent="0.25">
      <c r="B15" s="162"/>
      <c r="C15" s="162"/>
      <c r="D15" s="162"/>
      <c r="E15" s="162"/>
      <c r="F15" s="162"/>
      <c r="G15" s="163"/>
      <c r="H15" s="80" t="str">
        <f>IF(tbVeiculos[[#This Row],[Veículo]]="","",IFERROR(SUMIF(tbFinanciamento[Veículo],tbVeiculos[[#This Row],[Veículo]],tbFinanciamento[Valor pago]),""))</f>
        <v/>
      </c>
      <c r="I15" s="80" t="str">
        <f>IF(tbVeiculos[[#This Row],[Veículo]]="","",IFERROR(tbVeiculos[[#This Row],[Total finaciamento (R$)]]-tbVeiculos[[#This Row],[Total pago (R$)]],0))</f>
        <v/>
      </c>
      <c r="J15" s="164"/>
      <c r="K15" s="165"/>
      <c r="L15" s="165"/>
      <c r="M15" s="165"/>
      <c r="N15" s="167"/>
      <c r="O15" s="151" t="str">
        <f t="shared" ca="1" si="1"/>
        <v/>
      </c>
      <c r="P15" s="117" t="str">
        <f>IF(AND(tbVeiculos[[#This Row],[Marca]]&lt;&gt;"",tbVeiculos[[#This Row],[Placa]]&lt;&gt;""),tbVeiculos[[#This Row],[Marca]]&amp;"_"&amp;tbVeiculos[[#This Row],[Placa]],"")</f>
        <v/>
      </c>
      <c r="Q15" s="138" t="str">
        <f>IF(tbVeiculos[[#This Row],[Veículo]]="","",IFERROR((tbVeiculos[[#This Row],[Maior km]]-tbVeiculos[[#This Row],[Menor km]])/tbVeiculos[[#This Row],[Manutenções]],""))</f>
        <v/>
      </c>
      <c r="R15" s="138" t="str">
        <f>IF(tbVeiculos[[#This Row],[Veículo]]="","",IF(tbVeiculos[[#This Row],[Km de Cadastro]]="",0,tbVeiculos[[#This Row],[Km de Cadastro]]))</f>
        <v/>
      </c>
      <c r="S15" s="138" t="str">
        <f t="array" ref="S1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5" s="138" t="str">
        <f>IF(tbVeiculos[[#This Row],[Veículo]]="","",IFERROR(COUNTIF(tbManutencao[Veículo],tbVeiculos[[#This Row],[Veículo]]),""))</f>
        <v/>
      </c>
    </row>
    <row r="16" spans="1:30" ht="24.95" customHeight="1" x14ac:dyDescent="0.25">
      <c r="B16" s="162"/>
      <c r="C16" s="162"/>
      <c r="D16" s="162"/>
      <c r="E16" s="162"/>
      <c r="F16" s="162"/>
      <c r="G16" s="163"/>
      <c r="H16" s="80" t="str">
        <f>IF(tbVeiculos[[#This Row],[Veículo]]="","",IFERROR(SUMIF(tbFinanciamento[Veículo],tbVeiculos[[#This Row],[Veículo]],tbFinanciamento[Valor pago]),""))</f>
        <v/>
      </c>
      <c r="I16" s="80" t="str">
        <f>IF(tbVeiculos[[#This Row],[Veículo]]="","",IFERROR(tbVeiculos[[#This Row],[Total finaciamento (R$)]]-tbVeiculos[[#This Row],[Total pago (R$)]],0))</f>
        <v/>
      </c>
      <c r="J16" s="164"/>
      <c r="K16" s="165"/>
      <c r="L16" s="165"/>
      <c r="M16" s="165"/>
      <c r="N16" s="167"/>
      <c r="O16" s="151" t="str">
        <f t="shared" ca="1" si="1"/>
        <v/>
      </c>
      <c r="P16" s="117" t="str">
        <f>IF(AND(tbVeiculos[[#This Row],[Marca]]&lt;&gt;"",tbVeiculos[[#This Row],[Placa]]&lt;&gt;""),tbVeiculos[[#This Row],[Marca]]&amp;"_"&amp;tbVeiculos[[#This Row],[Placa]],"")</f>
        <v/>
      </c>
      <c r="Q16" s="138" t="str">
        <f>IF(tbVeiculos[[#This Row],[Veículo]]="","",IFERROR((tbVeiculos[[#This Row],[Maior km]]-tbVeiculos[[#This Row],[Menor km]])/tbVeiculos[[#This Row],[Manutenções]],""))</f>
        <v/>
      </c>
      <c r="R16" s="138" t="str">
        <f>IF(tbVeiculos[[#This Row],[Veículo]]="","",IF(tbVeiculos[[#This Row],[Km de Cadastro]]="",0,tbVeiculos[[#This Row],[Km de Cadastro]]))</f>
        <v/>
      </c>
      <c r="S16" s="138" t="str">
        <f t="array" ref="S1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6" s="138" t="str">
        <f>IF(tbVeiculos[[#This Row],[Veículo]]="","",IFERROR(COUNTIF(tbManutencao[Veículo],tbVeiculos[[#This Row],[Veículo]]),""))</f>
        <v/>
      </c>
    </row>
    <row r="17" spans="2:20" ht="24.95" customHeight="1" x14ac:dyDescent="0.25">
      <c r="B17" s="162"/>
      <c r="C17" s="162"/>
      <c r="D17" s="162"/>
      <c r="E17" s="162"/>
      <c r="F17" s="162"/>
      <c r="G17" s="163"/>
      <c r="H17" s="80" t="str">
        <f>IF(tbVeiculos[[#This Row],[Veículo]]="","",IFERROR(SUMIF(tbFinanciamento[Veículo],tbVeiculos[[#This Row],[Veículo]],tbFinanciamento[Valor pago]),""))</f>
        <v/>
      </c>
      <c r="I17" s="80" t="str">
        <f>IF(tbVeiculos[[#This Row],[Veículo]]="","",IFERROR(tbVeiculos[[#This Row],[Total finaciamento (R$)]]-tbVeiculos[[#This Row],[Total pago (R$)]],0))</f>
        <v/>
      </c>
      <c r="J17" s="164"/>
      <c r="K17" s="165"/>
      <c r="L17" s="165"/>
      <c r="M17" s="165"/>
      <c r="N17" s="167"/>
      <c r="O17" s="151" t="str">
        <f t="shared" ca="1" si="1"/>
        <v/>
      </c>
      <c r="P17" s="117" t="str">
        <f>IF(AND(tbVeiculos[[#This Row],[Marca]]&lt;&gt;"",tbVeiculos[[#This Row],[Placa]]&lt;&gt;""),tbVeiculos[[#This Row],[Marca]]&amp;"_"&amp;tbVeiculos[[#This Row],[Placa]],"")</f>
        <v/>
      </c>
      <c r="Q17" s="138" t="str">
        <f>IF(tbVeiculos[[#This Row],[Veículo]]="","",IFERROR((tbVeiculos[[#This Row],[Maior km]]-tbVeiculos[[#This Row],[Menor km]])/tbVeiculos[[#This Row],[Manutenções]],""))</f>
        <v/>
      </c>
      <c r="R17" s="138" t="str">
        <f>IF(tbVeiculos[[#This Row],[Veículo]]="","",IF(tbVeiculos[[#This Row],[Km de Cadastro]]="",0,tbVeiculos[[#This Row],[Km de Cadastro]]))</f>
        <v/>
      </c>
      <c r="S17" s="138" t="str">
        <f t="array" ref="S1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7" s="138" t="str">
        <f>IF(tbVeiculos[[#This Row],[Veículo]]="","",IFERROR(COUNTIF(tbManutencao[Veículo],tbVeiculos[[#This Row],[Veículo]]),""))</f>
        <v/>
      </c>
    </row>
    <row r="18" spans="2:20" ht="24.95" customHeight="1" x14ac:dyDescent="0.25">
      <c r="B18" s="162"/>
      <c r="C18" s="162"/>
      <c r="D18" s="162"/>
      <c r="E18" s="162"/>
      <c r="F18" s="162"/>
      <c r="G18" s="163"/>
      <c r="H18" s="80" t="str">
        <f>IF(tbVeiculos[[#This Row],[Veículo]]="","",IFERROR(SUMIF(tbFinanciamento[Veículo],tbVeiculos[[#This Row],[Veículo]],tbFinanciamento[Valor pago]),""))</f>
        <v/>
      </c>
      <c r="I18" s="80" t="str">
        <f>IF(tbVeiculos[[#This Row],[Veículo]]="","",IFERROR(tbVeiculos[[#This Row],[Total finaciamento (R$)]]-tbVeiculos[[#This Row],[Total pago (R$)]],0))</f>
        <v/>
      </c>
      <c r="J18" s="164"/>
      <c r="K18" s="165"/>
      <c r="L18" s="165"/>
      <c r="M18" s="165"/>
      <c r="N18" s="167"/>
      <c r="O18" s="151" t="str">
        <f t="shared" ca="1" si="1"/>
        <v/>
      </c>
      <c r="P18" s="117" t="str">
        <f>IF(AND(tbVeiculos[[#This Row],[Marca]]&lt;&gt;"",tbVeiculos[[#This Row],[Placa]]&lt;&gt;""),tbVeiculos[[#This Row],[Marca]]&amp;"_"&amp;tbVeiculos[[#This Row],[Placa]],"")</f>
        <v/>
      </c>
      <c r="Q18" s="138" t="str">
        <f>IF(tbVeiculos[[#This Row],[Veículo]]="","",IFERROR((tbVeiculos[[#This Row],[Maior km]]-tbVeiculos[[#This Row],[Menor km]])/tbVeiculos[[#This Row],[Manutenções]],""))</f>
        <v/>
      </c>
      <c r="R18" s="138" t="str">
        <f>IF(tbVeiculos[[#This Row],[Veículo]]="","",IF(tbVeiculos[[#This Row],[Km de Cadastro]]="",0,tbVeiculos[[#This Row],[Km de Cadastro]]))</f>
        <v/>
      </c>
      <c r="S18" s="138" t="str">
        <f t="array" ref="S1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8" s="138" t="str">
        <f>IF(tbVeiculos[[#This Row],[Veículo]]="","",IFERROR(COUNTIF(tbManutencao[Veículo],tbVeiculos[[#This Row],[Veículo]]),""))</f>
        <v/>
      </c>
    </row>
    <row r="19" spans="2:20" ht="24.95" customHeight="1" x14ac:dyDescent="0.25">
      <c r="B19" s="162"/>
      <c r="C19" s="162"/>
      <c r="D19" s="162"/>
      <c r="E19" s="162"/>
      <c r="F19" s="162"/>
      <c r="G19" s="163"/>
      <c r="H19" s="80" t="str">
        <f>IF(tbVeiculos[[#This Row],[Veículo]]="","",IFERROR(SUMIF(tbFinanciamento[Veículo],tbVeiculos[[#This Row],[Veículo]],tbFinanciamento[Valor pago]),""))</f>
        <v/>
      </c>
      <c r="I19" s="80" t="str">
        <f>IF(tbVeiculos[[#This Row],[Veículo]]="","",IFERROR(tbVeiculos[[#This Row],[Total finaciamento (R$)]]-tbVeiculos[[#This Row],[Total pago (R$)]],0))</f>
        <v/>
      </c>
      <c r="J19" s="164"/>
      <c r="K19" s="165"/>
      <c r="L19" s="165"/>
      <c r="M19" s="165"/>
      <c r="N19" s="167"/>
      <c r="O19" s="151" t="str">
        <f t="shared" ca="1" si="1"/>
        <v/>
      </c>
      <c r="P19" s="117" t="str">
        <f>IF(AND(tbVeiculos[[#This Row],[Marca]]&lt;&gt;"",tbVeiculos[[#This Row],[Placa]]&lt;&gt;""),tbVeiculos[[#This Row],[Marca]]&amp;"_"&amp;tbVeiculos[[#This Row],[Placa]],"")</f>
        <v/>
      </c>
      <c r="Q19" s="138" t="str">
        <f>IF(tbVeiculos[[#This Row],[Veículo]]="","",IFERROR((tbVeiculos[[#This Row],[Maior km]]-tbVeiculos[[#This Row],[Menor km]])/tbVeiculos[[#This Row],[Manutenções]],""))</f>
        <v/>
      </c>
      <c r="R19" s="138" t="str">
        <f>IF(tbVeiculos[[#This Row],[Veículo]]="","",IF(tbVeiculos[[#This Row],[Km de Cadastro]]="",0,tbVeiculos[[#This Row],[Km de Cadastro]]))</f>
        <v/>
      </c>
      <c r="S19" s="138" t="str">
        <f t="array" ref="S1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9" s="138" t="str">
        <f>IF(tbVeiculos[[#This Row],[Veículo]]="","",IFERROR(COUNTIF(tbManutencao[Veículo],tbVeiculos[[#This Row],[Veículo]]),""))</f>
        <v/>
      </c>
    </row>
    <row r="20" spans="2:20" ht="24.95" customHeight="1" x14ac:dyDescent="0.25">
      <c r="B20" s="162"/>
      <c r="C20" s="162"/>
      <c r="D20" s="162"/>
      <c r="E20" s="162"/>
      <c r="F20" s="162"/>
      <c r="G20" s="163"/>
      <c r="H20" s="80" t="str">
        <f>IF(tbVeiculos[[#This Row],[Veículo]]="","",IFERROR(SUMIF(tbFinanciamento[Veículo],tbVeiculos[[#This Row],[Veículo]],tbFinanciamento[Valor pago]),""))</f>
        <v/>
      </c>
      <c r="I20" s="80" t="str">
        <f>IF(tbVeiculos[[#This Row],[Veículo]]="","",IFERROR(tbVeiculos[[#This Row],[Total finaciamento (R$)]]-tbVeiculos[[#This Row],[Total pago (R$)]],0))</f>
        <v/>
      </c>
      <c r="J20" s="164"/>
      <c r="K20" s="165"/>
      <c r="L20" s="165"/>
      <c r="M20" s="165"/>
      <c r="N20" s="167"/>
      <c r="O20" s="151" t="str">
        <f t="shared" ca="1" si="1"/>
        <v/>
      </c>
      <c r="P20" s="117" t="str">
        <f>IF(AND(tbVeiculos[[#This Row],[Marca]]&lt;&gt;"",tbVeiculos[[#This Row],[Placa]]&lt;&gt;""),tbVeiculos[[#This Row],[Marca]]&amp;"_"&amp;tbVeiculos[[#This Row],[Placa]],"")</f>
        <v/>
      </c>
      <c r="Q20" s="138" t="str">
        <f>IF(tbVeiculos[[#This Row],[Veículo]]="","",IFERROR((tbVeiculos[[#This Row],[Maior km]]-tbVeiculos[[#This Row],[Menor km]])/tbVeiculos[[#This Row],[Manutenções]],""))</f>
        <v/>
      </c>
      <c r="R20" s="138" t="str">
        <f>IF(tbVeiculos[[#This Row],[Veículo]]="","",IF(tbVeiculos[[#This Row],[Km de Cadastro]]="",0,tbVeiculos[[#This Row],[Km de Cadastro]]))</f>
        <v/>
      </c>
      <c r="S20" s="138" t="str">
        <f t="array" ref="S2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0" s="138" t="str">
        <f>IF(tbVeiculos[[#This Row],[Veículo]]="","",IFERROR(COUNTIF(tbManutencao[Veículo],tbVeiculos[[#This Row],[Veículo]]),""))</f>
        <v/>
      </c>
    </row>
    <row r="21" spans="2:20" ht="24.95" customHeight="1" x14ac:dyDescent="0.25">
      <c r="B21" s="162"/>
      <c r="C21" s="162"/>
      <c r="D21" s="162"/>
      <c r="E21" s="162"/>
      <c r="F21" s="162"/>
      <c r="G21" s="163"/>
      <c r="H21" s="80" t="str">
        <f>IF(tbVeiculos[[#This Row],[Veículo]]="","",IFERROR(SUMIF(tbFinanciamento[Veículo],tbVeiculos[[#This Row],[Veículo]],tbFinanciamento[Valor pago]),""))</f>
        <v/>
      </c>
      <c r="I21" s="80" t="str">
        <f>IF(tbVeiculos[[#This Row],[Veículo]]="","",IFERROR(tbVeiculos[[#This Row],[Total finaciamento (R$)]]-tbVeiculos[[#This Row],[Total pago (R$)]],0))</f>
        <v/>
      </c>
      <c r="J21" s="164"/>
      <c r="K21" s="165"/>
      <c r="L21" s="165"/>
      <c r="M21" s="165"/>
      <c r="N21" s="167"/>
      <c r="O21" s="151" t="str">
        <f t="shared" ca="1" si="1"/>
        <v/>
      </c>
      <c r="P21" s="117" t="str">
        <f>IF(AND(tbVeiculos[[#This Row],[Marca]]&lt;&gt;"",tbVeiculos[[#This Row],[Placa]]&lt;&gt;""),tbVeiculos[[#This Row],[Marca]]&amp;"_"&amp;tbVeiculos[[#This Row],[Placa]],"")</f>
        <v/>
      </c>
      <c r="Q21" s="138" t="str">
        <f>IF(tbVeiculos[[#This Row],[Veículo]]="","",IFERROR((tbVeiculos[[#This Row],[Maior km]]-tbVeiculos[[#This Row],[Menor km]])/tbVeiculos[[#This Row],[Manutenções]],""))</f>
        <v/>
      </c>
      <c r="R21" s="138" t="str">
        <f>IF(tbVeiculos[[#This Row],[Veículo]]="","",IF(tbVeiculos[[#This Row],[Km de Cadastro]]="",0,tbVeiculos[[#This Row],[Km de Cadastro]]))</f>
        <v/>
      </c>
      <c r="S21" s="138" t="str">
        <f t="array" ref="S2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1" s="138" t="str">
        <f>IF(tbVeiculos[[#This Row],[Veículo]]="","",IFERROR(COUNTIF(tbManutencao[Veículo],tbVeiculos[[#This Row],[Veículo]]),""))</f>
        <v/>
      </c>
    </row>
    <row r="22" spans="2:20" ht="24.95" customHeight="1" x14ac:dyDescent="0.25">
      <c r="B22" s="162"/>
      <c r="C22" s="162"/>
      <c r="D22" s="162"/>
      <c r="E22" s="162"/>
      <c r="F22" s="162"/>
      <c r="G22" s="163"/>
      <c r="H22" s="80" t="str">
        <f>IF(tbVeiculos[[#This Row],[Veículo]]="","",IFERROR(SUMIF(tbFinanciamento[Veículo],tbVeiculos[[#This Row],[Veículo]],tbFinanciamento[Valor pago]),""))</f>
        <v/>
      </c>
      <c r="I22" s="80" t="str">
        <f>IF(tbVeiculos[[#This Row],[Veículo]]="","",IFERROR(tbVeiculos[[#This Row],[Total finaciamento (R$)]]-tbVeiculos[[#This Row],[Total pago (R$)]],0))</f>
        <v/>
      </c>
      <c r="J22" s="164"/>
      <c r="K22" s="165"/>
      <c r="L22" s="165"/>
      <c r="M22" s="165"/>
      <c r="N22" s="167"/>
      <c r="O22" s="151" t="str">
        <f t="shared" ca="1" si="1"/>
        <v/>
      </c>
      <c r="P22" s="117" t="str">
        <f>IF(AND(tbVeiculos[[#This Row],[Marca]]&lt;&gt;"",tbVeiculos[[#This Row],[Placa]]&lt;&gt;""),tbVeiculos[[#This Row],[Marca]]&amp;"_"&amp;tbVeiculos[[#This Row],[Placa]],"")</f>
        <v/>
      </c>
      <c r="Q22" s="138" t="str">
        <f>IF(tbVeiculos[[#This Row],[Veículo]]="","",IFERROR((tbVeiculos[[#This Row],[Maior km]]-tbVeiculos[[#This Row],[Menor km]])/tbVeiculos[[#This Row],[Manutenções]],""))</f>
        <v/>
      </c>
      <c r="R22" s="138" t="str">
        <f>IF(tbVeiculos[[#This Row],[Veículo]]="","",IF(tbVeiculos[[#This Row],[Km de Cadastro]]="",0,tbVeiculos[[#This Row],[Km de Cadastro]]))</f>
        <v/>
      </c>
      <c r="S22" s="138" t="str">
        <f t="array" ref="S2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2" s="138" t="str">
        <f>IF(tbVeiculos[[#This Row],[Veículo]]="","",IFERROR(COUNTIF(tbManutencao[Veículo],tbVeiculos[[#This Row],[Veículo]]),""))</f>
        <v/>
      </c>
    </row>
    <row r="23" spans="2:20" ht="24.95" customHeight="1" x14ac:dyDescent="0.25">
      <c r="B23" s="162"/>
      <c r="C23" s="162"/>
      <c r="D23" s="162"/>
      <c r="E23" s="162"/>
      <c r="F23" s="162"/>
      <c r="G23" s="163"/>
      <c r="H23" s="80" t="str">
        <f>IF(tbVeiculos[[#This Row],[Veículo]]="","",IFERROR(SUMIF(tbFinanciamento[Veículo],tbVeiculos[[#This Row],[Veículo]],tbFinanciamento[Valor pago]),""))</f>
        <v/>
      </c>
      <c r="I23" s="80" t="str">
        <f>IF(tbVeiculos[[#This Row],[Veículo]]="","",IFERROR(tbVeiculos[[#This Row],[Total finaciamento (R$)]]-tbVeiculos[[#This Row],[Total pago (R$)]],0))</f>
        <v/>
      </c>
      <c r="J23" s="164"/>
      <c r="K23" s="165"/>
      <c r="L23" s="165"/>
      <c r="M23" s="165"/>
      <c r="N23" s="167"/>
      <c r="O23" s="151" t="str">
        <f t="shared" ca="1" si="1"/>
        <v/>
      </c>
      <c r="P23" s="117" t="str">
        <f>IF(AND(tbVeiculos[[#This Row],[Marca]]&lt;&gt;"",tbVeiculos[[#This Row],[Placa]]&lt;&gt;""),tbVeiculos[[#This Row],[Marca]]&amp;"_"&amp;tbVeiculos[[#This Row],[Placa]],"")</f>
        <v/>
      </c>
      <c r="Q23" s="138" t="str">
        <f>IF(tbVeiculos[[#This Row],[Veículo]]="","",IFERROR((tbVeiculos[[#This Row],[Maior km]]-tbVeiculos[[#This Row],[Menor km]])/tbVeiculos[[#This Row],[Manutenções]],""))</f>
        <v/>
      </c>
      <c r="R23" s="138" t="str">
        <f>IF(tbVeiculos[[#This Row],[Veículo]]="","",IF(tbVeiculos[[#This Row],[Km de Cadastro]]="",0,tbVeiculos[[#This Row],[Km de Cadastro]]))</f>
        <v/>
      </c>
      <c r="S23" s="138" t="str">
        <f t="array" ref="S2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3" s="138" t="str">
        <f>IF(tbVeiculos[[#This Row],[Veículo]]="","",IFERROR(COUNTIF(tbManutencao[Veículo],tbVeiculos[[#This Row],[Veículo]]),""))</f>
        <v/>
      </c>
    </row>
    <row r="24" spans="2:20" ht="24.95" customHeight="1" x14ac:dyDescent="0.25">
      <c r="B24" s="162"/>
      <c r="C24" s="162"/>
      <c r="D24" s="162"/>
      <c r="E24" s="162"/>
      <c r="F24" s="162"/>
      <c r="G24" s="163"/>
      <c r="H24" s="80" t="str">
        <f>IF(tbVeiculos[[#This Row],[Veículo]]="","",IFERROR(SUMIF(tbFinanciamento[Veículo],tbVeiculos[[#This Row],[Veículo]],tbFinanciamento[Valor pago]),""))</f>
        <v/>
      </c>
      <c r="I24" s="80" t="str">
        <f>IF(tbVeiculos[[#This Row],[Veículo]]="","",IFERROR(tbVeiculos[[#This Row],[Total finaciamento (R$)]]-tbVeiculos[[#This Row],[Total pago (R$)]],0))</f>
        <v/>
      </c>
      <c r="J24" s="164"/>
      <c r="K24" s="165"/>
      <c r="L24" s="165"/>
      <c r="M24" s="165"/>
      <c r="N24" s="167"/>
      <c r="O24" s="151" t="str">
        <f t="shared" ca="1" si="1"/>
        <v/>
      </c>
      <c r="P24" s="117" t="str">
        <f>IF(AND(tbVeiculos[[#This Row],[Marca]]&lt;&gt;"",tbVeiculos[[#This Row],[Placa]]&lt;&gt;""),tbVeiculos[[#This Row],[Marca]]&amp;"_"&amp;tbVeiculos[[#This Row],[Placa]],"")</f>
        <v/>
      </c>
      <c r="Q24" s="138" t="str">
        <f>IF(tbVeiculos[[#This Row],[Veículo]]="","",IFERROR((tbVeiculos[[#This Row],[Maior km]]-tbVeiculos[[#This Row],[Menor km]])/tbVeiculos[[#This Row],[Manutenções]],""))</f>
        <v/>
      </c>
      <c r="R24" s="138" t="str">
        <f>IF(tbVeiculos[[#This Row],[Veículo]]="","",IF(tbVeiculos[[#This Row],[Km de Cadastro]]="",0,tbVeiculos[[#This Row],[Km de Cadastro]]))</f>
        <v/>
      </c>
      <c r="S24" s="138" t="str">
        <f t="array" ref="S2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4" s="138" t="str">
        <f>IF(tbVeiculos[[#This Row],[Veículo]]="","",IFERROR(COUNTIF(tbManutencao[Veículo],tbVeiculos[[#This Row],[Veículo]]),""))</f>
        <v/>
      </c>
    </row>
    <row r="25" spans="2:20" ht="24.95" customHeight="1" x14ac:dyDescent="0.25">
      <c r="B25" s="162"/>
      <c r="C25" s="162"/>
      <c r="D25" s="162"/>
      <c r="E25" s="162"/>
      <c r="F25" s="162"/>
      <c r="G25" s="163"/>
      <c r="H25" s="80" t="str">
        <f>IF(tbVeiculos[[#This Row],[Veículo]]="","",IFERROR(SUMIF(tbFinanciamento[Veículo],tbVeiculos[[#This Row],[Veículo]],tbFinanciamento[Valor pago]),""))</f>
        <v/>
      </c>
      <c r="I25" s="80" t="str">
        <f>IF(tbVeiculos[[#This Row],[Veículo]]="","",IFERROR(tbVeiculos[[#This Row],[Total finaciamento (R$)]]-tbVeiculos[[#This Row],[Total pago (R$)]],0))</f>
        <v/>
      </c>
      <c r="J25" s="164"/>
      <c r="K25" s="165"/>
      <c r="L25" s="165"/>
      <c r="M25" s="165"/>
      <c r="N25" s="167"/>
      <c r="O25" s="151" t="str">
        <f t="shared" ca="1" si="1"/>
        <v/>
      </c>
      <c r="P25" s="117" t="str">
        <f>IF(AND(tbVeiculos[[#This Row],[Marca]]&lt;&gt;"",tbVeiculos[[#This Row],[Placa]]&lt;&gt;""),tbVeiculos[[#This Row],[Marca]]&amp;"_"&amp;tbVeiculos[[#This Row],[Placa]],"")</f>
        <v/>
      </c>
      <c r="Q25" s="138" t="str">
        <f>IF(tbVeiculos[[#This Row],[Veículo]]="","",IFERROR((tbVeiculos[[#This Row],[Maior km]]-tbVeiculos[[#This Row],[Menor km]])/tbVeiculos[[#This Row],[Manutenções]],""))</f>
        <v/>
      </c>
      <c r="R25" s="138" t="str">
        <f>IF(tbVeiculos[[#This Row],[Veículo]]="","",IF(tbVeiculos[[#This Row],[Km de Cadastro]]="",0,tbVeiculos[[#This Row],[Km de Cadastro]]))</f>
        <v/>
      </c>
      <c r="S25" s="138" t="str">
        <f t="array" ref="S2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5" s="138" t="str">
        <f>IF(tbVeiculos[[#This Row],[Veículo]]="","",IFERROR(COUNTIF(tbManutencao[Veículo],tbVeiculos[[#This Row],[Veículo]]),""))</f>
        <v/>
      </c>
    </row>
    <row r="26" spans="2:20" ht="24.95" customHeight="1" x14ac:dyDescent="0.25">
      <c r="B26" s="162"/>
      <c r="C26" s="162"/>
      <c r="D26" s="162"/>
      <c r="E26" s="162"/>
      <c r="F26" s="162"/>
      <c r="G26" s="163"/>
      <c r="H26" s="80" t="str">
        <f>IF(tbVeiculos[[#This Row],[Veículo]]="","",IFERROR(SUMIF(tbFinanciamento[Veículo],tbVeiculos[[#This Row],[Veículo]],tbFinanciamento[Valor pago]),""))</f>
        <v/>
      </c>
      <c r="I26" s="80" t="str">
        <f>IF(tbVeiculos[[#This Row],[Veículo]]="","",IFERROR(tbVeiculos[[#This Row],[Total finaciamento (R$)]]-tbVeiculos[[#This Row],[Total pago (R$)]],0))</f>
        <v/>
      </c>
      <c r="J26" s="164"/>
      <c r="K26" s="165"/>
      <c r="L26" s="165"/>
      <c r="M26" s="165"/>
      <c r="N26" s="167"/>
      <c r="O26" s="151" t="str">
        <f t="shared" ca="1" si="1"/>
        <v/>
      </c>
      <c r="P26" s="117" t="str">
        <f>IF(AND(tbVeiculos[[#This Row],[Marca]]&lt;&gt;"",tbVeiculos[[#This Row],[Placa]]&lt;&gt;""),tbVeiculos[[#This Row],[Marca]]&amp;"_"&amp;tbVeiculos[[#This Row],[Placa]],"")</f>
        <v/>
      </c>
      <c r="Q26" s="138" t="str">
        <f>IF(tbVeiculos[[#This Row],[Veículo]]="","",IFERROR((tbVeiculos[[#This Row],[Maior km]]-tbVeiculos[[#This Row],[Menor km]])/tbVeiculos[[#This Row],[Manutenções]],""))</f>
        <v/>
      </c>
      <c r="R26" s="138" t="str">
        <f>IF(tbVeiculos[[#This Row],[Veículo]]="","",IF(tbVeiculos[[#This Row],[Km de Cadastro]]="",0,tbVeiculos[[#This Row],[Km de Cadastro]]))</f>
        <v/>
      </c>
      <c r="S26" s="138" t="str">
        <f t="array" ref="S2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6" s="138" t="str">
        <f>IF(tbVeiculos[[#This Row],[Veículo]]="","",IFERROR(COUNTIF(tbManutencao[Veículo],tbVeiculos[[#This Row],[Veículo]]),""))</f>
        <v/>
      </c>
    </row>
    <row r="27" spans="2:20" ht="24.95" customHeight="1" x14ac:dyDescent="0.25">
      <c r="B27" s="162"/>
      <c r="C27" s="162"/>
      <c r="D27" s="162"/>
      <c r="E27" s="162"/>
      <c r="F27" s="162"/>
      <c r="G27" s="163"/>
      <c r="H27" s="80" t="str">
        <f>IF(tbVeiculos[[#This Row],[Veículo]]="","",IFERROR(SUMIF(tbFinanciamento[Veículo],tbVeiculos[[#This Row],[Veículo]],tbFinanciamento[Valor pago]),""))</f>
        <v/>
      </c>
      <c r="I27" s="80" t="str">
        <f>IF(tbVeiculos[[#This Row],[Veículo]]="","",IFERROR(tbVeiculos[[#This Row],[Total finaciamento (R$)]]-tbVeiculos[[#This Row],[Total pago (R$)]],0))</f>
        <v/>
      </c>
      <c r="J27" s="164"/>
      <c r="K27" s="165"/>
      <c r="L27" s="165"/>
      <c r="M27" s="165"/>
      <c r="N27" s="167"/>
      <c r="O27" s="151" t="str">
        <f t="shared" ca="1" si="1"/>
        <v/>
      </c>
      <c r="P27" s="117" t="str">
        <f>IF(AND(tbVeiculos[[#This Row],[Marca]]&lt;&gt;"",tbVeiculos[[#This Row],[Placa]]&lt;&gt;""),tbVeiculos[[#This Row],[Marca]]&amp;"_"&amp;tbVeiculos[[#This Row],[Placa]],"")</f>
        <v/>
      </c>
      <c r="Q27" s="138" t="str">
        <f>IF(tbVeiculos[[#This Row],[Veículo]]="","",IFERROR((tbVeiculos[[#This Row],[Maior km]]-tbVeiculos[[#This Row],[Menor km]])/tbVeiculos[[#This Row],[Manutenções]],""))</f>
        <v/>
      </c>
      <c r="R27" s="138" t="str">
        <f>IF(tbVeiculos[[#This Row],[Veículo]]="","",IF(tbVeiculos[[#This Row],[Km de Cadastro]]="",0,tbVeiculos[[#This Row],[Km de Cadastro]]))</f>
        <v/>
      </c>
      <c r="S27" s="138" t="str">
        <f t="array" ref="S2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7" s="138" t="str">
        <f>IF(tbVeiculos[[#This Row],[Veículo]]="","",IFERROR(COUNTIF(tbManutencao[Veículo],tbVeiculos[[#This Row],[Veículo]]),""))</f>
        <v/>
      </c>
    </row>
    <row r="28" spans="2:20" ht="24.95" customHeight="1" x14ac:dyDescent="0.25">
      <c r="B28" s="162"/>
      <c r="C28" s="162"/>
      <c r="D28" s="162"/>
      <c r="E28" s="162"/>
      <c r="F28" s="162"/>
      <c r="G28" s="163"/>
      <c r="H28" s="80" t="str">
        <f>IF(tbVeiculos[[#This Row],[Veículo]]="","",IFERROR(SUMIF(tbFinanciamento[Veículo],tbVeiculos[[#This Row],[Veículo]],tbFinanciamento[Valor pago]),""))</f>
        <v/>
      </c>
      <c r="I28" s="80" t="str">
        <f>IF(tbVeiculos[[#This Row],[Veículo]]="","",IFERROR(tbVeiculos[[#This Row],[Total finaciamento (R$)]]-tbVeiculos[[#This Row],[Total pago (R$)]],0))</f>
        <v/>
      </c>
      <c r="J28" s="164"/>
      <c r="K28" s="165"/>
      <c r="L28" s="165"/>
      <c r="M28" s="165"/>
      <c r="N28" s="167"/>
      <c r="O28" s="151" t="str">
        <f t="shared" ca="1" si="1"/>
        <v/>
      </c>
      <c r="P28" s="117" t="str">
        <f>IF(AND(tbVeiculos[[#This Row],[Marca]]&lt;&gt;"",tbVeiculos[[#This Row],[Placa]]&lt;&gt;""),tbVeiculos[[#This Row],[Marca]]&amp;"_"&amp;tbVeiculos[[#This Row],[Placa]],"")</f>
        <v/>
      </c>
      <c r="Q28" s="138" t="str">
        <f>IF(tbVeiculos[[#This Row],[Veículo]]="","",IFERROR((tbVeiculos[[#This Row],[Maior km]]-tbVeiculos[[#This Row],[Menor km]])/tbVeiculos[[#This Row],[Manutenções]],""))</f>
        <v/>
      </c>
      <c r="R28" s="138" t="str">
        <f>IF(tbVeiculos[[#This Row],[Veículo]]="","",IF(tbVeiculos[[#This Row],[Km de Cadastro]]="",0,tbVeiculos[[#This Row],[Km de Cadastro]]))</f>
        <v/>
      </c>
      <c r="S28" s="138" t="str">
        <f t="array" ref="S2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8" s="138" t="str">
        <f>IF(tbVeiculos[[#This Row],[Veículo]]="","",IFERROR(COUNTIF(tbManutencao[Veículo],tbVeiculos[[#This Row],[Veículo]]),""))</f>
        <v/>
      </c>
    </row>
    <row r="29" spans="2:20" ht="24.95" customHeight="1" x14ac:dyDescent="0.25">
      <c r="B29" s="162"/>
      <c r="C29" s="162"/>
      <c r="D29" s="162"/>
      <c r="E29" s="162"/>
      <c r="F29" s="162"/>
      <c r="G29" s="163"/>
      <c r="H29" s="80" t="str">
        <f>IF(tbVeiculos[[#This Row],[Veículo]]="","",IFERROR(SUMIF(tbFinanciamento[Veículo],tbVeiculos[[#This Row],[Veículo]],tbFinanciamento[Valor pago]),""))</f>
        <v/>
      </c>
      <c r="I29" s="80" t="str">
        <f>IF(tbVeiculos[[#This Row],[Veículo]]="","",IFERROR(tbVeiculos[[#This Row],[Total finaciamento (R$)]]-tbVeiculos[[#This Row],[Total pago (R$)]],0))</f>
        <v/>
      </c>
      <c r="J29" s="164"/>
      <c r="K29" s="165"/>
      <c r="L29" s="165"/>
      <c r="M29" s="165"/>
      <c r="N29" s="167"/>
      <c r="O29" s="151" t="str">
        <f t="shared" ca="1" si="1"/>
        <v/>
      </c>
      <c r="P29" s="117" t="str">
        <f>IF(AND(tbVeiculos[[#This Row],[Marca]]&lt;&gt;"",tbVeiculos[[#This Row],[Placa]]&lt;&gt;""),tbVeiculos[[#This Row],[Marca]]&amp;"_"&amp;tbVeiculos[[#This Row],[Placa]],"")</f>
        <v/>
      </c>
      <c r="Q29" s="138" t="str">
        <f>IF(tbVeiculos[[#This Row],[Veículo]]="","",IFERROR((tbVeiculos[[#This Row],[Maior km]]-tbVeiculos[[#This Row],[Menor km]])/tbVeiculos[[#This Row],[Manutenções]],""))</f>
        <v/>
      </c>
      <c r="R29" s="138" t="str">
        <f>IF(tbVeiculos[[#This Row],[Veículo]]="","",IF(tbVeiculos[[#This Row],[Km de Cadastro]]="",0,tbVeiculos[[#This Row],[Km de Cadastro]]))</f>
        <v/>
      </c>
      <c r="S29" s="138" t="str">
        <f t="array" ref="S2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9" s="138" t="str">
        <f>IF(tbVeiculos[[#This Row],[Veículo]]="","",IFERROR(COUNTIF(tbManutencao[Veículo],tbVeiculos[[#This Row],[Veículo]]),""))</f>
        <v/>
      </c>
    </row>
    <row r="30" spans="2:20" ht="24.95" customHeight="1" x14ac:dyDescent="0.25">
      <c r="B30" s="162"/>
      <c r="C30" s="162"/>
      <c r="D30" s="162"/>
      <c r="E30" s="162"/>
      <c r="F30" s="162"/>
      <c r="G30" s="163"/>
      <c r="H30" s="80" t="str">
        <f>IF(tbVeiculos[[#This Row],[Veículo]]="","",IFERROR(SUMIF(tbFinanciamento[Veículo],tbVeiculos[[#This Row],[Veículo]],tbFinanciamento[Valor pago]),""))</f>
        <v/>
      </c>
      <c r="I30" s="80" t="str">
        <f>IF(tbVeiculos[[#This Row],[Veículo]]="","",IFERROR(tbVeiculos[[#This Row],[Total finaciamento (R$)]]-tbVeiculos[[#This Row],[Total pago (R$)]],0))</f>
        <v/>
      </c>
      <c r="J30" s="164"/>
      <c r="K30" s="165"/>
      <c r="L30" s="165"/>
      <c r="M30" s="165"/>
      <c r="N30" s="167"/>
      <c r="O30" s="151" t="str">
        <f t="shared" ca="1" si="1"/>
        <v/>
      </c>
      <c r="P30" s="117" t="str">
        <f>IF(AND(tbVeiculos[[#This Row],[Marca]]&lt;&gt;"",tbVeiculos[[#This Row],[Placa]]&lt;&gt;""),tbVeiculos[[#This Row],[Marca]]&amp;"_"&amp;tbVeiculos[[#This Row],[Placa]],"")</f>
        <v/>
      </c>
      <c r="Q30" s="138" t="str">
        <f>IF(tbVeiculos[[#This Row],[Veículo]]="","",IFERROR((tbVeiculos[[#This Row],[Maior km]]-tbVeiculos[[#This Row],[Menor km]])/tbVeiculos[[#This Row],[Manutenções]],""))</f>
        <v/>
      </c>
      <c r="R30" s="138" t="str">
        <f>IF(tbVeiculos[[#This Row],[Veículo]]="","",IF(tbVeiculos[[#This Row],[Km de Cadastro]]="",0,tbVeiculos[[#This Row],[Km de Cadastro]]))</f>
        <v/>
      </c>
      <c r="S30" s="138" t="str">
        <f t="array" ref="S3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0" s="138" t="str">
        <f>IF(tbVeiculos[[#This Row],[Veículo]]="","",IFERROR(COUNTIF(tbManutencao[Veículo],tbVeiculos[[#This Row],[Veículo]]),""))</f>
        <v/>
      </c>
    </row>
    <row r="31" spans="2:20" ht="24.95" customHeight="1" x14ac:dyDescent="0.25">
      <c r="B31" s="162"/>
      <c r="C31" s="162"/>
      <c r="D31" s="162"/>
      <c r="E31" s="162"/>
      <c r="F31" s="162"/>
      <c r="G31" s="163"/>
      <c r="H31" s="80" t="str">
        <f>IF(tbVeiculos[[#This Row],[Veículo]]="","",IFERROR(SUMIF(tbFinanciamento[Veículo],tbVeiculos[[#This Row],[Veículo]],tbFinanciamento[Valor pago]),""))</f>
        <v/>
      </c>
      <c r="I31" s="80" t="str">
        <f>IF(tbVeiculos[[#This Row],[Veículo]]="","",IFERROR(tbVeiculos[[#This Row],[Total finaciamento (R$)]]-tbVeiculos[[#This Row],[Total pago (R$)]],0))</f>
        <v/>
      </c>
      <c r="J31" s="164"/>
      <c r="K31" s="165"/>
      <c r="L31" s="165"/>
      <c r="M31" s="165"/>
      <c r="N31" s="167"/>
      <c r="O31" s="151" t="str">
        <f t="shared" ca="1" si="1"/>
        <v/>
      </c>
      <c r="P31" s="117" t="str">
        <f>IF(AND(tbVeiculos[[#This Row],[Marca]]&lt;&gt;"",tbVeiculos[[#This Row],[Placa]]&lt;&gt;""),tbVeiculos[[#This Row],[Marca]]&amp;"_"&amp;tbVeiculos[[#This Row],[Placa]],"")</f>
        <v/>
      </c>
      <c r="Q31" s="138" t="str">
        <f>IF(tbVeiculos[[#This Row],[Veículo]]="","",IFERROR((tbVeiculos[[#This Row],[Maior km]]-tbVeiculos[[#This Row],[Menor km]])/tbVeiculos[[#This Row],[Manutenções]],""))</f>
        <v/>
      </c>
      <c r="R31" s="138" t="str">
        <f>IF(tbVeiculos[[#This Row],[Veículo]]="","",IF(tbVeiculos[[#This Row],[Km de Cadastro]]="",0,tbVeiculos[[#This Row],[Km de Cadastro]]))</f>
        <v/>
      </c>
      <c r="S31" s="138" t="str">
        <f t="array" ref="S3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1" s="138" t="str">
        <f>IF(tbVeiculos[[#This Row],[Veículo]]="","",IFERROR(COUNTIF(tbManutencao[Veículo],tbVeiculos[[#This Row],[Veículo]]),""))</f>
        <v/>
      </c>
    </row>
    <row r="32" spans="2:20" ht="24.95" customHeight="1" x14ac:dyDescent="0.25">
      <c r="B32" s="162"/>
      <c r="C32" s="162"/>
      <c r="D32" s="162"/>
      <c r="E32" s="162"/>
      <c r="F32" s="162"/>
      <c r="G32" s="163"/>
      <c r="H32" s="80" t="str">
        <f>IF(tbVeiculos[[#This Row],[Veículo]]="","",IFERROR(SUMIF(tbFinanciamento[Veículo],tbVeiculos[[#This Row],[Veículo]],tbFinanciamento[Valor pago]),""))</f>
        <v/>
      </c>
      <c r="I32" s="80" t="str">
        <f>IF(tbVeiculos[[#This Row],[Veículo]]="","",IFERROR(tbVeiculos[[#This Row],[Total finaciamento (R$)]]-tbVeiculos[[#This Row],[Total pago (R$)]],0))</f>
        <v/>
      </c>
      <c r="J32" s="164"/>
      <c r="K32" s="165"/>
      <c r="L32" s="165"/>
      <c r="M32" s="165"/>
      <c r="N32" s="167"/>
      <c r="O32" s="151" t="str">
        <f t="shared" ca="1" si="1"/>
        <v/>
      </c>
      <c r="P32" s="117" t="str">
        <f>IF(AND(tbVeiculos[[#This Row],[Marca]]&lt;&gt;"",tbVeiculos[[#This Row],[Placa]]&lt;&gt;""),tbVeiculos[[#This Row],[Marca]]&amp;"_"&amp;tbVeiculos[[#This Row],[Placa]],"")</f>
        <v/>
      </c>
      <c r="Q32" s="138" t="str">
        <f>IF(tbVeiculos[[#This Row],[Veículo]]="","",IFERROR((tbVeiculos[[#This Row],[Maior km]]-tbVeiculos[[#This Row],[Menor km]])/tbVeiculos[[#This Row],[Manutenções]],""))</f>
        <v/>
      </c>
      <c r="R32" s="138" t="str">
        <f>IF(tbVeiculos[[#This Row],[Veículo]]="","",IF(tbVeiculos[[#This Row],[Km de Cadastro]]="",0,tbVeiculos[[#This Row],[Km de Cadastro]]))</f>
        <v/>
      </c>
      <c r="S32" s="138" t="str">
        <f t="array" ref="S3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2" s="138" t="str">
        <f>IF(tbVeiculos[[#This Row],[Veículo]]="","",IFERROR(COUNTIF(tbManutencao[Veículo],tbVeiculos[[#This Row],[Veículo]]),""))</f>
        <v/>
      </c>
    </row>
    <row r="33" spans="2:20" ht="24.95" customHeight="1" x14ac:dyDescent="0.25">
      <c r="B33" s="162"/>
      <c r="C33" s="162"/>
      <c r="D33" s="162"/>
      <c r="E33" s="162"/>
      <c r="F33" s="162"/>
      <c r="G33" s="163"/>
      <c r="H33" s="80" t="str">
        <f>IF(tbVeiculos[[#This Row],[Veículo]]="","",IFERROR(SUMIF(tbFinanciamento[Veículo],tbVeiculos[[#This Row],[Veículo]],tbFinanciamento[Valor pago]),""))</f>
        <v/>
      </c>
      <c r="I33" s="80" t="str">
        <f>IF(tbVeiculos[[#This Row],[Veículo]]="","",IFERROR(tbVeiculos[[#This Row],[Total finaciamento (R$)]]-tbVeiculos[[#This Row],[Total pago (R$)]],0))</f>
        <v/>
      </c>
      <c r="J33" s="164"/>
      <c r="K33" s="165"/>
      <c r="L33" s="165"/>
      <c r="M33" s="165"/>
      <c r="N33" s="167"/>
      <c r="O33" s="151" t="str">
        <f t="shared" ca="1" si="1"/>
        <v/>
      </c>
      <c r="P33" s="117" t="str">
        <f>IF(AND(tbVeiculos[[#This Row],[Marca]]&lt;&gt;"",tbVeiculos[[#This Row],[Placa]]&lt;&gt;""),tbVeiculos[[#This Row],[Marca]]&amp;"_"&amp;tbVeiculos[[#This Row],[Placa]],"")</f>
        <v/>
      </c>
      <c r="Q33" s="138" t="str">
        <f>IF(tbVeiculos[[#This Row],[Veículo]]="","",IFERROR((tbVeiculos[[#This Row],[Maior km]]-tbVeiculos[[#This Row],[Menor km]])/tbVeiculos[[#This Row],[Manutenções]],""))</f>
        <v/>
      </c>
      <c r="R33" s="138" t="str">
        <f>IF(tbVeiculos[[#This Row],[Veículo]]="","",IF(tbVeiculos[[#This Row],[Km de Cadastro]]="",0,tbVeiculos[[#This Row],[Km de Cadastro]]))</f>
        <v/>
      </c>
      <c r="S33" s="138" t="str">
        <f t="array" ref="S3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3" s="138" t="str">
        <f>IF(tbVeiculos[[#This Row],[Veículo]]="","",IFERROR(COUNTIF(tbManutencao[Veículo],tbVeiculos[[#This Row],[Veículo]]),""))</f>
        <v/>
      </c>
    </row>
    <row r="34" spans="2:20" ht="24.95" customHeight="1" x14ac:dyDescent="0.25">
      <c r="B34" s="162"/>
      <c r="C34" s="162"/>
      <c r="D34" s="162"/>
      <c r="E34" s="162"/>
      <c r="F34" s="162"/>
      <c r="G34" s="163"/>
      <c r="H34" s="80" t="str">
        <f>IF(tbVeiculos[[#This Row],[Veículo]]="","",IFERROR(SUMIF(tbFinanciamento[Veículo],tbVeiculos[[#This Row],[Veículo]],tbFinanciamento[Valor pago]),""))</f>
        <v/>
      </c>
      <c r="I34" s="80" t="str">
        <f>IF(tbVeiculos[[#This Row],[Veículo]]="","",IFERROR(tbVeiculos[[#This Row],[Total finaciamento (R$)]]-tbVeiculos[[#This Row],[Total pago (R$)]],0))</f>
        <v/>
      </c>
      <c r="J34" s="164"/>
      <c r="K34" s="165"/>
      <c r="L34" s="165"/>
      <c r="M34" s="165"/>
      <c r="N34" s="167"/>
      <c r="O34" s="151" t="str">
        <f t="shared" ca="1" si="1"/>
        <v/>
      </c>
      <c r="P34" s="117" t="str">
        <f>IF(AND(tbVeiculos[[#This Row],[Marca]]&lt;&gt;"",tbVeiculos[[#This Row],[Placa]]&lt;&gt;""),tbVeiculos[[#This Row],[Marca]]&amp;"_"&amp;tbVeiculos[[#This Row],[Placa]],"")</f>
        <v/>
      </c>
      <c r="Q34" s="138" t="str">
        <f>IF(tbVeiculos[[#This Row],[Veículo]]="","",IFERROR((tbVeiculos[[#This Row],[Maior km]]-tbVeiculos[[#This Row],[Menor km]])/tbVeiculos[[#This Row],[Manutenções]],""))</f>
        <v/>
      </c>
      <c r="R34" s="138" t="str">
        <f>IF(tbVeiculos[[#This Row],[Veículo]]="","",IF(tbVeiculos[[#This Row],[Km de Cadastro]]="",0,tbVeiculos[[#This Row],[Km de Cadastro]]))</f>
        <v/>
      </c>
      <c r="S34" s="138" t="str">
        <f t="array" ref="S3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4" s="138" t="str">
        <f>IF(tbVeiculos[[#This Row],[Veículo]]="","",IFERROR(COUNTIF(tbManutencao[Veículo],tbVeiculos[[#This Row],[Veículo]]),""))</f>
        <v/>
      </c>
    </row>
    <row r="35" spans="2:20" ht="24.95" customHeight="1" x14ac:dyDescent="0.25">
      <c r="B35" s="162"/>
      <c r="C35" s="162"/>
      <c r="D35" s="162"/>
      <c r="E35" s="162"/>
      <c r="F35" s="162"/>
      <c r="G35" s="163"/>
      <c r="H35" s="80" t="str">
        <f>IF(tbVeiculos[[#This Row],[Veículo]]="","",IFERROR(SUMIF(tbFinanciamento[Veículo],tbVeiculos[[#This Row],[Veículo]],tbFinanciamento[Valor pago]),""))</f>
        <v/>
      </c>
      <c r="I35" s="80" t="str">
        <f>IF(tbVeiculos[[#This Row],[Veículo]]="","",IFERROR(tbVeiculos[[#This Row],[Total finaciamento (R$)]]-tbVeiculos[[#This Row],[Total pago (R$)]],0))</f>
        <v/>
      </c>
      <c r="J35" s="164"/>
      <c r="K35" s="165"/>
      <c r="L35" s="165"/>
      <c r="M35" s="165"/>
      <c r="N35" s="167"/>
      <c r="O35" s="151" t="str">
        <f t="shared" ca="1" si="1"/>
        <v/>
      </c>
      <c r="P35" s="117" t="str">
        <f>IF(AND(tbVeiculos[[#This Row],[Marca]]&lt;&gt;"",tbVeiculos[[#This Row],[Placa]]&lt;&gt;""),tbVeiculos[[#This Row],[Marca]]&amp;"_"&amp;tbVeiculos[[#This Row],[Placa]],"")</f>
        <v/>
      </c>
      <c r="Q35" s="138" t="str">
        <f>IF(tbVeiculos[[#This Row],[Veículo]]="","",IFERROR((tbVeiculos[[#This Row],[Maior km]]-tbVeiculos[[#This Row],[Menor km]])/tbVeiculos[[#This Row],[Manutenções]],""))</f>
        <v/>
      </c>
      <c r="R35" s="138" t="str">
        <f>IF(tbVeiculos[[#This Row],[Veículo]]="","",IF(tbVeiculos[[#This Row],[Km de Cadastro]]="",0,tbVeiculos[[#This Row],[Km de Cadastro]]))</f>
        <v/>
      </c>
      <c r="S35" s="138" t="str">
        <f t="array" ref="S3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5" s="138" t="str">
        <f>IF(tbVeiculos[[#This Row],[Veículo]]="","",IFERROR(COUNTIF(tbManutencao[Veículo],tbVeiculos[[#This Row],[Veículo]]),""))</f>
        <v/>
      </c>
    </row>
    <row r="36" spans="2:20" ht="24.95" customHeight="1" x14ac:dyDescent="0.25">
      <c r="B36" s="162"/>
      <c r="C36" s="162"/>
      <c r="D36" s="162"/>
      <c r="E36" s="162"/>
      <c r="F36" s="162"/>
      <c r="G36" s="163"/>
      <c r="H36" s="80" t="str">
        <f>IF(tbVeiculos[[#This Row],[Veículo]]="","",IFERROR(SUMIF(tbFinanciamento[Veículo],tbVeiculos[[#This Row],[Veículo]],tbFinanciamento[Valor pago]),""))</f>
        <v/>
      </c>
      <c r="I36" s="80" t="str">
        <f>IF(tbVeiculos[[#This Row],[Veículo]]="","",IFERROR(tbVeiculos[[#This Row],[Total finaciamento (R$)]]-tbVeiculos[[#This Row],[Total pago (R$)]],0))</f>
        <v/>
      </c>
      <c r="J36" s="164"/>
      <c r="K36" s="165"/>
      <c r="L36" s="165"/>
      <c r="M36" s="165"/>
      <c r="N36" s="167"/>
      <c r="O36" s="151" t="str">
        <f t="shared" ca="1" si="1"/>
        <v/>
      </c>
      <c r="P36" s="117" t="str">
        <f>IF(AND(tbVeiculos[[#This Row],[Marca]]&lt;&gt;"",tbVeiculos[[#This Row],[Placa]]&lt;&gt;""),tbVeiculos[[#This Row],[Marca]]&amp;"_"&amp;tbVeiculos[[#This Row],[Placa]],"")</f>
        <v/>
      </c>
      <c r="Q36" s="138" t="str">
        <f>IF(tbVeiculos[[#This Row],[Veículo]]="","",IFERROR((tbVeiculos[[#This Row],[Maior km]]-tbVeiculos[[#This Row],[Menor km]])/tbVeiculos[[#This Row],[Manutenções]],""))</f>
        <v/>
      </c>
      <c r="R36" s="138" t="str">
        <f>IF(tbVeiculos[[#This Row],[Veículo]]="","",IF(tbVeiculos[[#This Row],[Km de Cadastro]]="",0,tbVeiculos[[#This Row],[Km de Cadastro]]))</f>
        <v/>
      </c>
      <c r="S36" s="138" t="str">
        <f t="array" ref="S3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6" s="138" t="str">
        <f>IF(tbVeiculos[[#This Row],[Veículo]]="","",IFERROR(COUNTIF(tbManutencao[Veículo],tbVeiculos[[#This Row],[Veículo]]),""))</f>
        <v/>
      </c>
    </row>
    <row r="37" spans="2:20" ht="24.95" customHeight="1" x14ac:dyDescent="0.25">
      <c r="B37" s="162"/>
      <c r="C37" s="162"/>
      <c r="D37" s="162"/>
      <c r="E37" s="162"/>
      <c r="F37" s="162"/>
      <c r="G37" s="163"/>
      <c r="H37" s="80" t="str">
        <f>IF(tbVeiculos[[#This Row],[Veículo]]="","",IFERROR(SUMIF(tbFinanciamento[Veículo],tbVeiculos[[#This Row],[Veículo]],tbFinanciamento[Valor pago]),""))</f>
        <v/>
      </c>
      <c r="I37" s="80" t="str">
        <f>IF(tbVeiculos[[#This Row],[Veículo]]="","",IFERROR(tbVeiculos[[#This Row],[Total finaciamento (R$)]]-tbVeiculos[[#This Row],[Total pago (R$)]],0))</f>
        <v/>
      </c>
      <c r="J37" s="164"/>
      <c r="K37" s="165"/>
      <c r="L37" s="165"/>
      <c r="M37" s="165"/>
      <c r="N37" s="167"/>
      <c r="O37" s="151" t="str">
        <f t="shared" ca="1" si="1"/>
        <v/>
      </c>
      <c r="P37" s="117" t="str">
        <f>IF(AND(tbVeiculos[[#This Row],[Marca]]&lt;&gt;"",tbVeiculos[[#This Row],[Placa]]&lt;&gt;""),tbVeiculos[[#This Row],[Marca]]&amp;"_"&amp;tbVeiculos[[#This Row],[Placa]],"")</f>
        <v/>
      </c>
      <c r="Q37" s="138" t="str">
        <f>IF(tbVeiculos[[#This Row],[Veículo]]="","",IFERROR((tbVeiculos[[#This Row],[Maior km]]-tbVeiculos[[#This Row],[Menor km]])/tbVeiculos[[#This Row],[Manutenções]],""))</f>
        <v/>
      </c>
      <c r="R37" s="138" t="str">
        <f>IF(tbVeiculos[[#This Row],[Veículo]]="","",IF(tbVeiculos[[#This Row],[Km de Cadastro]]="",0,tbVeiculos[[#This Row],[Km de Cadastro]]))</f>
        <v/>
      </c>
      <c r="S37" s="138" t="str">
        <f t="array" ref="S3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7" s="138" t="str">
        <f>IF(tbVeiculos[[#This Row],[Veículo]]="","",IFERROR(COUNTIF(tbManutencao[Veículo],tbVeiculos[[#This Row],[Veículo]]),""))</f>
        <v/>
      </c>
    </row>
    <row r="38" spans="2:20" ht="24.95" customHeight="1" x14ac:dyDescent="0.25">
      <c r="B38" s="162"/>
      <c r="C38" s="162"/>
      <c r="D38" s="162"/>
      <c r="E38" s="162"/>
      <c r="F38" s="162"/>
      <c r="G38" s="163"/>
      <c r="H38" s="80" t="str">
        <f>IF(tbVeiculos[[#This Row],[Veículo]]="","",IFERROR(SUMIF(tbFinanciamento[Veículo],tbVeiculos[[#This Row],[Veículo]],tbFinanciamento[Valor pago]),""))</f>
        <v/>
      </c>
      <c r="I38" s="80" t="str">
        <f>IF(tbVeiculos[[#This Row],[Veículo]]="","",IFERROR(tbVeiculos[[#This Row],[Total finaciamento (R$)]]-tbVeiculos[[#This Row],[Total pago (R$)]],0))</f>
        <v/>
      </c>
      <c r="J38" s="164"/>
      <c r="K38" s="165"/>
      <c r="L38" s="165"/>
      <c r="M38" s="165"/>
      <c r="N38" s="167"/>
      <c r="O38" s="151" t="str">
        <f t="shared" ca="1" si="1"/>
        <v/>
      </c>
      <c r="P38" s="117" t="str">
        <f>IF(AND(tbVeiculos[[#This Row],[Marca]]&lt;&gt;"",tbVeiculos[[#This Row],[Placa]]&lt;&gt;""),tbVeiculos[[#This Row],[Marca]]&amp;"_"&amp;tbVeiculos[[#This Row],[Placa]],"")</f>
        <v/>
      </c>
      <c r="Q38" s="138" t="str">
        <f>IF(tbVeiculos[[#This Row],[Veículo]]="","",IFERROR((tbVeiculos[[#This Row],[Maior km]]-tbVeiculos[[#This Row],[Menor km]])/tbVeiculos[[#This Row],[Manutenções]],""))</f>
        <v/>
      </c>
      <c r="R38" s="138" t="str">
        <f>IF(tbVeiculos[[#This Row],[Veículo]]="","",IF(tbVeiculos[[#This Row],[Km de Cadastro]]="",0,tbVeiculos[[#This Row],[Km de Cadastro]]))</f>
        <v/>
      </c>
      <c r="S38" s="138" t="str">
        <f t="array" ref="S3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8" s="138" t="str">
        <f>IF(tbVeiculos[[#This Row],[Veículo]]="","",IFERROR(COUNTIF(tbManutencao[Veículo],tbVeiculos[[#This Row],[Veículo]]),""))</f>
        <v/>
      </c>
    </row>
    <row r="39" spans="2:20" ht="24.95" customHeight="1" x14ac:dyDescent="0.25">
      <c r="B39" s="162"/>
      <c r="C39" s="162"/>
      <c r="D39" s="162"/>
      <c r="E39" s="162"/>
      <c r="F39" s="162"/>
      <c r="G39" s="163"/>
      <c r="H39" s="80" t="str">
        <f>IF(tbVeiculos[[#This Row],[Veículo]]="","",IFERROR(SUMIF(tbFinanciamento[Veículo],tbVeiculos[[#This Row],[Veículo]],tbFinanciamento[Valor pago]),""))</f>
        <v/>
      </c>
      <c r="I39" s="80" t="str">
        <f>IF(tbVeiculos[[#This Row],[Veículo]]="","",IFERROR(tbVeiculos[[#This Row],[Total finaciamento (R$)]]-tbVeiculos[[#This Row],[Total pago (R$)]],0))</f>
        <v/>
      </c>
      <c r="J39" s="164"/>
      <c r="K39" s="165"/>
      <c r="L39" s="165"/>
      <c r="M39" s="165"/>
      <c r="N39" s="167"/>
      <c r="O39" s="151" t="str">
        <f t="shared" ca="1" si="1"/>
        <v/>
      </c>
      <c r="P39" s="117" t="str">
        <f>IF(AND(tbVeiculos[[#This Row],[Marca]]&lt;&gt;"",tbVeiculos[[#This Row],[Placa]]&lt;&gt;""),tbVeiculos[[#This Row],[Marca]]&amp;"_"&amp;tbVeiculos[[#This Row],[Placa]],"")</f>
        <v/>
      </c>
      <c r="Q39" s="138" t="str">
        <f>IF(tbVeiculos[[#This Row],[Veículo]]="","",IFERROR((tbVeiculos[[#This Row],[Maior km]]-tbVeiculos[[#This Row],[Menor km]])/tbVeiculos[[#This Row],[Manutenções]],""))</f>
        <v/>
      </c>
      <c r="R39" s="138" t="str">
        <f>IF(tbVeiculos[[#This Row],[Veículo]]="","",IF(tbVeiculos[[#This Row],[Km de Cadastro]]="",0,tbVeiculos[[#This Row],[Km de Cadastro]]))</f>
        <v/>
      </c>
      <c r="S39" s="138" t="str">
        <f t="array" ref="S3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9" s="138" t="str">
        <f>IF(tbVeiculos[[#This Row],[Veículo]]="","",IFERROR(COUNTIF(tbManutencao[Veículo],tbVeiculos[[#This Row],[Veículo]]),""))</f>
        <v/>
      </c>
    </row>
    <row r="40" spans="2:20" ht="24.95" customHeight="1" x14ac:dyDescent="0.25">
      <c r="B40" s="162"/>
      <c r="C40" s="162"/>
      <c r="D40" s="162"/>
      <c r="E40" s="162"/>
      <c r="F40" s="162"/>
      <c r="G40" s="163"/>
      <c r="H40" s="80" t="str">
        <f>IF(tbVeiculos[[#This Row],[Veículo]]="","",IFERROR(SUMIF(tbFinanciamento[Veículo],tbVeiculos[[#This Row],[Veículo]],tbFinanciamento[Valor pago]),""))</f>
        <v/>
      </c>
      <c r="I40" s="80" t="str">
        <f>IF(tbVeiculos[[#This Row],[Veículo]]="","",IFERROR(tbVeiculos[[#This Row],[Total finaciamento (R$)]]-tbVeiculos[[#This Row],[Total pago (R$)]],0))</f>
        <v/>
      </c>
      <c r="J40" s="164"/>
      <c r="K40" s="165"/>
      <c r="L40" s="165"/>
      <c r="M40" s="165"/>
      <c r="N40" s="167"/>
      <c r="O40" s="151" t="str">
        <f t="shared" ca="1" si="1"/>
        <v/>
      </c>
      <c r="P40" s="117" t="str">
        <f>IF(AND(tbVeiculos[[#This Row],[Marca]]&lt;&gt;"",tbVeiculos[[#This Row],[Placa]]&lt;&gt;""),tbVeiculos[[#This Row],[Marca]]&amp;"_"&amp;tbVeiculos[[#This Row],[Placa]],"")</f>
        <v/>
      </c>
      <c r="Q40" s="138" t="str">
        <f>IF(tbVeiculos[[#This Row],[Veículo]]="","",IFERROR((tbVeiculos[[#This Row],[Maior km]]-tbVeiculos[[#This Row],[Menor km]])/tbVeiculos[[#This Row],[Manutenções]],""))</f>
        <v/>
      </c>
      <c r="R40" s="138" t="str">
        <f>IF(tbVeiculos[[#This Row],[Veículo]]="","",IF(tbVeiculos[[#This Row],[Km de Cadastro]]="",0,tbVeiculos[[#This Row],[Km de Cadastro]]))</f>
        <v/>
      </c>
      <c r="S40" s="138" t="str">
        <f t="array" ref="S4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0" s="138" t="str">
        <f>IF(tbVeiculos[[#This Row],[Veículo]]="","",IFERROR(COUNTIF(tbManutencao[Veículo],tbVeiculos[[#This Row],[Veículo]]),""))</f>
        <v/>
      </c>
    </row>
    <row r="41" spans="2:20" ht="24.95" customHeight="1" x14ac:dyDescent="0.25">
      <c r="B41" s="162"/>
      <c r="C41" s="162"/>
      <c r="D41" s="162"/>
      <c r="E41" s="162"/>
      <c r="F41" s="162"/>
      <c r="G41" s="163"/>
      <c r="H41" s="80" t="str">
        <f>IF(tbVeiculos[[#This Row],[Veículo]]="","",IFERROR(SUMIF(tbFinanciamento[Veículo],tbVeiculos[[#This Row],[Veículo]],tbFinanciamento[Valor pago]),""))</f>
        <v/>
      </c>
      <c r="I41" s="80" t="str">
        <f>IF(tbVeiculos[[#This Row],[Veículo]]="","",IFERROR(tbVeiculos[[#This Row],[Total finaciamento (R$)]]-tbVeiculos[[#This Row],[Total pago (R$)]],0))</f>
        <v/>
      </c>
      <c r="J41" s="164"/>
      <c r="K41" s="165"/>
      <c r="L41" s="165"/>
      <c r="M41" s="165"/>
      <c r="N41" s="167"/>
      <c r="O41" s="151" t="str">
        <f t="shared" ca="1" si="1"/>
        <v/>
      </c>
      <c r="P41" s="117" t="str">
        <f>IF(AND(tbVeiculos[[#This Row],[Marca]]&lt;&gt;"",tbVeiculos[[#This Row],[Placa]]&lt;&gt;""),tbVeiculos[[#This Row],[Marca]]&amp;"_"&amp;tbVeiculos[[#This Row],[Placa]],"")</f>
        <v/>
      </c>
      <c r="Q41" s="138" t="str">
        <f>IF(tbVeiculos[[#This Row],[Veículo]]="","",IFERROR((tbVeiculos[[#This Row],[Maior km]]-tbVeiculos[[#This Row],[Menor km]])/tbVeiculos[[#This Row],[Manutenções]],""))</f>
        <v/>
      </c>
      <c r="R41" s="138" t="str">
        <f>IF(tbVeiculos[[#This Row],[Veículo]]="","",IF(tbVeiculos[[#This Row],[Km de Cadastro]]="",0,tbVeiculos[[#This Row],[Km de Cadastro]]))</f>
        <v/>
      </c>
      <c r="S41" s="138" t="str">
        <f t="array" ref="S4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1" s="138" t="str">
        <f>IF(tbVeiculos[[#This Row],[Veículo]]="","",IFERROR(COUNTIF(tbManutencao[Veículo],tbVeiculos[[#This Row],[Veículo]]),""))</f>
        <v/>
      </c>
    </row>
    <row r="42" spans="2:20" ht="24.95" customHeight="1" x14ac:dyDescent="0.25">
      <c r="B42" s="162"/>
      <c r="C42" s="162"/>
      <c r="D42" s="162"/>
      <c r="E42" s="162"/>
      <c r="F42" s="162"/>
      <c r="G42" s="163"/>
      <c r="H42" s="80" t="str">
        <f>IF(tbVeiculos[[#This Row],[Veículo]]="","",IFERROR(SUMIF(tbFinanciamento[Veículo],tbVeiculos[[#This Row],[Veículo]],tbFinanciamento[Valor pago]),""))</f>
        <v/>
      </c>
      <c r="I42" s="80" t="str">
        <f>IF(tbVeiculos[[#This Row],[Veículo]]="","",IFERROR(tbVeiculos[[#This Row],[Total finaciamento (R$)]]-tbVeiculos[[#This Row],[Total pago (R$)]],0))</f>
        <v/>
      </c>
      <c r="J42" s="164"/>
      <c r="K42" s="165"/>
      <c r="L42" s="165"/>
      <c r="M42" s="165"/>
      <c r="N42" s="167"/>
      <c r="O42" s="151" t="str">
        <f t="shared" ca="1" si="1"/>
        <v/>
      </c>
      <c r="P42" s="117" t="str">
        <f>IF(AND(tbVeiculos[[#This Row],[Marca]]&lt;&gt;"",tbVeiculos[[#This Row],[Placa]]&lt;&gt;""),tbVeiculos[[#This Row],[Marca]]&amp;"_"&amp;tbVeiculos[[#This Row],[Placa]],"")</f>
        <v/>
      </c>
      <c r="Q42" s="138" t="str">
        <f>IF(tbVeiculos[[#This Row],[Veículo]]="","",IFERROR((tbVeiculos[[#This Row],[Maior km]]-tbVeiculos[[#This Row],[Menor km]])/tbVeiculos[[#This Row],[Manutenções]],""))</f>
        <v/>
      </c>
      <c r="R42" s="138" t="str">
        <f>IF(tbVeiculos[[#This Row],[Veículo]]="","",IF(tbVeiculos[[#This Row],[Km de Cadastro]]="",0,tbVeiculos[[#This Row],[Km de Cadastro]]))</f>
        <v/>
      </c>
      <c r="S42" s="138" t="str">
        <f t="array" ref="S4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2" s="138" t="str">
        <f>IF(tbVeiculos[[#This Row],[Veículo]]="","",IFERROR(COUNTIF(tbManutencao[Veículo],tbVeiculos[[#This Row],[Veículo]]),""))</f>
        <v/>
      </c>
    </row>
    <row r="43" spans="2:20" ht="24.95" customHeight="1" x14ac:dyDescent="0.25">
      <c r="B43" s="162"/>
      <c r="C43" s="162"/>
      <c r="D43" s="162"/>
      <c r="E43" s="162"/>
      <c r="F43" s="162"/>
      <c r="G43" s="163"/>
      <c r="H43" s="80" t="str">
        <f>IF(tbVeiculos[[#This Row],[Veículo]]="","",IFERROR(SUMIF(tbFinanciamento[Veículo],tbVeiculos[[#This Row],[Veículo]],tbFinanciamento[Valor pago]),""))</f>
        <v/>
      </c>
      <c r="I43" s="80" t="str">
        <f>IF(tbVeiculos[[#This Row],[Veículo]]="","",IFERROR(tbVeiculos[[#This Row],[Total finaciamento (R$)]]-tbVeiculos[[#This Row],[Total pago (R$)]],0))</f>
        <v/>
      </c>
      <c r="J43" s="164"/>
      <c r="K43" s="165"/>
      <c r="L43" s="165"/>
      <c r="M43" s="165"/>
      <c r="N43" s="167"/>
      <c r="O43" s="151" t="str">
        <f t="shared" ca="1" si="1"/>
        <v/>
      </c>
      <c r="P43" s="117" t="str">
        <f>IF(AND(tbVeiculos[[#This Row],[Marca]]&lt;&gt;"",tbVeiculos[[#This Row],[Placa]]&lt;&gt;""),tbVeiculos[[#This Row],[Marca]]&amp;"_"&amp;tbVeiculos[[#This Row],[Placa]],"")</f>
        <v/>
      </c>
      <c r="Q43" s="138" t="str">
        <f>IF(tbVeiculos[[#This Row],[Veículo]]="","",IFERROR((tbVeiculos[[#This Row],[Maior km]]-tbVeiculos[[#This Row],[Menor km]])/tbVeiculos[[#This Row],[Manutenções]],""))</f>
        <v/>
      </c>
      <c r="R43" s="138" t="str">
        <f>IF(tbVeiculos[[#This Row],[Veículo]]="","",IF(tbVeiculos[[#This Row],[Km de Cadastro]]="",0,tbVeiculos[[#This Row],[Km de Cadastro]]))</f>
        <v/>
      </c>
      <c r="S43" s="138" t="str">
        <f t="array" ref="S4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3" s="138" t="str">
        <f>IF(tbVeiculos[[#This Row],[Veículo]]="","",IFERROR(COUNTIF(tbManutencao[Veículo],tbVeiculos[[#This Row],[Veículo]]),""))</f>
        <v/>
      </c>
    </row>
    <row r="44" spans="2:20" ht="24.95" customHeight="1" x14ac:dyDescent="0.25">
      <c r="B44" s="162"/>
      <c r="C44" s="162"/>
      <c r="D44" s="162"/>
      <c r="E44" s="162"/>
      <c r="F44" s="162"/>
      <c r="G44" s="163"/>
      <c r="H44" s="80" t="str">
        <f>IF(tbVeiculos[[#This Row],[Veículo]]="","",IFERROR(SUMIF(tbFinanciamento[Veículo],tbVeiculos[[#This Row],[Veículo]],tbFinanciamento[Valor pago]),""))</f>
        <v/>
      </c>
      <c r="I44" s="80" t="str">
        <f>IF(tbVeiculos[[#This Row],[Veículo]]="","",IFERROR(tbVeiculos[[#This Row],[Total finaciamento (R$)]]-tbVeiculos[[#This Row],[Total pago (R$)]],0))</f>
        <v/>
      </c>
      <c r="J44" s="164"/>
      <c r="K44" s="165"/>
      <c r="L44" s="165"/>
      <c r="M44" s="165"/>
      <c r="N44" s="167"/>
      <c r="O44" s="151" t="str">
        <f t="shared" ca="1" si="1"/>
        <v/>
      </c>
      <c r="P44" s="117" t="str">
        <f>IF(AND(tbVeiculos[[#This Row],[Marca]]&lt;&gt;"",tbVeiculos[[#This Row],[Placa]]&lt;&gt;""),tbVeiculos[[#This Row],[Marca]]&amp;"_"&amp;tbVeiculos[[#This Row],[Placa]],"")</f>
        <v/>
      </c>
      <c r="Q44" s="138" t="str">
        <f>IF(tbVeiculos[[#This Row],[Veículo]]="","",IFERROR((tbVeiculos[[#This Row],[Maior km]]-tbVeiculos[[#This Row],[Menor km]])/tbVeiculos[[#This Row],[Manutenções]],""))</f>
        <v/>
      </c>
      <c r="R44" s="138" t="str">
        <f>IF(tbVeiculos[[#This Row],[Veículo]]="","",IF(tbVeiculos[[#This Row],[Km de Cadastro]]="",0,tbVeiculos[[#This Row],[Km de Cadastro]]))</f>
        <v/>
      </c>
      <c r="S44" s="138" t="str">
        <f t="array" ref="S4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4" s="138" t="str">
        <f>IF(tbVeiculos[[#This Row],[Veículo]]="","",IFERROR(COUNTIF(tbManutencao[Veículo],tbVeiculos[[#This Row],[Veículo]]),""))</f>
        <v/>
      </c>
    </row>
    <row r="45" spans="2:20" ht="24.95" customHeight="1" x14ac:dyDescent="0.25">
      <c r="B45" s="162"/>
      <c r="C45" s="162"/>
      <c r="D45" s="162"/>
      <c r="E45" s="162"/>
      <c r="F45" s="162"/>
      <c r="G45" s="163"/>
      <c r="H45" s="80" t="str">
        <f>IF(tbVeiculos[[#This Row],[Veículo]]="","",IFERROR(SUMIF(tbFinanciamento[Veículo],tbVeiculos[[#This Row],[Veículo]],tbFinanciamento[Valor pago]),""))</f>
        <v/>
      </c>
      <c r="I45" s="80" t="str">
        <f>IF(tbVeiculos[[#This Row],[Veículo]]="","",IFERROR(tbVeiculos[[#This Row],[Total finaciamento (R$)]]-tbVeiculos[[#This Row],[Total pago (R$)]],0))</f>
        <v/>
      </c>
      <c r="J45" s="164"/>
      <c r="K45" s="165"/>
      <c r="L45" s="165"/>
      <c r="M45" s="165"/>
      <c r="N45" s="167"/>
      <c r="O45" s="151" t="str">
        <f t="shared" ca="1" si="1"/>
        <v/>
      </c>
      <c r="P45" s="117" t="str">
        <f>IF(AND(tbVeiculos[[#This Row],[Marca]]&lt;&gt;"",tbVeiculos[[#This Row],[Placa]]&lt;&gt;""),tbVeiculos[[#This Row],[Marca]]&amp;"_"&amp;tbVeiculos[[#This Row],[Placa]],"")</f>
        <v/>
      </c>
      <c r="Q45" s="138" t="str">
        <f>IF(tbVeiculos[[#This Row],[Veículo]]="","",IFERROR((tbVeiculos[[#This Row],[Maior km]]-tbVeiculos[[#This Row],[Menor km]])/tbVeiculos[[#This Row],[Manutenções]],""))</f>
        <v/>
      </c>
      <c r="R45" s="138" t="str">
        <f>IF(tbVeiculos[[#This Row],[Veículo]]="","",IF(tbVeiculos[[#This Row],[Km de Cadastro]]="",0,tbVeiculos[[#This Row],[Km de Cadastro]]))</f>
        <v/>
      </c>
      <c r="S45" s="138" t="str">
        <f t="array" ref="S4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5" s="138" t="str">
        <f>IF(tbVeiculos[[#This Row],[Veículo]]="","",IFERROR(COUNTIF(tbManutencao[Veículo],tbVeiculos[[#This Row],[Veículo]]),""))</f>
        <v/>
      </c>
    </row>
    <row r="46" spans="2:20" ht="24.95" customHeight="1" x14ac:dyDescent="0.25">
      <c r="B46" s="162"/>
      <c r="C46" s="162"/>
      <c r="D46" s="162"/>
      <c r="E46" s="162"/>
      <c r="F46" s="162"/>
      <c r="G46" s="163"/>
      <c r="H46" s="80" t="str">
        <f>IF(tbVeiculos[[#This Row],[Veículo]]="","",IFERROR(SUMIF(tbFinanciamento[Veículo],tbVeiculos[[#This Row],[Veículo]],tbFinanciamento[Valor pago]),""))</f>
        <v/>
      </c>
      <c r="I46" s="80" t="str">
        <f>IF(tbVeiculos[[#This Row],[Veículo]]="","",IFERROR(tbVeiculos[[#This Row],[Total finaciamento (R$)]]-tbVeiculos[[#This Row],[Total pago (R$)]],0))</f>
        <v/>
      </c>
      <c r="J46" s="164"/>
      <c r="K46" s="165"/>
      <c r="L46" s="165"/>
      <c r="M46" s="165"/>
      <c r="N46" s="167"/>
      <c r="O46" s="151" t="str">
        <f t="shared" ca="1" si="1"/>
        <v/>
      </c>
      <c r="P46" s="117" t="str">
        <f>IF(AND(tbVeiculos[[#This Row],[Marca]]&lt;&gt;"",tbVeiculos[[#This Row],[Placa]]&lt;&gt;""),tbVeiculos[[#This Row],[Marca]]&amp;"_"&amp;tbVeiculos[[#This Row],[Placa]],"")</f>
        <v/>
      </c>
      <c r="Q46" s="138" t="str">
        <f>IF(tbVeiculos[[#This Row],[Veículo]]="","",IFERROR((tbVeiculos[[#This Row],[Maior km]]-tbVeiculos[[#This Row],[Menor km]])/tbVeiculos[[#This Row],[Manutenções]],""))</f>
        <v/>
      </c>
      <c r="R46" s="138" t="str">
        <f>IF(tbVeiculos[[#This Row],[Veículo]]="","",IF(tbVeiculos[[#This Row],[Km de Cadastro]]="",0,tbVeiculos[[#This Row],[Km de Cadastro]]))</f>
        <v/>
      </c>
      <c r="S46" s="138" t="str">
        <f t="array" ref="S4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6" s="138" t="str">
        <f>IF(tbVeiculos[[#This Row],[Veículo]]="","",IFERROR(COUNTIF(tbManutencao[Veículo],tbVeiculos[[#This Row],[Veículo]]),""))</f>
        <v/>
      </c>
    </row>
    <row r="47" spans="2:20" ht="24.95" customHeight="1" x14ac:dyDescent="0.25">
      <c r="B47" s="162"/>
      <c r="C47" s="162"/>
      <c r="D47" s="162"/>
      <c r="E47" s="162"/>
      <c r="F47" s="162"/>
      <c r="G47" s="163"/>
      <c r="H47" s="80" t="str">
        <f>IF(tbVeiculos[[#This Row],[Veículo]]="","",IFERROR(SUMIF(tbFinanciamento[Veículo],tbVeiculos[[#This Row],[Veículo]],tbFinanciamento[Valor pago]),""))</f>
        <v/>
      </c>
      <c r="I47" s="80" t="str">
        <f>IF(tbVeiculos[[#This Row],[Veículo]]="","",IFERROR(tbVeiculos[[#This Row],[Total finaciamento (R$)]]-tbVeiculos[[#This Row],[Total pago (R$)]],0))</f>
        <v/>
      </c>
      <c r="J47" s="164"/>
      <c r="K47" s="165"/>
      <c r="L47" s="165"/>
      <c r="M47" s="165"/>
      <c r="N47" s="167"/>
      <c r="O47" s="151" t="str">
        <f t="shared" ca="1" si="1"/>
        <v/>
      </c>
      <c r="P47" s="117" t="str">
        <f>IF(AND(tbVeiculos[[#This Row],[Marca]]&lt;&gt;"",tbVeiculos[[#This Row],[Placa]]&lt;&gt;""),tbVeiculos[[#This Row],[Marca]]&amp;"_"&amp;tbVeiculos[[#This Row],[Placa]],"")</f>
        <v/>
      </c>
      <c r="Q47" s="138" t="str">
        <f>IF(tbVeiculos[[#This Row],[Veículo]]="","",IFERROR((tbVeiculos[[#This Row],[Maior km]]-tbVeiculos[[#This Row],[Menor km]])/tbVeiculos[[#This Row],[Manutenções]],""))</f>
        <v/>
      </c>
      <c r="R47" s="138" t="str">
        <f>IF(tbVeiculos[[#This Row],[Veículo]]="","",IF(tbVeiculos[[#This Row],[Km de Cadastro]]="",0,tbVeiculos[[#This Row],[Km de Cadastro]]))</f>
        <v/>
      </c>
      <c r="S47" s="138" t="str">
        <f t="array" ref="S4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7" s="138" t="str">
        <f>IF(tbVeiculos[[#This Row],[Veículo]]="","",IFERROR(COUNTIF(tbManutencao[Veículo],tbVeiculos[[#This Row],[Veículo]]),""))</f>
        <v/>
      </c>
    </row>
    <row r="48" spans="2:20" ht="24.95" customHeight="1" x14ac:dyDescent="0.25">
      <c r="B48" s="162"/>
      <c r="C48" s="162"/>
      <c r="D48" s="162"/>
      <c r="E48" s="162"/>
      <c r="F48" s="162"/>
      <c r="G48" s="163"/>
      <c r="H48" s="80" t="str">
        <f>IF(tbVeiculos[[#This Row],[Veículo]]="","",IFERROR(SUMIF(tbFinanciamento[Veículo],tbVeiculos[[#This Row],[Veículo]],tbFinanciamento[Valor pago]),""))</f>
        <v/>
      </c>
      <c r="I48" s="80" t="str">
        <f>IF(tbVeiculos[[#This Row],[Veículo]]="","",IFERROR(tbVeiculos[[#This Row],[Total finaciamento (R$)]]-tbVeiculos[[#This Row],[Total pago (R$)]],0))</f>
        <v/>
      </c>
      <c r="J48" s="164"/>
      <c r="K48" s="165"/>
      <c r="L48" s="165"/>
      <c r="M48" s="165"/>
      <c r="N48" s="167"/>
      <c r="O48" s="151" t="str">
        <f t="shared" ca="1" si="1"/>
        <v/>
      </c>
      <c r="P48" s="117" t="str">
        <f>IF(AND(tbVeiculos[[#This Row],[Marca]]&lt;&gt;"",tbVeiculos[[#This Row],[Placa]]&lt;&gt;""),tbVeiculos[[#This Row],[Marca]]&amp;"_"&amp;tbVeiculos[[#This Row],[Placa]],"")</f>
        <v/>
      </c>
      <c r="Q48" s="138" t="str">
        <f>IF(tbVeiculos[[#This Row],[Veículo]]="","",IFERROR((tbVeiculos[[#This Row],[Maior km]]-tbVeiculos[[#This Row],[Menor km]])/tbVeiculos[[#This Row],[Manutenções]],""))</f>
        <v/>
      </c>
      <c r="R48" s="138" t="str">
        <f>IF(tbVeiculos[[#This Row],[Veículo]]="","",IF(tbVeiculos[[#This Row],[Km de Cadastro]]="",0,tbVeiculos[[#This Row],[Km de Cadastro]]))</f>
        <v/>
      </c>
      <c r="S48" s="138" t="str">
        <f t="array" ref="S4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8" s="138" t="str">
        <f>IF(tbVeiculos[[#This Row],[Veículo]]="","",IFERROR(COUNTIF(tbManutencao[Veículo],tbVeiculos[[#This Row],[Veículo]]),""))</f>
        <v/>
      </c>
    </row>
    <row r="49" spans="2:20" ht="24.95" customHeight="1" x14ac:dyDescent="0.25">
      <c r="B49" s="162"/>
      <c r="C49" s="162"/>
      <c r="D49" s="162"/>
      <c r="E49" s="162"/>
      <c r="F49" s="162"/>
      <c r="G49" s="163"/>
      <c r="H49" s="80" t="str">
        <f>IF(tbVeiculos[[#This Row],[Veículo]]="","",IFERROR(SUMIF(tbFinanciamento[Veículo],tbVeiculos[[#This Row],[Veículo]],tbFinanciamento[Valor pago]),""))</f>
        <v/>
      </c>
      <c r="I49" s="80" t="str">
        <f>IF(tbVeiculos[[#This Row],[Veículo]]="","",IFERROR(tbVeiculos[[#This Row],[Total finaciamento (R$)]]-tbVeiculos[[#This Row],[Total pago (R$)]],0))</f>
        <v/>
      </c>
      <c r="J49" s="164"/>
      <c r="K49" s="165"/>
      <c r="L49" s="165"/>
      <c r="M49" s="165"/>
      <c r="N49" s="167"/>
      <c r="O49" s="151" t="str">
        <f t="shared" ca="1" si="1"/>
        <v/>
      </c>
      <c r="P49" s="117" t="str">
        <f>IF(AND(tbVeiculos[[#This Row],[Marca]]&lt;&gt;"",tbVeiculos[[#This Row],[Placa]]&lt;&gt;""),tbVeiculos[[#This Row],[Marca]]&amp;"_"&amp;tbVeiculos[[#This Row],[Placa]],"")</f>
        <v/>
      </c>
      <c r="Q49" s="138" t="str">
        <f>IF(tbVeiculos[[#This Row],[Veículo]]="","",IFERROR((tbVeiculos[[#This Row],[Maior km]]-tbVeiculos[[#This Row],[Menor km]])/tbVeiculos[[#This Row],[Manutenções]],""))</f>
        <v/>
      </c>
      <c r="R49" s="138" t="str">
        <f>IF(tbVeiculos[[#This Row],[Veículo]]="","",IF(tbVeiculos[[#This Row],[Km de Cadastro]]="",0,tbVeiculos[[#This Row],[Km de Cadastro]]))</f>
        <v/>
      </c>
      <c r="S49" s="138" t="str">
        <f t="array" ref="S4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9" s="138" t="str">
        <f>IF(tbVeiculos[[#This Row],[Veículo]]="","",IFERROR(COUNTIF(tbManutencao[Veículo],tbVeiculos[[#This Row],[Veículo]]),""))</f>
        <v/>
      </c>
    </row>
    <row r="50" spans="2:20" ht="24.95" customHeight="1" x14ac:dyDescent="0.25">
      <c r="B50" s="162"/>
      <c r="C50" s="162"/>
      <c r="D50" s="162"/>
      <c r="E50" s="162"/>
      <c r="F50" s="162"/>
      <c r="G50" s="163"/>
      <c r="H50" s="80" t="str">
        <f>IF(tbVeiculos[[#This Row],[Veículo]]="","",IFERROR(SUMIF(tbFinanciamento[Veículo],tbVeiculos[[#This Row],[Veículo]],tbFinanciamento[Valor pago]),""))</f>
        <v/>
      </c>
      <c r="I50" s="80" t="str">
        <f>IF(tbVeiculos[[#This Row],[Veículo]]="","",IFERROR(tbVeiculos[[#This Row],[Total finaciamento (R$)]]-tbVeiculos[[#This Row],[Total pago (R$)]],0))</f>
        <v/>
      </c>
      <c r="J50" s="164"/>
      <c r="K50" s="165"/>
      <c r="L50" s="165"/>
      <c r="M50" s="165"/>
      <c r="N50" s="167"/>
      <c r="O50" s="151" t="str">
        <f t="shared" ca="1" si="1"/>
        <v/>
      </c>
      <c r="P50" s="117" t="str">
        <f>IF(AND(tbVeiculos[[#This Row],[Marca]]&lt;&gt;"",tbVeiculos[[#This Row],[Placa]]&lt;&gt;""),tbVeiculos[[#This Row],[Marca]]&amp;"_"&amp;tbVeiculos[[#This Row],[Placa]],"")</f>
        <v/>
      </c>
      <c r="Q50" s="138" t="str">
        <f>IF(tbVeiculos[[#This Row],[Veículo]]="","",IFERROR((tbVeiculos[[#This Row],[Maior km]]-tbVeiculos[[#This Row],[Menor km]])/tbVeiculos[[#This Row],[Manutenções]],""))</f>
        <v/>
      </c>
      <c r="R50" s="138" t="str">
        <f>IF(tbVeiculos[[#This Row],[Veículo]]="","",IF(tbVeiculos[[#This Row],[Km de Cadastro]]="",0,tbVeiculos[[#This Row],[Km de Cadastro]]))</f>
        <v/>
      </c>
      <c r="S50" s="138" t="str">
        <f t="array" ref="S5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50" s="138" t="str">
        <f>IF(tbVeiculos[[#This Row],[Veículo]]="","",IFERROR(COUNTIF(tbManutencao[Veículo],tbVeiculos[[#This Row],[Veículo]]),""))</f>
        <v/>
      </c>
    </row>
    <row r="51" spans="2:20" ht="24.95" customHeight="1" x14ac:dyDescent="0.25">
      <c r="B51" s="162"/>
      <c r="C51" s="162"/>
      <c r="D51" s="162"/>
      <c r="E51" s="162"/>
      <c r="F51" s="162"/>
      <c r="G51" s="163"/>
      <c r="H51" s="80" t="str">
        <f>IF(tbVeiculos[[#This Row],[Veículo]]="","",IFERROR(SUMIF(tbFinanciamento[Veículo],tbVeiculos[[#This Row],[Veículo]],tbFinanciamento[Valor pago]),""))</f>
        <v/>
      </c>
      <c r="I51" s="80" t="str">
        <f>IF(tbVeiculos[[#This Row],[Veículo]]="","",IFERROR(tbVeiculos[[#This Row],[Total finaciamento (R$)]]-tbVeiculos[[#This Row],[Total pago (R$)]],0))</f>
        <v/>
      </c>
      <c r="J51" s="164"/>
      <c r="K51" s="165"/>
      <c r="L51" s="165"/>
      <c r="M51" s="165"/>
      <c r="N51" s="167"/>
      <c r="O51" s="151" t="str">
        <f t="shared" ca="1" si="1"/>
        <v/>
      </c>
      <c r="P51" s="117" t="str">
        <f>IF(AND(tbVeiculos[[#This Row],[Marca]]&lt;&gt;"",tbVeiculos[[#This Row],[Placa]]&lt;&gt;""),tbVeiculos[[#This Row],[Marca]]&amp;"_"&amp;tbVeiculos[[#This Row],[Placa]],"")</f>
        <v/>
      </c>
      <c r="Q51" s="138" t="str">
        <f>IF(tbVeiculos[[#This Row],[Veículo]]="","",IFERROR((tbVeiculos[[#This Row],[Maior km]]-tbVeiculos[[#This Row],[Menor km]])/tbVeiculos[[#This Row],[Manutenções]],""))</f>
        <v/>
      </c>
      <c r="R51" s="138" t="str">
        <f>IF(tbVeiculos[[#This Row],[Veículo]]="","",IF(tbVeiculos[[#This Row],[Km de Cadastro]]="",0,tbVeiculos[[#This Row],[Km de Cadastro]]))</f>
        <v/>
      </c>
      <c r="S51" s="138" t="str">
        <f t="array" ref="S5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51" s="138" t="str">
        <f>IF(tbVeiculos[[#This Row],[Veículo]]="","",IFERROR(COUNTIF(tbManutencao[Veículo],tbVeiculos[[#This Row],[Veículo]]),""))</f>
        <v/>
      </c>
    </row>
    <row r="52" spans="2:20" ht="24.95" customHeight="1" x14ac:dyDescent="0.25">
      <c r="B52" s="162"/>
      <c r="C52" s="162"/>
      <c r="D52" s="162"/>
      <c r="E52" s="162"/>
      <c r="F52" s="162"/>
      <c r="G52" s="163"/>
      <c r="H52" s="80" t="str">
        <f>IF(tbVeiculos[[#This Row],[Veículo]]="","",IFERROR(SUMIF(tbFinanciamento[Veículo],tbVeiculos[[#This Row],[Veículo]],tbFinanciamento[Valor pago]),""))</f>
        <v/>
      </c>
      <c r="I52" s="80" t="str">
        <f>IF(tbVeiculos[[#This Row],[Veículo]]="","",IFERROR(tbVeiculos[[#This Row],[Total finaciamento (R$)]]-tbVeiculos[[#This Row],[Total pago (R$)]],0))</f>
        <v/>
      </c>
      <c r="J52" s="164"/>
      <c r="K52" s="165"/>
      <c r="L52" s="165"/>
      <c r="M52" s="165"/>
      <c r="N52" s="167"/>
      <c r="O52" s="151" t="str">
        <f t="shared" ca="1" si="1"/>
        <v/>
      </c>
      <c r="P52" s="117" t="str">
        <f>IF(AND(tbVeiculos[[#This Row],[Marca]]&lt;&gt;"",tbVeiculos[[#This Row],[Placa]]&lt;&gt;""),tbVeiculos[[#This Row],[Marca]]&amp;"_"&amp;tbVeiculos[[#This Row],[Placa]],"")</f>
        <v/>
      </c>
      <c r="Q52" s="138" t="str">
        <f>IF(tbVeiculos[[#This Row],[Veículo]]="","",IFERROR((tbVeiculos[[#This Row],[Maior km]]-tbVeiculos[[#This Row],[Menor km]])/tbVeiculos[[#This Row],[Manutenções]],""))</f>
        <v/>
      </c>
      <c r="R52" s="138" t="str">
        <f>IF(tbVeiculos[[#This Row],[Veículo]]="","",IF(tbVeiculos[[#This Row],[Km de Cadastro]]="",0,tbVeiculos[[#This Row],[Km de Cadastro]]))</f>
        <v/>
      </c>
      <c r="S52" s="138" t="str">
        <f t="array" ref="S5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52" s="138" t="str">
        <f>IF(tbVeiculos[[#This Row],[Veículo]]="","",IFERROR(COUNTIF(tbManutencao[Veículo],tbVeiculos[[#This Row],[Veículo]]),""))</f>
        <v/>
      </c>
    </row>
    <row r="53" spans="2:20" ht="24.95" customHeight="1" x14ac:dyDescent="0.25">
      <c r="B53" s="162"/>
      <c r="C53" s="162"/>
      <c r="D53" s="162"/>
      <c r="E53" s="162"/>
      <c r="F53" s="162"/>
      <c r="G53" s="163"/>
      <c r="H53" s="80" t="str">
        <f>IF(tbVeiculos[[#This Row],[Veículo]]="","",IFERROR(SUMIF(tbFinanciamento[Veículo],tbVeiculos[[#This Row],[Veículo]],tbFinanciamento[Valor pago]),""))</f>
        <v/>
      </c>
      <c r="I53" s="80" t="str">
        <f>IF(tbVeiculos[[#This Row],[Veículo]]="","",IFERROR(tbVeiculos[[#This Row],[Total finaciamento (R$)]]-tbVeiculos[[#This Row],[Total pago (R$)]],0))</f>
        <v/>
      </c>
      <c r="J53" s="164"/>
      <c r="K53" s="165"/>
      <c r="L53" s="165"/>
      <c r="M53" s="165"/>
      <c r="N53" s="167"/>
      <c r="O53" s="151" t="str">
        <f t="shared" ca="1" si="1"/>
        <v/>
      </c>
      <c r="P53" s="117" t="str">
        <f>IF(AND(tbVeiculos[[#This Row],[Marca]]&lt;&gt;"",tbVeiculos[[#This Row],[Placa]]&lt;&gt;""),tbVeiculos[[#This Row],[Marca]]&amp;"_"&amp;tbVeiculos[[#This Row],[Placa]],"")</f>
        <v/>
      </c>
      <c r="Q53" s="138" t="str">
        <f>IF(tbVeiculos[[#This Row],[Veículo]]="","",IFERROR((tbVeiculos[[#This Row],[Maior km]]-tbVeiculos[[#This Row],[Menor km]])/tbVeiculos[[#This Row],[Manutenções]],""))</f>
        <v/>
      </c>
      <c r="R53" s="138" t="str">
        <f>IF(tbVeiculos[[#This Row],[Veículo]]="","",IF(tbVeiculos[[#This Row],[Km de Cadastro]]="",0,tbVeiculos[[#This Row],[Km de Cadastro]]))</f>
        <v/>
      </c>
      <c r="S53" s="138" t="str">
        <f t="array" ref="S5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53" s="138" t="str">
        <f>IF(tbVeiculos[[#This Row],[Veículo]]="","",IFERROR(COUNTIF(tbManutencao[Veículo],tbVeiculos[[#This Row],[Veículo]]),""))</f>
        <v/>
      </c>
    </row>
    <row r="54" spans="2:20" ht="24.95" customHeight="1" x14ac:dyDescent="0.25">
      <c r="B54" s="162"/>
      <c r="C54" s="162"/>
      <c r="D54" s="162"/>
      <c r="E54" s="162"/>
      <c r="F54" s="162"/>
      <c r="G54" s="163"/>
      <c r="H54" s="80" t="str">
        <f>IF(tbVeiculos[[#This Row],[Veículo]]="","",IFERROR(SUMIF(tbFinanciamento[Veículo],tbVeiculos[[#This Row],[Veículo]],tbFinanciamento[Valor pago]),""))</f>
        <v/>
      </c>
      <c r="I54" s="80" t="str">
        <f>IF(tbVeiculos[[#This Row],[Veículo]]="","",IFERROR(tbVeiculos[[#This Row],[Total finaciamento (R$)]]-tbVeiculos[[#This Row],[Total pago (R$)]],0))</f>
        <v/>
      </c>
      <c r="J54" s="164"/>
      <c r="K54" s="165"/>
      <c r="L54" s="165"/>
      <c r="M54" s="165"/>
      <c r="N54" s="167"/>
      <c r="O54" s="151" t="str">
        <f t="shared" ca="1" si="1"/>
        <v/>
      </c>
      <c r="P54" s="117" t="str">
        <f>IF(AND(tbVeiculos[[#This Row],[Marca]]&lt;&gt;"",tbVeiculos[[#This Row],[Placa]]&lt;&gt;""),tbVeiculos[[#This Row],[Marca]]&amp;"_"&amp;tbVeiculos[[#This Row],[Placa]],"")</f>
        <v/>
      </c>
      <c r="Q54" s="138" t="str">
        <f>IF(tbVeiculos[[#This Row],[Veículo]]="","",IFERROR((tbVeiculos[[#This Row],[Maior km]]-tbVeiculos[[#This Row],[Menor km]])/tbVeiculos[[#This Row],[Manutenções]],""))</f>
        <v/>
      </c>
      <c r="R54" s="138" t="str">
        <f>IF(tbVeiculos[[#This Row],[Veículo]]="","",IF(tbVeiculos[[#This Row],[Km de Cadastro]]="",0,tbVeiculos[[#This Row],[Km de Cadastro]]))</f>
        <v/>
      </c>
      <c r="S54" s="138" t="str">
        <f t="array" ref="S5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54" s="138" t="str">
        <f>IF(tbVeiculos[[#This Row],[Veículo]]="","",IFERROR(COUNTIF(tbManutencao[Veículo],tbVeiculos[[#This Row],[Veículo]]),""))</f>
        <v/>
      </c>
    </row>
    <row r="55" spans="2:20" ht="24.95" customHeight="1" x14ac:dyDescent="0.25">
      <c r="B55" s="162"/>
      <c r="C55" s="162"/>
      <c r="D55" s="162"/>
      <c r="E55" s="162"/>
      <c r="F55" s="162"/>
      <c r="G55" s="163"/>
      <c r="H55" s="80" t="str">
        <f>IF(tbVeiculos[[#This Row],[Veículo]]="","",IFERROR(SUMIF(tbFinanciamento[Veículo],tbVeiculos[[#This Row],[Veículo]],tbFinanciamento[Valor pago]),""))</f>
        <v/>
      </c>
      <c r="I55" s="80" t="str">
        <f>IF(tbVeiculos[[#This Row],[Veículo]]="","",IFERROR(tbVeiculos[[#This Row],[Total finaciamento (R$)]]-tbVeiculos[[#This Row],[Total pago (R$)]],0))</f>
        <v/>
      </c>
      <c r="J55" s="164"/>
      <c r="K55" s="165"/>
      <c r="L55" s="165"/>
      <c r="M55" s="165"/>
      <c r="N55" s="167"/>
      <c r="O55" s="151" t="str">
        <f t="shared" ca="1" si="1"/>
        <v/>
      </c>
      <c r="P55" s="117" t="str">
        <f>IF(AND(tbVeiculos[[#This Row],[Marca]]&lt;&gt;"",tbVeiculos[[#This Row],[Placa]]&lt;&gt;""),tbVeiculos[[#This Row],[Marca]]&amp;"_"&amp;tbVeiculos[[#This Row],[Placa]],"")</f>
        <v/>
      </c>
      <c r="Q55" s="138" t="str">
        <f>IF(tbVeiculos[[#This Row],[Veículo]]="","",IFERROR((tbVeiculos[[#This Row],[Maior km]]-tbVeiculos[[#This Row],[Menor km]])/tbVeiculos[[#This Row],[Manutenções]],""))</f>
        <v/>
      </c>
      <c r="R55" s="138" t="str">
        <f>IF(tbVeiculos[[#This Row],[Veículo]]="","",IF(tbVeiculos[[#This Row],[Km de Cadastro]]="",0,tbVeiculos[[#This Row],[Km de Cadastro]]))</f>
        <v/>
      </c>
      <c r="S55" s="138" t="str">
        <f t="array" ref="S5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55" s="138" t="str">
        <f>IF(tbVeiculos[[#This Row],[Veículo]]="","",IFERROR(COUNTIF(tbManutencao[Veículo],tbVeiculos[[#This Row],[Veículo]]),""))</f>
        <v/>
      </c>
    </row>
    <row r="56" spans="2:20" ht="24.95" customHeight="1" x14ac:dyDescent="0.25">
      <c r="B56" s="162"/>
      <c r="C56" s="162"/>
      <c r="D56" s="162"/>
      <c r="E56" s="162"/>
      <c r="F56" s="162"/>
      <c r="G56" s="163"/>
      <c r="H56" s="80" t="str">
        <f>IF(tbVeiculos[[#This Row],[Veículo]]="","",IFERROR(SUMIF(tbFinanciamento[Veículo],tbVeiculos[[#This Row],[Veículo]],tbFinanciamento[Valor pago]),""))</f>
        <v/>
      </c>
      <c r="I56" s="80" t="str">
        <f>IF(tbVeiculos[[#This Row],[Veículo]]="","",IFERROR(tbVeiculos[[#This Row],[Total finaciamento (R$)]]-tbVeiculos[[#This Row],[Total pago (R$)]],0))</f>
        <v/>
      </c>
      <c r="J56" s="164"/>
      <c r="K56" s="165"/>
      <c r="L56" s="165"/>
      <c r="M56" s="165"/>
      <c r="N56" s="167"/>
      <c r="O56" s="151" t="str">
        <f t="shared" ca="1" si="1"/>
        <v/>
      </c>
      <c r="P56" s="117" t="str">
        <f>IF(AND(tbVeiculos[[#This Row],[Marca]]&lt;&gt;"",tbVeiculos[[#This Row],[Placa]]&lt;&gt;""),tbVeiculos[[#This Row],[Marca]]&amp;"_"&amp;tbVeiculos[[#This Row],[Placa]],"")</f>
        <v/>
      </c>
      <c r="Q56" s="138" t="str">
        <f>IF(tbVeiculos[[#This Row],[Veículo]]="","",IFERROR((tbVeiculos[[#This Row],[Maior km]]-tbVeiculos[[#This Row],[Menor km]])/tbVeiculos[[#This Row],[Manutenções]],""))</f>
        <v/>
      </c>
      <c r="R56" s="138" t="str">
        <f>IF(tbVeiculos[[#This Row],[Veículo]]="","",IF(tbVeiculos[[#This Row],[Km de Cadastro]]="",0,tbVeiculos[[#This Row],[Km de Cadastro]]))</f>
        <v/>
      </c>
      <c r="S56" s="138" t="str">
        <f t="array" ref="S5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56" s="138" t="str">
        <f>IF(tbVeiculos[[#This Row],[Veículo]]="","",IFERROR(COUNTIF(tbManutencao[Veículo],tbVeiculos[[#This Row],[Veículo]]),""))</f>
        <v/>
      </c>
    </row>
    <row r="57" spans="2:20" ht="24.95" customHeight="1" x14ac:dyDescent="0.25">
      <c r="B57" s="162"/>
      <c r="C57" s="162"/>
      <c r="D57" s="162"/>
      <c r="E57" s="162"/>
      <c r="F57" s="162"/>
      <c r="G57" s="163"/>
      <c r="H57" s="80" t="str">
        <f>IF(tbVeiculos[[#This Row],[Veículo]]="","",IFERROR(SUMIF(tbFinanciamento[Veículo],tbVeiculos[[#This Row],[Veículo]],tbFinanciamento[Valor pago]),""))</f>
        <v/>
      </c>
      <c r="I57" s="80" t="str">
        <f>IF(tbVeiculos[[#This Row],[Veículo]]="","",IFERROR(tbVeiculos[[#This Row],[Total finaciamento (R$)]]-tbVeiculos[[#This Row],[Total pago (R$)]],0))</f>
        <v/>
      </c>
      <c r="J57" s="164"/>
      <c r="K57" s="165"/>
      <c r="L57" s="165"/>
      <c r="M57" s="165"/>
      <c r="N57" s="167"/>
      <c r="O57" s="151" t="str">
        <f t="shared" ca="1" si="1"/>
        <v/>
      </c>
      <c r="P57" s="117" t="str">
        <f>IF(AND(tbVeiculos[[#This Row],[Marca]]&lt;&gt;"",tbVeiculos[[#This Row],[Placa]]&lt;&gt;""),tbVeiculos[[#This Row],[Marca]]&amp;"_"&amp;tbVeiculos[[#This Row],[Placa]],"")</f>
        <v/>
      </c>
      <c r="Q57" s="138" t="str">
        <f>IF(tbVeiculos[[#This Row],[Veículo]]="","",IFERROR((tbVeiculos[[#This Row],[Maior km]]-tbVeiculos[[#This Row],[Menor km]])/tbVeiculos[[#This Row],[Manutenções]],""))</f>
        <v/>
      </c>
      <c r="R57" s="138" t="str">
        <f>IF(tbVeiculos[[#This Row],[Veículo]]="","",IF(tbVeiculos[[#This Row],[Km de Cadastro]]="",0,tbVeiculos[[#This Row],[Km de Cadastro]]))</f>
        <v/>
      </c>
      <c r="S57" s="138" t="str">
        <f t="array" ref="S5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57" s="138" t="str">
        <f>IF(tbVeiculos[[#This Row],[Veículo]]="","",IFERROR(COUNTIF(tbManutencao[Veículo],tbVeiculos[[#This Row],[Veículo]]),""))</f>
        <v/>
      </c>
    </row>
    <row r="58" spans="2:20" ht="24.95" customHeight="1" x14ac:dyDescent="0.25">
      <c r="B58" s="162"/>
      <c r="C58" s="162"/>
      <c r="D58" s="162"/>
      <c r="E58" s="162"/>
      <c r="F58" s="162"/>
      <c r="G58" s="163"/>
      <c r="H58" s="80" t="str">
        <f>IF(tbVeiculos[[#This Row],[Veículo]]="","",IFERROR(SUMIF(tbFinanciamento[Veículo],tbVeiculos[[#This Row],[Veículo]],tbFinanciamento[Valor pago]),""))</f>
        <v/>
      </c>
      <c r="I58" s="80" t="str">
        <f>IF(tbVeiculos[[#This Row],[Veículo]]="","",IFERROR(tbVeiculos[[#This Row],[Total finaciamento (R$)]]-tbVeiculos[[#This Row],[Total pago (R$)]],0))</f>
        <v/>
      </c>
      <c r="J58" s="164"/>
      <c r="K58" s="165"/>
      <c r="L58" s="165"/>
      <c r="M58" s="165"/>
      <c r="N58" s="167"/>
      <c r="O58" s="151" t="str">
        <f t="shared" ca="1" si="1"/>
        <v/>
      </c>
      <c r="P58" s="117" t="str">
        <f>IF(AND(tbVeiculos[[#This Row],[Marca]]&lt;&gt;"",tbVeiculos[[#This Row],[Placa]]&lt;&gt;""),tbVeiculos[[#This Row],[Marca]]&amp;"_"&amp;tbVeiculos[[#This Row],[Placa]],"")</f>
        <v/>
      </c>
      <c r="Q58" s="138" t="str">
        <f>IF(tbVeiculos[[#This Row],[Veículo]]="","",IFERROR((tbVeiculos[[#This Row],[Maior km]]-tbVeiculos[[#This Row],[Menor km]])/tbVeiculos[[#This Row],[Manutenções]],""))</f>
        <v/>
      </c>
      <c r="R58" s="138" t="str">
        <f>IF(tbVeiculos[[#This Row],[Veículo]]="","",IF(tbVeiculos[[#This Row],[Km de Cadastro]]="",0,tbVeiculos[[#This Row],[Km de Cadastro]]))</f>
        <v/>
      </c>
      <c r="S58" s="138" t="str">
        <f t="array" ref="S5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58" s="138" t="str">
        <f>IF(tbVeiculos[[#This Row],[Veículo]]="","",IFERROR(COUNTIF(tbManutencao[Veículo],tbVeiculos[[#This Row],[Veículo]]),""))</f>
        <v/>
      </c>
    </row>
    <row r="59" spans="2:20" ht="24.95" customHeight="1" x14ac:dyDescent="0.25">
      <c r="B59" s="162"/>
      <c r="C59" s="162"/>
      <c r="D59" s="162"/>
      <c r="E59" s="162"/>
      <c r="F59" s="162"/>
      <c r="G59" s="163"/>
      <c r="H59" s="80" t="str">
        <f>IF(tbVeiculos[[#This Row],[Veículo]]="","",IFERROR(SUMIF(tbFinanciamento[Veículo],tbVeiculos[[#This Row],[Veículo]],tbFinanciamento[Valor pago]),""))</f>
        <v/>
      </c>
      <c r="I59" s="80" t="str">
        <f>IF(tbVeiculos[[#This Row],[Veículo]]="","",IFERROR(tbVeiculos[[#This Row],[Total finaciamento (R$)]]-tbVeiculos[[#This Row],[Total pago (R$)]],0))</f>
        <v/>
      </c>
      <c r="J59" s="164"/>
      <c r="K59" s="165"/>
      <c r="L59" s="165"/>
      <c r="M59" s="165"/>
      <c r="N59" s="167"/>
      <c r="O59" s="151" t="str">
        <f t="shared" ca="1" si="1"/>
        <v/>
      </c>
      <c r="P59" s="117" t="str">
        <f>IF(AND(tbVeiculos[[#This Row],[Marca]]&lt;&gt;"",tbVeiculos[[#This Row],[Placa]]&lt;&gt;""),tbVeiculos[[#This Row],[Marca]]&amp;"_"&amp;tbVeiculos[[#This Row],[Placa]],"")</f>
        <v/>
      </c>
      <c r="Q59" s="138" t="str">
        <f>IF(tbVeiculos[[#This Row],[Veículo]]="","",IFERROR((tbVeiculos[[#This Row],[Maior km]]-tbVeiculos[[#This Row],[Menor km]])/tbVeiculos[[#This Row],[Manutenções]],""))</f>
        <v/>
      </c>
      <c r="R59" s="138" t="str">
        <f>IF(tbVeiculos[[#This Row],[Veículo]]="","",IF(tbVeiculos[[#This Row],[Km de Cadastro]]="",0,tbVeiculos[[#This Row],[Km de Cadastro]]))</f>
        <v/>
      </c>
      <c r="S59" s="138" t="str">
        <f t="array" ref="S5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59" s="138" t="str">
        <f>IF(tbVeiculos[[#This Row],[Veículo]]="","",IFERROR(COUNTIF(tbManutencao[Veículo],tbVeiculos[[#This Row],[Veículo]]),""))</f>
        <v/>
      </c>
    </row>
    <row r="60" spans="2:20" ht="24.95" customHeight="1" x14ac:dyDescent="0.25">
      <c r="B60" s="162"/>
      <c r="C60" s="162"/>
      <c r="D60" s="162"/>
      <c r="E60" s="162"/>
      <c r="F60" s="162"/>
      <c r="G60" s="163"/>
      <c r="H60" s="80" t="str">
        <f>IF(tbVeiculos[[#This Row],[Veículo]]="","",IFERROR(SUMIF(tbFinanciamento[Veículo],tbVeiculos[[#This Row],[Veículo]],tbFinanciamento[Valor pago]),""))</f>
        <v/>
      </c>
      <c r="I60" s="80" t="str">
        <f>IF(tbVeiculos[[#This Row],[Veículo]]="","",IFERROR(tbVeiculos[[#This Row],[Total finaciamento (R$)]]-tbVeiculos[[#This Row],[Total pago (R$)]],0))</f>
        <v/>
      </c>
      <c r="J60" s="164"/>
      <c r="K60" s="165"/>
      <c r="L60" s="165"/>
      <c r="M60" s="165"/>
      <c r="N60" s="167"/>
      <c r="O60" s="151" t="str">
        <f t="shared" ca="1" si="1"/>
        <v/>
      </c>
      <c r="P60" s="117" t="str">
        <f>IF(AND(tbVeiculos[[#This Row],[Marca]]&lt;&gt;"",tbVeiculos[[#This Row],[Placa]]&lt;&gt;""),tbVeiculos[[#This Row],[Marca]]&amp;"_"&amp;tbVeiculos[[#This Row],[Placa]],"")</f>
        <v/>
      </c>
      <c r="Q60" s="138" t="str">
        <f>IF(tbVeiculos[[#This Row],[Veículo]]="","",IFERROR((tbVeiculos[[#This Row],[Maior km]]-tbVeiculos[[#This Row],[Menor km]])/tbVeiculos[[#This Row],[Manutenções]],""))</f>
        <v/>
      </c>
      <c r="R60" s="138" t="str">
        <f>IF(tbVeiculos[[#This Row],[Veículo]]="","",IF(tbVeiculos[[#This Row],[Km de Cadastro]]="",0,tbVeiculos[[#This Row],[Km de Cadastro]]))</f>
        <v/>
      </c>
      <c r="S60" s="138" t="str">
        <f t="array" ref="S6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60" s="138" t="str">
        <f>IF(tbVeiculos[[#This Row],[Veículo]]="","",IFERROR(COUNTIF(tbManutencao[Veículo],tbVeiculos[[#This Row],[Veículo]]),""))</f>
        <v/>
      </c>
    </row>
    <row r="61" spans="2:20" ht="24.95" customHeight="1" x14ac:dyDescent="0.25">
      <c r="B61" s="162"/>
      <c r="C61" s="162"/>
      <c r="D61" s="162"/>
      <c r="E61" s="162"/>
      <c r="F61" s="162"/>
      <c r="G61" s="163"/>
      <c r="H61" s="80" t="str">
        <f>IF(tbVeiculos[[#This Row],[Veículo]]="","",IFERROR(SUMIF(tbFinanciamento[Veículo],tbVeiculos[[#This Row],[Veículo]],tbFinanciamento[Valor pago]),""))</f>
        <v/>
      </c>
      <c r="I61" s="80" t="str">
        <f>IF(tbVeiculos[[#This Row],[Veículo]]="","",IFERROR(tbVeiculos[[#This Row],[Total finaciamento (R$)]]-tbVeiculos[[#This Row],[Total pago (R$)]],0))</f>
        <v/>
      </c>
      <c r="J61" s="164"/>
      <c r="K61" s="165"/>
      <c r="L61" s="165"/>
      <c r="M61" s="165"/>
      <c r="N61" s="167"/>
      <c r="O61" s="151" t="str">
        <f t="shared" ca="1" si="1"/>
        <v/>
      </c>
      <c r="P61" s="117" t="str">
        <f>IF(AND(tbVeiculos[[#This Row],[Marca]]&lt;&gt;"",tbVeiculos[[#This Row],[Placa]]&lt;&gt;""),tbVeiculos[[#This Row],[Marca]]&amp;"_"&amp;tbVeiculos[[#This Row],[Placa]],"")</f>
        <v/>
      </c>
      <c r="Q61" s="138" t="str">
        <f>IF(tbVeiculos[[#This Row],[Veículo]]="","",IFERROR((tbVeiculos[[#This Row],[Maior km]]-tbVeiculos[[#This Row],[Menor km]])/tbVeiculos[[#This Row],[Manutenções]],""))</f>
        <v/>
      </c>
      <c r="R61" s="138" t="str">
        <f>IF(tbVeiculos[[#This Row],[Veículo]]="","",IF(tbVeiculos[[#This Row],[Km de Cadastro]]="",0,tbVeiculos[[#This Row],[Km de Cadastro]]))</f>
        <v/>
      </c>
      <c r="S61" s="138" t="str">
        <f t="array" ref="S6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61" s="138" t="str">
        <f>IF(tbVeiculos[[#This Row],[Veículo]]="","",IFERROR(COUNTIF(tbManutencao[Veículo],tbVeiculos[[#This Row],[Veículo]]),""))</f>
        <v/>
      </c>
    </row>
    <row r="62" spans="2:20" ht="24.95" customHeight="1" x14ac:dyDescent="0.25">
      <c r="B62" s="162"/>
      <c r="C62" s="162"/>
      <c r="D62" s="162"/>
      <c r="E62" s="162"/>
      <c r="F62" s="162"/>
      <c r="G62" s="163"/>
      <c r="H62" s="80" t="str">
        <f>IF(tbVeiculos[[#This Row],[Veículo]]="","",IFERROR(SUMIF(tbFinanciamento[Veículo],tbVeiculos[[#This Row],[Veículo]],tbFinanciamento[Valor pago]),""))</f>
        <v/>
      </c>
      <c r="I62" s="80" t="str">
        <f>IF(tbVeiculos[[#This Row],[Veículo]]="","",IFERROR(tbVeiculos[[#This Row],[Total finaciamento (R$)]]-tbVeiculos[[#This Row],[Total pago (R$)]],0))</f>
        <v/>
      </c>
      <c r="J62" s="164"/>
      <c r="K62" s="165"/>
      <c r="L62" s="165"/>
      <c r="M62" s="165"/>
      <c r="N62" s="167"/>
      <c r="O62" s="151" t="str">
        <f t="shared" ca="1" si="1"/>
        <v/>
      </c>
      <c r="P62" s="117" t="str">
        <f>IF(AND(tbVeiculos[[#This Row],[Marca]]&lt;&gt;"",tbVeiculos[[#This Row],[Placa]]&lt;&gt;""),tbVeiculos[[#This Row],[Marca]]&amp;"_"&amp;tbVeiculos[[#This Row],[Placa]],"")</f>
        <v/>
      </c>
      <c r="Q62" s="138" t="str">
        <f>IF(tbVeiculos[[#This Row],[Veículo]]="","",IFERROR((tbVeiculos[[#This Row],[Maior km]]-tbVeiculos[[#This Row],[Menor km]])/tbVeiculos[[#This Row],[Manutenções]],""))</f>
        <v/>
      </c>
      <c r="R62" s="138" t="str">
        <f>IF(tbVeiculos[[#This Row],[Veículo]]="","",IF(tbVeiculos[[#This Row],[Km de Cadastro]]="",0,tbVeiculos[[#This Row],[Km de Cadastro]]))</f>
        <v/>
      </c>
      <c r="S62" s="138" t="str">
        <f t="array" ref="S6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62" s="138" t="str">
        <f>IF(tbVeiculos[[#This Row],[Veículo]]="","",IFERROR(COUNTIF(tbManutencao[Veículo],tbVeiculos[[#This Row],[Veículo]]),""))</f>
        <v/>
      </c>
    </row>
    <row r="63" spans="2:20" ht="24.95" customHeight="1" x14ac:dyDescent="0.25">
      <c r="B63" s="162"/>
      <c r="C63" s="162"/>
      <c r="D63" s="162"/>
      <c r="E63" s="162"/>
      <c r="F63" s="162"/>
      <c r="G63" s="163"/>
      <c r="H63" s="80" t="str">
        <f>IF(tbVeiculos[[#This Row],[Veículo]]="","",IFERROR(SUMIF(tbFinanciamento[Veículo],tbVeiculos[[#This Row],[Veículo]],tbFinanciamento[Valor pago]),""))</f>
        <v/>
      </c>
      <c r="I63" s="80" t="str">
        <f>IF(tbVeiculos[[#This Row],[Veículo]]="","",IFERROR(tbVeiculos[[#This Row],[Total finaciamento (R$)]]-tbVeiculos[[#This Row],[Total pago (R$)]],0))</f>
        <v/>
      </c>
      <c r="J63" s="164"/>
      <c r="K63" s="165"/>
      <c r="L63" s="165"/>
      <c r="M63" s="165"/>
      <c r="N63" s="167"/>
      <c r="O63" s="151" t="str">
        <f t="shared" ca="1" si="1"/>
        <v/>
      </c>
      <c r="P63" s="117" t="str">
        <f>IF(AND(tbVeiculos[[#This Row],[Marca]]&lt;&gt;"",tbVeiculos[[#This Row],[Placa]]&lt;&gt;""),tbVeiculos[[#This Row],[Marca]]&amp;"_"&amp;tbVeiculos[[#This Row],[Placa]],"")</f>
        <v/>
      </c>
      <c r="Q63" s="138" t="str">
        <f>IF(tbVeiculos[[#This Row],[Veículo]]="","",IFERROR((tbVeiculos[[#This Row],[Maior km]]-tbVeiculos[[#This Row],[Menor km]])/tbVeiculos[[#This Row],[Manutenções]],""))</f>
        <v/>
      </c>
      <c r="R63" s="138" t="str">
        <f>IF(tbVeiculos[[#This Row],[Veículo]]="","",IF(tbVeiculos[[#This Row],[Km de Cadastro]]="",0,tbVeiculos[[#This Row],[Km de Cadastro]]))</f>
        <v/>
      </c>
      <c r="S63" s="138" t="str">
        <f t="array" ref="S6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63" s="138" t="str">
        <f>IF(tbVeiculos[[#This Row],[Veículo]]="","",IFERROR(COUNTIF(tbManutencao[Veículo],tbVeiculos[[#This Row],[Veículo]]),""))</f>
        <v/>
      </c>
    </row>
    <row r="64" spans="2:20" ht="24.95" customHeight="1" x14ac:dyDescent="0.25">
      <c r="B64" s="162"/>
      <c r="C64" s="162"/>
      <c r="D64" s="162"/>
      <c r="E64" s="162"/>
      <c r="F64" s="162"/>
      <c r="G64" s="163"/>
      <c r="H64" s="80" t="str">
        <f>IF(tbVeiculos[[#This Row],[Veículo]]="","",IFERROR(SUMIF(tbFinanciamento[Veículo],tbVeiculos[[#This Row],[Veículo]],tbFinanciamento[Valor pago]),""))</f>
        <v/>
      </c>
      <c r="I64" s="80" t="str">
        <f>IF(tbVeiculos[[#This Row],[Veículo]]="","",IFERROR(tbVeiculos[[#This Row],[Total finaciamento (R$)]]-tbVeiculos[[#This Row],[Total pago (R$)]],0))</f>
        <v/>
      </c>
      <c r="J64" s="164"/>
      <c r="K64" s="165"/>
      <c r="L64" s="165"/>
      <c r="M64" s="165"/>
      <c r="N64" s="167"/>
      <c r="O64" s="151" t="str">
        <f t="shared" ca="1" si="1"/>
        <v/>
      </c>
      <c r="P64" s="117" t="str">
        <f>IF(AND(tbVeiculos[[#This Row],[Marca]]&lt;&gt;"",tbVeiculos[[#This Row],[Placa]]&lt;&gt;""),tbVeiculos[[#This Row],[Marca]]&amp;"_"&amp;tbVeiculos[[#This Row],[Placa]],"")</f>
        <v/>
      </c>
      <c r="Q64" s="138" t="str">
        <f>IF(tbVeiculos[[#This Row],[Veículo]]="","",IFERROR((tbVeiculos[[#This Row],[Maior km]]-tbVeiculos[[#This Row],[Menor km]])/tbVeiculos[[#This Row],[Manutenções]],""))</f>
        <v/>
      </c>
      <c r="R64" s="138" t="str">
        <f>IF(tbVeiculos[[#This Row],[Veículo]]="","",IF(tbVeiculos[[#This Row],[Km de Cadastro]]="",0,tbVeiculos[[#This Row],[Km de Cadastro]]))</f>
        <v/>
      </c>
      <c r="S64" s="138" t="str">
        <f t="array" ref="S6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64" s="138" t="str">
        <f>IF(tbVeiculos[[#This Row],[Veículo]]="","",IFERROR(COUNTIF(tbManutencao[Veículo],tbVeiculos[[#This Row],[Veículo]]),""))</f>
        <v/>
      </c>
    </row>
    <row r="65" spans="2:20" ht="24.95" customHeight="1" x14ac:dyDescent="0.25">
      <c r="B65" s="162"/>
      <c r="C65" s="162"/>
      <c r="D65" s="162"/>
      <c r="E65" s="162"/>
      <c r="F65" s="162"/>
      <c r="G65" s="163"/>
      <c r="H65" s="80" t="str">
        <f>IF(tbVeiculos[[#This Row],[Veículo]]="","",IFERROR(SUMIF(tbFinanciamento[Veículo],tbVeiculos[[#This Row],[Veículo]],tbFinanciamento[Valor pago]),""))</f>
        <v/>
      </c>
      <c r="I65" s="80" t="str">
        <f>IF(tbVeiculos[[#This Row],[Veículo]]="","",IFERROR(tbVeiculos[[#This Row],[Total finaciamento (R$)]]-tbVeiculos[[#This Row],[Total pago (R$)]],0))</f>
        <v/>
      </c>
      <c r="J65" s="164"/>
      <c r="K65" s="165"/>
      <c r="L65" s="165"/>
      <c r="M65" s="165"/>
      <c r="N65" s="167"/>
      <c r="O65" s="151" t="str">
        <f t="shared" ca="1" si="1"/>
        <v/>
      </c>
      <c r="P65" s="117" t="str">
        <f>IF(AND(tbVeiculos[[#This Row],[Marca]]&lt;&gt;"",tbVeiculos[[#This Row],[Placa]]&lt;&gt;""),tbVeiculos[[#This Row],[Marca]]&amp;"_"&amp;tbVeiculos[[#This Row],[Placa]],"")</f>
        <v/>
      </c>
      <c r="Q65" s="138" t="str">
        <f>IF(tbVeiculos[[#This Row],[Veículo]]="","",IFERROR((tbVeiculos[[#This Row],[Maior km]]-tbVeiculos[[#This Row],[Menor km]])/tbVeiculos[[#This Row],[Manutenções]],""))</f>
        <v/>
      </c>
      <c r="R65" s="138" t="str">
        <f>IF(tbVeiculos[[#This Row],[Veículo]]="","",IF(tbVeiculos[[#This Row],[Km de Cadastro]]="",0,tbVeiculos[[#This Row],[Km de Cadastro]]))</f>
        <v/>
      </c>
      <c r="S65" s="138" t="str">
        <f t="array" ref="S6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65" s="138" t="str">
        <f>IF(tbVeiculos[[#This Row],[Veículo]]="","",IFERROR(COUNTIF(tbManutencao[Veículo],tbVeiculos[[#This Row],[Veículo]]),""))</f>
        <v/>
      </c>
    </row>
    <row r="66" spans="2:20" ht="24.95" customHeight="1" x14ac:dyDescent="0.25">
      <c r="B66" s="162"/>
      <c r="C66" s="162"/>
      <c r="D66" s="162"/>
      <c r="E66" s="162"/>
      <c r="F66" s="162"/>
      <c r="G66" s="163"/>
      <c r="H66" s="80" t="str">
        <f>IF(tbVeiculos[[#This Row],[Veículo]]="","",IFERROR(SUMIF(tbFinanciamento[Veículo],tbVeiculos[[#This Row],[Veículo]],tbFinanciamento[Valor pago]),""))</f>
        <v/>
      </c>
      <c r="I66" s="80" t="str">
        <f>IF(tbVeiculos[[#This Row],[Veículo]]="","",IFERROR(tbVeiculos[[#This Row],[Total finaciamento (R$)]]-tbVeiculos[[#This Row],[Total pago (R$)]],0))</f>
        <v/>
      </c>
      <c r="J66" s="164"/>
      <c r="K66" s="165"/>
      <c r="L66" s="165"/>
      <c r="M66" s="165"/>
      <c r="N66" s="167"/>
      <c r="O66" s="151" t="str">
        <f t="shared" ca="1" si="1"/>
        <v/>
      </c>
      <c r="P66" s="117" t="str">
        <f>IF(AND(tbVeiculos[[#This Row],[Marca]]&lt;&gt;"",tbVeiculos[[#This Row],[Placa]]&lt;&gt;""),tbVeiculos[[#This Row],[Marca]]&amp;"_"&amp;tbVeiculos[[#This Row],[Placa]],"")</f>
        <v/>
      </c>
      <c r="Q66" s="138" t="str">
        <f>IF(tbVeiculos[[#This Row],[Veículo]]="","",IFERROR((tbVeiculos[[#This Row],[Maior km]]-tbVeiculos[[#This Row],[Menor km]])/tbVeiculos[[#This Row],[Manutenções]],""))</f>
        <v/>
      </c>
      <c r="R66" s="138" t="str">
        <f>IF(tbVeiculos[[#This Row],[Veículo]]="","",IF(tbVeiculos[[#This Row],[Km de Cadastro]]="",0,tbVeiculos[[#This Row],[Km de Cadastro]]))</f>
        <v/>
      </c>
      <c r="S66" s="138" t="str">
        <f t="array" ref="S6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66" s="138" t="str">
        <f>IF(tbVeiculos[[#This Row],[Veículo]]="","",IFERROR(COUNTIF(tbManutencao[Veículo],tbVeiculos[[#This Row],[Veículo]]),""))</f>
        <v/>
      </c>
    </row>
    <row r="67" spans="2:20" ht="24.95" customHeight="1" x14ac:dyDescent="0.25">
      <c r="B67" s="162"/>
      <c r="C67" s="162"/>
      <c r="D67" s="162"/>
      <c r="E67" s="162"/>
      <c r="F67" s="162"/>
      <c r="G67" s="163"/>
      <c r="H67" s="80" t="str">
        <f>IF(tbVeiculos[[#This Row],[Veículo]]="","",IFERROR(SUMIF(tbFinanciamento[Veículo],tbVeiculos[[#This Row],[Veículo]],tbFinanciamento[Valor pago]),""))</f>
        <v/>
      </c>
      <c r="I67" s="80" t="str">
        <f>IF(tbVeiculos[[#This Row],[Veículo]]="","",IFERROR(tbVeiculos[[#This Row],[Total finaciamento (R$)]]-tbVeiculos[[#This Row],[Total pago (R$)]],0))</f>
        <v/>
      </c>
      <c r="J67" s="164"/>
      <c r="K67" s="165"/>
      <c r="L67" s="165"/>
      <c r="M67" s="165"/>
      <c r="N67" s="167"/>
      <c r="O67" s="151" t="str">
        <f t="shared" ca="1" si="1"/>
        <v/>
      </c>
      <c r="P67" s="117" t="str">
        <f>IF(AND(tbVeiculos[[#This Row],[Marca]]&lt;&gt;"",tbVeiculos[[#This Row],[Placa]]&lt;&gt;""),tbVeiculos[[#This Row],[Marca]]&amp;"_"&amp;tbVeiculos[[#This Row],[Placa]],"")</f>
        <v/>
      </c>
      <c r="Q67" s="138" t="str">
        <f>IF(tbVeiculos[[#This Row],[Veículo]]="","",IFERROR((tbVeiculos[[#This Row],[Maior km]]-tbVeiculos[[#This Row],[Menor km]])/tbVeiculos[[#This Row],[Manutenções]],""))</f>
        <v/>
      </c>
      <c r="R67" s="138" t="str">
        <f>IF(tbVeiculos[[#This Row],[Veículo]]="","",IF(tbVeiculos[[#This Row],[Km de Cadastro]]="",0,tbVeiculos[[#This Row],[Km de Cadastro]]))</f>
        <v/>
      </c>
      <c r="S67" s="138" t="str">
        <f t="array" ref="S6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67" s="138" t="str">
        <f>IF(tbVeiculos[[#This Row],[Veículo]]="","",IFERROR(COUNTIF(tbManutencao[Veículo],tbVeiculos[[#This Row],[Veículo]]),""))</f>
        <v/>
      </c>
    </row>
    <row r="68" spans="2:20" ht="24.95" customHeight="1" x14ac:dyDescent="0.25">
      <c r="B68" s="162"/>
      <c r="C68" s="162"/>
      <c r="D68" s="162"/>
      <c r="E68" s="162"/>
      <c r="F68" s="162"/>
      <c r="G68" s="163"/>
      <c r="H68" s="80" t="str">
        <f>IF(tbVeiculos[[#This Row],[Veículo]]="","",IFERROR(SUMIF(tbFinanciamento[Veículo],tbVeiculos[[#This Row],[Veículo]],tbFinanciamento[Valor pago]),""))</f>
        <v/>
      </c>
      <c r="I68" s="80" t="str">
        <f>IF(tbVeiculos[[#This Row],[Veículo]]="","",IFERROR(tbVeiculos[[#This Row],[Total finaciamento (R$)]]-tbVeiculos[[#This Row],[Total pago (R$)]],0))</f>
        <v/>
      </c>
      <c r="J68" s="164"/>
      <c r="K68" s="165"/>
      <c r="L68" s="165"/>
      <c r="M68" s="165"/>
      <c r="N68" s="167"/>
      <c r="O68" s="151" t="str">
        <f t="shared" ca="1" si="1"/>
        <v/>
      </c>
      <c r="P68" s="117" t="str">
        <f>IF(AND(tbVeiculos[[#This Row],[Marca]]&lt;&gt;"",tbVeiculos[[#This Row],[Placa]]&lt;&gt;""),tbVeiculos[[#This Row],[Marca]]&amp;"_"&amp;tbVeiculos[[#This Row],[Placa]],"")</f>
        <v/>
      </c>
      <c r="Q68" s="138" t="str">
        <f>IF(tbVeiculos[[#This Row],[Veículo]]="","",IFERROR((tbVeiculos[[#This Row],[Maior km]]-tbVeiculos[[#This Row],[Menor km]])/tbVeiculos[[#This Row],[Manutenções]],""))</f>
        <v/>
      </c>
      <c r="R68" s="138" t="str">
        <f>IF(tbVeiculos[[#This Row],[Veículo]]="","",IF(tbVeiculos[[#This Row],[Km de Cadastro]]="",0,tbVeiculos[[#This Row],[Km de Cadastro]]))</f>
        <v/>
      </c>
      <c r="S68" s="138" t="str">
        <f t="array" ref="S6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68" s="138" t="str">
        <f>IF(tbVeiculos[[#This Row],[Veículo]]="","",IFERROR(COUNTIF(tbManutencao[Veículo],tbVeiculos[[#This Row],[Veículo]]),""))</f>
        <v/>
      </c>
    </row>
    <row r="69" spans="2:20" ht="24.95" customHeight="1" x14ac:dyDescent="0.25">
      <c r="B69" s="162"/>
      <c r="C69" s="162"/>
      <c r="D69" s="162"/>
      <c r="E69" s="162"/>
      <c r="F69" s="162"/>
      <c r="G69" s="163"/>
      <c r="H69" s="80" t="str">
        <f>IF(tbVeiculos[[#This Row],[Veículo]]="","",IFERROR(SUMIF(tbFinanciamento[Veículo],tbVeiculos[[#This Row],[Veículo]],tbFinanciamento[Valor pago]),""))</f>
        <v/>
      </c>
      <c r="I69" s="80" t="str">
        <f>IF(tbVeiculos[[#This Row],[Veículo]]="","",IFERROR(tbVeiculos[[#This Row],[Total finaciamento (R$)]]-tbVeiculos[[#This Row],[Total pago (R$)]],0))</f>
        <v/>
      </c>
      <c r="J69" s="164"/>
      <c r="K69" s="165"/>
      <c r="L69" s="165"/>
      <c r="M69" s="165"/>
      <c r="N69" s="167"/>
      <c r="O69" s="151" t="str">
        <f t="shared" ca="1" si="1"/>
        <v/>
      </c>
      <c r="P69" s="117" t="str">
        <f>IF(AND(tbVeiculos[[#This Row],[Marca]]&lt;&gt;"",tbVeiculos[[#This Row],[Placa]]&lt;&gt;""),tbVeiculos[[#This Row],[Marca]]&amp;"_"&amp;tbVeiculos[[#This Row],[Placa]],"")</f>
        <v/>
      </c>
      <c r="Q69" s="138" t="str">
        <f>IF(tbVeiculos[[#This Row],[Veículo]]="","",IFERROR((tbVeiculos[[#This Row],[Maior km]]-tbVeiculos[[#This Row],[Menor km]])/tbVeiculos[[#This Row],[Manutenções]],""))</f>
        <v/>
      </c>
      <c r="R69" s="138" t="str">
        <f>IF(tbVeiculos[[#This Row],[Veículo]]="","",IF(tbVeiculos[[#This Row],[Km de Cadastro]]="",0,tbVeiculos[[#This Row],[Km de Cadastro]]))</f>
        <v/>
      </c>
      <c r="S69" s="138" t="str">
        <f t="array" ref="S6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69" s="138" t="str">
        <f>IF(tbVeiculos[[#This Row],[Veículo]]="","",IFERROR(COUNTIF(tbManutencao[Veículo],tbVeiculos[[#This Row],[Veículo]]),""))</f>
        <v/>
      </c>
    </row>
    <row r="70" spans="2:20" ht="24.95" customHeight="1" x14ac:dyDescent="0.25">
      <c r="B70" s="162"/>
      <c r="C70" s="162"/>
      <c r="D70" s="162"/>
      <c r="E70" s="162"/>
      <c r="F70" s="162"/>
      <c r="G70" s="163"/>
      <c r="H70" s="80" t="str">
        <f>IF(tbVeiculos[[#This Row],[Veículo]]="","",IFERROR(SUMIF(tbFinanciamento[Veículo],tbVeiculos[[#This Row],[Veículo]],tbFinanciamento[Valor pago]),""))</f>
        <v/>
      </c>
      <c r="I70" s="80" t="str">
        <f>IF(tbVeiculos[[#This Row],[Veículo]]="","",IFERROR(tbVeiculos[[#This Row],[Total finaciamento (R$)]]-tbVeiculos[[#This Row],[Total pago (R$)]],0))</f>
        <v/>
      </c>
      <c r="J70" s="164"/>
      <c r="K70" s="165"/>
      <c r="L70" s="165"/>
      <c r="M70" s="165"/>
      <c r="N70" s="167"/>
      <c r="O70" s="151" t="str">
        <f t="shared" ca="1" si="1"/>
        <v/>
      </c>
      <c r="P70" s="117" t="str">
        <f>IF(AND(tbVeiculos[[#This Row],[Marca]]&lt;&gt;"",tbVeiculos[[#This Row],[Placa]]&lt;&gt;""),tbVeiculos[[#This Row],[Marca]]&amp;"_"&amp;tbVeiculos[[#This Row],[Placa]],"")</f>
        <v/>
      </c>
      <c r="Q70" s="138" t="str">
        <f>IF(tbVeiculos[[#This Row],[Veículo]]="","",IFERROR((tbVeiculos[[#This Row],[Maior km]]-tbVeiculos[[#This Row],[Menor km]])/tbVeiculos[[#This Row],[Manutenções]],""))</f>
        <v/>
      </c>
      <c r="R70" s="138" t="str">
        <f>IF(tbVeiculos[[#This Row],[Veículo]]="","",IF(tbVeiculos[[#This Row],[Km de Cadastro]]="",0,tbVeiculos[[#This Row],[Km de Cadastro]]))</f>
        <v/>
      </c>
      <c r="S70" s="138" t="str">
        <f t="array" ref="S7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70" s="138" t="str">
        <f>IF(tbVeiculos[[#This Row],[Veículo]]="","",IFERROR(COUNTIF(tbManutencao[Veículo],tbVeiculos[[#This Row],[Veículo]]),""))</f>
        <v/>
      </c>
    </row>
    <row r="71" spans="2:20" ht="24.95" customHeight="1" x14ac:dyDescent="0.25">
      <c r="B71" s="162"/>
      <c r="C71" s="162"/>
      <c r="D71" s="162"/>
      <c r="E71" s="162"/>
      <c r="F71" s="162"/>
      <c r="G71" s="163"/>
      <c r="H71" s="80" t="str">
        <f>IF(tbVeiculos[[#This Row],[Veículo]]="","",IFERROR(SUMIF(tbFinanciamento[Veículo],tbVeiculos[[#This Row],[Veículo]],tbFinanciamento[Valor pago]),""))</f>
        <v/>
      </c>
      <c r="I71" s="80" t="str">
        <f>IF(tbVeiculos[[#This Row],[Veículo]]="","",IFERROR(tbVeiculos[[#This Row],[Total finaciamento (R$)]]-tbVeiculos[[#This Row],[Total pago (R$)]],0))</f>
        <v/>
      </c>
      <c r="J71" s="164"/>
      <c r="K71" s="165"/>
      <c r="L71" s="165"/>
      <c r="M71" s="165"/>
      <c r="N71" s="167"/>
      <c r="O71" s="151" t="str">
        <f t="shared" ca="1" si="1"/>
        <v/>
      </c>
      <c r="P71" s="117" t="str">
        <f>IF(AND(tbVeiculos[[#This Row],[Marca]]&lt;&gt;"",tbVeiculos[[#This Row],[Placa]]&lt;&gt;""),tbVeiculos[[#This Row],[Marca]]&amp;"_"&amp;tbVeiculos[[#This Row],[Placa]],"")</f>
        <v/>
      </c>
      <c r="Q71" s="138" t="str">
        <f>IF(tbVeiculos[[#This Row],[Veículo]]="","",IFERROR((tbVeiculos[[#This Row],[Maior km]]-tbVeiculos[[#This Row],[Menor km]])/tbVeiculos[[#This Row],[Manutenções]],""))</f>
        <v/>
      </c>
      <c r="R71" s="138" t="str">
        <f>IF(tbVeiculos[[#This Row],[Veículo]]="","",IF(tbVeiculos[[#This Row],[Km de Cadastro]]="",0,tbVeiculos[[#This Row],[Km de Cadastro]]))</f>
        <v/>
      </c>
      <c r="S71" s="138" t="str">
        <f t="array" ref="S7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71" s="138" t="str">
        <f>IF(tbVeiculos[[#This Row],[Veículo]]="","",IFERROR(COUNTIF(tbManutencao[Veículo],tbVeiculos[[#This Row],[Veículo]]),""))</f>
        <v/>
      </c>
    </row>
    <row r="72" spans="2:20" ht="24.95" customHeight="1" x14ac:dyDescent="0.25">
      <c r="B72" s="162"/>
      <c r="C72" s="162"/>
      <c r="D72" s="162"/>
      <c r="E72" s="162"/>
      <c r="F72" s="162"/>
      <c r="G72" s="163"/>
      <c r="H72" s="80" t="str">
        <f>IF(tbVeiculos[[#This Row],[Veículo]]="","",IFERROR(SUMIF(tbFinanciamento[Veículo],tbVeiculos[[#This Row],[Veículo]],tbFinanciamento[Valor pago]),""))</f>
        <v/>
      </c>
      <c r="I72" s="80" t="str">
        <f>IF(tbVeiculos[[#This Row],[Veículo]]="","",IFERROR(tbVeiculos[[#This Row],[Total finaciamento (R$)]]-tbVeiculos[[#This Row],[Total pago (R$)]],0))</f>
        <v/>
      </c>
      <c r="J72" s="164"/>
      <c r="K72" s="165"/>
      <c r="L72" s="165"/>
      <c r="M72" s="165"/>
      <c r="N72" s="167"/>
      <c r="O72" s="151" t="str">
        <f t="shared" ref="O72:O135" ca="1" si="2">IF(B72="","",IF(N72="","Preencha a data ao lado",IF(N72&lt;TODAY(),"Atrasado",IF(AND(N72&gt;=TODAY(),N72&lt;=EOMONTH(TODAY(),0)),"Vence esse mês",IF(N72&gt;TODAY(),"Em dia")))))</f>
        <v/>
      </c>
      <c r="P72" s="117" t="str">
        <f>IF(AND(tbVeiculos[[#This Row],[Marca]]&lt;&gt;"",tbVeiculos[[#This Row],[Placa]]&lt;&gt;""),tbVeiculos[[#This Row],[Marca]]&amp;"_"&amp;tbVeiculos[[#This Row],[Placa]],"")</f>
        <v/>
      </c>
      <c r="Q72" s="138" t="str">
        <f>IF(tbVeiculos[[#This Row],[Veículo]]="","",IFERROR((tbVeiculos[[#This Row],[Maior km]]-tbVeiculos[[#This Row],[Menor km]])/tbVeiculos[[#This Row],[Manutenções]],""))</f>
        <v/>
      </c>
      <c r="R72" s="138" t="str">
        <f>IF(tbVeiculos[[#This Row],[Veículo]]="","",IF(tbVeiculos[[#This Row],[Km de Cadastro]]="",0,tbVeiculos[[#This Row],[Km de Cadastro]]))</f>
        <v/>
      </c>
      <c r="S72" s="138" t="str">
        <f t="array" ref="S7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72" s="138" t="str">
        <f>IF(tbVeiculos[[#This Row],[Veículo]]="","",IFERROR(COUNTIF(tbManutencao[Veículo],tbVeiculos[[#This Row],[Veículo]]),""))</f>
        <v/>
      </c>
    </row>
    <row r="73" spans="2:20" ht="24.95" customHeight="1" x14ac:dyDescent="0.25">
      <c r="B73" s="162"/>
      <c r="C73" s="162"/>
      <c r="D73" s="162"/>
      <c r="E73" s="162"/>
      <c r="F73" s="162"/>
      <c r="G73" s="163"/>
      <c r="H73" s="80" t="str">
        <f>IF(tbVeiculos[[#This Row],[Veículo]]="","",IFERROR(SUMIF(tbFinanciamento[Veículo],tbVeiculos[[#This Row],[Veículo]],tbFinanciamento[Valor pago]),""))</f>
        <v/>
      </c>
      <c r="I73" s="80" t="str">
        <f>IF(tbVeiculos[[#This Row],[Veículo]]="","",IFERROR(tbVeiculos[[#This Row],[Total finaciamento (R$)]]-tbVeiculos[[#This Row],[Total pago (R$)]],0))</f>
        <v/>
      </c>
      <c r="J73" s="164"/>
      <c r="K73" s="165"/>
      <c r="L73" s="165"/>
      <c r="M73" s="165"/>
      <c r="N73" s="167"/>
      <c r="O73" s="151" t="str">
        <f t="shared" ca="1" si="2"/>
        <v/>
      </c>
      <c r="P73" s="117" t="str">
        <f>IF(AND(tbVeiculos[[#This Row],[Marca]]&lt;&gt;"",tbVeiculos[[#This Row],[Placa]]&lt;&gt;""),tbVeiculos[[#This Row],[Marca]]&amp;"_"&amp;tbVeiculos[[#This Row],[Placa]],"")</f>
        <v/>
      </c>
      <c r="Q73" s="138" t="str">
        <f>IF(tbVeiculos[[#This Row],[Veículo]]="","",IFERROR((tbVeiculos[[#This Row],[Maior km]]-tbVeiculos[[#This Row],[Menor km]])/tbVeiculos[[#This Row],[Manutenções]],""))</f>
        <v/>
      </c>
      <c r="R73" s="138" t="str">
        <f>IF(tbVeiculos[[#This Row],[Veículo]]="","",IF(tbVeiculos[[#This Row],[Km de Cadastro]]="",0,tbVeiculos[[#This Row],[Km de Cadastro]]))</f>
        <v/>
      </c>
      <c r="S73" s="138" t="str">
        <f t="array" ref="S7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73" s="138" t="str">
        <f>IF(tbVeiculos[[#This Row],[Veículo]]="","",IFERROR(COUNTIF(tbManutencao[Veículo],tbVeiculos[[#This Row],[Veículo]]),""))</f>
        <v/>
      </c>
    </row>
    <row r="74" spans="2:20" ht="24.95" customHeight="1" x14ac:dyDescent="0.25">
      <c r="B74" s="162"/>
      <c r="C74" s="162"/>
      <c r="D74" s="162"/>
      <c r="E74" s="162"/>
      <c r="F74" s="162"/>
      <c r="G74" s="163"/>
      <c r="H74" s="80" t="str">
        <f>IF(tbVeiculos[[#This Row],[Veículo]]="","",IFERROR(SUMIF(tbFinanciamento[Veículo],tbVeiculos[[#This Row],[Veículo]],tbFinanciamento[Valor pago]),""))</f>
        <v/>
      </c>
      <c r="I74" s="80" t="str">
        <f>IF(tbVeiculos[[#This Row],[Veículo]]="","",IFERROR(tbVeiculos[[#This Row],[Total finaciamento (R$)]]-tbVeiculos[[#This Row],[Total pago (R$)]],0))</f>
        <v/>
      </c>
      <c r="J74" s="164"/>
      <c r="K74" s="165"/>
      <c r="L74" s="165"/>
      <c r="M74" s="165"/>
      <c r="N74" s="167"/>
      <c r="O74" s="151" t="str">
        <f t="shared" ca="1" si="2"/>
        <v/>
      </c>
      <c r="P74" s="117" t="str">
        <f>IF(AND(tbVeiculos[[#This Row],[Marca]]&lt;&gt;"",tbVeiculos[[#This Row],[Placa]]&lt;&gt;""),tbVeiculos[[#This Row],[Marca]]&amp;"_"&amp;tbVeiculos[[#This Row],[Placa]],"")</f>
        <v/>
      </c>
      <c r="Q74" s="138" t="str">
        <f>IF(tbVeiculos[[#This Row],[Veículo]]="","",IFERROR((tbVeiculos[[#This Row],[Maior km]]-tbVeiculos[[#This Row],[Menor km]])/tbVeiculos[[#This Row],[Manutenções]],""))</f>
        <v/>
      </c>
      <c r="R74" s="138" t="str">
        <f>IF(tbVeiculos[[#This Row],[Veículo]]="","",IF(tbVeiculos[[#This Row],[Km de Cadastro]]="",0,tbVeiculos[[#This Row],[Km de Cadastro]]))</f>
        <v/>
      </c>
      <c r="S74" s="138" t="str">
        <f t="array" ref="S7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74" s="138" t="str">
        <f>IF(tbVeiculos[[#This Row],[Veículo]]="","",IFERROR(COUNTIF(tbManutencao[Veículo],tbVeiculos[[#This Row],[Veículo]]),""))</f>
        <v/>
      </c>
    </row>
    <row r="75" spans="2:20" ht="24.95" customHeight="1" x14ac:dyDescent="0.25">
      <c r="B75" s="162"/>
      <c r="C75" s="162"/>
      <c r="D75" s="162"/>
      <c r="E75" s="162"/>
      <c r="F75" s="162"/>
      <c r="G75" s="163"/>
      <c r="H75" s="80" t="str">
        <f>IF(tbVeiculos[[#This Row],[Veículo]]="","",IFERROR(SUMIF(tbFinanciamento[Veículo],tbVeiculos[[#This Row],[Veículo]],tbFinanciamento[Valor pago]),""))</f>
        <v/>
      </c>
      <c r="I75" s="80" t="str">
        <f>IF(tbVeiculos[[#This Row],[Veículo]]="","",IFERROR(tbVeiculos[[#This Row],[Total finaciamento (R$)]]-tbVeiculos[[#This Row],[Total pago (R$)]],0))</f>
        <v/>
      </c>
      <c r="J75" s="164"/>
      <c r="K75" s="165"/>
      <c r="L75" s="165"/>
      <c r="M75" s="165"/>
      <c r="N75" s="167"/>
      <c r="O75" s="151" t="str">
        <f t="shared" ca="1" si="2"/>
        <v/>
      </c>
      <c r="P75" s="117" t="str">
        <f>IF(AND(tbVeiculos[[#This Row],[Marca]]&lt;&gt;"",tbVeiculos[[#This Row],[Placa]]&lt;&gt;""),tbVeiculos[[#This Row],[Marca]]&amp;"_"&amp;tbVeiculos[[#This Row],[Placa]],"")</f>
        <v/>
      </c>
      <c r="Q75" s="138" t="str">
        <f>IF(tbVeiculos[[#This Row],[Veículo]]="","",IFERROR((tbVeiculos[[#This Row],[Maior km]]-tbVeiculos[[#This Row],[Menor km]])/tbVeiculos[[#This Row],[Manutenções]],""))</f>
        <v/>
      </c>
      <c r="R75" s="138" t="str">
        <f>IF(tbVeiculos[[#This Row],[Veículo]]="","",IF(tbVeiculos[[#This Row],[Km de Cadastro]]="",0,tbVeiculos[[#This Row],[Km de Cadastro]]))</f>
        <v/>
      </c>
      <c r="S75" s="138" t="str">
        <f t="array" ref="S7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75" s="138" t="str">
        <f>IF(tbVeiculos[[#This Row],[Veículo]]="","",IFERROR(COUNTIF(tbManutencao[Veículo],tbVeiculos[[#This Row],[Veículo]]),""))</f>
        <v/>
      </c>
    </row>
    <row r="76" spans="2:20" ht="24.95" customHeight="1" x14ac:dyDescent="0.25">
      <c r="B76" s="162"/>
      <c r="C76" s="162"/>
      <c r="D76" s="162"/>
      <c r="E76" s="162"/>
      <c r="F76" s="162"/>
      <c r="G76" s="163"/>
      <c r="H76" s="80" t="str">
        <f>IF(tbVeiculos[[#This Row],[Veículo]]="","",IFERROR(SUMIF(tbFinanciamento[Veículo],tbVeiculos[[#This Row],[Veículo]],tbFinanciamento[Valor pago]),""))</f>
        <v/>
      </c>
      <c r="I76" s="80" t="str">
        <f>IF(tbVeiculos[[#This Row],[Veículo]]="","",IFERROR(tbVeiculos[[#This Row],[Total finaciamento (R$)]]-tbVeiculos[[#This Row],[Total pago (R$)]],0))</f>
        <v/>
      </c>
      <c r="J76" s="164"/>
      <c r="K76" s="165"/>
      <c r="L76" s="165"/>
      <c r="M76" s="165"/>
      <c r="N76" s="167"/>
      <c r="O76" s="151" t="str">
        <f t="shared" ca="1" si="2"/>
        <v/>
      </c>
      <c r="P76" s="117" t="str">
        <f>IF(AND(tbVeiculos[[#This Row],[Marca]]&lt;&gt;"",tbVeiculos[[#This Row],[Placa]]&lt;&gt;""),tbVeiculos[[#This Row],[Marca]]&amp;"_"&amp;tbVeiculos[[#This Row],[Placa]],"")</f>
        <v/>
      </c>
      <c r="Q76" s="138" t="str">
        <f>IF(tbVeiculos[[#This Row],[Veículo]]="","",IFERROR((tbVeiculos[[#This Row],[Maior km]]-tbVeiculos[[#This Row],[Menor km]])/tbVeiculos[[#This Row],[Manutenções]],""))</f>
        <v/>
      </c>
      <c r="R76" s="138" t="str">
        <f>IF(tbVeiculos[[#This Row],[Veículo]]="","",IF(tbVeiculos[[#This Row],[Km de Cadastro]]="",0,tbVeiculos[[#This Row],[Km de Cadastro]]))</f>
        <v/>
      </c>
      <c r="S76" s="138" t="str">
        <f t="array" ref="S7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76" s="138" t="str">
        <f>IF(tbVeiculos[[#This Row],[Veículo]]="","",IFERROR(COUNTIF(tbManutencao[Veículo],tbVeiculos[[#This Row],[Veículo]]),""))</f>
        <v/>
      </c>
    </row>
    <row r="77" spans="2:20" ht="24.95" customHeight="1" x14ac:dyDescent="0.25">
      <c r="B77" s="162"/>
      <c r="C77" s="162"/>
      <c r="D77" s="162"/>
      <c r="E77" s="162"/>
      <c r="F77" s="162"/>
      <c r="G77" s="163"/>
      <c r="H77" s="80" t="str">
        <f>IF(tbVeiculos[[#This Row],[Veículo]]="","",IFERROR(SUMIF(tbFinanciamento[Veículo],tbVeiculos[[#This Row],[Veículo]],tbFinanciamento[Valor pago]),""))</f>
        <v/>
      </c>
      <c r="I77" s="80" t="str">
        <f>IF(tbVeiculos[[#This Row],[Veículo]]="","",IFERROR(tbVeiculos[[#This Row],[Total finaciamento (R$)]]-tbVeiculos[[#This Row],[Total pago (R$)]],0))</f>
        <v/>
      </c>
      <c r="J77" s="164"/>
      <c r="K77" s="165"/>
      <c r="L77" s="165"/>
      <c r="M77" s="165"/>
      <c r="N77" s="167"/>
      <c r="O77" s="151" t="str">
        <f t="shared" ca="1" si="2"/>
        <v/>
      </c>
      <c r="P77" s="117" t="str">
        <f>IF(AND(tbVeiculos[[#This Row],[Marca]]&lt;&gt;"",tbVeiculos[[#This Row],[Placa]]&lt;&gt;""),tbVeiculos[[#This Row],[Marca]]&amp;"_"&amp;tbVeiculos[[#This Row],[Placa]],"")</f>
        <v/>
      </c>
      <c r="Q77" s="138" t="str">
        <f>IF(tbVeiculos[[#This Row],[Veículo]]="","",IFERROR((tbVeiculos[[#This Row],[Maior km]]-tbVeiculos[[#This Row],[Menor km]])/tbVeiculos[[#This Row],[Manutenções]],""))</f>
        <v/>
      </c>
      <c r="R77" s="138" t="str">
        <f>IF(tbVeiculos[[#This Row],[Veículo]]="","",IF(tbVeiculos[[#This Row],[Km de Cadastro]]="",0,tbVeiculos[[#This Row],[Km de Cadastro]]))</f>
        <v/>
      </c>
      <c r="S77" s="138" t="str">
        <f t="array" ref="S7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77" s="138" t="str">
        <f>IF(tbVeiculos[[#This Row],[Veículo]]="","",IFERROR(COUNTIF(tbManutencao[Veículo],tbVeiculos[[#This Row],[Veículo]]),""))</f>
        <v/>
      </c>
    </row>
    <row r="78" spans="2:20" ht="24.95" customHeight="1" x14ac:dyDescent="0.25">
      <c r="B78" s="162"/>
      <c r="C78" s="162"/>
      <c r="D78" s="162"/>
      <c r="E78" s="162"/>
      <c r="F78" s="162"/>
      <c r="G78" s="163"/>
      <c r="H78" s="80" t="str">
        <f>IF(tbVeiculos[[#This Row],[Veículo]]="","",IFERROR(SUMIF(tbFinanciamento[Veículo],tbVeiculos[[#This Row],[Veículo]],tbFinanciamento[Valor pago]),""))</f>
        <v/>
      </c>
      <c r="I78" s="80" t="str">
        <f>IF(tbVeiculos[[#This Row],[Veículo]]="","",IFERROR(tbVeiculos[[#This Row],[Total finaciamento (R$)]]-tbVeiculos[[#This Row],[Total pago (R$)]],0))</f>
        <v/>
      </c>
      <c r="J78" s="164"/>
      <c r="K78" s="165"/>
      <c r="L78" s="165"/>
      <c r="M78" s="165"/>
      <c r="N78" s="167"/>
      <c r="O78" s="151" t="str">
        <f t="shared" ca="1" si="2"/>
        <v/>
      </c>
      <c r="P78" s="117" t="str">
        <f>IF(AND(tbVeiculos[[#This Row],[Marca]]&lt;&gt;"",tbVeiculos[[#This Row],[Placa]]&lt;&gt;""),tbVeiculos[[#This Row],[Marca]]&amp;"_"&amp;tbVeiculos[[#This Row],[Placa]],"")</f>
        <v/>
      </c>
      <c r="Q78" s="138" t="str">
        <f>IF(tbVeiculos[[#This Row],[Veículo]]="","",IFERROR((tbVeiculos[[#This Row],[Maior km]]-tbVeiculos[[#This Row],[Menor km]])/tbVeiculos[[#This Row],[Manutenções]],""))</f>
        <v/>
      </c>
      <c r="R78" s="138" t="str">
        <f>IF(tbVeiculos[[#This Row],[Veículo]]="","",IF(tbVeiculos[[#This Row],[Km de Cadastro]]="",0,tbVeiculos[[#This Row],[Km de Cadastro]]))</f>
        <v/>
      </c>
      <c r="S78" s="138" t="str">
        <f t="array" ref="S7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78" s="138" t="str">
        <f>IF(tbVeiculos[[#This Row],[Veículo]]="","",IFERROR(COUNTIF(tbManutencao[Veículo],tbVeiculos[[#This Row],[Veículo]]),""))</f>
        <v/>
      </c>
    </row>
    <row r="79" spans="2:20" ht="24.95" customHeight="1" x14ac:dyDescent="0.25">
      <c r="B79" s="162"/>
      <c r="C79" s="162"/>
      <c r="D79" s="162"/>
      <c r="E79" s="162"/>
      <c r="F79" s="162"/>
      <c r="G79" s="163"/>
      <c r="H79" s="80" t="str">
        <f>IF(tbVeiculos[[#This Row],[Veículo]]="","",IFERROR(SUMIF(tbFinanciamento[Veículo],tbVeiculos[[#This Row],[Veículo]],tbFinanciamento[Valor pago]),""))</f>
        <v/>
      </c>
      <c r="I79" s="80" t="str">
        <f>IF(tbVeiculos[[#This Row],[Veículo]]="","",IFERROR(tbVeiculos[[#This Row],[Total finaciamento (R$)]]-tbVeiculos[[#This Row],[Total pago (R$)]],0))</f>
        <v/>
      </c>
      <c r="J79" s="164"/>
      <c r="K79" s="165"/>
      <c r="L79" s="165"/>
      <c r="M79" s="165"/>
      <c r="N79" s="167"/>
      <c r="O79" s="151" t="str">
        <f t="shared" ca="1" si="2"/>
        <v/>
      </c>
      <c r="P79" s="117" t="str">
        <f>IF(AND(tbVeiculos[[#This Row],[Marca]]&lt;&gt;"",tbVeiculos[[#This Row],[Placa]]&lt;&gt;""),tbVeiculos[[#This Row],[Marca]]&amp;"_"&amp;tbVeiculos[[#This Row],[Placa]],"")</f>
        <v/>
      </c>
      <c r="Q79" s="138" t="str">
        <f>IF(tbVeiculos[[#This Row],[Veículo]]="","",IFERROR((tbVeiculos[[#This Row],[Maior km]]-tbVeiculos[[#This Row],[Menor km]])/tbVeiculos[[#This Row],[Manutenções]],""))</f>
        <v/>
      </c>
      <c r="R79" s="138" t="str">
        <f>IF(tbVeiculos[[#This Row],[Veículo]]="","",IF(tbVeiculos[[#This Row],[Km de Cadastro]]="",0,tbVeiculos[[#This Row],[Km de Cadastro]]))</f>
        <v/>
      </c>
      <c r="S79" s="138" t="str">
        <f t="array" ref="S7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79" s="138" t="str">
        <f>IF(tbVeiculos[[#This Row],[Veículo]]="","",IFERROR(COUNTIF(tbManutencao[Veículo],tbVeiculos[[#This Row],[Veículo]]),""))</f>
        <v/>
      </c>
    </row>
    <row r="80" spans="2:20" ht="24.95" customHeight="1" x14ac:dyDescent="0.25">
      <c r="B80" s="162"/>
      <c r="C80" s="162"/>
      <c r="D80" s="162"/>
      <c r="E80" s="162"/>
      <c r="F80" s="162"/>
      <c r="G80" s="163"/>
      <c r="H80" s="80" t="str">
        <f>IF(tbVeiculos[[#This Row],[Veículo]]="","",IFERROR(SUMIF(tbFinanciamento[Veículo],tbVeiculos[[#This Row],[Veículo]],tbFinanciamento[Valor pago]),""))</f>
        <v/>
      </c>
      <c r="I80" s="80" t="str">
        <f>IF(tbVeiculos[[#This Row],[Veículo]]="","",IFERROR(tbVeiculos[[#This Row],[Total finaciamento (R$)]]-tbVeiculos[[#This Row],[Total pago (R$)]],0))</f>
        <v/>
      </c>
      <c r="J80" s="164"/>
      <c r="K80" s="165"/>
      <c r="L80" s="165"/>
      <c r="M80" s="165"/>
      <c r="N80" s="167"/>
      <c r="O80" s="151" t="str">
        <f t="shared" ca="1" si="2"/>
        <v/>
      </c>
      <c r="P80" s="117" t="str">
        <f>IF(AND(tbVeiculos[[#This Row],[Marca]]&lt;&gt;"",tbVeiculos[[#This Row],[Placa]]&lt;&gt;""),tbVeiculos[[#This Row],[Marca]]&amp;"_"&amp;tbVeiculos[[#This Row],[Placa]],"")</f>
        <v/>
      </c>
      <c r="Q80" s="138" t="str">
        <f>IF(tbVeiculos[[#This Row],[Veículo]]="","",IFERROR((tbVeiculos[[#This Row],[Maior km]]-tbVeiculos[[#This Row],[Menor km]])/tbVeiculos[[#This Row],[Manutenções]],""))</f>
        <v/>
      </c>
      <c r="R80" s="138" t="str">
        <f>IF(tbVeiculos[[#This Row],[Veículo]]="","",IF(tbVeiculos[[#This Row],[Km de Cadastro]]="",0,tbVeiculos[[#This Row],[Km de Cadastro]]))</f>
        <v/>
      </c>
      <c r="S80" s="138" t="str">
        <f t="array" ref="S8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80" s="138" t="str">
        <f>IF(tbVeiculos[[#This Row],[Veículo]]="","",IFERROR(COUNTIF(tbManutencao[Veículo],tbVeiculos[[#This Row],[Veículo]]),""))</f>
        <v/>
      </c>
    </row>
    <row r="81" spans="2:20" ht="24.95" customHeight="1" x14ac:dyDescent="0.25">
      <c r="B81" s="162"/>
      <c r="C81" s="162"/>
      <c r="D81" s="162"/>
      <c r="E81" s="162"/>
      <c r="F81" s="162"/>
      <c r="G81" s="163"/>
      <c r="H81" s="80" t="str">
        <f>IF(tbVeiculos[[#This Row],[Veículo]]="","",IFERROR(SUMIF(tbFinanciamento[Veículo],tbVeiculos[[#This Row],[Veículo]],tbFinanciamento[Valor pago]),""))</f>
        <v/>
      </c>
      <c r="I81" s="80" t="str">
        <f>IF(tbVeiculos[[#This Row],[Veículo]]="","",IFERROR(tbVeiculos[[#This Row],[Total finaciamento (R$)]]-tbVeiculos[[#This Row],[Total pago (R$)]],0))</f>
        <v/>
      </c>
      <c r="J81" s="164"/>
      <c r="K81" s="165"/>
      <c r="L81" s="165"/>
      <c r="M81" s="165"/>
      <c r="N81" s="167"/>
      <c r="O81" s="151" t="str">
        <f t="shared" ca="1" si="2"/>
        <v/>
      </c>
      <c r="P81" s="117" t="str">
        <f>IF(AND(tbVeiculos[[#This Row],[Marca]]&lt;&gt;"",tbVeiculos[[#This Row],[Placa]]&lt;&gt;""),tbVeiculos[[#This Row],[Marca]]&amp;"_"&amp;tbVeiculos[[#This Row],[Placa]],"")</f>
        <v/>
      </c>
      <c r="Q81" s="138" t="str">
        <f>IF(tbVeiculos[[#This Row],[Veículo]]="","",IFERROR((tbVeiculos[[#This Row],[Maior km]]-tbVeiculos[[#This Row],[Menor km]])/tbVeiculos[[#This Row],[Manutenções]],""))</f>
        <v/>
      </c>
      <c r="R81" s="138" t="str">
        <f>IF(tbVeiculos[[#This Row],[Veículo]]="","",IF(tbVeiculos[[#This Row],[Km de Cadastro]]="",0,tbVeiculos[[#This Row],[Km de Cadastro]]))</f>
        <v/>
      </c>
      <c r="S81" s="138" t="str">
        <f t="array" ref="S8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81" s="138" t="str">
        <f>IF(tbVeiculos[[#This Row],[Veículo]]="","",IFERROR(COUNTIF(tbManutencao[Veículo],tbVeiculos[[#This Row],[Veículo]]),""))</f>
        <v/>
      </c>
    </row>
    <row r="82" spans="2:20" ht="24.95" customHeight="1" x14ac:dyDescent="0.25">
      <c r="B82" s="162"/>
      <c r="C82" s="162"/>
      <c r="D82" s="162"/>
      <c r="E82" s="162"/>
      <c r="F82" s="162"/>
      <c r="G82" s="163"/>
      <c r="H82" s="80" t="str">
        <f>IF(tbVeiculos[[#This Row],[Veículo]]="","",IFERROR(SUMIF(tbFinanciamento[Veículo],tbVeiculos[[#This Row],[Veículo]],tbFinanciamento[Valor pago]),""))</f>
        <v/>
      </c>
      <c r="I82" s="80" t="str">
        <f>IF(tbVeiculos[[#This Row],[Veículo]]="","",IFERROR(tbVeiculos[[#This Row],[Total finaciamento (R$)]]-tbVeiculos[[#This Row],[Total pago (R$)]],0))</f>
        <v/>
      </c>
      <c r="J82" s="164"/>
      <c r="K82" s="165"/>
      <c r="L82" s="165"/>
      <c r="M82" s="165"/>
      <c r="N82" s="167"/>
      <c r="O82" s="151" t="str">
        <f t="shared" ca="1" si="2"/>
        <v/>
      </c>
      <c r="P82" s="117" t="str">
        <f>IF(AND(tbVeiculos[[#This Row],[Marca]]&lt;&gt;"",tbVeiculos[[#This Row],[Placa]]&lt;&gt;""),tbVeiculos[[#This Row],[Marca]]&amp;"_"&amp;tbVeiculos[[#This Row],[Placa]],"")</f>
        <v/>
      </c>
      <c r="Q82" s="138" t="str">
        <f>IF(tbVeiculos[[#This Row],[Veículo]]="","",IFERROR((tbVeiculos[[#This Row],[Maior km]]-tbVeiculos[[#This Row],[Menor km]])/tbVeiculos[[#This Row],[Manutenções]],""))</f>
        <v/>
      </c>
      <c r="R82" s="138" t="str">
        <f>IF(tbVeiculos[[#This Row],[Veículo]]="","",IF(tbVeiculos[[#This Row],[Km de Cadastro]]="",0,tbVeiculos[[#This Row],[Km de Cadastro]]))</f>
        <v/>
      </c>
      <c r="S82" s="138" t="str">
        <f t="array" ref="S8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82" s="138" t="str">
        <f>IF(tbVeiculos[[#This Row],[Veículo]]="","",IFERROR(COUNTIF(tbManutencao[Veículo],tbVeiculos[[#This Row],[Veículo]]),""))</f>
        <v/>
      </c>
    </row>
    <row r="83" spans="2:20" ht="24.95" customHeight="1" x14ac:dyDescent="0.25">
      <c r="B83" s="162"/>
      <c r="C83" s="162"/>
      <c r="D83" s="162"/>
      <c r="E83" s="162"/>
      <c r="F83" s="162"/>
      <c r="G83" s="163"/>
      <c r="H83" s="80" t="str">
        <f>IF(tbVeiculos[[#This Row],[Veículo]]="","",IFERROR(SUMIF(tbFinanciamento[Veículo],tbVeiculos[[#This Row],[Veículo]],tbFinanciamento[Valor pago]),""))</f>
        <v/>
      </c>
      <c r="I83" s="80" t="str">
        <f>IF(tbVeiculos[[#This Row],[Veículo]]="","",IFERROR(tbVeiculos[[#This Row],[Total finaciamento (R$)]]-tbVeiculos[[#This Row],[Total pago (R$)]],0))</f>
        <v/>
      </c>
      <c r="J83" s="164"/>
      <c r="K83" s="165"/>
      <c r="L83" s="165"/>
      <c r="M83" s="165"/>
      <c r="N83" s="167"/>
      <c r="O83" s="151" t="str">
        <f t="shared" ca="1" si="2"/>
        <v/>
      </c>
      <c r="P83" s="117" t="str">
        <f>IF(AND(tbVeiculos[[#This Row],[Marca]]&lt;&gt;"",tbVeiculos[[#This Row],[Placa]]&lt;&gt;""),tbVeiculos[[#This Row],[Marca]]&amp;"_"&amp;tbVeiculos[[#This Row],[Placa]],"")</f>
        <v/>
      </c>
      <c r="Q83" s="138" t="str">
        <f>IF(tbVeiculos[[#This Row],[Veículo]]="","",IFERROR((tbVeiculos[[#This Row],[Maior km]]-tbVeiculos[[#This Row],[Menor km]])/tbVeiculos[[#This Row],[Manutenções]],""))</f>
        <v/>
      </c>
      <c r="R83" s="138" t="str">
        <f>IF(tbVeiculos[[#This Row],[Veículo]]="","",IF(tbVeiculos[[#This Row],[Km de Cadastro]]="",0,tbVeiculos[[#This Row],[Km de Cadastro]]))</f>
        <v/>
      </c>
      <c r="S83" s="138" t="str">
        <f t="array" ref="S8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83" s="138" t="str">
        <f>IF(tbVeiculos[[#This Row],[Veículo]]="","",IFERROR(COUNTIF(tbManutencao[Veículo],tbVeiculos[[#This Row],[Veículo]]),""))</f>
        <v/>
      </c>
    </row>
    <row r="84" spans="2:20" ht="24.95" customHeight="1" x14ac:dyDescent="0.25">
      <c r="B84" s="162"/>
      <c r="C84" s="162"/>
      <c r="D84" s="162"/>
      <c r="E84" s="162"/>
      <c r="F84" s="162"/>
      <c r="G84" s="163"/>
      <c r="H84" s="80" t="str">
        <f>IF(tbVeiculos[[#This Row],[Veículo]]="","",IFERROR(SUMIF(tbFinanciamento[Veículo],tbVeiculos[[#This Row],[Veículo]],tbFinanciamento[Valor pago]),""))</f>
        <v/>
      </c>
      <c r="I84" s="80" t="str">
        <f>IF(tbVeiculos[[#This Row],[Veículo]]="","",IFERROR(tbVeiculos[[#This Row],[Total finaciamento (R$)]]-tbVeiculos[[#This Row],[Total pago (R$)]],0))</f>
        <v/>
      </c>
      <c r="J84" s="164"/>
      <c r="K84" s="165"/>
      <c r="L84" s="165"/>
      <c r="M84" s="165"/>
      <c r="N84" s="167"/>
      <c r="O84" s="151" t="str">
        <f t="shared" ca="1" si="2"/>
        <v/>
      </c>
      <c r="P84" s="117" t="str">
        <f>IF(AND(tbVeiculos[[#This Row],[Marca]]&lt;&gt;"",tbVeiculos[[#This Row],[Placa]]&lt;&gt;""),tbVeiculos[[#This Row],[Marca]]&amp;"_"&amp;tbVeiculos[[#This Row],[Placa]],"")</f>
        <v/>
      </c>
      <c r="Q84" s="138" t="str">
        <f>IF(tbVeiculos[[#This Row],[Veículo]]="","",IFERROR((tbVeiculos[[#This Row],[Maior km]]-tbVeiculos[[#This Row],[Menor km]])/tbVeiculos[[#This Row],[Manutenções]],""))</f>
        <v/>
      </c>
      <c r="R84" s="138" t="str">
        <f>IF(tbVeiculos[[#This Row],[Veículo]]="","",IF(tbVeiculos[[#This Row],[Km de Cadastro]]="",0,tbVeiculos[[#This Row],[Km de Cadastro]]))</f>
        <v/>
      </c>
      <c r="S84" s="138" t="str">
        <f t="array" ref="S8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84" s="138" t="str">
        <f>IF(tbVeiculos[[#This Row],[Veículo]]="","",IFERROR(COUNTIF(tbManutencao[Veículo],tbVeiculos[[#This Row],[Veículo]]),""))</f>
        <v/>
      </c>
    </row>
    <row r="85" spans="2:20" ht="24.95" customHeight="1" x14ac:dyDescent="0.25">
      <c r="B85" s="162"/>
      <c r="C85" s="162"/>
      <c r="D85" s="162"/>
      <c r="E85" s="162"/>
      <c r="F85" s="162"/>
      <c r="G85" s="163"/>
      <c r="H85" s="80" t="str">
        <f>IF(tbVeiculos[[#This Row],[Veículo]]="","",IFERROR(SUMIF(tbFinanciamento[Veículo],tbVeiculos[[#This Row],[Veículo]],tbFinanciamento[Valor pago]),""))</f>
        <v/>
      </c>
      <c r="I85" s="80" t="str">
        <f>IF(tbVeiculos[[#This Row],[Veículo]]="","",IFERROR(tbVeiculos[[#This Row],[Total finaciamento (R$)]]-tbVeiculos[[#This Row],[Total pago (R$)]],0))</f>
        <v/>
      </c>
      <c r="J85" s="164"/>
      <c r="K85" s="165"/>
      <c r="L85" s="165"/>
      <c r="M85" s="165"/>
      <c r="N85" s="167"/>
      <c r="O85" s="151" t="str">
        <f t="shared" ca="1" si="2"/>
        <v/>
      </c>
      <c r="P85" s="117" t="str">
        <f>IF(AND(tbVeiculos[[#This Row],[Marca]]&lt;&gt;"",tbVeiculos[[#This Row],[Placa]]&lt;&gt;""),tbVeiculos[[#This Row],[Marca]]&amp;"_"&amp;tbVeiculos[[#This Row],[Placa]],"")</f>
        <v/>
      </c>
      <c r="Q85" s="138" t="str">
        <f>IF(tbVeiculos[[#This Row],[Veículo]]="","",IFERROR((tbVeiculos[[#This Row],[Maior km]]-tbVeiculos[[#This Row],[Menor km]])/tbVeiculos[[#This Row],[Manutenções]],""))</f>
        <v/>
      </c>
      <c r="R85" s="138" t="str">
        <f>IF(tbVeiculos[[#This Row],[Veículo]]="","",IF(tbVeiculos[[#This Row],[Km de Cadastro]]="",0,tbVeiculos[[#This Row],[Km de Cadastro]]))</f>
        <v/>
      </c>
      <c r="S85" s="138" t="str">
        <f t="array" ref="S8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85" s="138" t="str">
        <f>IF(tbVeiculos[[#This Row],[Veículo]]="","",IFERROR(COUNTIF(tbManutencao[Veículo],tbVeiculos[[#This Row],[Veículo]]),""))</f>
        <v/>
      </c>
    </row>
    <row r="86" spans="2:20" ht="24.95" customHeight="1" x14ac:dyDescent="0.25">
      <c r="B86" s="162"/>
      <c r="C86" s="162"/>
      <c r="D86" s="162"/>
      <c r="E86" s="162"/>
      <c r="F86" s="162"/>
      <c r="G86" s="163"/>
      <c r="H86" s="80" t="str">
        <f>IF(tbVeiculos[[#This Row],[Veículo]]="","",IFERROR(SUMIF(tbFinanciamento[Veículo],tbVeiculos[[#This Row],[Veículo]],tbFinanciamento[Valor pago]),""))</f>
        <v/>
      </c>
      <c r="I86" s="80" t="str">
        <f>IF(tbVeiculos[[#This Row],[Veículo]]="","",IFERROR(tbVeiculos[[#This Row],[Total finaciamento (R$)]]-tbVeiculos[[#This Row],[Total pago (R$)]],0))</f>
        <v/>
      </c>
      <c r="J86" s="164"/>
      <c r="K86" s="165"/>
      <c r="L86" s="165"/>
      <c r="M86" s="165"/>
      <c r="N86" s="167"/>
      <c r="O86" s="151" t="str">
        <f t="shared" ca="1" si="2"/>
        <v/>
      </c>
      <c r="P86" s="117" t="str">
        <f>IF(AND(tbVeiculos[[#This Row],[Marca]]&lt;&gt;"",tbVeiculos[[#This Row],[Placa]]&lt;&gt;""),tbVeiculos[[#This Row],[Marca]]&amp;"_"&amp;tbVeiculos[[#This Row],[Placa]],"")</f>
        <v/>
      </c>
      <c r="Q86" s="138" t="str">
        <f>IF(tbVeiculos[[#This Row],[Veículo]]="","",IFERROR((tbVeiculos[[#This Row],[Maior km]]-tbVeiculos[[#This Row],[Menor km]])/tbVeiculos[[#This Row],[Manutenções]],""))</f>
        <v/>
      </c>
      <c r="R86" s="138" t="str">
        <f>IF(tbVeiculos[[#This Row],[Veículo]]="","",IF(tbVeiculos[[#This Row],[Km de Cadastro]]="",0,tbVeiculos[[#This Row],[Km de Cadastro]]))</f>
        <v/>
      </c>
      <c r="S86" s="138" t="str">
        <f t="array" ref="S8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86" s="138" t="str">
        <f>IF(tbVeiculos[[#This Row],[Veículo]]="","",IFERROR(COUNTIF(tbManutencao[Veículo],tbVeiculos[[#This Row],[Veículo]]),""))</f>
        <v/>
      </c>
    </row>
    <row r="87" spans="2:20" ht="24.95" customHeight="1" x14ac:dyDescent="0.25">
      <c r="B87" s="162"/>
      <c r="C87" s="162"/>
      <c r="D87" s="162"/>
      <c r="E87" s="162"/>
      <c r="F87" s="162"/>
      <c r="G87" s="163"/>
      <c r="H87" s="80" t="str">
        <f>IF(tbVeiculos[[#This Row],[Veículo]]="","",IFERROR(SUMIF(tbFinanciamento[Veículo],tbVeiculos[[#This Row],[Veículo]],tbFinanciamento[Valor pago]),""))</f>
        <v/>
      </c>
      <c r="I87" s="80" t="str">
        <f>IF(tbVeiculos[[#This Row],[Veículo]]="","",IFERROR(tbVeiculos[[#This Row],[Total finaciamento (R$)]]-tbVeiculos[[#This Row],[Total pago (R$)]],0))</f>
        <v/>
      </c>
      <c r="J87" s="164"/>
      <c r="K87" s="165"/>
      <c r="L87" s="165"/>
      <c r="M87" s="165"/>
      <c r="N87" s="167"/>
      <c r="O87" s="151" t="str">
        <f t="shared" ca="1" si="2"/>
        <v/>
      </c>
      <c r="P87" s="117" t="str">
        <f>IF(AND(tbVeiculos[[#This Row],[Marca]]&lt;&gt;"",tbVeiculos[[#This Row],[Placa]]&lt;&gt;""),tbVeiculos[[#This Row],[Marca]]&amp;"_"&amp;tbVeiculos[[#This Row],[Placa]],"")</f>
        <v/>
      </c>
      <c r="Q87" s="138" t="str">
        <f>IF(tbVeiculos[[#This Row],[Veículo]]="","",IFERROR((tbVeiculos[[#This Row],[Maior km]]-tbVeiculos[[#This Row],[Menor km]])/tbVeiculos[[#This Row],[Manutenções]],""))</f>
        <v/>
      </c>
      <c r="R87" s="138" t="str">
        <f>IF(tbVeiculos[[#This Row],[Veículo]]="","",IF(tbVeiculos[[#This Row],[Km de Cadastro]]="",0,tbVeiculos[[#This Row],[Km de Cadastro]]))</f>
        <v/>
      </c>
      <c r="S87" s="138" t="str">
        <f t="array" ref="S8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87" s="138" t="str">
        <f>IF(tbVeiculos[[#This Row],[Veículo]]="","",IFERROR(COUNTIF(tbManutencao[Veículo],tbVeiculos[[#This Row],[Veículo]]),""))</f>
        <v/>
      </c>
    </row>
    <row r="88" spans="2:20" ht="24.95" customHeight="1" x14ac:dyDescent="0.25">
      <c r="B88" s="162"/>
      <c r="C88" s="162"/>
      <c r="D88" s="162"/>
      <c r="E88" s="162"/>
      <c r="F88" s="162"/>
      <c r="G88" s="163"/>
      <c r="H88" s="80" t="str">
        <f>IF(tbVeiculos[[#This Row],[Veículo]]="","",IFERROR(SUMIF(tbFinanciamento[Veículo],tbVeiculos[[#This Row],[Veículo]],tbFinanciamento[Valor pago]),""))</f>
        <v/>
      </c>
      <c r="I88" s="80" t="str">
        <f>IF(tbVeiculos[[#This Row],[Veículo]]="","",IFERROR(tbVeiculos[[#This Row],[Total finaciamento (R$)]]-tbVeiculos[[#This Row],[Total pago (R$)]],0))</f>
        <v/>
      </c>
      <c r="J88" s="164"/>
      <c r="K88" s="165"/>
      <c r="L88" s="165"/>
      <c r="M88" s="165"/>
      <c r="N88" s="167"/>
      <c r="O88" s="151" t="str">
        <f t="shared" ca="1" si="2"/>
        <v/>
      </c>
      <c r="P88" s="117" t="str">
        <f>IF(AND(tbVeiculos[[#This Row],[Marca]]&lt;&gt;"",tbVeiculos[[#This Row],[Placa]]&lt;&gt;""),tbVeiculos[[#This Row],[Marca]]&amp;"_"&amp;tbVeiculos[[#This Row],[Placa]],"")</f>
        <v/>
      </c>
      <c r="Q88" s="138" t="str">
        <f>IF(tbVeiculos[[#This Row],[Veículo]]="","",IFERROR((tbVeiculos[[#This Row],[Maior km]]-tbVeiculos[[#This Row],[Menor km]])/tbVeiculos[[#This Row],[Manutenções]],""))</f>
        <v/>
      </c>
      <c r="R88" s="138" t="str">
        <f>IF(tbVeiculos[[#This Row],[Veículo]]="","",IF(tbVeiculos[[#This Row],[Km de Cadastro]]="",0,tbVeiculos[[#This Row],[Km de Cadastro]]))</f>
        <v/>
      </c>
      <c r="S88" s="138" t="str">
        <f t="array" ref="S8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88" s="138" t="str">
        <f>IF(tbVeiculos[[#This Row],[Veículo]]="","",IFERROR(COUNTIF(tbManutencao[Veículo],tbVeiculos[[#This Row],[Veículo]]),""))</f>
        <v/>
      </c>
    </row>
    <row r="89" spans="2:20" ht="24.95" customHeight="1" x14ac:dyDescent="0.25">
      <c r="B89" s="162"/>
      <c r="C89" s="162"/>
      <c r="D89" s="162"/>
      <c r="E89" s="162"/>
      <c r="F89" s="162"/>
      <c r="G89" s="163"/>
      <c r="H89" s="80" t="str">
        <f>IF(tbVeiculos[[#This Row],[Veículo]]="","",IFERROR(SUMIF(tbFinanciamento[Veículo],tbVeiculos[[#This Row],[Veículo]],tbFinanciamento[Valor pago]),""))</f>
        <v/>
      </c>
      <c r="I89" s="80" t="str">
        <f>IF(tbVeiculos[[#This Row],[Veículo]]="","",IFERROR(tbVeiculos[[#This Row],[Total finaciamento (R$)]]-tbVeiculos[[#This Row],[Total pago (R$)]],0))</f>
        <v/>
      </c>
      <c r="J89" s="164"/>
      <c r="K89" s="165"/>
      <c r="L89" s="165"/>
      <c r="M89" s="165"/>
      <c r="N89" s="167"/>
      <c r="O89" s="151" t="str">
        <f t="shared" ca="1" si="2"/>
        <v/>
      </c>
      <c r="P89" s="117" t="str">
        <f>IF(AND(tbVeiculos[[#This Row],[Marca]]&lt;&gt;"",tbVeiculos[[#This Row],[Placa]]&lt;&gt;""),tbVeiculos[[#This Row],[Marca]]&amp;"_"&amp;tbVeiculos[[#This Row],[Placa]],"")</f>
        <v/>
      </c>
      <c r="Q89" s="138" t="str">
        <f>IF(tbVeiculos[[#This Row],[Veículo]]="","",IFERROR((tbVeiculos[[#This Row],[Maior km]]-tbVeiculos[[#This Row],[Menor km]])/tbVeiculos[[#This Row],[Manutenções]],""))</f>
        <v/>
      </c>
      <c r="R89" s="138" t="str">
        <f>IF(tbVeiculos[[#This Row],[Veículo]]="","",IF(tbVeiculos[[#This Row],[Km de Cadastro]]="",0,tbVeiculos[[#This Row],[Km de Cadastro]]))</f>
        <v/>
      </c>
      <c r="S89" s="138" t="str">
        <f t="array" ref="S8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89" s="138" t="str">
        <f>IF(tbVeiculos[[#This Row],[Veículo]]="","",IFERROR(COUNTIF(tbManutencao[Veículo],tbVeiculos[[#This Row],[Veículo]]),""))</f>
        <v/>
      </c>
    </row>
    <row r="90" spans="2:20" ht="24.95" customHeight="1" x14ac:dyDescent="0.25">
      <c r="B90" s="162"/>
      <c r="C90" s="162"/>
      <c r="D90" s="162"/>
      <c r="E90" s="162"/>
      <c r="F90" s="162"/>
      <c r="G90" s="163"/>
      <c r="H90" s="80" t="str">
        <f>IF(tbVeiculos[[#This Row],[Veículo]]="","",IFERROR(SUMIF(tbFinanciamento[Veículo],tbVeiculos[[#This Row],[Veículo]],tbFinanciamento[Valor pago]),""))</f>
        <v/>
      </c>
      <c r="I90" s="80" t="str">
        <f>IF(tbVeiculos[[#This Row],[Veículo]]="","",IFERROR(tbVeiculos[[#This Row],[Total finaciamento (R$)]]-tbVeiculos[[#This Row],[Total pago (R$)]],0))</f>
        <v/>
      </c>
      <c r="J90" s="164"/>
      <c r="K90" s="165"/>
      <c r="L90" s="165"/>
      <c r="M90" s="165"/>
      <c r="N90" s="167"/>
      <c r="O90" s="151" t="str">
        <f t="shared" ca="1" si="2"/>
        <v/>
      </c>
      <c r="P90" s="117" t="str">
        <f>IF(AND(tbVeiculos[[#This Row],[Marca]]&lt;&gt;"",tbVeiculos[[#This Row],[Placa]]&lt;&gt;""),tbVeiculos[[#This Row],[Marca]]&amp;"_"&amp;tbVeiculos[[#This Row],[Placa]],"")</f>
        <v/>
      </c>
      <c r="Q90" s="138" t="str">
        <f>IF(tbVeiculos[[#This Row],[Veículo]]="","",IFERROR((tbVeiculos[[#This Row],[Maior km]]-tbVeiculos[[#This Row],[Menor km]])/tbVeiculos[[#This Row],[Manutenções]],""))</f>
        <v/>
      </c>
      <c r="R90" s="138" t="str">
        <f>IF(tbVeiculos[[#This Row],[Veículo]]="","",IF(tbVeiculos[[#This Row],[Km de Cadastro]]="",0,tbVeiculos[[#This Row],[Km de Cadastro]]))</f>
        <v/>
      </c>
      <c r="S90" s="138" t="str">
        <f t="array" ref="S9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90" s="138" t="str">
        <f>IF(tbVeiculos[[#This Row],[Veículo]]="","",IFERROR(COUNTIF(tbManutencao[Veículo],tbVeiculos[[#This Row],[Veículo]]),""))</f>
        <v/>
      </c>
    </row>
    <row r="91" spans="2:20" ht="24.95" customHeight="1" x14ac:dyDescent="0.25">
      <c r="B91" s="162"/>
      <c r="C91" s="162"/>
      <c r="D91" s="162"/>
      <c r="E91" s="162"/>
      <c r="F91" s="162"/>
      <c r="G91" s="163"/>
      <c r="H91" s="80" t="str">
        <f>IF(tbVeiculos[[#This Row],[Veículo]]="","",IFERROR(SUMIF(tbFinanciamento[Veículo],tbVeiculos[[#This Row],[Veículo]],tbFinanciamento[Valor pago]),""))</f>
        <v/>
      </c>
      <c r="I91" s="80" t="str">
        <f>IF(tbVeiculos[[#This Row],[Veículo]]="","",IFERROR(tbVeiculos[[#This Row],[Total finaciamento (R$)]]-tbVeiculos[[#This Row],[Total pago (R$)]],0))</f>
        <v/>
      </c>
      <c r="J91" s="164"/>
      <c r="K91" s="165"/>
      <c r="L91" s="165"/>
      <c r="M91" s="165"/>
      <c r="N91" s="167"/>
      <c r="O91" s="151" t="str">
        <f t="shared" ca="1" si="2"/>
        <v/>
      </c>
      <c r="P91" s="117" t="str">
        <f>IF(AND(tbVeiculos[[#This Row],[Marca]]&lt;&gt;"",tbVeiculos[[#This Row],[Placa]]&lt;&gt;""),tbVeiculos[[#This Row],[Marca]]&amp;"_"&amp;tbVeiculos[[#This Row],[Placa]],"")</f>
        <v/>
      </c>
      <c r="Q91" s="138" t="str">
        <f>IF(tbVeiculos[[#This Row],[Veículo]]="","",IFERROR((tbVeiculos[[#This Row],[Maior km]]-tbVeiculos[[#This Row],[Menor km]])/tbVeiculos[[#This Row],[Manutenções]],""))</f>
        <v/>
      </c>
      <c r="R91" s="138" t="str">
        <f>IF(tbVeiculos[[#This Row],[Veículo]]="","",IF(tbVeiculos[[#This Row],[Km de Cadastro]]="",0,tbVeiculos[[#This Row],[Km de Cadastro]]))</f>
        <v/>
      </c>
      <c r="S91" s="138" t="str">
        <f t="array" ref="S9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91" s="138" t="str">
        <f>IF(tbVeiculos[[#This Row],[Veículo]]="","",IFERROR(COUNTIF(tbManutencao[Veículo],tbVeiculos[[#This Row],[Veículo]]),""))</f>
        <v/>
      </c>
    </row>
    <row r="92" spans="2:20" ht="24.95" customHeight="1" x14ac:dyDescent="0.25">
      <c r="B92" s="162"/>
      <c r="C92" s="162"/>
      <c r="D92" s="162"/>
      <c r="E92" s="162"/>
      <c r="F92" s="162"/>
      <c r="G92" s="163"/>
      <c r="H92" s="80" t="str">
        <f>IF(tbVeiculos[[#This Row],[Veículo]]="","",IFERROR(SUMIF(tbFinanciamento[Veículo],tbVeiculos[[#This Row],[Veículo]],tbFinanciamento[Valor pago]),""))</f>
        <v/>
      </c>
      <c r="I92" s="80" t="str">
        <f>IF(tbVeiculos[[#This Row],[Veículo]]="","",IFERROR(tbVeiculos[[#This Row],[Total finaciamento (R$)]]-tbVeiculos[[#This Row],[Total pago (R$)]],0))</f>
        <v/>
      </c>
      <c r="J92" s="164"/>
      <c r="K92" s="165"/>
      <c r="L92" s="165"/>
      <c r="M92" s="165"/>
      <c r="N92" s="167"/>
      <c r="O92" s="151" t="str">
        <f t="shared" ca="1" si="2"/>
        <v/>
      </c>
      <c r="P92" s="117" t="str">
        <f>IF(AND(tbVeiculos[[#This Row],[Marca]]&lt;&gt;"",tbVeiculos[[#This Row],[Placa]]&lt;&gt;""),tbVeiculos[[#This Row],[Marca]]&amp;"_"&amp;tbVeiculos[[#This Row],[Placa]],"")</f>
        <v/>
      </c>
      <c r="Q92" s="138" t="str">
        <f>IF(tbVeiculos[[#This Row],[Veículo]]="","",IFERROR((tbVeiculos[[#This Row],[Maior km]]-tbVeiculos[[#This Row],[Menor km]])/tbVeiculos[[#This Row],[Manutenções]],""))</f>
        <v/>
      </c>
      <c r="R92" s="138" t="str">
        <f>IF(tbVeiculos[[#This Row],[Veículo]]="","",IF(tbVeiculos[[#This Row],[Km de Cadastro]]="",0,tbVeiculos[[#This Row],[Km de Cadastro]]))</f>
        <v/>
      </c>
      <c r="S92" s="138" t="str">
        <f t="array" ref="S9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92" s="138" t="str">
        <f>IF(tbVeiculos[[#This Row],[Veículo]]="","",IFERROR(COUNTIF(tbManutencao[Veículo],tbVeiculos[[#This Row],[Veículo]]),""))</f>
        <v/>
      </c>
    </row>
    <row r="93" spans="2:20" ht="24.95" customHeight="1" x14ac:dyDescent="0.25">
      <c r="B93" s="162"/>
      <c r="C93" s="162"/>
      <c r="D93" s="162"/>
      <c r="E93" s="162"/>
      <c r="F93" s="162"/>
      <c r="G93" s="163"/>
      <c r="H93" s="80" t="str">
        <f>IF(tbVeiculos[[#This Row],[Veículo]]="","",IFERROR(SUMIF(tbFinanciamento[Veículo],tbVeiculos[[#This Row],[Veículo]],tbFinanciamento[Valor pago]),""))</f>
        <v/>
      </c>
      <c r="I93" s="80" t="str">
        <f>IF(tbVeiculos[[#This Row],[Veículo]]="","",IFERROR(tbVeiculos[[#This Row],[Total finaciamento (R$)]]-tbVeiculos[[#This Row],[Total pago (R$)]],0))</f>
        <v/>
      </c>
      <c r="J93" s="164"/>
      <c r="K93" s="165"/>
      <c r="L93" s="165"/>
      <c r="M93" s="165"/>
      <c r="N93" s="167"/>
      <c r="O93" s="151" t="str">
        <f t="shared" ca="1" si="2"/>
        <v/>
      </c>
      <c r="P93" s="117" t="str">
        <f>IF(AND(tbVeiculos[[#This Row],[Marca]]&lt;&gt;"",tbVeiculos[[#This Row],[Placa]]&lt;&gt;""),tbVeiculos[[#This Row],[Marca]]&amp;"_"&amp;tbVeiculos[[#This Row],[Placa]],"")</f>
        <v/>
      </c>
      <c r="Q93" s="138" t="str">
        <f>IF(tbVeiculos[[#This Row],[Veículo]]="","",IFERROR((tbVeiculos[[#This Row],[Maior km]]-tbVeiculos[[#This Row],[Menor km]])/tbVeiculos[[#This Row],[Manutenções]],""))</f>
        <v/>
      </c>
      <c r="R93" s="138" t="str">
        <f>IF(tbVeiculos[[#This Row],[Veículo]]="","",IF(tbVeiculos[[#This Row],[Km de Cadastro]]="",0,tbVeiculos[[#This Row],[Km de Cadastro]]))</f>
        <v/>
      </c>
      <c r="S93" s="138" t="str">
        <f t="array" ref="S9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93" s="138" t="str">
        <f>IF(tbVeiculos[[#This Row],[Veículo]]="","",IFERROR(COUNTIF(tbManutencao[Veículo],tbVeiculos[[#This Row],[Veículo]]),""))</f>
        <v/>
      </c>
    </row>
    <row r="94" spans="2:20" ht="24.95" customHeight="1" x14ac:dyDescent="0.25">
      <c r="B94" s="162"/>
      <c r="C94" s="162"/>
      <c r="D94" s="162"/>
      <c r="E94" s="162"/>
      <c r="F94" s="162"/>
      <c r="G94" s="163"/>
      <c r="H94" s="80" t="str">
        <f>IF(tbVeiculos[[#This Row],[Veículo]]="","",IFERROR(SUMIF(tbFinanciamento[Veículo],tbVeiculos[[#This Row],[Veículo]],tbFinanciamento[Valor pago]),""))</f>
        <v/>
      </c>
      <c r="I94" s="80" t="str">
        <f>IF(tbVeiculos[[#This Row],[Veículo]]="","",IFERROR(tbVeiculos[[#This Row],[Total finaciamento (R$)]]-tbVeiculos[[#This Row],[Total pago (R$)]],0))</f>
        <v/>
      </c>
      <c r="J94" s="164"/>
      <c r="K94" s="165"/>
      <c r="L94" s="165"/>
      <c r="M94" s="165"/>
      <c r="N94" s="167"/>
      <c r="O94" s="151" t="str">
        <f t="shared" ca="1" si="2"/>
        <v/>
      </c>
      <c r="P94" s="117" t="str">
        <f>IF(AND(tbVeiculos[[#This Row],[Marca]]&lt;&gt;"",tbVeiculos[[#This Row],[Placa]]&lt;&gt;""),tbVeiculos[[#This Row],[Marca]]&amp;"_"&amp;tbVeiculos[[#This Row],[Placa]],"")</f>
        <v/>
      </c>
      <c r="Q94" s="138" t="str">
        <f>IF(tbVeiculos[[#This Row],[Veículo]]="","",IFERROR((tbVeiculos[[#This Row],[Maior km]]-tbVeiculos[[#This Row],[Menor km]])/tbVeiculos[[#This Row],[Manutenções]],""))</f>
        <v/>
      </c>
      <c r="R94" s="138" t="str">
        <f>IF(tbVeiculos[[#This Row],[Veículo]]="","",IF(tbVeiculos[[#This Row],[Km de Cadastro]]="",0,tbVeiculos[[#This Row],[Km de Cadastro]]))</f>
        <v/>
      </c>
      <c r="S94" s="138" t="str">
        <f t="array" ref="S9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94" s="138" t="str">
        <f>IF(tbVeiculos[[#This Row],[Veículo]]="","",IFERROR(COUNTIF(tbManutencao[Veículo],tbVeiculos[[#This Row],[Veículo]]),""))</f>
        <v/>
      </c>
    </row>
    <row r="95" spans="2:20" ht="24.95" customHeight="1" x14ac:dyDescent="0.25">
      <c r="B95" s="162"/>
      <c r="C95" s="162"/>
      <c r="D95" s="162"/>
      <c r="E95" s="162"/>
      <c r="F95" s="162"/>
      <c r="G95" s="163"/>
      <c r="H95" s="80" t="str">
        <f>IF(tbVeiculos[[#This Row],[Veículo]]="","",IFERROR(SUMIF(tbFinanciamento[Veículo],tbVeiculos[[#This Row],[Veículo]],tbFinanciamento[Valor pago]),""))</f>
        <v/>
      </c>
      <c r="I95" s="80" t="str">
        <f>IF(tbVeiculos[[#This Row],[Veículo]]="","",IFERROR(tbVeiculos[[#This Row],[Total finaciamento (R$)]]-tbVeiculos[[#This Row],[Total pago (R$)]],0))</f>
        <v/>
      </c>
      <c r="J95" s="164"/>
      <c r="K95" s="165"/>
      <c r="L95" s="165"/>
      <c r="M95" s="165"/>
      <c r="N95" s="167"/>
      <c r="O95" s="151" t="str">
        <f t="shared" ca="1" si="2"/>
        <v/>
      </c>
      <c r="P95" s="117" t="str">
        <f>IF(AND(tbVeiculos[[#This Row],[Marca]]&lt;&gt;"",tbVeiculos[[#This Row],[Placa]]&lt;&gt;""),tbVeiculos[[#This Row],[Marca]]&amp;"_"&amp;tbVeiculos[[#This Row],[Placa]],"")</f>
        <v/>
      </c>
      <c r="Q95" s="138" t="str">
        <f>IF(tbVeiculos[[#This Row],[Veículo]]="","",IFERROR((tbVeiculos[[#This Row],[Maior km]]-tbVeiculos[[#This Row],[Menor km]])/tbVeiculos[[#This Row],[Manutenções]],""))</f>
        <v/>
      </c>
      <c r="R95" s="138" t="str">
        <f>IF(tbVeiculos[[#This Row],[Veículo]]="","",IF(tbVeiculos[[#This Row],[Km de Cadastro]]="",0,tbVeiculos[[#This Row],[Km de Cadastro]]))</f>
        <v/>
      </c>
      <c r="S95" s="138" t="str">
        <f t="array" ref="S9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95" s="138" t="str">
        <f>IF(tbVeiculos[[#This Row],[Veículo]]="","",IFERROR(COUNTIF(tbManutencao[Veículo],tbVeiculos[[#This Row],[Veículo]]),""))</f>
        <v/>
      </c>
    </row>
    <row r="96" spans="2:20" ht="24.95" customHeight="1" x14ac:dyDescent="0.25">
      <c r="B96" s="162"/>
      <c r="C96" s="162"/>
      <c r="D96" s="162"/>
      <c r="E96" s="162"/>
      <c r="F96" s="162"/>
      <c r="G96" s="163"/>
      <c r="H96" s="80" t="str">
        <f>IF(tbVeiculos[[#This Row],[Veículo]]="","",IFERROR(SUMIF(tbFinanciamento[Veículo],tbVeiculos[[#This Row],[Veículo]],tbFinanciamento[Valor pago]),""))</f>
        <v/>
      </c>
      <c r="I96" s="80" t="str">
        <f>IF(tbVeiculos[[#This Row],[Veículo]]="","",IFERROR(tbVeiculos[[#This Row],[Total finaciamento (R$)]]-tbVeiculos[[#This Row],[Total pago (R$)]],0))</f>
        <v/>
      </c>
      <c r="J96" s="164"/>
      <c r="K96" s="165"/>
      <c r="L96" s="165"/>
      <c r="M96" s="165"/>
      <c r="N96" s="167"/>
      <c r="O96" s="151" t="str">
        <f t="shared" ca="1" si="2"/>
        <v/>
      </c>
      <c r="P96" s="117" t="str">
        <f>IF(AND(tbVeiculos[[#This Row],[Marca]]&lt;&gt;"",tbVeiculos[[#This Row],[Placa]]&lt;&gt;""),tbVeiculos[[#This Row],[Marca]]&amp;"_"&amp;tbVeiculos[[#This Row],[Placa]],"")</f>
        <v/>
      </c>
      <c r="Q96" s="138" t="str">
        <f>IF(tbVeiculos[[#This Row],[Veículo]]="","",IFERROR((tbVeiculos[[#This Row],[Maior km]]-tbVeiculos[[#This Row],[Menor km]])/tbVeiculos[[#This Row],[Manutenções]],""))</f>
        <v/>
      </c>
      <c r="R96" s="138" t="str">
        <f>IF(tbVeiculos[[#This Row],[Veículo]]="","",IF(tbVeiculos[[#This Row],[Km de Cadastro]]="",0,tbVeiculos[[#This Row],[Km de Cadastro]]))</f>
        <v/>
      </c>
      <c r="S96" s="138" t="str">
        <f t="array" ref="S9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96" s="138" t="str">
        <f>IF(tbVeiculos[[#This Row],[Veículo]]="","",IFERROR(COUNTIF(tbManutencao[Veículo],tbVeiculos[[#This Row],[Veículo]]),""))</f>
        <v/>
      </c>
    </row>
    <row r="97" spans="2:20" ht="24.95" customHeight="1" x14ac:dyDescent="0.25">
      <c r="B97" s="162"/>
      <c r="C97" s="162"/>
      <c r="D97" s="162"/>
      <c r="E97" s="162"/>
      <c r="F97" s="162"/>
      <c r="G97" s="163"/>
      <c r="H97" s="80" t="str">
        <f>IF(tbVeiculos[[#This Row],[Veículo]]="","",IFERROR(SUMIF(tbFinanciamento[Veículo],tbVeiculos[[#This Row],[Veículo]],tbFinanciamento[Valor pago]),""))</f>
        <v/>
      </c>
      <c r="I97" s="80" t="str">
        <f>IF(tbVeiculos[[#This Row],[Veículo]]="","",IFERROR(tbVeiculos[[#This Row],[Total finaciamento (R$)]]-tbVeiculos[[#This Row],[Total pago (R$)]],0))</f>
        <v/>
      </c>
      <c r="J97" s="164"/>
      <c r="K97" s="165"/>
      <c r="L97" s="165"/>
      <c r="M97" s="165"/>
      <c r="N97" s="167"/>
      <c r="O97" s="151" t="str">
        <f t="shared" ca="1" si="2"/>
        <v/>
      </c>
      <c r="P97" s="117" t="str">
        <f>IF(AND(tbVeiculos[[#This Row],[Marca]]&lt;&gt;"",tbVeiculos[[#This Row],[Placa]]&lt;&gt;""),tbVeiculos[[#This Row],[Marca]]&amp;"_"&amp;tbVeiculos[[#This Row],[Placa]],"")</f>
        <v/>
      </c>
      <c r="Q97" s="138" t="str">
        <f>IF(tbVeiculos[[#This Row],[Veículo]]="","",IFERROR((tbVeiculos[[#This Row],[Maior km]]-tbVeiculos[[#This Row],[Menor km]])/tbVeiculos[[#This Row],[Manutenções]],""))</f>
        <v/>
      </c>
      <c r="R97" s="138" t="str">
        <f>IF(tbVeiculos[[#This Row],[Veículo]]="","",IF(tbVeiculos[[#This Row],[Km de Cadastro]]="",0,tbVeiculos[[#This Row],[Km de Cadastro]]))</f>
        <v/>
      </c>
      <c r="S97" s="138" t="str">
        <f t="array" ref="S9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97" s="138" t="str">
        <f>IF(tbVeiculos[[#This Row],[Veículo]]="","",IFERROR(COUNTIF(tbManutencao[Veículo],tbVeiculos[[#This Row],[Veículo]]),""))</f>
        <v/>
      </c>
    </row>
    <row r="98" spans="2:20" ht="24.95" customHeight="1" x14ac:dyDescent="0.25">
      <c r="B98" s="162"/>
      <c r="C98" s="162"/>
      <c r="D98" s="162"/>
      <c r="E98" s="162"/>
      <c r="F98" s="162"/>
      <c r="G98" s="163"/>
      <c r="H98" s="80" t="str">
        <f>IF(tbVeiculos[[#This Row],[Veículo]]="","",IFERROR(SUMIF(tbFinanciamento[Veículo],tbVeiculos[[#This Row],[Veículo]],tbFinanciamento[Valor pago]),""))</f>
        <v/>
      </c>
      <c r="I98" s="80" t="str">
        <f>IF(tbVeiculos[[#This Row],[Veículo]]="","",IFERROR(tbVeiculos[[#This Row],[Total finaciamento (R$)]]-tbVeiculos[[#This Row],[Total pago (R$)]],0))</f>
        <v/>
      </c>
      <c r="J98" s="164"/>
      <c r="K98" s="165"/>
      <c r="L98" s="165"/>
      <c r="M98" s="165"/>
      <c r="N98" s="167"/>
      <c r="O98" s="151" t="str">
        <f t="shared" ca="1" si="2"/>
        <v/>
      </c>
      <c r="P98" s="117" t="str">
        <f>IF(AND(tbVeiculos[[#This Row],[Marca]]&lt;&gt;"",tbVeiculos[[#This Row],[Placa]]&lt;&gt;""),tbVeiculos[[#This Row],[Marca]]&amp;"_"&amp;tbVeiculos[[#This Row],[Placa]],"")</f>
        <v/>
      </c>
      <c r="Q98" s="138" t="str">
        <f>IF(tbVeiculos[[#This Row],[Veículo]]="","",IFERROR((tbVeiculos[[#This Row],[Maior km]]-tbVeiculos[[#This Row],[Menor km]])/tbVeiculos[[#This Row],[Manutenções]],""))</f>
        <v/>
      </c>
      <c r="R98" s="138" t="str">
        <f>IF(tbVeiculos[[#This Row],[Veículo]]="","",IF(tbVeiculos[[#This Row],[Km de Cadastro]]="",0,tbVeiculos[[#This Row],[Km de Cadastro]]))</f>
        <v/>
      </c>
      <c r="S98" s="138" t="str">
        <f t="array" ref="S9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98" s="138" t="str">
        <f>IF(tbVeiculos[[#This Row],[Veículo]]="","",IFERROR(COUNTIF(tbManutencao[Veículo],tbVeiculos[[#This Row],[Veículo]]),""))</f>
        <v/>
      </c>
    </row>
    <row r="99" spans="2:20" ht="24.95" customHeight="1" x14ac:dyDescent="0.25">
      <c r="B99" s="162"/>
      <c r="C99" s="162"/>
      <c r="D99" s="162"/>
      <c r="E99" s="162"/>
      <c r="F99" s="162"/>
      <c r="G99" s="163"/>
      <c r="H99" s="80" t="str">
        <f>IF(tbVeiculos[[#This Row],[Veículo]]="","",IFERROR(SUMIF(tbFinanciamento[Veículo],tbVeiculos[[#This Row],[Veículo]],tbFinanciamento[Valor pago]),""))</f>
        <v/>
      </c>
      <c r="I99" s="80" t="str">
        <f>IF(tbVeiculos[[#This Row],[Veículo]]="","",IFERROR(tbVeiculos[[#This Row],[Total finaciamento (R$)]]-tbVeiculos[[#This Row],[Total pago (R$)]],0))</f>
        <v/>
      </c>
      <c r="J99" s="164"/>
      <c r="K99" s="165"/>
      <c r="L99" s="165"/>
      <c r="M99" s="165"/>
      <c r="N99" s="167"/>
      <c r="O99" s="151" t="str">
        <f t="shared" ca="1" si="2"/>
        <v/>
      </c>
      <c r="P99" s="117" t="str">
        <f>IF(AND(tbVeiculos[[#This Row],[Marca]]&lt;&gt;"",tbVeiculos[[#This Row],[Placa]]&lt;&gt;""),tbVeiculos[[#This Row],[Marca]]&amp;"_"&amp;tbVeiculos[[#This Row],[Placa]],"")</f>
        <v/>
      </c>
      <c r="Q99" s="138" t="str">
        <f>IF(tbVeiculos[[#This Row],[Veículo]]="","",IFERROR((tbVeiculos[[#This Row],[Maior km]]-tbVeiculos[[#This Row],[Menor km]])/tbVeiculos[[#This Row],[Manutenções]],""))</f>
        <v/>
      </c>
      <c r="R99" s="138" t="str">
        <f>IF(tbVeiculos[[#This Row],[Veículo]]="","",IF(tbVeiculos[[#This Row],[Km de Cadastro]]="",0,tbVeiculos[[#This Row],[Km de Cadastro]]))</f>
        <v/>
      </c>
      <c r="S99" s="138" t="str">
        <f t="array" ref="S9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99" s="138" t="str">
        <f>IF(tbVeiculos[[#This Row],[Veículo]]="","",IFERROR(COUNTIF(tbManutencao[Veículo],tbVeiculos[[#This Row],[Veículo]]),""))</f>
        <v/>
      </c>
    </row>
    <row r="100" spans="2:20" ht="24.95" customHeight="1" x14ac:dyDescent="0.25">
      <c r="B100" s="162"/>
      <c r="C100" s="162"/>
      <c r="D100" s="162"/>
      <c r="E100" s="162"/>
      <c r="F100" s="162"/>
      <c r="G100" s="163"/>
      <c r="H100" s="80" t="str">
        <f>IF(tbVeiculos[[#This Row],[Veículo]]="","",IFERROR(SUMIF(tbFinanciamento[Veículo],tbVeiculos[[#This Row],[Veículo]],tbFinanciamento[Valor pago]),""))</f>
        <v/>
      </c>
      <c r="I100" s="80" t="str">
        <f>IF(tbVeiculos[[#This Row],[Veículo]]="","",IFERROR(tbVeiculos[[#This Row],[Total finaciamento (R$)]]-tbVeiculos[[#This Row],[Total pago (R$)]],0))</f>
        <v/>
      </c>
      <c r="J100" s="164"/>
      <c r="K100" s="165"/>
      <c r="L100" s="165"/>
      <c r="M100" s="165"/>
      <c r="N100" s="167"/>
      <c r="O100" s="151" t="str">
        <f t="shared" ca="1" si="2"/>
        <v/>
      </c>
      <c r="P100" s="117" t="str">
        <f>IF(AND(tbVeiculos[[#This Row],[Marca]]&lt;&gt;"",tbVeiculos[[#This Row],[Placa]]&lt;&gt;""),tbVeiculos[[#This Row],[Marca]]&amp;"_"&amp;tbVeiculos[[#This Row],[Placa]],"")</f>
        <v/>
      </c>
      <c r="Q100" s="138" t="str">
        <f>IF(tbVeiculos[[#This Row],[Veículo]]="","",IFERROR((tbVeiculos[[#This Row],[Maior km]]-tbVeiculos[[#This Row],[Menor km]])/tbVeiculos[[#This Row],[Manutenções]],""))</f>
        <v/>
      </c>
      <c r="R100" s="138" t="str">
        <f>IF(tbVeiculos[[#This Row],[Veículo]]="","",IF(tbVeiculos[[#This Row],[Km de Cadastro]]="",0,tbVeiculos[[#This Row],[Km de Cadastro]]))</f>
        <v/>
      </c>
      <c r="S100" s="138" t="str">
        <f t="array" ref="S10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00" s="138" t="str">
        <f>IF(tbVeiculos[[#This Row],[Veículo]]="","",IFERROR(COUNTIF(tbManutencao[Veículo],tbVeiculos[[#This Row],[Veículo]]),""))</f>
        <v/>
      </c>
    </row>
    <row r="101" spans="2:20" ht="24.95" customHeight="1" x14ac:dyDescent="0.25">
      <c r="B101" s="162"/>
      <c r="C101" s="162"/>
      <c r="D101" s="162"/>
      <c r="E101" s="162"/>
      <c r="F101" s="162"/>
      <c r="G101" s="163"/>
      <c r="H101" s="80" t="str">
        <f>IF(tbVeiculos[[#This Row],[Veículo]]="","",IFERROR(SUMIF(tbFinanciamento[Veículo],tbVeiculos[[#This Row],[Veículo]],tbFinanciamento[Valor pago]),""))</f>
        <v/>
      </c>
      <c r="I101" s="80" t="str">
        <f>IF(tbVeiculos[[#This Row],[Veículo]]="","",IFERROR(tbVeiculos[[#This Row],[Total finaciamento (R$)]]-tbVeiculos[[#This Row],[Total pago (R$)]],0))</f>
        <v/>
      </c>
      <c r="J101" s="164"/>
      <c r="K101" s="165"/>
      <c r="L101" s="165"/>
      <c r="M101" s="165"/>
      <c r="N101" s="167"/>
      <c r="O101" s="151" t="str">
        <f t="shared" ca="1" si="2"/>
        <v/>
      </c>
      <c r="P101" s="117" t="str">
        <f>IF(AND(tbVeiculos[[#This Row],[Marca]]&lt;&gt;"",tbVeiculos[[#This Row],[Placa]]&lt;&gt;""),tbVeiculos[[#This Row],[Marca]]&amp;"_"&amp;tbVeiculos[[#This Row],[Placa]],"")</f>
        <v/>
      </c>
      <c r="Q101" s="138" t="str">
        <f>IF(tbVeiculos[[#This Row],[Veículo]]="","",IFERROR((tbVeiculos[[#This Row],[Maior km]]-tbVeiculos[[#This Row],[Menor km]])/tbVeiculos[[#This Row],[Manutenções]],""))</f>
        <v/>
      </c>
      <c r="R101" s="138" t="str">
        <f>IF(tbVeiculos[[#This Row],[Veículo]]="","",IF(tbVeiculos[[#This Row],[Km de Cadastro]]="",0,tbVeiculos[[#This Row],[Km de Cadastro]]))</f>
        <v/>
      </c>
      <c r="S101" s="138" t="str">
        <f t="array" ref="S10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01" s="138" t="str">
        <f>IF(tbVeiculos[[#This Row],[Veículo]]="","",IFERROR(COUNTIF(tbManutencao[Veículo],tbVeiculos[[#This Row],[Veículo]]),""))</f>
        <v/>
      </c>
    </row>
    <row r="102" spans="2:20" ht="24.95" customHeight="1" x14ac:dyDescent="0.25">
      <c r="B102" s="162"/>
      <c r="C102" s="162"/>
      <c r="D102" s="162"/>
      <c r="E102" s="162"/>
      <c r="F102" s="162"/>
      <c r="G102" s="163"/>
      <c r="H102" s="80" t="str">
        <f>IF(tbVeiculos[[#This Row],[Veículo]]="","",IFERROR(SUMIF(tbFinanciamento[Veículo],tbVeiculos[[#This Row],[Veículo]],tbFinanciamento[Valor pago]),""))</f>
        <v/>
      </c>
      <c r="I102" s="80" t="str">
        <f>IF(tbVeiculos[[#This Row],[Veículo]]="","",IFERROR(tbVeiculos[[#This Row],[Total finaciamento (R$)]]-tbVeiculos[[#This Row],[Total pago (R$)]],0))</f>
        <v/>
      </c>
      <c r="J102" s="164"/>
      <c r="K102" s="165"/>
      <c r="L102" s="165"/>
      <c r="M102" s="165"/>
      <c r="N102" s="167"/>
      <c r="O102" s="151" t="str">
        <f t="shared" ca="1" si="2"/>
        <v/>
      </c>
      <c r="P102" s="117" t="str">
        <f>IF(AND(tbVeiculos[[#This Row],[Marca]]&lt;&gt;"",tbVeiculos[[#This Row],[Placa]]&lt;&gt;""),tbVeiculos[[#This Row],[Marca]]&amp;"_"&amp;tbVeiculos[[#This Row],[Placa]],"")</f>
        <v/>
      </c>
      <c r="Q102" s="138" t="str">
        <f>IF(tbVeiculos[[#This Row],[Veículo]]="","",IFERROR((tbVeiculos[[#This Row],[Maior km]]-tbVeiculos[[#This Row],[Menor km]])/tbVeiculos[[#This Row],[Manutenções]],""))</f>
        <v/>
      </c>
      <c r="R102" s="138" t="str">
        <f>IF(tbVeiculos[[#This Row],[Veículo]]="","",IF(tbVeiculos[[#This Row],[Km de Cadastro]]="",0,tbVeiculos[[#This Row],[Km de Cadastro]]))</f>
        <v/>
      </c>
      <c r="S102" s="138" t="str">
        <f t="array" ref="S10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02" s="138" t="str">
        <f>IF(tbVeiculos[[#This Row],[Veículo]]="","",IFERROR(COUNTIF(tbManutencao[Veículo],tbVeiculos[[#This Row],[Veículo]]),""))</f>
        <v/>
      </c>
    </row>
    <row r="103" spans="2:20" ht="24.95" customHeight="1" x14ac:dyDescent="0.25">
      <c r="B103" s="162"/>
      <c r="C103" s="162"/>
      <c r="D103" s="162"/>
      <c r="E103" s="162"/>
      <c r="F103" s="162"/>
      <c r="G103" s="163"/>
      <c r="H103" s="80" t="str">
        <f>IF(tbVeiculos[[#This Row],[Veículo]]="","",IFERROR(SUMIF(tbFinanciamento[Veículo],tbVeiculos[[#This Row],[Veículo]],tbFinanciamento[Valor pago]),""))</f>
        <v/>
      </c>
      <c r="I103" s="80" t="str">
        <f>IF(tbVeiculos[[#This Row],[Veículo]]="","",IFERROR(tbVeiculos[[#This Row],[Total finaciamento (R$)]]-tbVeiculos[[#This Row],[Total pago (R$)]],0))</f>
        <v/>
      </c>
      <c r="J103" s="164"/>
      <c r="K103" s="165"/>
      <c r="L103" s="165"/>
      <c r="M103" s="165"/>
      <c r="N103" s="167"/>
      <c r="O103" s="151" t="str">
        <f t="shared" ca="1" si="2"/>
        <v/>
      </c>
      <c r="P103" s="117" t="str">
        <f>IF(AND(tbVeiculos[[#This Row],[Marca]]&lt;&gt;"",tbVeiculos[[#This Row],[Placa]]&lt;&gt;""),tbVeiculos[[#This Row],[Marca]]&amp;"_"&amp;tbVeiculos[[#This Row],[Placa]],"")</f>
        <v/>
      </c>
      <c r="Q103" s="138" t="str">
        <f>IF(tbVeiculos[[#This Row],[Veículo]]="","",IFERROR((tbVeiculos[[#This Row],[Maior km]]-tbVeiculos[[#This Row],[Menor km]])/tbVeiculos[[#This Row],[Manutenções]],""))</f>
        <v/>
      </c>
      <c r="R103" s="138" t="str">
        <f>IF(tbVeiculos[[#This Row],[Veículo]]="","",IF(tbVeiculos[[#This Row],[Km de Cadastro]]="",0,tbVeiculos[[#This Row],[Km de Cadastro]]))</f>
        <v/>
      </c>
      <c r="S103" s="138" t="str">
        <f t="array" ref="S10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03" s="138" t="str">
        <f>IF(tbVeiculos[[#This Row],[Veículo]]="","",IFERROR(COUNTIF(tbManutencao[Veículo],tbVeiculos[[#This Row],[Veículo]]),""))</f>
        <v/>
      </c>
    </row>
    <row r="104" spans="2:20" ht="24.95" customHeight="1" x14ac:dyDescent="0.25">
      <c r="B104" s="162"/>
      <c r="C104" s="162"/>
      <c r="D104" s="162"/>
      <c r="E104" s="162"/>
      <c r="F104" s="162"/>
      <c r="G104" s="163"/>
      <c r="H104" s="80" t="str">
        <f>IF(tbVeiculos[[#This Row],[Veículo]]="","",IFERROR(SUMIF(tbFinanciamento[Veículo],tbVeiculos[[#This Row],[Veículo]],tbFinanciamento[Valor pago]),""))</f>
        <v/>
      </c>
      <c r="I104" s="80" t="str">
        <f>IF(tbVeiculos[[#This Row],[Veículo]]="","",IFERROR(tbVeiculos[[#This Row],[Total finaciamento (R$)]]-tbVeiculos[[#This Row],[Total pago (R$)]],0))</f>
        <v/>
      </c>
      <c r="J104" s="164"/>
      <c r="K104" s="165"/>
      <c r="L104" s="165"/>
      <c r="M104" s="165"/>
      <c r="N104" s="167"/>
      <c r="O104" s="151" t="str">
        <f t="shared" ca="1" si="2"/>
        <v/>
      </c>
      <c r="P104" s="117" t="str">
        <f>IF(AND(tbVeiculos[[#This Row],[Marca]]&lt;&gt;"",tbVeiculos[[#This Row],[Placa]]&lt;&gt;""),tbVeiculos[[#This Row],[Marca]]&amp;"_"&amp;tbVeiculos[[#This Row],[Placa]],"")</f>
        <v/>
      </c>
      <c r="Q104" s="138" t="str">
        <f>IF(tbVeiculos[[#This Row],[Veículo]]="","",IFERROR((tbVeiculos[[#This Row],[Maior km]]-tbVeiculos[[#This Row],[Menor km]])/tbVeiculos[[#This Row],[Manutenções]],""))</f>
        <v/>
      </c>
      <c r="R104" s="138" t="str">
        <f>IF(tbVeiculos[[#This Row],[Veículo]]="","",IF(tbVeiculos[[#This Row],[Km de Cadastro]]="",0,tbVeiculos[[#This Row],[Km de Cadastro]]))</f>
        <v/>
      </c>
      <c r="S104" s="138" t="str">
        <f t="array" ref="S10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04" s="138" t="str">
        <f>IF(tbVeiculos[[#This Row],[Veículo]]="","",IFERROR(COUNTIF(tbManutencao[Veículo],tbVeiculos[[#This Row],[Veículo]]),""))</f>
        <v/>
      </c>
    </row>
    <row r="105" spans="2:20" ht="24.95" customHeight="1" x14ac:dyDescent="0.25">
      <c r="B105" s="162"/>
      <c r="C105" s="162"/>
      <c r="D105" s="162"/>
      <c r="E105" s="162"/>
      <c r="F105" s="162"/>
      <c r="G105" s="163"/>
      <c r="H105" s="80" t="str">
        <f>IF(tbVeiculos[[#This Row],[Veículo]]="","",IFERROR(SUMIF(tbFinanciamento[Veículo],tbVeiculos[[#This Row],[Veículo]],tbFinanciamento[Valor pago]),""))</f>
        <v/>
      </c>
      <c r="I105" s="80" t="str">
        <f>IF(tbVeiculos[[#This Row],[Veículo]]="","",IFERROR(tbVeiculos[[#This Row],[Total finaciamento (R$)]]-tbVeiculos[[#This Row],[Total pago (R$)]],0))</f>
        <v/>
      </c>
      <c r="J105" s="164"/>
      <c r="K105" s="165"/>
      <c r="L105" s="165"/>
      <c r="M105" s="165"/>
      <c r="N105" s="167"/>
      <c r="O105" s="151" t="str">
        <f t="shared" ca="1" si="2"/>
        <v/>
      </c>
      <c r="P105" s="117" t="str">
        <f>IF(AND(tbVeiculos[[#This Row],[Marca]]&lt;&gt;"",tbVeiculos[[#This Row],[Placa]]&lt;&gt;""),tbVeiculos[[#This Row],[Marca]]&amp;"_"&amp;tbVeiculos[[#This Row],[Placa]],"")</f>
        <v/>
      </c>
      <c r="Q105" s="138" t="str">
        <f>IF(tbVeiculos[[#This Row],[Veículo]]="","",IFERROR((tbVeiculos[[#This Row],[Maior km]]-tbVeiculos[[#This Row],[Menor km]])/tbVeiculos[[#This Row],[Manutenções]],""))</f>
        <v/>
      </c>
      <c r="R105" s="138" t="str">
        <f>IF(tbVeiculos[[#This Row],[Veículo]]="","",IF(tbVeiculos[[#This Row],[Km de Cadastro]]="",0,tbVeiculos[[#This Row],[Km de Cadastro]]))</f>
        <v/>
      </c>
      <c r="S105" s="138" t="str">
        <f t="array" ref="S10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05" s="138" t="str">
        <f>IF(tbVeiculos[[#This Row],[Veículo]]="","",IFERROR(COUNTIF(tbManutencao[Veículo],tbVeiculos[[#This Row],[Veículo]]),""))</f>
        <v/>
      </c>
    </row>
    <row r="106" spans="2:20" ht="24.95" customHeight="1" x14ac:dyDescent="0.25">
      <c r="B106" s="162"/>
      <c r="C106" s="162"/>
      <c r="D106" s="162"/>
      <c r="E106" s="162"/>
      <c r="F106" s="162"/>
      <c r="G106" s="163"/>
      <c r="H106" s="80" t="str">
        <f>IF(tbVeiculos[[#This Row],[Veículo]]="","",IFERROR(SUMIF(tbFinanciamento[Veículo],tbVeiculos[[#This Row],[Veículo]],tbFinanciamento[Valor pago]),""))</f>
        <v/>
      </c>
      <c r="I106" s="80" t="str">
        <f>IF(tbVeiculos[[#This Row],[Veículo]]="","",IFERROR(tbVeiculos[[#This Row],[Total finaciamento (R$)]]-tbVeiculos[[#This Row],[Total pago (R$)]],0))</f>
        <v/>
      </c>
      <c r="J106" s="164"/>
      <c r="K106" s="165"/>
      <c r="L106" s="165"/>
      <c r="M106" s="165"/>
      <c r="N106" s="167"/>
      <c r="O106" s="151" t="str">
        <f t="shared" ca="1" si="2"/>
        <v/>
      </c>
      <c r="P106" s="117" t="str">
        <f>IF(AND(tbVeiculos[[#This Row],[Marca]]&lt;&gt;"",tbVeiculos[[#This Row],[Placa]]&lt;&gt;""),tbVeiculos[[#This Row],[Marca]]&amp;"_"&amp;tbVeiculos[[#This Row],[Placa]],"")</f>
        <v/>
      </c>
      <c r="Q106" s="138" t="str">
        <f>IF(tbVeiculos[[#This Row],[Veículo]]="","",IFERROR((tbVeiculos[[#This Row],[Maior km]]-tbVeiculos[[#This Row],[Menor km]])/tbVeiculos[[#This Row],[Manutenções]],""))</f>
        <v/>
      </c>
      <c r="R106" s="138" t="str">
        <f>IF(tbVeiculos[[#This Row],[Veículo]]="","",IF(tbVeiculos[[#This Row],[Km de Cadastro]]="",0,tbVeiculos[[#This Row],[Km de Cadastro]]))</f>
        <v/>
      </c>
      <c r="S106" s="138" t="str">
        <f t="array" ref="S10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06" s="138" t="str">
        <f>IF(tbVeiculos[[#This Row],[Veículo]]="","",IFERROR(COUNTIF(tbManutencao[Veículo],tbVeiculos[[#This Row],[Veículo]]),""))</f>
        <v/>
      </c>
    </row>
    <row r="107" spans="2:20" ht="24.95" customHeight="1" x14ac:dyDescent="0.25">
      <c r="B107" s="162"/>
      <c r="C107" s="162"/>
      <c r="D107" s="162"/>
      <c r="E107" s="162"/>
      <c r="F107" s="162"/>
      <c r="G107" s="163"/>
      <c r="H107" s="80" t="str">
        <f>IF(tbVeiculos[[#This Row],[Veículo]]="","",IFERROR(SUMIF(tbFinanciamento[Veículo],tbVeiculos[[#This Row],[Veículo]],tbFinanciamento[Valor pago]),""))</f>
        <v/>
      </c>
      <c r="I107" s="80" t="str">
        <f>IF(tbVeiculos[[#This Row],[Veículo]]="","",IFERROR(tbVeiculos[[#This Row],[Total finaciamento (R$)]]-tbVeiculos[[#This Row],[Total pago (R$)]],0))</f>
        <v/>
      </c>
      <c r="J107" s="164"/>
      <c r="K107" s="165"/>
      <c r="L107" s="165"/>
      <c r="M107" s="165"/>
      <c r="N107" s="167"/>
      <c r="O107" s="151" t="str">
        <f t="shared" ca="1" si="2"/>
        <v/>
      </c>
      <c r="P107" s="117" t="str">
        <f>IF(AND(tbVeiculos[[#This Row],[Marca]]&lt;&gt;"",tbVeiculos[[#This Row],[Placa]]&lt;&gt;""),tbVeiculos[[#This Row],[Marca]]&amp;"_"&amp;tbVeiculos[[#This Row],[Placa]],"")</f>
        <v/>
      </c>
      <c r="Q107" s="138" t="str">
        <f>IF(tbVeiculos[[#This Row],[Veículo]]="","",IFERROR((tbVeiculos[[#This Row],[Maior km]]-tbVeiculos[[#This Row],[Menor km]])/tbVeiculos[[#This Row],[Manutenções]],""))</f>
        <v/>
      </c>
      <c r="R107" s="138" t="str">
        <f>IF(tbVeiculos[[#This Row],[Veículo]]="","",IF(tbVeiculos[[#This Row],[Km de Cadastro]]="",0,tbVeiculos[[#This Row],[Km de Cadastro]]))</f>
        <v/>
      </c>
      <c r="S107" s="138" t="str">
        <f t="array" ref="S10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07" s="138" t="str">
        <f>IF(tbVeiculos[[#This Row],[Veículo]]="","",IFERROR(COUNTIF(tbManutencao[Veículo],tbVeiculos[[#This Row],[Veículo]]),""))</f>
        <v/>
      </c>
    </row>
    <row r="108" spans="2:20" ht="24.95" customHeight="1" x14ac:dyDescent="0.25">
      <c r="B108" s="162"/>
      <c r="C108" s="162"/>
      <c r="D108" s="162"/>
      <c r="E108" s="162"/>
      <c r="F108" s="162"/>
      <c r="G108" s="163"/>
      <c r="H108" s="80" t="str">
        <f>IF(tbVeiculos[[#This Row],[Veículo]]="","",IFERROR(SUMIF(tbFinanciamento[Veículo],tbVeiculos[[#This Row],[Veículo]],tbFinanciamento[Valor pago]),""))</f>
        <v/>
      </c>
      <c r="I108" s="80" t="str">
        <f>IF(tbVeiculos[[#This Row],[Veículo]]="","",IFERROR(tbVeiculos[[#This Row],[Total finaciamento (R$)]]-tbVeiculos[[#This Row],[Total pago (R$)]],0))</f>
        <v/>
      </c>
      <c r="J108" s="164"/>
      <c r="K108" s="165"/>
      <c r="L108" s="165"/>
      <c r="M108" s="165"/>
      <c r="N108" s="167"/>
      <c r="O108" s="151" t="str">
        <f t="shared" ca="1" si="2"/>
        <v/>
      </c>
      <c r="P108" s="117" t="str">
        <f>IF(AND(tbVeiculos[[#This Row],[Marca]]&lt;&gt;"",tbVeiculos[[#This Row],[Placa]]&lt;&gt;""),tbVeiculos[[#This Row],[Marca]]&amp;"_"&amp;tbVeiculos[[#This Row],[Placa]],"")</f>
        <v/>
      </c>
      <c r="Q108" s="138" t="str">
        <f>IF(tbVeiculos[[#This Row],[Veículo]]="","",IFERROR((tbVeiculos[[#This Row],[Maior km]]-tbVeiculos[[#This Row],[Menor km]])/tbVeiculos[[#This Row],[Manutenções]],""))</f>
        <v/>
      </c>
      <c r="R108" s="138" t="str">
        <f>IF(tbVeiculos[[#This Row],[Veículo]]="","",IF(tbVeiculos[[#This Row],[Km de Cadastro]]="",0,tbVeiculos[[#This Row],[Km de Cadastro]]))</f>
        <v/>
      </c>
      <c r="S108" s="138" t="str">
        <f t="array" ref="S10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08" s="138" t="str">
        <f>IF(tbVeiculos[[#This Row],[Veículo]]="","",IFERROR(COUNTIF(tbManutencao[Veículo],tbVeiculos[[#This Row],[Veículo]]),""))</f>
        <v/>
      </c>
    </row>
    <row r="109" spans="2:20" ht="24.95" customHeight="1" x14ac:dyDescent="0.25">
      <c r="B109" s="162"/>
      <c r="C109" s="162"/>
      <c r="D109" s="162"/>
      <c r="E109" s="162"/>
      <c r="F109" s="162"/>
      <c r="G109" s="163"/>
      <c r="H109" s="80" t="str">
        <f>IF(tbVeiculos[[#This Row],[Veículo]]="","",IFERROR(SUMIF(tbFinanciamento[Veículo],tbVeiculos[[#This Row],[Veículo]],tbFinanciamento[Valor pago]),""))</f>
        <v/>
      </c>
      <c r="I109" s="80" t="str">
        <f>IF(tbVeiculos[[#This Row],[Veículo]]="","",IFERROR(tbVeiculos[[#This Row],[Total finaciamento (R$)]]-tbVeiculos[[#This Row],[Total pago (R$)]],0))</f>
        <v/>
      </c>
      <c r="J109" s="164"/>
      <c r="K109" s="165"/>
      <c r="L109" s="165"/>
      <c r="M109" s="165"/>
      <c r="N109" s="167"/>
      <c r="O109" s="151" t="str">
        <f t="shared" ca="1" si="2"/>
        <v/>
      </c>
      <c r="P109" s="117" t="str">
        <f>IF(AND(tbVeiculos[[#This Row],[Marca]]&lt;&gt;"",tbVeiculos[[#This Row],[Placa]]&lt;&gt;""),tbVeiculos[[#This Row],[Marca]]&amp;"_"&amp;tbVeiculos[[#This Row],[Placa]],"")</f>
        <v/>
      </c>
      <c r="Q109" s="138" t="str">
        <f>IF(tbVeiculos[[#This Row],[Veículo]]="","",IFERROR((tbVeiculos[[#This Row],[Maior km]]-tbVeiculos[[#This Row],[Menor km]])/tbVeiculos[[#This Row],[Manutenções]],""))</f>
        <v/>
      </c>
      <c r="R109" s="138" t="str">
        <f>IF(tbVeiculos[[#This Row],[Veículo]]="","",IF(tbVeiculos[[#This Row],[Km de Cadastro]]="",0,tbVeiculos[[#This Row],[Km de Cadastro]]))</f>
        <v/>
      </c>
      <c r="S109" s="138" t="str">
        <f t="array" ref="S10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09" s="138" t="str">
        <f>IF(tbVeiculos[[#This Row],[Veículo]]="","",IFERROR(COUNTIF(tbManutencao[Veículo],tbVeiculos[[#This Row],[Veículo]]),""))</f>
        <v/>
      </c>
    </row>
    <row r="110" spans="2:20" ht="24.95" customHeight="1" x14ac:dyDescent="0.25">
      <c r="B110" s="162"/>
      <c r="C110" s="162"/>
      <c r="D110" s="162"/>
      <c r="E110" s="162"/>
      <c r="F110" s="162"/>
      <c r="G110" s="163"/>
      <c r="H110" s="80" t="str">
        <f>IF(tbVeiculos[[#This Row],[Veículo]]="","",IFERROR(SUMIF(tbFinanciamento[Veículo],tbVeiculos[[#This Row],[Veículo]],tbFinanciamento[Valor pago]),""))</f>
        <v/>
      </c>
      <c r="I110" s="80" t="str">
        <f>IF(tbVeiculos[[#This Row],[Veículo]]="","",IFERROR(tbVeiculos[[#This Row],[Total finaciamento (R$)]]-tbVeiculos[[#This Row],[Total pago (R$)]],0))</f>
        <v/>
      </c>
      <c r="J110" s="164"/>
      <c r="K110" s="165"/>
      <c r="L110" s="165"/>
      <c r="M110" s="165"/>
      <c r="N110" s="167"/>
      <c r="O110" s="151" t="str">
        <f t="shared" ca="1" si="2"/>
        <v/>
      </c>
      <c r="P110" s="117" t="str">
        <f>IF(AND(tbVeiculos[[#This Row],[Marca]]&lt;&gt;"",tbVeiculos[[#This Row],[Placa]]&lt;&gt;""),tbVeiculos[[#This Row],[Marca]]&amp;"_"&amp;tbVeiculos[[#This Row],[Placa]],"")</f>
        <v/>
      </c>
      <c r="Q110" s="138" t="str">
        <f>IF(tbVeiculos[[#This Row],[Veículo]]="","",IFERROR((tbVeiculos[[#This Row],[Maior km]]-tbVeiculos[[#This Row],[Menor km]])/tbVeiculos[[#This Row],[Manutenções]],""))</f>
        <v/>
      </c>
      <c r="R110" s="138" t="str">
        <f>IF(tbVeiculos[[#This Row],[Veículo]]="","",IF(tbVeiculos[[#This Row],[Km de Cadastro]]="",0,tbVeiculos[[#This Row],[Km de Cadastro]]))</f>
        <v/>
      </c>
      <c r="S110" s="138" t="str">
        <f t="array" ref="S11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10" s="138" t="str">
        <f>IF(tbVeiculos[[#This Row],[Veículo]]="","",IFERROR(COUNTIF(tbManutencao[Veículo],tbVeiculos[[#This Row],[Veículo]]),""))</f>
        <v/>
      </c>
    </row>
    <row r="111" spans="2:20" ht="24.95" customHeight="1" x14ac:dyDescent="0.25">
      <c r="B111" s="162"/>
      <c r="C111" s="162"/>
      <c r="D111" s="162"/>
      <c r="E111" s="162"/>
      <c r="F111" s="162"/>
      <c r="G111" s="163"/>
      <c r="H111" s="80" t="str">
        <f>IF(tbVeiculos[[#This Row],[Veículo]]="","",IFERROR(SUMIF(tbFinanciamento[Veículo],tbVeiculos[[#This Row],[Veículo]],tbFinanciamento[Valor pago]),""))</f>
        <v/>
      </c>
      <c r="I111" s="80" t="str">
        <f>IF(tbVeiculos[[#This Row],[Veículo]]="","",IFERROR(tbVeiculos[[#This Row],[Total finaciamento (R$)]]-tbVeiculos[[#This Row],[Total pago (R$)]],0))</f>
        <v/>
      </c>
      <c r="J111" s="164"/>
      <c r="K111" s="165"/>
      <c r="L111" s="165"/>
      <c r="M111" s="165"/>
      <c r="N111" s="167"/>
      <c r="O111" s="151" t="str">
        <f t="shared" ca="1" si="2"/>
        <v/>
      </c>
      <c r="P111" s="117" t="str">
        <f>IF(AND(tbVeiculos[[#This Row],[Marca]]&lt;&gt;"",tbVeiculos[[#This Row],[Placa]]&lt;&gt;""),tbVeiculos[[#This Row],[Marca]]&amp;"_"&amp;tbVeiculos[[#This Row],[Placa]],"")</f>
        <v/>
      </c>
      <c r="Q111" s="138" t="str">
        <f>IF(tbVeiculos[[#This Row],[Veículo]]="","",IFERROR((tbVeiculos[[#This Row],[Maior km]]-tbVeiculos[[#This Row],[Menor km]])/tbVeiculos[[#This Row],[Manutenções]],""))</f>
        <v/>
      </c>
      <c r="R111" s="138" t="str">
        <f>IF(tbVeiculos[[#This Row],[Veículo]]="","",IF(tbVeiculos[[#This Row],[Km de Cadastro]]="",0,tbVeiculos[[#This Row],[Km de Cadastro]]))</f>
        <v/>
      </c>
      <c r="S111" s="138" t="str">
        <f t="array" ref="S11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11" s="138" t="str">
        <f>IF(tbVeiculos[[#This Row],[Veículo]]="","",IFERROR(COUNTIF(tbManutencao[Veículo],tbVeiculos[[#This Row],[Veículo]]),""))</f>
        <v/>
      </c>
    </row>
    <row r="112" spans="2:20" ht="24.95" customHeight="1" x14ac:dyDescent="0.25">
      <c r="B112" s="162"/>
      <c r="C112" s="162"/>
      <c r="D112" s="162"/>
      <c r="E112" s="162"/>
      <c r="F112" s="162"/>
      <c r="G112" s="163"/>
      <c r="H112" s="80" t="str">
        <f>IF(tbVeiculos[[#This Row],[Veículo]]="","",IFERROR(SUMIF(tbFinanciamento[Veículo],tbVeiculos[[#This Row],[Veículo]],tbFinanciamento[Valor pago]),""))</f>
        <v/>
      </c>
      <c r="I112" s="80" t="str">
        <f>IF(tbVeiculos[[#This Row],[Veículo]]="","",IFERROR(tbVeiculos[[#This Row],[Total finaciamento (R$)]]-tbVeiculos[[#This Row],[Total pago (R$)]],0))</f>
        <v/>
      </c>
      <c r="J112" s="164"/>
      <c r="K112" s="165"/>
      <c r="L112" s="165"/>
      <c r="M112" s="165"/>
      <c r="N112" s="167"/>
      <c r="O112" s="151" t="str">
        <f t="shared" ca="1" si="2"/>
        <v/>
      </c>
      <c r="P112" s="117" t="str">
        <f>IF(AND(tbVeiculos[[#This Row],[Marca]]&lt;&gt;"",tbVeiculos[[#This Row],[Placa]]&lt;&gt;""),tbVeiculos[[#This Row],[Marca]]&amp;"_"&amp;tbVeiculos[[#This Row],[Placa]],"")</f>
        <v/>
      </c>
      <c r="Q112" s="138" t="str">
        <f>IF(tbVeiculos[[#This Row],[Veículo]]="","",IFERROR((tbVeiculos[[#This Row],[Maior km]]-tbVeiculos[[#This Row],[Menor km]])/tbVeiculos[[#This Row],[Manutenções]],""))</f>
        <v/>
      </c>
      <c r="R112" s="138" t="str">
        <f>IF(tbVeiculos[[#This Row],[Veículo]]="","",IF(tbVeiculos[[#This Row],[Km de Cadastro]]="",0,tbVeiculos[[#This Row],[Km de Cadastro]]))</f>
        <v/>
      </c>
      <c r="S112" s="138" t="str">
        <f t="array" ref="S11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12" s="138" t="str">
        <f>IF(tbVeiculos[[#This Row],[Veículo]]="","",IFERROR(COUNTIF(tbManutencao[Veículo],tbVeiculos[[#This Row],[Veículo]]),""))</f>
        <v/>
      </c>
    </row>
    <row r="113" spans="2:20" ht="24.95" customHeight="1" x14ac:dyDescent="0.25">
      <c r="B113" s="162"/>
      <c r="C113" s="162"/>
      <c r="D113" s="162"/>
      <c r="E113" s="162"/>
      <c r="F113" s="162"/>
      <c r="G113" s="163"/>
      <c r="H113" s="80" t="str">
        <f>IF(tbVeiculos[[#This Row],[Veículo]]="","",IFERROR(SUMIF(tbFinanciamento[Veículo],tbVeiculos[[#This Row],[Veículo]],tbFinanciamento[Valor pago]),""))</f>
        <v/>
      </c>
      <c r="I113" s="80" t="str">
        <f>IF(tbVeiculos[[#This Row],[Veículo]]="","",IFERROR(tbVeiculos[[#This Row],[Total finaciamento (R$)]]-tbVeiculos[[#This Row],[Total pago (R$)]],0))</f>
        <v/>
      </c>
      <c r="J113" s="164"/>
      <c r="K113" s="165"/>
      <c r="L113" s="165"/>
      <c r="M113" s="165"/>
      <c r="N113" s="167"/>
      <c r="O113" s="151" t="str">
        <f t="shared" ca="1" si="2"/>
        <v/>
      </c>
      <c r="P113" s="117" t="str">
        <f>IF(AND(tbVeiculos[[#This Row],[Marca]]&lt;&gt;"",tbVeiculos[[#This Row],[Placa]]&lt;&gt;""),tbVeiculos[[#This Row],[Marca]]&amp;"_"&amp;tbVeiculos[[#This Row],[Placa]],"")</f>
        <v/>
      </c>
      <c r="Q113" s="138" t="str">
        <f>IF(tbVeiculos[[#This Row],[Veículo]]="","",IFERROR((tbVeiculos[[#This Row],[Maior km]]-tbVeiculos[[#This Row],[Menor km]])/tbVeiculos[[#This Row],[Manutenções]],""))</f>
        <v/>
      </c>
      <c r="R113" s="138" t="str">
        <f>IF(tbVeiculos[[#This Row],[Veículo]]="","",IF(tbVeiculos[[#This Row],[Km de Cadastro]]="",0,tbVeiculos[[#This Row],[Km de Cadastro]]))</f>
        <v/>
      </c>
      <c r="S113" s="138" t="str">
        <f t="array" ref="S11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13" s="138" t="str">
        <f>IF(tbVeiculos[[#This Row],[Veículo]]="","",IFERROR(COUNTIF(tbManutencao[Veículo],tbVeiculos[[#This Row],[Veículo]]),""))</f>
        <v/>
      </c>
    </row>
    <row r="114" spans="2:20" ht="24.95" customHeight="1" x14ac:dyDescent="0.25">
      <c r="B114" s="162"/>
      <c r="C114" s="162"/>
      <c r="D114" s="162"/>
      <c r="E114" s="162"/>
      <c r="F114" s="162"/>
      <c r="G114" s="163"/>
      <c r="H114" s="80" t="str">
        <f>IF(tbVeiculos[[#This Row],[Veículo]]="","",IFERROR(SUMIF(tbFinanciamento[Veículo],tbVeiculos[[#This Row],[Veículo]],tbFinanciamento[Valor pago]),""))</f>
        <v/>
      </c>
      <c r="I114" s="80" t="str">
        <f>IF(tbVeiculos[[#This Row],[Veículo]]="","",IFERROR(tbVeiculos[[#This Row],[Total finaciamento (R$)]]-tbVeiculos[[#This Row],[Total pago (R$)]],0))</f>
        <v/>
      </c>
      <c r="J114" s="164"/>
      <c r="K114" s="165"/>
      <c r="L114" s="165"/>
      <c r="M114" s="165"/>
      <c r="N114" s="167"/>
      <c r="O114" s="151" t="str">
        <f t="shared" ca="1" si="2"/>
        <v/>
      </c>
      <c r="P114" s="117" t="str">
        <f>IF(AND(tbVeiculos[[#This Row],[Marca]]&lt;&gt;"",tbVeiculos[[#This Row],[Placa]]&lt;&gt;""),tbVeiculos[[#This Row],[Marca]]&amp;"_"&amp;tbVeiculos[[#This Row],[Placa]],"")</f>
        <v/>
      </c>
      <c r="Q114" s="138" t="str">
        <f>IF(tbVeiculos[[#This Row],[Veículo]]="","",IFERROR((tbVeiculos[[#This Row],[Maior km]]-tbVeiculos[[#This Row],[Menor km]])/tbVeiculos[[#This Row],[Manutenções]],""))</f>
        <v/>
      </c>
      <c r="R114" s="138" t="str">
        <f>IF(tbVeiculos[[#This Row],[Veículo]]="","",IF(tbVeiculos[[#This Row],[Km de Cadastro]]="",0,tbVeiculos[[#This Row],[Km de Cadastro]]))</f>
        <v/>
      </c>
      <c r="S114" s="138" t="str">
        <f t="array" ref="S11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14" s="138" t="str">
        <f>IF(tbVeiculos[[#This Row],[Veículo]]="","",IFERROR(COUNTIF(tbManutencao[Veículo],tbVeiculos[[#This Row],[Veículo]]),""))</f>
        <v/>
      </c>
    </row>
    <row r="115" spans="2:20" ht="24.95" customHeight="1" x14ac:dyDescent="0.25">
      <c r="B115" s="162"/>
      <c r="C115" s="162"/>
      <c r="D115" s="162"/>
      <c r="E115" s="162"/>
      <c r="F115" s="162"/>
      <c r="G115" s="163"/>
      <c r="H115" s="80" t="str">
        <f>IF(tbVeiculos[[#This Row],[Veículo]]="","",IFERROR(SUMIF(tbFinanciamento[Veículo],tbVeiculos[[#This Row],[Veículo]],tbFinanciamento[Valor pago]),""))</f>
        <v/>
      </c>
      <c r="I115" s="80" t="str">
        <f>IF(tbVeiculos[[#This Row],[Veículo]]="","",IFERROR(tbVeiculos[[#This Row],[Total finaciamento (R$)]]-tbVeiculos[[#This Row],[Total pago (R$)]],0))</f>
        <v/>
      </c>
      <c r="J115" s="164"/>
      <c r="K115" s="165"/>
      <c r="L115" s="165"/>
      <c r="M115" s="165"/>
      <c r="N115" s="167"/>
      <c r="O115" s="151" t="str">
        <f t="shared" ca="1" si="2"/>
        <v/>
      </c>
      <c r="P115" s="117" t="str">
        <f>IF(AND(tbVeiculos[[#This Row],[Marca]]&lt;&gt;"",tbVeiculos[[#This Row],[Placa]]&lt;&gt;""),tbVeiculos[[#This Row],[Marca]]&amp;"_"&amp;tbVeiculos[[#This Row],[Placa]],"")</f>
        <v/>
      </c>
      <c r="Q115" s="138" t="str">
        <f>IF(tbVeiculos[[#This Row],[Veículo]]="","",IFERROR((tbVeiculos[[#This Row],[Maior km]]-tbVeiculos[[#This Row],[Menor km]])/tbVeiculos[[#This Row],[Manutenções]],""))</f>
        <v/>
      </c>
      <c r="R115" s="138" t="str">
        <f>IF(tbVeiculos[[#This Row],[Veículo]]="","",IF(tbVeiculos[[#This Row],[Km de Cadastro]]="",0,tbVeiculos[[#This Row],[Km de Cadastro]]))</f>
        <v/>
      </c>
      <c r="S115" s="138" t="str">
        <f t="array" ref="S11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15" s="138" t="str">
        <f>IF(tbVeiculos[[#This Row],[Veículo]]="","",IFERROR(COUNTIF(tbManutencao[Veículo],tbVeiculos[[#This Row],[Veículo]]),""))</f>
        <v/>
      </c>
    </row>
    <row r="116" spans="2:20" ht="24.95" customHeight="1" x14ac:dyDescent="0.25">
      <c r="B116" s="162"/>
      <c r="C116" s="162"/>
      <c r="D116" s="162"/>
      <c r="E116" s="162"/>
      <c r="F116" s="162"/>
      <c r="G116" s="163"/>
      <c r="H116" s="80" t="str">
        <f>IF(tbVeiculos[[#This Row],[Veículo]]="","",IFERROR(SUMIF(tbFinanciamento[Veículo],tbVeiculos[[#This Row],[Veículo]],tbFinanciamento[Valor pago]),""))</f>
        <v/>
      </c>
      <c r="I116" s="80" t="str">
        <f>IF(tbVeiculos[[#This Row],[Veículo]]="","",IFERROR(tbVeiculos[[#This Row],[Total finaciamento (R$)]]-tbVeiculos[[#This Row],[Total pago (R$)]],0))</f>
        <v/>
      </c>
      <c r="J116" s="164"/>
      <c r="K116" s="165"/>
      <c r="L116" s="165"/>
      <c r="M116" s="165"/>
      <c r="N116" s="167"/>
      <c r="O116" s="151" t="str">
        <f t="shared" ca="1" si="2"/>
        <v/>
      </c>
      <c r="P116" s="117" t="str">
        <f>IF(AND(tbVeiculos[[#This Row],[Marca]]&lt;&gt;"",tbVeiculos[[#This Row],[Placa]]&lt;&gt;""),tbVeiculos[[#This Row],[Marca]]&amp;"_"&amp;tbVeiculos[[#This Row],[Placa]],"")</f>
        <v/>
      </c>
      <c r="Q116" s="138" t="str">
        <f>IF(tbVeiculos[[#This Row],[Veículo]]="","",IFERROR((tbVeiculos[[#This Row],[Maior km]]-tbVeiculos[[#This Row],[Menor km]])/tbVeiculos[[#This Row],[Manutenções]],""))</f>
        <v/>
      </c>
      <c r="R116" s="138" t="str">
        <f>IF(tbVeiculos[[#This Row],[Veículo]]="","",IF(tbVeiculos[[#This Row],[Km de Cadastro]]="",0,tbVeiculos[[#This Row],[Km de Cadastro]]))</f>
        <v/>
      </c>
      <c r="S116" s="138" t="str">
        <f t="array" ref="S11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16" s="138" t="str">
        <f>IF(tbVeiculos[[#This Row],[Veículo]]="","",IFERROR(COUNTIF(tbManutencao[Veículo],tbVeiculos[[#This Row],[Veículo]]),""))</f>
        <v/>
      </c>
    </row>
    <row r="117" spans="2:20" ht="24.95" customHeight="1" x14ac:dyDescent="0.25">
      <c r="B117" s="162"/>
      <c r="C117" s="162"/>
      <c r="D117" s="162"/>
      <c r="E117" s="162"/>
      <c r="F117" s="162"/>
      <c r="G117" s="163"/>
      <c r="H117" s="80" t="str">
        <f>IF(tbVeiculos[[#This Row],[Veículo]]="","",IFERROR(SUMIF(tbFinanciamento[Veículo],tbVeiculos[[#This Row],[Veículo]],tbFinanciamento[Valor pago]),""))</f>
        <v/>
      </c>
      <c r="I117" s="80" t="str">
        <f>IF(tbVeiculos[[#This Row],[Veículo]]="","",IFERROR(tbVeiculos[[#This Row],[Total finaciamento (R$)]]-tbVeiculos[[#This Row],[Total pago (R$)]],0))</f>
        <v/>
      </c>
      <c r="J117" s="164"/>
      <c r="K117" s="165"/>
      <c r="L117" s="165"/>
      <c r="M117" s="165"/>
      <c r="N117" s="167"/>
      <c r="O117" s="151" t="str">
        <f t="shared" ca="1" si="2"/>
        <v/>
      </c>
      <c r="P117" s="117" t="str">
        <f>IF(AND(tbVeiculos[[#This Row],[Marca]]&lt;&gt;"",tbVeiculos[[#This Row],[Placa]]&lt;&gt;""),tbVeiculos[[#This Row],[Marca]]&amp;"_"&amp;tbVeiculos[[#This Row],[Placa]],"")</f>
        <v/>
      </c>
      <c r="Q117" s="138" t="str">
        <f>IF(tbVeiculos[[#This Row],[Veículo]]="","",IFERROR((tbVeiculos[[#This Row],[Maior km]]-tbVeiculos[[#This Row],[Menor km]])/tbVeiculos[[#This Row],[Manutenções]],""))</f>
        <v/>
      </c>
      <c r="R117" s="138" t="str">
        <f>IF(tbVeiculos[[#This Row],[Veículo]]="","",IF(tbVeiculos[[#This Row],[Km de Cadastro]]="",0,tbVeiculos[[#This Row],[Km de Cadastro]]))</f>
        <v/>
      </c>
      <c r="S117" s="138" t="str">
        <f t="array" ref="S11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17" s="138" t="str">
        <f>IF(tbVeiculos[[#This Row],[Veículo]]="","",IFERROR(COUNTIF(tbManutencao[Veículo],tbVeiculos[[#This Row],[Veículo]]),""))</f>
        <v/>
      </c>
    </row>
    <row r="118" spans="2:20" ht="24.95" customHeight="1" x14ac:dyDescent="0.25">
      <c r="B118" s="162"/>
      <c r="C118" s="162"/>
      <c r="D118" s="162"/>
      <c r="E118" s="162"/>
      <c r="F118" s="162"/>
      <c r="G118" s="163"/>
      <c r="H118" s="80" t="str">
        <f>IF(tbVeiculos[[#This Row],[Veículo]]="","",IFERROR(SUMIF(tbFinanciamento[Veículo],tbVeiculos[[#This Row],[Veículo]],tbFinanciamento[Valor pago]),""))</f>
        <v/>
      </c>
      <c r="I118" s="80" t="str">
        <f>IF(tbVeiculos[[#This Row],[Veículo]]="","",IFERROR(tbVeiculos[[#This Row],[Total finaciamento (R$)]]-tbVeiculos[[#This Row],[Total pago (R$)]],0))</f>
        <v/>
      </c>
      <c r="J118" s="164"/>
      <c r="K118" s="165"/>
      <c r="L118" s="165"/>
      <c r="M118" s="165"/>
      <c r="N118" s="167"/>
      <c r="O118" s="151" t="str">
        <f t="shared" ca="1" si="2"/>
        <v/>
      </c>
      <c r="P118" s="117" t="str">
        <f>IF(AND(tbVeiculos[[#This Row],[Marca]]&lt;&gt;"",tbVeiculos[[#This Row],[Placa]]&lt;&gt;""),tbVeiculos[[#This Row],[Marca]]&amp;"_"&amp;tbVeiculos[[#This Row],[Placa]],"")</f>
        <v/>
      </c>
      <c r="Q118" s="138" t="str">
        <f>IF(tbVeiculos[[#This Row],[Veículo]]="","",IFERROR((tbVeiculos[[#This Row],[Maior km]]-tbVeiculos[[#This Row],[Menor km]])/tbVeiculos[[#This Row],[Manutenções]],""))</f>
        <v/>
      </c>
      <c r="R118" s="138" t="str">
        <f>IF(tbVeiculos[[#This Row],[Veículo]]="","",IF(tbVeiculos[[#This Row],[Km de Cadastro]]="",0,tbVeiculos[[#This Row],[Km de Cadastro]]))</f>
        <v/>
      </c>
      <c r="S118" s="138" t="str">
        <f t="array" ref="S11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18" s="138" t="str">
        <f>IF(tbVeiculos[[#This Row],[Veículo]]="","",IFERROR(COUNTIF(tbManutencao[Veículo],tbVeiculos[[#This Row],[Veículo]]),""))</f>
        <v/>
      </c>
    </row>
    <row r="119" spans="2:20" ht="24.95" customHeight="1" x14ac:dyDescent="0.25">
      <c r="B119" s="162"/>
      <c r="C119" s="162"/>
      <c r="D119" s="162"/>
      <c r="E119" s="162"/>
      <c r="F119" s="162"/>
      <c r="G119" s="163"/>
      <c r="H119" s="80" t="str">
        <f>IF(tbVeiculos[[#This Row],[Veículo]]="","",IFERROR(SUMIF(tbFinanciamento[Veículo],tbVeiculos[[#This Row],[Veículo]],tbFinanciamento[Valor pago]),""))</f>
        <v/>
      </c>
      <c r="I119" s="80" t="str">
        <f>IF(tbVeiculos[[#This Row],[Veículo]]="","",IFERROR(tbVeiculos[[#This Row],[Total finaciamento (R$)]]-tbVeiculos[[#This Row],[Total pago (R$)]],0))</f>
        <v/>
      </c>
      <c r="J119" s="164"/>
      <c r="K119" s="165"/>
      <c r="L119" s="165"/>
      <c r="M119" s="165"/>
      <c r="N119" s="167"/>
      <c r="O119" s="151" t="str">
        <f t="shared" ca="1" si="2"/>
        <v/>
      </c>
      <c r="P119" s="117" t="str">
        <f>IF(AND(tbVeiculos[[#This Row],[Marca]]&lt;&gt;"",tbVeiculos[[#This Row],[Placa]]&lt;&gt;""),tbVeiculos[[#This Row],[Marca]]&amp;"_"&amp;tbVeiculos[[#This Row],[Placa]],"")</f>
        <v/>
      </c>
      <c r="Q119" s="138" t="str">
        <f>IF(tbVeiculos[[#This Row],[Veículo]]="","",IFERROR((tbVeiculos[[#This Row],[Maior km]]-tbVeiculos[[#This Row],[Menor km]])/tbVeiculos[[#This Row],[Manutenções]],""))</f>
        <v/>
      </c>
      <c r="R119" s="138" t="str">
        <f>IF(tbVeiculos[[#This Row],[Veículo]]="","",IF(tbVeiculos[[#This Row],[Km de Cadastro]]="",0,tbVeiculos[[#This Row],[Km de Cadastro]]))</f>
        <v/>
      </c>
      <c r="S119" s="138" t="str">
        <f t="array" ref="S11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19" s="138" t="str">
        <f>IF(tbVeiculos[[#This Row],[Veículo]]="","",IFERROR(COUNTIF(tbManutencao[Veículo],tbVeiculos[[#This Row],[Veículo]]),""))</f>
        <v/>
      </c>
    </row>
    <row r="120" spans="2:20" ht="24.95" customHeight="1" x14ac:dyDescent="0.25">
      <c r="B120" s="162"/>
      <c r="C120" s="162"/>
      <c r="D120" s="162"/>
      <c r="E120" s="162"/>
      <c r="F120" s="162"/>
      <c r="G120" s="163"/>
      <c r="H120" s="80" t="str">
        <f>IF(tbVeiculos[[#This Row],[Veículo]]="","",IFERROR(SUMIF(tbFinanciamento[Veículo],tbVeiculos[[#This Row],[Veículo]],tbFinanciamento[Valor pago]),""))</f>
        <v/>
      </c>
      <c r="I120" s="80" t="str">
        <f>IF(tbVeiculos[[#This Row],[Veículo]]="","",IFERROR(tbVeiculos[[#This Row],[Total finaciamento (R$)]]-tbVeiculos[[#This Row],[Total pago (R$)]],0))</f>
        <v/>
      </c>
      <c r="J120" s="164"/>
      <c r="K120" s="165"/>
      <c r="L120" s="165"/>
      <c r="M120" s="165"/>
      <c r="N120" s="167"/>
      <c r="O120" s="151" t="str">
        <f t="shared" ca="1" si="2"/>
        <v/>
      </c>
      <c r="P120" s="117" t="str">
        <f>IF(AND(tbVeiculos[[#This Row],[Marca]]&lt;&gt;"",tbVeiculos[[#This Row],[Placa]]&lt;&gt;""),tbVeiculos[[#This Row],[Marca]]&amp;"_"&amp;tbVeiculos[[#This Row],[Placa]],"")</f>
        <v/>
      </c>
      <c r="Q120" s="138" t="str">
        <f>IF(tbVeiculos[[#This Row],[Veículo]]="","",IFERROR((tbVeiculos[[#This Row],[Maior km]]-tbVeiculos[[#This Row],[Menor km]])/tbVeiculos[[#This Row],[Manutenções]],""))</f>
        <v/>
      </c>
      <c r="R120" s="138" t="str">
        <f>IF(tbVeiculos[[#This Row],[Veículo]]="","",IF(tbVeiculos[[#This Row],[Km de Cadastro]]="",0,tbVeiculos[[#This Row],[Km de Cadastro]]))</f>
        <v/>
      </c>
      <c r="S120" s="138" t="str">
        <f t="array" ref="S12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20" s="138" t="str">
        <f>IF(tbVeiculos[[#This Row],[Veículo]]="","",IFERROR(COUNTIF(tbManutencao[Veículo],tbVeiculos[[#This Row],[Veículo]]),""))</f>
        <v/>
      </c>
    </row>
    <row r="121" spans="2:20" ht="24.95" customHeight="1" x14ac:dyDescent="0.25">
      <c r="B121" s="162"/>
      <c r="C121" s="162"/>
      <c r="D121" s="162"/>
      <c r="E121" s="162"/>
      <c r="F121" s="162"/>
      <c r="G121" s="163"/>
      <c r="H121" s="80" t="str">
        <f>IF(tbVeiculos[[#This Row],[Veículo]]="","",IFERROR(SUMIF(tbFinanciamento[Veículo],tbVeiculos[[#This Row],[Veículo]],tbFinanciamento[Valor pago]),""))</f>
        <v/>
      </c>
      <c r="I121" s="80" t="str">
        <f>IF(tbVeiculos[[#This Row],[Veículo]]="","",IFERROR(tbVeiculos[[#This Row],[Total finaciamento (R$)]]-tbVeiculos[[#This Row],[Total pago (R$)]],0))</f>
        <v/>
      </c>
      <c r="J121" s="164"/>
      <c r="K121" s="165"/>
      <c r="L121" s="165"/>
      <c r="M121" s="165"/>
      <c r="N121" s="167"/>
      <c r="O121" s="151" t="str">
        <f t="shared" ca="1" si="2"/>
        <v/>
      </c>
      <c r="P121" s="117" t="str">
        <f>IF(AND(tbVeiculos[[#This Row],[Marca]]&lt;&gt;"",tbVeiculos[[#This Row],[Placa]]&lt;&gt;""),tbVeiculos[[#This Row],[Marca]]&amp;"_"&amp;tbVeiculos[[#This Row],[Placa]],"")</f>
        <v/>
      </c>
      <c r="Q121" s="138" t="str">
        <f>IF(tbVeiculos[[#This Row],[Veículo]]="","",IFERROR((tbVeiculos[[#This Row],[Maior km]]-tbVeiculos[[#This Row],[Menor km]])/tbVeiculos[[#This Row],[Manutenções]],""))</f>
        <v/>
      </c>
      <c r="R121" s="138" t="str">
        <f>IF(tbVeiculos[[#This Row],[Veículo]]="","",IF(tbVeiculos[[#This Row],[Km de Cadastro]]="",0,tbVeiculos[[#This Row],[Km de Cadastro]]))</f>
        <v/>
      </c>
      <c r="S121" s="138" t="str">
        <f t="array" ref="S12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21" s="138" t="str">
        <f>IF(tbVeiculos[[#This Row],[Veículo]]="","",IFERROR(COUNTIF(tbManutencao[Veículo],tbVeiculos[[#This Row],[Veículo]]),""))</f>
        <v/>
      </c>
    </row>
    <row r="122" spans="2:20" ht="24.95" customHeight="1" x14ac:dyDescent="0.25">
      <c r="B122" s="162"/>
      <c r="C122" s="162"/>
      <c r="D122" s="162"/>
      <c r="E122" s="162"/>
      <c r="F122" s="162"/>
      <c r="G122" s="163"/>
      <c r="H122" s="80" t="str">
        <f>IF(tbVeiculos[[#This Row],[Veículo]]="","",IFERROR(SUMIF(tbFinanciamento[Veículo],tbVeiculos[[#This Row],[Veículo]],tbFinanciamento[Valor pago]),""))</f>
        <v/>
      </c>
      <c r="I122" s="80" t="str">
        <f>IF(tbVeiculos[[#This Row],[Veículo]]="","",IFERROR(tbVeiculos[[#This Row],[Total finaciamento (R$)]]-tbVeiculos[[#This Row],[Total pago (R$)]],0))</f>
        <v/>
      </c>
      <c r="J122" s="164"/>
      <c r="K122" s="165"/>
      <c r="L122" s="165"/>
      <c r="M122" s="165"/>
      <c r="N122" s="167"/>
      <c r="O122" s="151" t="str">
        <f t="shared" ca="1" si="2"/>
        <v/>
      </c>
      <c r="P122" s="117" t="str">
        <f>IF(AND(tbVeiculos[[#This Row],[Marca]]&lt;&gt;"",tbVeiculos[[#This Row],[Placa]]&lt;&gt;""),tbVeiculos[[#This Row],[Marca]]&amp;"_"&amp;tbVeiculos[[#This Row],[Placa]],"")</f>
        <v/>
      </c>
      <c r="Q122" s="138" t="str">
        <f>IF(tbVeiculos[[#This Row],[Veículo]]="","",IFERROR((tbVeiculos[[#This Row],[Maior km]]-tbVeiculos[[#This Row],[Menor km]])/tbVeiculos[[#This Row],[Manutenções]],""))</f>
        <v/>
      </c>
      <c r="R122" s="138" t="str">
        <f>IF(tbVeiculos[[#This Row],[Veículo]]="","",IF(tbVeiculos[[#This Row],[Km de Cadastro]]="",0,tbVeiculos[[#This Row],[Km de Cadastro]]))</f>
        <v/>
      </c>
      <c r="S122" s="138" t="str">
        <f t="array" ref="S12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22" s="138" t="str">
        <f>IF(tbVeiculos[[#This Row],[Veículo]]="","",IFERROR(COUNTIF(tbManutencao[Veículo],tbVeiculos[[#This Row],[Veículo]]),""))</f>
        <v/>
      </c>
    </row>
    <row r="123" spans="2:20" ht="24.95" customHeight="1" x14ac:dyDescent="0.25">
      <c r="B123" s="162"/>
      <c r="C123" s="162"/>
      <c r="D123" s="162"/>
      <c r="E123" s="162"/>
      <c r="F123" s="162"/>
      <c r="G123" s="163"/>
      <c r="H123" s="80" t="str">
        <f>IF(tbVeiculos[[#This Row],[Veículo]]="","",IFERROR(SUMIF(tbFinanciamento[Veículo],tbVeiculos[[#This Row],[Veículo]],tbFinanciamento[Valor pago]),""))</f>
        <v/>
      </c>
      <c r="I123" s="80" t="str">
        <f>IF(tbVeiculos[[#This Row],[Veículo]]="","",IFERROR(tbVeiculos[[#This Row],[Total finaciamento (R$)]]-tbVeiculos[[#This Row],[Total pago (R$)]],0))</f>
        <v/>
      </c>
      <c r="J123" s="164"/>
      <c r="K123" s="165"/>
      <c r="L123" s="165"/>
      <c r="M123" s="165"/>
      <c r="N123" s="167"/>
      <c r="O123" s="151" t="str">
        <f t="shared" ca="1" si="2"/>
        <v/>
      </c>
      <c r="P123" s="117" t="str">
        <f>IF(AND(tbVeiculos[[#This Row],[Marca]]&lt;&gt;"",tbVeiculos[[#This Row],[Placa]]&lt;&gt;""),tbVeiculos[[#This Row],[Marca]]&amp;"_"&amp;tbVeiculos[[#This Row],[Placa]],"")</f>
        <v/>
      </c>
      <c r="Q123" s="138" t="str">
        <f>IF(tbVeiculos[[#This Row],[Veículo]]="","",IFERROR((tbVeiculos[[#This Row],[Maior km]]-tbVeiculos[[#This Row],[Menor km]])/tbVeiculos[[#This Row],[Manutenções]],""))</f>
        <v/>
      </c>
      <c r="R123" s="138" t="str">
        <f>IF(tbVeiculos[[#This Row],[Veículo]]="","",IF(tbVeiculos[[#This Row],[Km de Cadastro]]="",0,tbVeiculos[[#This Row],[Km de Cadastro]]))</f>
        <v/>
      </c>
      <c r="S123" s="138" t="str">
        <f t="array" ref="S12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23" s="138" t="str">
        <f>IF(tbVeiculos[[#This Row],[Veículo]]="","",IFERROR(COUNTIF(tbManutencao[Veículo],tbVeiculos[[#This Row],[Veículo]]),""))</f>
        <v/>
      </c>
    </row>
    <row r="124" spans="2:20" ht="24.95" customHeight="1" x14ac:dyDescent="0.25">
      <c r="B124" s="162"/>
      <c r="C124" s="162"/>
      <c r="D124" s="162"/>
      <c r="E124" s="162"/>
      <c r="F124" s="162"/>
      <c r="G124" s="163"/>
      <c r="H124" s="80" t="str">
        <f>IF(tbVeiculos[[#This Row],[Veículo]]="","",IFERROR(SUMIF(tbFinanciamento[Veículo],tbVeiculos[[#This Row],[Veículo]],tbFinanciamento[Valor pago]),""))</f>
        <v/>
      </c>
      <c r="I124" s="80" t="str">
        <f>IF(tbVeiculos[[#This Row],[Veículo]]="","",IFERROR(tbVeiculos[[#This Row],[Total finaciamento (R$)]]-tbVeiculos[[#This Row],[Total pago (R$)]],0))</f>
        <v/>
      </c>
      <c r="J124" s="164"/>
      <c r="K124" s="165"/>
      <c r="L124" s="165"/>
      <c r="M124" s="165"/>
      <c r="N124" s="167"/>
      <c r="O124" s="151" t="str">
        <f t="shared" ca="1" si="2"/>
        <v/>
      </c>
      <c r="P124" s="117" t="str">
        <f>IF(AND(tbVeiculos[[#This Row],[Marca]]&lt;&gt;"",tbVeiculos[[#This Row],[Placa]]&lt;&gt;""),tbVeiculos[[#This Row],[Marca]]&amp;"_"&amp;tbVeiculos[[#This Row],[Placa]],"")</f>
        <v/>
      </c>
      <c r="Q124" s="138" t="str">
        <f>IF(tbVeiculos[[#This Row],[Veículo]]="","",IFERROR((tbVeiculos[[#This Row],[Maior km]]-tbVeiculos[[#This Row],[Menor km]])/tbVeiculos[[#This Row],[Manutenções]],""))</f>
        <v/>
      </c>
      <c r="R124" s="138" t="str">
        <f>IF(tbVeiculos[[#This Row],[Veículo]]="","",IF(tbVeiculos[[#This Row],[Km de Cadastro]]="",0,tbVeiculos[[#This Row],[Km de Cadastro]]))</f>
        <v/>
      </c>
      <c r="S124" s="138" t="str">
        <f t="array" ref="S12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24" s="138" t="str">
        <f>IF(tbVeiculos[[#This Row],[Veículo]]="","",IFERROR(COUNTIF(tbManutencao[Veículo],tbVeiculos[[#This Row],[Veículo]]),""))</f>
        <v/>
      </c>
    </row>
    <row r="125" spans="2:20" ht="24.95" customHeight="1" x14ac:dyDescent="0.25">
      <c r="B125" s="162"/>
      <c r="C125" s="162"/>
      <c r="D125" s="162"/>
      <c r="E125" s="162"/>
      <c r="F125" s="162"/>
      <c r="G125" s="163"/>
      <c r="H125" s="80" t="str">
        <f>IF(tbVeiculos[[#This Row],[Veículo]]="","",IFERROR(SUMIF(tbFinanciamento[Veículo],tbVeiculos[[#This Row],[Veículo]],tbFinanciamento[Valor pago]),""))</f>
        <v/>
      </c>
      <c r="I125" s="80" t="str">
        <f>IF(tbVeiculos[[#This Row],[Veículo]]="","",IFERROR(tbVeiculos[[#This Row],[Total finaciamento (R$)]]-tbVeiculos[[#This Row],[Total pago (R$)]],0))</f>
        <v/>
      </c>
      <c r="J125" s="164"/>
      <c r="K125" s="165"/>
      <c r="L125" s="165"/>
      <c r="M125" s="165"/>
      <c r="N125" s="167"/>
      <c r="O125" s="151" t="str">
        <f t="shared" ca="1" si="2"/>
        <v/>
      </c>
      <c r="P125" s="117" t="str">
        <f>IF(AND(tbVeiculos[[#This Row],[Marca]]&lt;&gt;"",tbVeiculos[[#This Row],[Placa]]&lt;&gt;""),tbVeiculos[[#This Row],[Marca]]&amp;"_"&amp;tbVeiculos[[#This Row],[Placa]],"")</f>
        <v/>
      </c>
      <c r="Q125" s="138" t="str">
        <f>IF(tbVeiculos[[#This Row],[Veículo]]="","",IFERROR((tbVeiculos[[#This Row],[Maior km]]-tbVeiculos[[#This Row],[Menor km]])/tbVeiculos[[#This Row],[Manutenções]],""))</f>
        <v/>
      </c>
      <c r="R125" s="138" t="str">
        <f>IF(tbVeiculos[[#This Row],[Veículo]]="","",IF(tbVeiculos[[#This Row],[Km de Cadastro]]="",0,tbVeiculos[[#This Row],[Km de Cadastro]]))</f>
        <v/>
      </c>
      <c r="S125" s="138" t="str">
        <f t="array" ref="S12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25" s="138" t="str">
        <f>IF(tbVeiculos[[#This Row],[Veículo]]="","",IFERROR(COUNTIF(tbManutencao[Veículo],tbVeiculos[[#This Row],[Veículo]]),""))</f>
        <v/>
      </c>
    </row>
    <row r="126" spans="2:20" ht="24.95" customHeight="1" x14ac:dyDescent="0.25">
      <c r="B126" s="162"/>
      <c r="C126" s="162"/>
      <c r="D126" s="162"/>
      <c r="E126" s="162"/>
      <c r="F126" s="162"/>
      <c r="G126" s="163"/>
      <c r="H126" s="80" t="str">
        <f>IF(tbVeiculos[[#This Row],[Veículo]]="","",IFERROR(SUMIF(tbFinanciamento[Veículo],tbVeiculos[[#This Row],[Veículo]],tbFinanciamento[Valor pago]),""))</f>
        <v/>
      </c>
      <c r="I126" s="80" t="str">
        <f>IF(tbVeiculos[[#This Row],[Veículo]]="","",IFERROR(tbVeiculos[[#This Row],[Total finaciamento (R$)]]-tbVeiculos[[#This Row],[Total pago (R$)]],0))</f>
        <v/>
      </c>
      <c r="J126" s="164"/>
      <c r="K126" s="165"/>
      <c r="L126" s="165"/>
      <c r="M126" s="165"/>
      <c r="N126" s="167"/>
      <c r="O126" s="151" t="str">
        <f t="shared" ca="1" si="2"/>
        <v/>
      </c>
      <c r="P126" s="117" t="str">
        <f>IF(AND(tbVeiculos[[#This Row],[Marca]]&lt;&gt;"",tbVeiculos[[#This Row],[Placa]]&lt;&gt;""),tbVeiculos[[#This Row],[Marca]]&amp;"_"&amp;tbVeiculos[[#This Row],[Placa]],"")</f>
        <v/>
      </c>
      <c r="Q126" s="138" t="str">
        <f>IF(tbVeiculos[[#This Row],[Veículo]]="","",IFERROR((tbVeiculos[[#This Row],[Maior km]]-tbVeiculos[[#This Row],[Menor km]])/tbVeiculos[[#This Row],[Manutenções]],""))</f>
        <v/>
      </c>
      <c r="R126" s="138" t="str">
        <f>IF(tbVeiculos[[#This Row],[Veículo]]="","",IF(tbVeiculos[[#This Row],[Km de Cadastro]]="",0,tbVeiculos[[#This Row],[Km de Cadastro]]))</f>
        <v/>
      </c>
      <c r="S126" s="138" t="str">
        <f t="array" ref="S12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26" s="138" t="str">
        <f>IF(tbVeiculos[[#This Row],[Veículo]]="","",IFERROR(COUNTIF(tbManutencao[Veículo],tbVeiculos[[#This Row],[Veículo]]),""))</f>
        <v/>
      </c>
    </row>
    <row r="127" spans="2:20" ht="24.95" customHeight="1" x14ac:dyDescent="0.25">
      <c r="B127" s="162"/>
      <c r="C127" s="162"/>
      <c r="D127" s="162"/>
      <c r="E127" s="162"/>
      <c r="F127" s="162"/>
      <c r="G127" s="163"/>
      <c r="H127" s="80" t="str">
        <f>IF(tbVeiculos[[#This Row],[Veículo]]="","",IFERROR(SUMIF(tbFinanciamento[Veículo],tbVeiculos[[#This Row],[Veículo]],tbFinanciamento[Valor pago]),""))</f>
        <v/>
      </c>
      <c r="I127" s="80" t="str">
        <f>IF(tbVeiculos[[#This Row],[Veículo]]="","",IFERROR(tbVeiculos[[#This Row],[Total finaciamento (R$)]]-tbVeiculos[[#This Row],[Total pago (R$)]],0))</f>
        <v/>
      </c>
      <c r="J127" s="164"/>
      <c r="K127" s="165"/>
      <c r="L127" s="165"/>
      <c r="M127" s="165"/>
      <c r="N127" s="167"/>
      <c r="O127" s="151" t="str">
        <f t="shared" ca="1" si="2"/>
        <v/>
      </c>
      <c r="P127" s="117" t="str">
        <f>IF(AND(tbVeiculos[[#This Row],[Marca]]&lt;&gt;"",tbVeiculos[[#This Row],[Placa]]&lt;&gt;""),tbVeiculos[[#This Row],[Marca]]&amp;"_"&amp;tbVeiculos[[#This Row],[Placa]],"")</f>
        <v/>
      </c>
      <c r="Q127" s="138" t="str">
        <f>IF(tbVeiculos[[#This Row],[Veículo]]="","",IFERROR((tbVeiculos[[#This Row],[Maior km]]-tbVeiculos[[#This Row],[Menor km]])/tbVeiculos[[#This Row],[Manutenções]],""))</f>
        <v/>
      </c>
      <c r="R127" s="138" t="str">
        <f>IF(tbVeiculos[[#This Row],[Veículo]]="","",IF(tbVeiculos[[#This Row],[Km de Cadastro]]="",0,tbVeiculos[[#This Row],[Km de Cadastro]]))</f>
        <v/>
      </c>
      <c r="S127" s="138" t="str">
        <f t="array" ref="S12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27" s="138" t="str">
        <f>IF(tbVeiculos[[#This Row],[Veículo]]="","",IFERROR(COUNTIF(tbManutencao[Veículo],tbVeiculos[[#This Row],[Veículo]]),""))</f>
        <v/>
      </c>
    </row>
    <row r="128" spans="2:20" ht="24.95" customHeight="1" x14ac:dyDescent="0.25">
      <c r="B128" s="162"/>
      <c r="C128" s="162"/>
      <c r="D128" s="162"/>
      <c r="E128" s="162"/>
      <c r="F128" s="162"/>
      <c r="G128" s="163"/>
      <c r="H128" s="80" t="str">
        <f>IF(tbVeiculos[[#This Row],[Veículo]]="","",IFERROR(SUMIF(tbFinanciamento[Veículo],tbVeiculos[[#This Row],[Veículo]],tbFinanciamento[Valor pago]),""))</f>
        <v/>
      </c>
      <c r="I128" s="80" t="str">
        <f>IF(tbVeiculos[[#This Row],[Veículo]]="","",IFERROR(tbVeiculos[[#This Row],[Total finaciamento (R$)]]-tbVeiculos[[#This Row],[Total pago (R$)]],0))</f>
        <v/>
      </c>
      <c r="J128" s="164"/>
      <c r="K128" s="165"/>
      <c r="L128" s="165"/>
      <c r="M128" s="165"/>
      <c r="N128" s="167"/>
      <c r="O128" s="151" t="str">
        <f t="shared" ca="1" si="2"/>
        <v/>
      </c>
      <c r="P128" s="117" t="str">
        <f>IF(AND(tbVeiculos[[#This Row],[Marca]]&lt;&gt;"",tbVeiculos[[#This Row],[Placa]]&lt;&gt;""),tbVeiculos[[#This Row],[Marca]]&amp;"_"&amp;tbVeiculos[[#This Row],[Placa]],"")</f>
        <v/>
      </c>
      <c r="Q128" s="138" t="str">
        <f>IF(tbVeiculos[[#This Row],[Veículo]]="","",IFERROR((tbVeiculos[[#This Row],[Maior km]]-tbVeiculos[[#This Row],[Menor km]])/tbVeiculos[[#This Row],[Manutenções]],""))</f>
        <v/>
      </c>
      <c r="R128" s="138" t="str">
        <f>IF(tbVeiculos[[#This Row],[Veículo]]="","",IF(tbVeiculos[[#This Row],[Km de Cadastro]]="",0,tbVeiculos[[#This Row],[Km de Cadastro]]))</f>
        <v/>
      </c>
      <c r="S128" s="138" t="str">
        <f t="array" ref="S12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28" s="138" t="str">
        <f>IF(tbVeiculos[[#This Row],[Veículo]]="","",IFERROR(COUNTIF(tbManutencao[Veículo],tbVeiculos[[#This Row],[Veículo]]),""))</f>
        <v/>
      </c>
    </row>
    <row r="129" spans="2:20" ht="24.95" customHeight="1" x14ac:dyDescent="0.25">
      <c r="B129" s="162"/>
      <c r="C129" s="162"/>
      <c r="D129" s="162"/>
      <c r="E129" s="162"/>
      <c r="F129" s="162"/>
      <c r="G129" s="163"/>
      <c r="H129" s="80" t="str">
        <f>IF(tbVeiculos[[#This Row],[Veículo]]="","",IFERROR(SUMIF(tbFinanciamento[Veículo],tbVeiculos[[#This Row],[Veículo]],tbFinanciamento[Valor pago]),""))</f>
        <v/>
      </c>
      <c r="I129" s="80" t="str">
        <f>IF(tbVeiculos[[#This Row],[Veículo]]="","",IFERROR(tbVeiculos[[#This Row],[Total finaciamento (R$)]]-tbVeiculos[[#This Row],[Total pago (R$)]],0))</f>
        <v/>
      </c>
      <c r="J129" s="164"/>
      <c r="K129" s="165"/>
      <c r="L129" s="165"/>
      <c r="M129" s="165"/>
      <c r="N129" s="167"/>
      <c r="O129" s="151" t="str">
        <f t="shared" ca="1" si="2"/>
        <v/>
      </c>
      <c r="P129" s="117" t="str">
        <f>IF(AND(tbVeiculos[[#This Row],[Marca]]&lt;&gt;"",tbVeiculos[[#This Row],[Placa]]&lt;&gt;""),tbVeiculos[[#This Row],[Marca]]&amp;"_"&amp;tbVeiculos[[#This Row],[Placa]],"")</f>
        <v/>
      </c>
      <c r="Q129" s="138" t="str">
        <f>IF(tbVeiculos[[#This Row],[Veículo]]="","",IFERROR((tbVeiculos[[#This Row],[Maior km]]-tbVeiculos[[#This Row],[Menor km]])/tbVeiculos[[#This Row],[Manutenções]],""))</f>
        <v/>
      </c>
      <c r="R129" s="138" t="str">
        <f>IF(tbVeiculos[[#This Row],[Veículo]]="","",IF(tbVeiculos[[#This Row],[Km de Cadastro]]="",0,tbVeiculos[[#This Row],[Km de Cadastro]]))</f>
        <v/>
      </c>
      <c r="S129" s="138" t="str">
        <f t="array" ref="S12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29" s="138" t="str">
        <f>IF(tbVeiculos[[#This Row],[Veículo]]="","",IFERROR(COUNTIF(tbManutencao[Veículo],tbVeiculos[[#This Row],[Veículo]]),""))</f>
        <v/>
      </c>
    </row>
    <row r="130" spans="2:20" ht="24.95" customHeight="1" x14ac:dyDescent="0.25">
      <c r="B130" s="162"/>
      <c r="C130" s="162"/>
      <c r="D130" s="162"/>
      <c r="E130" s="162"/>
      <c r="F130" s="162"/>
      <c r="G130" s="163"/>
      <c r="H130" s="80" t="str">
        <f>IF(tbVeiculos[[#This Row],[Veículo]]="","",IFERROR(SUMIF(tbFinanciamento[Veículo],tbVeiculos[[#This Row],[Veículo]],tbFinanciamento[Valor pago]),""))</f>
        <v/>
      </c>
      <c r="I130" s="80" t="str">
        <f>IF(tbVeiculos[[#This Row],[Veículo]]="","",IFERROR(tbVeiculos[[#This Row],[Total finaciamento (R$)]]-tbVeiculos[[#This Row],[Total pago (R$)]],0))</f>
        <v/>
      </c>
      <c r="J130" s="164"/>
      <c r="K130" s="165"/>
      <c r="L130" s="165"/>
      <c r="M130" s="165"/>
      <c r="N130" s="167"/>
      <c r="O130" s="151" t="str">
        <f t="shared" ca="1" si="2"/>
        <v/>
      </c>
      <c r="P130" s="117" t="str">
        <f>IF(AND(tbVeiculos[[#This Row],[Marca]]&lt;&gt;"",tbVeiculos[[#This Row],[Placa]]&lt;&gt;""),tbVeiculos[[#This Row],[Marca]]&amp;"_"&amp;tbVeiculos[[#This Row],[Placa]],"")</f>
        <v/>
      </c>
      <c r="Q130" s="138" t="str">
        <f>IF(tbVeiculos[[#This Row],[Veículo]]="","",IFERROR((tbVeiculos[[#This Row],[Maior km]]-tbVeiculos[[#This Row],[Menor km]])/tbVeiculos[[#This Row],[Manutenções]],""))</f>
        <v/>
      </c>
      <c r="R130" s="138" t="str">
        <f>IF(tbVeiculos[[#This Row],[Veículo]]="","",IF(tbVeiculos[[#This Row],[Km de Cadastro]]="",0,tbVeiculos[[#This Row],[Km de Cadastro]]))</f>
        <v/>
      </c>
      <c r="S130" s="138" t="str">
        <f t="array" ref="S13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30" s="138" t="str">
        <f>IF(tbVeiculos[[#This Row],[Veículo]]="","",IFERROR(COUNTIF(tbManutencao[Veículo],tbVeiculos[[#This Row],[Veículo]]),""))</f>
        <v/>
      </c>
    </row>
    <row r="131" spans="2:20" ht="24.95" customHeight="1" x14ac:dyDescent="0.25">
      <c r="B131" s="162"/>
      <c r="C131" s="162"/>
      <c r="D131" s="162"/>
      <c r="E131" s="162"/>
      <c r="F131" s="162"/>
      <c r="G131" s="163"/>
      <c r="H131" s="80" t="str">
        <f>IF(tbVeiculos[[#This Row],[Veículo]]="","",IFERROR(SUMIF(tbFinanciamento[Veículo],tbVeiculos[[#This Row],[Veículo]],tbFinanciamento[Valor pago]),""))</f>
        <v/>
      </c>
      <c r="I131" s="80" t="str">
        <f>IF(tbVeiculos[[#This Row],[Veículo]]="","",IFERROR(tbVeiculos[[#This Row],[Total finaciamento (R$)]]-tbVeiculos[[#This Row],[Total pago (R$)]],0))</f>
        <v/>
      </c>
      <c r="J131" s="164"/>
      <c r="K131" s="165"/>
      <c r="L131" s="165"/>
      <c r="M131" s="165"/>
      <c r="N131" s="167"/>
      <c r="O131" s="151" t="str">
        <f t="shared" ca="1" si="2"/>
        <v/>
      </c>
      <c r="P131" s="117" t="str">
        <f>IF(AND(tbVeiculos[[#This Row],[Marca]]&lt;&gt;"",tbVeiculos[[#This Row],[Placa]]&lt;&gt;""),tbVeiculos[[#This Row],[Marca]]&amp;"_"&amp;tbVeiculos[[#This Row],[Placa]],"")</f>
        <v/>
      </c>
      <c r="Q131" s="138" t="str">
        <f>IF(tbVeiculos[[#This Row],[Veículo]]="","",IFERROR((tbVeiculos[[#This Row],[Maior km]]-tbVeiculos[[#This Row],[Menor km]])/tbVeiculos[[#This Row],[Manutenções]],""))</f>
        <v/>
      </c>
      <c r="R131" s="138" t="str">
        <f>IF(tbVeiculos[[#This Row],[Veículo]]="","",IF(tbVeiculos[[#This Row],[Km de Cadastro]]="",0,tbVeiculos[[#This Row],[Km de Cadastro]]))</f>
        <v/>
      </c>
      <c r="S131" s="138" t="str">
        <f t="array" ref="S13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31" s="138" t="str">
        <f>IF(tbVeiculos[[#This Row],[Veículo]]="","",IFERROR(COUNTIF(tbManutencao[Veículo],tbVeiculos[[#This Row],[Veículo]]),""))</f>
        <v/>
      </c>
    </row>
    <row r="132" spans="2:20" ht="24.95" customHeight="1" x14ac:dyDescent="0.25">
      <c r="B132" s="162"/>
      <c r="C132" s="162"/>
      <c r="D132" s="162"/>
      <c r="E132" s="162"/>
      <c r="F132" s="162"/>
      <c r="G132" s="163"/>
      <c r="H132" s="80" t="str">
        <f>IF(tbVeiculos[[#This Row],[Veículo]]="","",IFERROR(SUMIF(tbFinanciamento[Veículo],tbVeiculos[[#This Row],[Veículo]],tbFinanciamento[Valor pago]),""))</f>
        <v/>
      </c>
      <c r="I132" s="80" t="str">
        <f>IF(tbVeiculos[[#This Row],[Veículo]]="","",IFERROR(tbVeiculos[[#This Row],[Total finaciamento (R$)]]-tbVeiculos[[#This Row],[Total pago (R$)]],0))</f>
        <v/>
      </c>
      <c r="J132" s="164"/>
      <c r="K132" s="165"/>
      <c r="L132" s="165"/>
      <c r="M132" s="165"/>
      <c r="N132" s="167"/>
      <c r="O132" s="151" t="str">
        <f t="shared" ca="1" si="2"/>
        <v/>
      </c>
      <c r="P132" s="117" t="str">
        <f>IF(AND(tbVeiculos[[#This Row],[Marca]]&lt;&gt;"",tbVeiculos[[#This Row],[Placa]]&lt;&gt;""),tbVeiculos[[#This Row],[Marca]]&amp;"_"&amp;tbVeiculos[[#This Row],[Placa]],"")</f>
        <v/>
      </c>
      <c r="Q132" s="138" t="str">
        <f>IF(tbVeiculos[[#This Row],[Veículo]]="","",IFERROR((tbVeiculos[[#This Row],[Maior km]]-tbVeiculos[[#This Row],[Menor km]])/tbVeiculos[[#This Row],[Manutenções]],""))</f>
        <v/>
      </c>
      <c r="R132" s="138" t="str">
        <f>IF(tbVeiculos[[#This Row],[Veículo]]="","",IF(tbVeiculos[[#This Row],[Km de Cadastro]]="",0,tbVeiculos[[#This Row],[Km de Cadastro]]))</f>
        <v/>
      </c>
      <c r="S132" s="138" t="str">
        <f t="array" ref="S13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32" s="138" t="str">
        <f>IF(tbVeiculos[[#This Row],[Veículo]]="","",IFERROR(COUNTIF(tbManutencao[Veículo],tbVeiculos[[#This Row],[Veículo]]),""))</f>
        <v/>
      </c>
    </row>
    <row r="133" spans="2:20" ht="24.95" customHeight="1" x14ac:dyDescent="0.25">
      <c r="B133" s="162"/>
      <c r="C133" s="162"/>
      <c r="D133" s="162"/>
      <c r="E133" s="162"/>
      <c r="F133" s="162"/>
      <c r="G133" s="163"/>
      <c r="H133" s="80" t="str">
        <f>IF(tbVeiculos[[#This Row],[Veículo]]="","",IFERROR(SUMIF(tbFinanciamento[Veículo],tbVeiculos[[#This Row],[Veículo]],tbFinanciamento[Valor pago]),""))</f>
        <v/>
      </c>
      <c r="I133" s="80" t="str">
        <f>IF(tbVeiculos[[#This Row],[Veículo]]="","",IFERROR(tbVeiculos[[#This Row],[Total finaciamento (R$)]]-tbVeiculos[[#This Row],[Total pago (R$)]],0))</f>
        <v/>
      </c>
      <c r="J133" s="164"/>
      <c r="K133" s="165"/>
      <c r="L133" s="165"/>
      <c r="M133" s="165"/>
      <c r="N133" s="167"/>
      <c r="O133" s="151" t="str">
        <f t="shared" ca="1" si="2"/>
        <v/>
      </c>
      <c r="P133" s="117" t="str">
        <f>IF(AND(tbVeiculos[[#This Row],[Marca]]&lt;&gt;"",tbVeiculos[[#This Row],[Placa]]&lt;&gt;""),tbVeiculos[[#This Row],[Marca]]&amp;"_"&amp;tbVeiculos[[#This Row],[Placa]],"")</f>
        <v/>
      </c>
      <c r="Q133" s="138" t="str">
        <f>IF(tbVeiculos[[#This Row],[Veículo]]="","",IFERROR((tbVeiculos[[#This Row],[Maior km]]-tbVeiculos[[#This Row],[Menor km]])/tbVeiculos[[#This Row],[Manutenções]],""))</f>
        <v/>
      </c>
      <c r="R133" s="138" t="str">
        <f>IF(tbVeiculos[[#This Row],[Veículo]]="","",IF(tbVeiculos[[#This Row],[Km de Cadastro]]="",0,tbVeiculos[[#This Row],[Km de Cadastro]]))</f>
        <v/>
      </c>
      <c r="S133" s="138" t="str">
        <f t="array" ref="S13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33" s="138" t="str">
        <f>IF(tbVeiculos[[#This Row],[Veículo]]="","",IFERROR(COUNTIF(tbManutencao[Veículo],tbVeiculos[[#This Row],[Veículo]]),""))</f>
        <v/>
      </c>
    </row>
    <row r="134" spans="2:20" ht="24.95" customHeight="1" x14ac:dyDescent="0.25">
      <c r="B134" s="162"/>
      <c r="C134" s="162"/>
      <c r="D134" s="162"/>
      <c r="E134" s="162"/>
      <c r="F134" s="162"/>
      <c r="G134" s="163"/>
      <c r="H134" s="80" t="str">
        <f>IF(tbVeiculos[[#This Row],[Veículo]]="","",IFERROR(SUMIF(tbFinanciamento[Veículo],tbVeiculos[[#This Row],[Veículo]],tbFinanciamento[Valor pago]),""))</f>
        <v/>
      </c>
      <c r="I134" s="80" t="str">
        <f>IF(tbVeiculos[[#This Row],[Veículo]]="","",IFERROR(tbVeiculos[[#This Row],[Total finaciamento (R$)]]-tbVeiculos[[#This Row],[Total pago (R$)]],0))</f>
        <v/>
      </c>
      <c r="J134" s="164"/>
      <c r="K134" s="165"/>
      <c r="L134" s="165"/>
      <c r="M134" s="165"/>
      <c r="N134" s="167"/>
      <c r="O134" s="151" t="str">
        <f t="shared" ca="1" si="2"/>
        <v/>
      </c>
      <c r="P134" s="117" t="str">
        <f>IF(AND(tbVeiculos[[#This Row],[Marca]]&lt;&gt;"",tbVeiculos[[#This Row],[Placa]]&lt;&gt;""),tbVeiculos[[#This Row],[Marca]]&amp;"_"&amp;tbVeiculos[[#This Row],[Placa]],"")</f>
        <v/>
      </c>
      <c r="Q134" s="138" t="str">
        <f>IF(tbVeiculos[[#This Row],[Veículo]]="","",IFERROR((tbVeiculos[[#This Row],[Maior km]]-tbVeiculos[[#This Row],[Menor km]])/tbVeiculos[[#This Row],[Manutenções]],""))</f>
        <v/>
      </c>
      <c r="R134" s="138" t="str">
        <f>IF(tbVeiculos[[#This Row],[Veículo]]="","",IF(tbVeiculos[[#This Row],[Km de Cadastro]]="",0,tbVeiculos[[#This Row],[Km de Cadastro]]))</f>
        <v/>
      </c>
      <c r="S134" s="138" t="str">
        <f t="array" ref="S13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34" s="138" t="str">
        <f>IF(tbVeiculos[[#This Row],[Veículo]]="","",IFERROR(COUNTIF(tbManutencao[Veículo],tbVeiculos[[#This Row],[Veículo]]),""))</f>
        <v/>
      </c>
    </row>
    <row r="135" spans="2:20" ht="24.95" customHeight="1" x14ac:dyDescent="0.25">
      <c r="B135" s="162"/>
      <c r="C135" s="162"/>
      <c r="D135" s="162"/>
      <c r="E135" s="162"/>
      <c r="F135" s="162"/>
      <c r="G135" s="163"/>
      <c r="H135" s="80" t="str">
        <f>IF(tbVeiculos[[#This Row],[Veículo]]="","",IFERROR(SUMIF(tbFinanciamento[Veículo],tbVeiculos[[#This Row],[Veículo]],tbFinanciamento[Valor pago]),""))</f>
        <v/>
      </c>
      <c r="I135" s="80" t="str">
        <f>IF(tbVeiculos[[#This Row],[Veículo]]="","",IFERROR(tbVeiculos[[#This Row],[Total finaciamento (R$)]]-tbVeiculos[[#This Row],[Total pago (R$)]],0))</f>
        <v/>
      </c>
      <c r="J135" s="164"/>
      <c r="K135" s="165"/>
      <c r="L135" s="165"/>
      <c r="M135" s="165"/>
      <c r="N135" s="167"/>
      <c r="O135" s="151" t="str">
        <f t="shared" ca="1" si="2"/>
        <v/>
      </c>
      <c r="P135" s="117" t="str">
        <f>IF(AND(tbVeiculos[[#This Row],[Marca]]&lt;&gt;"",tbVeiculos[[#This Row],[Placa]]&lt;&gt;""),tbVeiculos[[#This Row],[Marca]]&amp;"_"&amp;tbVeiculos[[#This Row],[Placa]],"")</f>
        <v/>
      </c>
      <c r="Q135" s="138" t="str">
        <f>IF(tbVeiculos[[#This Row],[Veículo]]="","",IFERROR((tbVeiculos[[#This Row],[Maior km]]-tbVeiculos[[#This Row],[Menor km]])/tbVeiculos[[#This Row],[Manutenções]],""))</f>
        <v/>
      </c>
      <c r="R135" s="138" t="str">
        <f>IF(tbVeiculos[[#This Row],[Veículo]]="","",IF(tbVeiculos[[#This Row],[Km de Cadastro]]="",0,tbVeiculos[[#This Row],[Km de Cadastro]]))</f>
        <v/>
      </c>
      <c r="S135" s="138" t="str">
        <f t="array" ref="S13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35" s="138" t="str">
        <f>IF(tbVeiculos[[#This Row],[Veículo]]="","",IFERROR(COUNTIF(tbManutencao[Veículo],tbVeiculos[[#This Row],[Veículo]]),""))</f>
        <v/>
      </c>
    </row>
    <row r="136" spans="2:20" ht="24.95" customHeight="1" x14ac:dyDescent="0.25">
      <c r="B136" s="162"/>
      <c r="C136" s="162"/>
      <c r="D136" s="162"/>
      <c r="E136" s="162"/>
      <c r="F136" s="162"/>
      <c r="G136" s="163"/>
      <c r="H136" s="80" t="str">
        <f>IF(tbVeiculos[[#This Row],[Veículo]]="","",IFERROR(SUMIF(tbFinanciamento[Veículo],tbVeiculos[[#This Row],[Veículo]],tbFinanciamento[Valor pago]),""))</f>
        <v/>
      </c>
      <c r="I136" s="80" t="str">
        <f>IF(tbVeiculos[[#This Row],[Veículo]]="","",IFERROR(tbVeiculos[[#This Row],[Total finaciamento (R$)]]-tbVeiculos[[#This Row],[Total pago (R$)]],0))</f>
        <v/>
      </c>
      <c r="J136" s="164"/>
      <c r="K136" s="165"/>
      <c r="L136" s="165"/>
      <c r="M136" s="165"/>
      <c r="N136" s="167"/>
      <c r="O136" s="151" t="str">
        <f t="shared" ref="O136:O199" ca="1" si="3">IF(B136="","",IF(N136="","Preencha a data ao lado",IF(N136&lt;TODAY(),"Atrasado",IF(AND(N136&gt;=TODAY(),N136&lt;=EOMONTH(TODAY(),0)),"Vence esse mês",IF(N136&gt;TODAY(),"Em dia")))))</f>
        <v/>
      </c>
      <c r="P136" s="117" t="str">
        <f>IF(AND(tbVeiculos[[#This Row],[Marca]]&lt;&gt;"",tbVeiculos[[#This Row],[Placa]]&lt;&gt;""),tbVeiculos[[#This Row],[Marca]]&amp;"_"&amp;tbVeiculos[[#This Row],[Placa]],"")</f>
        <v/>
      </c>
      <c r="Q136" s="138" t="str">
        <f>IF(tbVeiculos[[#This Row],[Veículo]]="","",IFERROR((tbVeiculos[[#This Row],[Maior km]]-tbVeiculos[[#This Row],[Menor km]])/tbVeiculos[[#This Row],[Manutenções]],""))</f>
        <v/>
      </c>
      <c r="R136" s="138" t="str">
        <f>IF(tbVeiculos[[#This Row],[Veículo]]="","",IF(tbVeiculos[[#This Row],[Km de Cadastro]]="",0,tbVeiculos[[#This Row],[Km de Cadastro]]))</f>
        <v/>
      </c>
      <c r="S136" s="138" t="str">
        <f t="array" ref="S13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36" s="138" t="str">
        <f>IF(tbVeiculos[[#This Row],[Veículo]]="","",IFERROR(COUNTIF(tbManutencao[Veículo],tbVeiculos[[#This Row],[Veículo]]),""))</f>
        <v/>
      </c>
    </row>
    <row r="137" spans="2:20" ht="24.95" customHeight="1" x14ac:dyDescent="0.25">
      <c r="B137" s="162"/>
      <c r="C137" s="162"/>
      <c r="D137" s="162"/>
      <c r="E137" s="162"/>
      <c r="F137" s="162"/>
      <c r="G137" s="163"/>
      <c r="H137" s="80" t="str">
        <f>IF(tbVeiculos[[#This Row],[Veículo]]="","",IFERROR(SUMIF(tbFinanciamento[Veículo],tbVeiculos[[#This Row],[Veículo]],tbFinanciamento[Valor pago]),""))</f>
        <v/>
      </c>
      <c r="I137" s="80" t="str">
        <f>IF(tbVeiculos[[#This Row],[Veículo]]="","",IFERROR(tbVeiculos[[#This Row],[Total finaciamento (R$)]]-tbVeiculos[[#This Row],[Total pago (R$)]],0))</f>
        <v/>
      </c>
      <c r="J137" s="164"/>
      <c r="K137" s="165"/>
      <c r="L137" s="165"/>
      <c r="M137" s="165"/>
      <c r="N137" s="167"/>
      <c r="O137" s="151" t="str">
        <f t="shared" ca="1" si="3"/>
        <v/>
      </c>
      <c r="P137" s="117" t="str">
        <f>IF(AND(tbVeiculos[[#This Row],[Marca]]&lt;&gt;"",tbVeiculos[[#This Row],[Placa]]&lt;&gt;""),tbVeiculos[[#This Row],[Marca]]&amp;"_"&amp;tbVeiculos[[#This Row],[Placa]],"")</f>
        <v/>
      </c>
      <c r="Q137" s="138" t="str">
        <f>IF(tbVeiculos[[#This Row],[Veículo]]="","",IFERROR((tbVeiculos[[#This Row],[Maior km]]-tbVeiculos[[#This Row],[Menor km]])/tbVeiculos[[#This Row],[Manutenções]],""))</f>
        <v/>
      </c>
      <c r="R137" s="138" t="str">
        <f>IF(tbVeiculos[[#This Row],[Veículo]]="","",IF(tbVeiculos[[#This Row],[Km de Cadastro]]="",0,tbVeiculos[[#This Row],[Km de Cadastro]]))</f>
        <v/>
      </c>
      <c r="S137" s="138" t="str">
        <f t="array" ref="S13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37" s="138" t="str">
        <f>IF(tbVeiculos[[#This Row],[Veículo]]="","",IFERROR(COUNTIF(tbManutencao[Veículo],tbVeiculos[[#This Row],[Veículo]]),""))</f>
        <v/>
      </c>
    </row>
    <row r="138" spans="2:20" ht="24.95" customHeight="1" x14ac:dyDescent="0.25">
      <c r="B138" s="162"/>
      <c r="C138" s="162"/>
      <c r="D138" s="162"/>
      <c r="E138" s="162"/>
      <c r="F138" s="162"/>
      <c r="G138" s="163"/>
      <c r="H138" s="80" t="str">
        <f>IF(tbVeiculos[[#This Row],[Veículo]]="","",IFERROR(SUMIF(tbFinanciamento[Veículo],tbVeiculos[[#This Row],[Veículo]],tbFinanciamento[Valor pago]),""))</f>
        <v/>
      </c>
      <c r="I138" s="80" t="str">
        <f>IF(tbVeiculos[[#This Row],[Veículo]]="","",IFERROR(tbVeiculos[[#This Row],[Total finaciamento (R$)]]-tbVeiculos[[#This Row],[Total pago (R$)]],0))</f>
        <v/>
      </c>
      <c r="J138" s="164"/>
      <c r="K138" s="165"/>
      <c r="L138" s="165"/>
      <c r="M138" s="165"/>
      <c r="N138" s="167"/>
      <c r="O138" s="151" t="str">
        <f t="shared" ca="1" si="3"/>
        <v/>
      </c>
      <c r="P138" s="117" t="str">
        <f>IF(AND(tbVeiculos[[#This Row],[Marca]]&lt;&gt;"",tbVeiculos[[#This Row],[Placa]]&lt;&gt;""),tbVeiculos[[#This Row],[Marca]]&amp;"_"&amp;tbVeiculos[[#This Row],[Placa]],"")</f>
        <v/>
      </c>
      <c r="Q138" s="138" t="str">
        <f>IF(tbVeiculos[[#This Row],[Veículo]]="","",IFERROR((tbVeiculos[[#This Row],[Maior km]]-tbVeiculos[[#This Row],[Menor km]])/tbVeiculos[[#This Row],[Manutenções]],""))</f>
        <v/>
      </c>
      <c r="R138" s="138" t="str">
        <f>IF(tbVeiculos[[#This Row],[Veículo]]="","",IF(tbVeiculos[[#This Row],[Km de Cadastro]]="",0,tbVeiculos[[#This Row],[Km de Cadastro]]))</f>
        <v/>
      </c>
      <c r="S138" s="138" t="str">
        <f t="array" ref="S13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38" s="138" t="str">
        <f>IF(tbVeiculos[[#This Row],[Veículo]]="","",IFERROR(COUNTIF(tbManutencao[Veículo],tbVeiculos[[#This Row],[Veículo]]),""))</f>
        <v/>
      </c>
    </row>
    <row r="139" spans="2:20" ht="24.95" customHeight="1" x14ac:dyDescent="0.25">
      <c r="B139" s="162"/>
      <c r="C139" s="162"/>
      <c r="D139" s="162"/>
      <c r="E139" s="162"/>
      <c r="F139" s="162"/>
      <c r="G139" s="163"/>
      <c r="H139" s="80" t="str">
        <f>IF(tbVeiculos[[#This Row],[Veículo]]="","",IFERROR(SUMIF(tbFinanciamento[Veículo],tbVeiculos[[#This Row],[Veículo]],tbFinanciamento[Valor pago]),""))</f>
        <v/>
      </c>
      <c r="I139" s="80" t="str">
        <f>IF(tbVeiculos[[#This Row],[Veículo]]="","",IFERROR(tbVeiculos[[#This Row],[Total finaciamento (R$)]]-tbVeiculos[[#This Row],[Total pago (R$)]],0))</f>
        <v/>
      </c>
      <c r="J139" s="164"/>
      <c r="K139" s="165"/>
      <c r="L139" s="165"/>
      <c r="M139" s="165"/>
      <c r="N139" s="167"/>
      <c r="O139" s="151" t="str">
        <f t="shared" ca="1" si="3"/>
        <v/>
      </c>
      <c r="P139" s="117" t="str">
        <f>IF(AND(tbVeiculos[[#This Row],[Marca]]&lt;&gt;"",tbVeiculos[[#This Row],[Placa]]&lt;&gt;""),tbVeiculos[[#This Row],[Marca]]&amp;"_"&amp;tbVeiculos[[#This Row],[Placa]],"")</f>
        <v/>
      </c>
      <c r="Q139" s="138" t="str">
        <f>IF(tbVeiculos[[#This Row],[Veículo]]="","",IFERROR((tbVeiculos[[#This Row],[Maior km]]-tbVeiculos[[#This Row],[Menor km]])/tbVeiculos[[#This Row],[Manutenções]],""))</f>
        <v/>
      </c>
      <c r="R139" s="138" t="str">
        <f>IF(tbVeiculos[[#This Row],[Veículo]]="","",IF(tbVeiculos[[#This Row],[Km de Cadastro]]="",0,tbVeiculos[[#This Row],[Km de Cadastro]]))</f>
        <v/>
      </c>
      <c r="S139" s="138" t="str">
        <f t="array" ref="S13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39" s="138" t="str">
        <f>IF(tbVeiculos[[#This Row],[Veículo]]="","",IFERROR(COUNTIF(tbManutencao[Veículo],tbVeiculos[[#This Row],[Veículo]]),""))</f>
        <v/>
      </c>
    </row>
    <row r="140" spans="2:20" ht="24.95" customHeight="1" x14ac:dyDescent="0.25">
      <c r="B140" s="162"/>
      <c r="C140" s="162"/>
      <c r="D140" s="162"/>
      <c r="E140" s="162"/>
      <c r="F140" s="162"/>
      <c r="G140" s="163"/>
      <c r="H140" s="80" t="str">
        <f>IF(tbVeiculos[[#This Row],[Veículo]]="","",IFERROR(SUMIF(tbFinanciamento[Veículo],tbVeiculos[[#This Row],[Veículo]],tbFinanciamento[Valor pago]),""))</f>
        <v/>
      </c>
      <c r="I140" s="80" t="str">
        <f>IF(tbVeiculos[[#This Row],[Veículo]]="","",IFERROR(tbVeiculos[[#This Row],[Total finaciamento (R$)]]-tbVeiculos[[#This Row],[Total pago (R$)]],0))</f>
        <v/>
      </c>
      <c r="J140" s="164"/>
      <c r="K140" s="165"/>
      <c r="L140" s="165"/>
      <c r="M140" s="165"/>
      <c r="N140" s="167"/>
      <c r="O140" s="151" t="str">
        <f t="shared" ca="1" si="3"/>
        <v/>
      </c>
      <c r="P140" s="117" t="str">
        <f>IF(AND(tbVeiculos[[#This Row],[Marca]]&lt;&gt;"",tbVeiculos[[#This Row],[Placa]]&lt;&gt;""),tbVeiculos[[#This Row],[Marca]]&amp;"_"&amp;tbVeiculos[[#This Row],[Placa]],"")</f>
        <v/>
      </c>
      <c r="Q140" s="138" t="str">
        <f>IF(tbVeiculos[[#This Row],[Veículo]]="","",IFERROR((tbVeiculos[[#This Row],[Maior km]]-tbVeiculos[[#This Row],[Menor km]])/tbVeiculos[[#This Row],[Manutenções]],""))</f>
        <v/>
      </c>
      <c r="R140" s="138" t="str">
        <f>IF(tbVeiculos[[#This Row],[Veículo]]="","",IF(tbVeiculos[[#This Row],[Km de Cadastro]]="",0,tbVeiculos[[#This Row],[Km de Cadastro]]))</f>
        <v/>
      </c>
      <c r="S140" s="138" t="str">
        <f t="array" ref="S14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40" s="138" t="str">
        <f>IF(tbVeiculos[[#This Row],[Veículo]]="","",IFERROR(COUNTIF(tbManutencao[Veículo],tbVeiculos[[#This Row],[Veículo]]),""))</f>
        <v/>
      </c>
    </row>
    <row r="141" spans="2:20" ht="24.95" customHeight="1" x14ac:dyDescent="0.25">
      <c r="B141" s="162"/>
      <c r="C141" s="162"/>
      <c r="D141" s="162"/>
      <c r="E141" s="162"/>
      <c r="F141" s="162"/>
      <c r="G141" s="163"/>
      <c r="H141" s="80" t="str">
        <f>IF(tbVeiculos[[#This Row],[Veículo]]="","",IFERROR(SUMIF(tbFinanciamento[Veículo],tbVeiculos[[#This Row],[Veículo]],tbFinanciamento[Valor pago]),""))</f>
        <v/>
      </c>
      <c r="I141" s="80" t="str">
        <f>IF(tbVeiculos[[#This Row],[Veículo]]="","",IFERROR(tbVeiculos[[#This Row],[Total finaciamento (R$)]]-tbVeiculos[[#This Row],[Total pago (R$)]],0))</f>
        <v/>
      </c>
      <c r="J141" s="164"/>
      <c r="K141" s="165"/>
      <c r="L141" s="165"/>
      <c r="M141" s="165"/>
      <c r="N141" s="167"/>
      <c r="O141" s="151" t="str">
        <f t="shared" ca="1" si="3"/>
        <v/>
      </c>
      <c r="P141" s="117" t="str">
        <f>IF(AND(tbVeiculos[[#This Row],[Marca]]&lt;&gt;"",tbVeiculos[[#This Row],[Placa]]&lt;&gt;""),tbVeiculos[[#This Row],[Marca]]&amp;"_"&amp;tbVeiculos[[#This Row],[Placa]],"")</f>
        <v/>
      </c>
      <c r="Q141" s="138" t="str">
        <f>IF(tbVeiculos[[#This Row],[Veículo]]="","",IFERROR((tbVeiculos[[#This Row],[Maior km]]-tbVeiculos[[#This Row],[Menor km]])/tbVeiculos[[#This Row],[Manutenções]],""))</f>
        <v/>
      </c>
      <c r="R141" s="138" t="str">
        <f>IF(tbVeiculos[[#This Row],[Veículo]]="","",IF(tbVeiculos[[#This Row],[Km de Cadastro]]="",0,tbVeiculos[[#This Row],[Km de Cadastro]]))</f>
        <v/>
      </c>
      <c r="S141" s="138" t="str">
        <f t="array" ref="S14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41" s="138" t="str">
        <f>IF(tbVeiculos[[#This Row],[Veículo]]="","",IFERROR(COUNTIF(tbManutencao[Veículo],tbVeiculos[[#This Row],[Veículo]]),""))</f>
        <v/>
      </c>
    </row>
    <row r="142" spans="2:20" ht="24.95" customHeight="1" x14ac:dyDescent="0.25">
      <c r="B142" s="162"/>
      <c r="C142" s="162"/>
      <c r="D142" s="162"/>
      <c r="E142" s="162"/>
      <c r="F142" s="162"/>
      <c r="G142" s="163"/>
      <c r="H142" s="80" t="str">
        <f>IF(tbVeiculos[[#This Row],[Veículo]]="","",IFERROR(SUMIF(tbFinanciamento[Veículo],tbVeiculos[[#This Row],[Veículo]],tbFinanciamento[Valor pago]),""))</f>
        <v/>
      </c>
      <c r="I142" s="80" t="str">
        <f>IF(tbVeiculos[[#This Row],[Veículo]]="","",IFERROR(tbVeiculos[[#This Row],[Total finaciamento (R$)]]-tbVeiculos[[#This Row],[Total pago (R$)]],0))</f>
        <v/>
      </c>
      <c r="J142" s="164"/>
      <c r="K142" s="165"/>
      <c r="L142" s="165"/>
      <c r="M142" s="165"/>
      <c r="N142" s="167"/>
      <c r="O142" s="151" t="str">
        <f t="shared" ca="1" si="3"/>
        <v/>
      </c>
      <c r="P142" s="117" t="str">
        <f>IF(AND(tbVeiculos[[#This Row],[Marca]]&lt;&gt;"",tbVeiculos[[#This Row],[Placa]]&lt;&gt;""),tbVeiculos[[#This Row],[Marca]]&amp;"_"&amp;tbVeiculos[[#This Row],[Placa]],"")</f>
        <v/>
      </c>
      <c r="Q142" s="138" t="str">
        <f>IF(tbVeiculos[[#This Row],[Veículo]]="","",IFERROR((tbVeiculos[[#This Row],[Maior km]]-tbVeiculos[[#This Row],[Menor km]])/tbVeiculos[[#This Row],[Manutenções]],""))</f>
        <v/>
      </c>
      <c r="R142" s="138" t="str">
        <f>IF(tbVeiculos[[#This Row],[Veículo]]="","",IF(tbVeiculos[[#This Row],[Km de Cadastro]]="",0,tbVeiculos[[#This Row],[Km de Cadastro]]))</f>
        <v/>
      </c>
      <c r="S142" s="138" t="str">
        <f t="array" ref="S14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42" s="138" t="str">
        <f>IF(tbVeiculos[[#This Row],[Veículo]]="","",IFERROR(COUNTIF(tbManutencao[Veículo],tbVeiculos[[#This Row],[Veículo]]),""))</f>
        <v/>
      </c>
    </row>
    <row r="143" spans="2:20" ht="24.95" customHeight="1" x14ac:dyDescent="0.25">
      <c r="B143" s="162"/>
      <c r="C143" s="162"/>
      <c r="D143" s="162"/>
      <c r="E143" s="162"/>
      <c r="F143" s="162"/>
      <c r="G143" s="163"/>
      <c r="H143" s="80" t="str">
        <f>IF(tbVeiculos[[#This Row],[Veículo]]="","",IFERROR(SUMIF(tbFinanciamento[Veículo],tbVeiculos[[#This Row],[Veículo]],tbFinanciamento[Valor pago]),""))</f>
        <v/>
      </c>
      <c r="I143" s="80" t="str">
        <f>IF(tbVeiculos[[#This Row],[Veículo]]="","",IFERROR(tbVeiculos[[#This Row],[Total finaciamento (R$)]]-tbVeiculos[[#This Row],[Total pago (R$)]],0))</f>
        <v/>
      </c>
      <c r="J143" s="164"/>
      <c r="K143" s="165"/>
      <c r="L143" s="165"/>
      <c r="M143" s="165"/>
      <c r="N143" s="167"/>
      <c r="O143" s="151" t="str">
        <f t="shared" ca="1" si="3"/>
        <v/>
      </c>
      <c r="P143" s="117" t="str">
        <f>IF(AND(tbVeiculos[[#This Row],[Marca]]&lt;&gt;"",tbVeiculos[[#This Row],[Placa]]&lt;&gt;""),tbVeiculos[[#This Row],[Marca]]&amp;"_"&amp;tbVeiculos[[#This Row],[Placa]],"")</f>
        <v/>
      </c>
      <c r="Q143" s="138" t="str">
        <f>IF(tbVeiculos[[#This Row],[Veículo]]="","",IFERROR((tbVeiculos[[#This Row],[Maior km]]-tbVeiculos[[#This Row],[Menor km]])/tbVeiculos[[#This Row],[Manutenções]],""))</f>
        <v/>
      </c>
      <c r="R143" s="138" t="str">
        <f>IF(tbVeiculos[[#This Row],[Veículo]]="","",IF(tbVeiculos[[#This Row],[Km de Cadastro]]="",0,tbVeiculos[[#This Row],[Km de Cadastro]]))</f>
        <v/>
      </c>
      <c r="S143" s="138" t="str">
        <f t="array" ref="S14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43" s="138" t="str">
        <f>IF(tbVeiculos[[#This Row],[Veículo]]="","",IFERROR(COUNTIF(tbManutencao[Veículo],tbVeiculos[[#This Row],[Veículo]]),""))</f>
        <v/>
      </c>
    </row>
    <row r="144" spans="2:20" ht="24.95" customHeight="1" x14ac:dyDescent="0.25">
      <c r="B144" s="162"/>
      <c r="C144" s="162"/>
      <c r="D144" s="162"/>
      <c r="E144" s="162"/>
      <c r="F144" s="162"/>
      <c r="G144" s="163"/>
      <c r="H144" s="80" t="str">
        <f>IF(tbVeiculos[[#This Row],[Veículo]]="","",IFERROR(SUMIF(tbFinanciamento[Veículo],tbVeiculos[[#This Row],[Veículo]],tbFinanciamento[Valor pago]),""))</f>
        <v/>
      </c>
      <c r="I144" s="80" t="str">
        <f>IF(tbVeiculos[[#This Row],[Veículo]]="","",IFERROR(tbVeiculos[[#This Row],[Total finaciamento (R$)]]-tbVeiculos[[#This Row],[Total pago (R$)]],0))</f>
        <v/>
      </c>
      <c r="J144" s="164"/>
      <c r="K144" s="165"/>
      <c r="L144" s="165"/>
      <c r="M144" s="165"/>
      <c r="N144" s="167"/>
      <c r="O144" s="151" t="str">
        <f t="shared" ca="1" si="3"/>
        <v/>
      </c>
      <c r="P144" s="117" t="str">
        <f>IF(AND(tbVeiculos[[#This Row],[Marca]]&lt;&gt;"",tbVeiculos[[#This Row],[Placa]]&lt;&gt;""),tbVeiculos[[#This Row],[Marca]]&amp;"_"&amp;tbVeiculos[[#This Row],[Placa]],"")</f>
        <v/>
      </c>
      <c r="Q144" s="138" t="str">
        <f>IF(tbVeiculos[[#This Row],[Veículo]]="","",IFERROR((tbVeiculos[[#This Row],[Maior km]]-tbVeiculos[[#This Row],[Menor km]])/tbVeiculos[[#This Row],[Manutenções]],""))</f>
        <v/>
      </c>
      <c r="R144" s="138" t="str">
        <f>IF(tbVeiculos[[#This Row],[Veículo]]="","",IF(tbVeiculos[[#This Row],[Km de Cadastro]]="",0,tbVeiculos[[#This Row],[Km de Cadastro]]))</f>
        <v/>
      </c>
      <c r="S144" s="138" t="str">
        <f t="array" ref="S14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44" s="138" t="str">
        <f>IF(tbVeiculos[[#This Row],[Veículo]]="","",IFERROR(COUNTIF(tbManutencao[Veículo],tbVeiculos[[#This Row],[Veículo]]),""))</f>
        <v/>
      </c>
    </row>
    <row r="145" spans="2:20" ht="24.95" customHeight="1" x14ac:dyDescent="0.25">
      <c r="B145" s="162"/>
      <c r="C145" s="162"/>
      <c r="D145" s="162"/>
      <c r="E145" s="162"/>
      <c r="F145" s="162"/>
      <c r="G145" s="163"/>
      <c r="H145" s="80" t="str">
        <f>IF(tbVeiculos[[#This Row],[Veículo]]="","",IFERROR(SUMIF(tbFinanciamento[Veículo],tbVeiculos[[#This Row],[Veículo]],tbFinanciamento[Valor pago]),""))</f>
        <v/>
      </c>
      <c r="I145" s="80" t="str">
        <f>IF(tbVeiculos[[#This Row],[Veículo]]="","",IFERROR(tbVeiculos[[#This Row],[Total finaciamento (R$)]]-tbVeiculos[[#This Row],[Total pago (R$)]],0))</f>
        <v/>
      </c>
      <c r="J145" s="164"/>
      <c r="K145" s="165"/>
      <c r="L145" s="165"/>
      <c r="M145" s="165"/>
      <c r="N145" s="167"/>
      <c r="O145" s="151" t="str">
        <f t="shared" ca="1" si="3"/>
        <v/>
      </c>
      <c r="P145" s="117" t="str">
        <f>IF(AND(tbVeiculos[[#This Row],[Marca]]&lt;&gt;"",tbVeiculos[[#This Row],[Placa]]&lt;&gt;""),tbVeiculos[[#This Row],[Marca]]&amp;"_"&amp;tbVeiculos[[#This Row],[Placa]],"")</f>
        <v/>
      </c>
      <c r="Q145" s="138" t="str">
        <f>IF(tbVeiculos[[#This Row],[Veículo]]="","",IFERROR((tbVeiculos[[#This Row],[Maior km]]-tbVeiculos[[#This Row],[Menor km]])/tbVeiculos[[#This Row],[Manutenções]],""))</f>
        <v/>
      </c>
      <c r="R145" s="138" t="str">
        <f>IF(tbVeiculos[[#This Row],[Veículo]]="","",IF(tbVeiculos[[#This Row],[Km de Cadastro]]="",0,tbVeiculos[[#This Row],[Km de Cadastro]]))</f>
        <v/>
      </c>
      <c r="S145" s="138" t="str">
        <f t="array" ref="S14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45" s="138" t="str">
        <f>IF(tbVeiculos[[#This Row],[Veículo]]="","",IFERROR(COUNTIF(tbManutencao[Veículo],tbVeiculos[[#This Row],[Veículo]]),""))</f>
        <v/>
      </c>
    </row>
    <row r="146" spans="2:20" ht="24.95" customHeight="1" x14ac:dyDescent="0.25">
      <c r="B146" s="162"/>
      <c r="C146" s="162"/>
      <c r="D146" s="162"/>
      <c r="E146" s="162"/>
      <c r="F146" s="162"/>
      <c r="G146" s="163"/>
      <c r="H146" s="80" t="str">
        <f>IF(tbVeiculos[[#This Row],[Veículo]]="","",IFERROR(SUMIF(tbFinanciamento[Veículo],tbVeiculos[[#This Row],[Veículo]],tbFinanciamento[Valor pago]),""))</f>
        <v/>
      </c>
      <c r="I146" s="80" t="str">
        <f>IF(tbVeiculos[[#This Row],[Veículo]]="","",IFERROR(tbVeiculos[[#This Row],[Total finaciamento (R$)]]-tbVeiculos[[#This Row],[Total pago (R$)]],0))</f>
        <v/>
      </c>
      <c r="J146" s="164"/>
      <c r="K146" s="165"/>
      <c r="L146" s="165"/>
      <c r="M146" s="165"/>
      <c r="N146" s="167"/>
      <c r="O146" s="151" t="str">
        <f t="shared" ca="1" si="3"/>
        <v/>
      </c>
      <c r="P146" s="117" t="str">
        <f>IF(AND(tbVeiculos[[#This Row],[Marca]]&lt;&gt;"",tbVeiculos[[#This Row],[Placa]]&lt;&gt;""),tbVeiculos[[#This Row],[Marca]]&amp;"_"&amp;tbVeiculos[[#This Row],[Placa]],"")</f>
        <v/>
      </c>
      <c r="Q146" s="138" t="str">
        <f>IF(tbVeiculos[[#This Row],[Veículo]]="","",IFERROR((tbVeiculos[[#This Row],[Maior km]]-tbVeiculos[[#This Row],[Menor km]])/tbVeiculos[[#This Row],[Manutenções]],""))</f>
        <v/>
      </c>
      <c r="R146" s="138" t="str">
        <f>IF(tbVeiculos[[#This Row],[Veículo]]="","",IF(tbVeiculos[[#This Row],[Km de Cadastro]]="",0,tbVeiculos[[#This Row],[Km de Cadastro]]))</f>
        <v/>
      </c>
      <c r="S146" s="138" t="str">
        <f t="array" ref="S14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46" s="138" t="str">
        <f>IF(tbVeiculos[[#This Row],[Veículo]]="","",IFERROR(COUNTIF(tbManutencao[Veículo],tbVeiculos[[#This Row],[Veículo]]),""))</f>
        <v/>
      </c>
    </row>
    <row r="147" spans="2:20" ht="24.95" customHeight="1" x14ac:dyDescent="0.25">
      <c r="B147" s="162"/>
      <c r="C147" s="162"/>
      <c r="D147" s="162"/>
      <c r="E147" s="162"/>
      <c r="F147" s="162"/>
      <c r="G147" s="163"/>
      <c r="H147" s="80" t="str">
        <f>IF(tbVeiculos[[#This Row],[Veículo]]="","",IFERROR(SUMIF(tbFinanciamento[Veículo],tbVeiculos[[#This Row],[Veículo]],tbFinanciamento[Valor pago]),""))</f>
        <v/>
      </c>
      <c r="I147" s="80" t="str">
        <f>IF(tbVeiculos[[#This Row],[Veículo]]="","",IFERROR(tbVeiculos[[#This Row],[Total finaciamento (R$)]]-tbVeiculos[[#This Row],[Total pago (R$)]],0))</f>
        <v/>
      </c>
      <c r="J147" s="164"/>
      <c r="K147" s="165"/>
      <c r="L147" s="165"/>
      <c r="M147" s="165"/>
      <c r="N147" s="167"/>
      <c r="O147" s="151" t="str">
        <f t="shared" ca="1" si="3"/>
        <v/>
      </c>
      <c r="P147" s="117" t="str">
        <f>IF(AND(tbVeiculos[[#This Row],[Marca]]&lt;&gt;"",tbVeiculos[[#This Row],[Placa]]&lt;&gt;""),tbVeiculos[[#This Row],[Marca]]&amp;"_"&amp;tbVeiculos[[#This Row],[Placa]],"")</f>
        <v/>
      </c>
      <c r="Q147" s="138" t="str">
        <f>IF(tbVeiculos[[#This Row],[Veículo]]="","",IFERROR((tbVeiculos[[#This Row],[Maior km]]-tbVeiculos[[#This Row],[Menor km]])/tbVeiculos[[#This Row],[Manutenções]],""))</f>
        <v/>
      </c>
      <c r="R147" s="138" t="str">
        <f>IF(tbVeiculos[[#This Row],[Veículo]]="","",IF(tbVeiculos[[#This Row],[Km de Cadastro]]="",0,tbVeiculos[[#This Row],[Km de Cadastro]]))</f>
        <v/>
      </c>
      <c r="S147" s="138" t="str">
        <f t="array" ref="S14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47" s="138" t="str">
        <f>IF(tbVeiculos[[#This Row],[Veículo]]="","",IFERROR(COUNTIF(tbManutencao[Veículo],tbVeiculos[[#This Row],[Veículo]]),""))</f>
        <v/>
      </c>
    </row>
    <row r="148" spans="2:20" ht="24.95" customHeight="1" x14ac:dyDescent="0.25">
      <c r="B148" s="162"/>
      <c r="C148" s="162"/>
      <c r="D148" s="162"/>
      <c r="E148" s="162"/>
      <c r="F148" s="162"/>
      <c r="G148" s="163"/>
      <c r="H148" s="80" t="str">
        <f>IF(tbVeiculos[[#This Row],[Veículo]]="","",IFERROR(SUMIF(tbFinanciamento[Veículo],tbVeiculos[[#This Row],[Veículo]],tbFinanciamento[Valor pago]),""))</f>
        <v/>
      </c>
      <c r="I148" s="80" t="str">
        <f>IF(tbVeiculos[[#This Row],[Veículo]]="","",IFERROR(tbVeiculos[[#This Row],[Total finaciamento (R$)]]-tbVeiculos[[#This Row],[Total pago (R$)]],0))</f>
        <v/>
      </c>
      <c r="J148" s="164"/>
      <c r="K148" s="165"/>
      <c r="L148" s="165"/>
      <c r="M148" s="165"/>
      <c r="N148" s="167"/>
      <c r="O148" s="151" t="str">
        <f t="shared" ca="1" si="3"/>
        <v/>
      </c>
      <c r="P148" s="117" t="str">
        <f>IF(AND(tbVeiculos[[#This Row],[Marca]]&lt;&gt;"",tbVeiculos[[#This Row],[Placa]]&lt;&gt;""),tbVeiculos[[#This Row],[Marca]]&amp;"_"&amp;tbVeiculos[[#This Row],[Placa]],"")</f>
        <v/>
      </c>
      <c r="Q148" s="138" t="str">
        <f>IF(tbVeiculos[[#This Row],[Veículo]]="","",IFERROR((tbVeiculos[[#This Row],[Maior km]]-tbVeiculos[[#This Row],[Menor km]])/tbVeiculos[[#This Row],[Manutenções]],""))</f>
        <v/>
      </c>
      <c r="R148" s="138" t="str">
        <f>IF(tbVeiculos[[#This Row],[Veículo]]="","",IF(tbVeiculos[[#This Row],[Km de Cadastro]]="",0,tbVeiculos[[#This Row],[Km de Cadastro]]))</f>
        <v/>
      </c>
      <c r="S148" s="138" t="str">
        <f t="array" ref="S14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48" s="138" t="str">
        <f>IF(tbVeiculos[[#This Row],[Veículo]]="","",IFERROR(COUNTIF(tbManutencao[Veículo],tbVeiculos[[#This Row],[Veículo]]),""))</f>
        <v/>
      </c>
    </row>
    <row r="149" spans="2:20" ht="24.95" customHeight="1" x14ac:dyDescent="0.25">
      <c r="B149" s="162"/>
      <c r="C149" s="162"/>
      <c r="D149" s="162"/>
      <c r="E149" s="162"/>
      <c r="F149" s="162"/>
      <c r="G149" s="163"/>
      <c r="H149" s="80" t="str">
        <f>IF(tbVeiculos[[#This Row],[Veículo]]="","",IFERROR(SUMIF(tbFinanciamento[Veículo],tbVeiculos[[#This Row],[Veículo]],tbFinanciamento[Valor pago]),""))</f>
        <v/>
      </c>
      <c r="I149" s="80" t="str">
        <f>IF(tbVeiculos[[#This Row],[Veículo]]="","",IFERROR(tbVeiculos[[#This Row],[Total finaciamento (R$)]]-tbVeiculos[[#This Row],[Total pago (R$)]],0))</f>
        <v/>
      </c>
      <c r="J149" s="164"/>
      <c r="K149" s="165"/>
      <c r="L149" s="165"/>
      <c r="M149" s="165"/>
      <c r="N149" s="167"/>
      <c r="O149" s="151" t="str">
        <f t="shared" ca="1" si="3"/>
        <v/>
      </c>
      <c r="P149" s="117" t="str">
        <f>IF(AND(tbVeiculos[[#This Row],[Marca]]&lt;&gt;"",tbVeiculos[[#This Row],[Placa]]&lt;&gt;""),tbVeiculos[[#This Row],[Marca]]&amp;"_"&amp;tbVeiculos[[#This Row],[Placa]],"")</f>
        <v/>
      </c>
      <c r="Q149" s="138" t="str">
        <f>IF(tbVeiculos[[#This Row],[Veículo]]="","",IFERROR((tbVeiculos[[#This Row],[Maior km]]-tbVeiculos[[#This Row],[Menor km]])/tbVeiculos[[#This Row],[Manutenções]],""))</f>
        <v/>
      </c>
      <c r="R149" s="138" t="str">
        <f>IF(tbVeiculos[[#This Row],[Veículo]]="","",IF(tbVeiculos[[#This Row],[Km de Cadastro]]="",0,tbVeiculos[[#This Row],[Km de Cadastro]]))</f>
        <v/>
      </c>
      <c r="S149" s="138" t="str">
        <f t="array" ref="S14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49" s="138" t="str">
        <f>IF(tbVeiculos[[#This Row],[Veículo]]="","",IFERROR(COUNTIF(tbManutencao[Veículo],tbVeiculos[[#This Row],[Veículo]]),""))</f>
        <v/>
      </c>
    </row>
    <row r="150" spans="2:20" ht="24.95" customHeight="1" x14ac:dyDescent="0.25">
      <c r="B150" s="162"/>
      <c r="C150" s="162"/>
      <c r="D150" s="162"/>
      <c r="E150" s="162"/>
      <c r="F150" s="162"/>
      <c r="G150" s="163"/>
      <c r="H150" s="80" t="str">
        <f>IF(tbVeiculos[[#This Row],[Veículo]]="","",IFERROR(SUMIF(tbFinanciamento[Veículo],tbVeiculos[[#This Row],[Veículo]],tbFinanciamento[Valor pago]),""))</f>
        <v/>
      </c>
      <c r="I150" s="80" t="str">
        <f>IF(tbVeiculos[[#This Row],[Veículo]]="","",IFERROR(tbVeiculos[[#This Row],[Total finaciamento (R$)]]-tbVeiculos[[#This Row],[Total pago (R$)]],0))</f>
        <v/>
      </c>
      <c r="J150" s="164"/>
      <c r="K150" s="165"/>
      <c r="L150" s="165"/>
      <c r="M150" s="165"/>
      <c r="N150" s="167"/>
      <c r="O150" s="151" t="str">
        <f t="shared" ca="1" si="3"/>
        <v/>
      </c>
      <c r="P150" s="117" t="str">
        <f>IF(AND(tbVeiculos[[#This Row],[Marca]]&lt;&gt;"",tbVeiculos[[#This Row],[Placa]]&lt;&gt;""),tbVeiculos[[#This Row],[Marca]]&amp;"_"&amp;tbVeiculos[[#This Row],[Placa]],"")</f>
        <v/>
      </c>
      <c r="Q150" s="138" t="str">
        <f>IF(tbVeiculos[[#This Row],[Veículo]]="","",IFERROR((tbVeiculos[[#This Row],[Maior km]]-tbVeiculos[[#This Row],[Menor km]])/tbVeiculos[[#This Row],[Manutenções]],""))</f>
        <v/>
      </c>
      <c r="R150" s="138" t="str">
        <f>IF(tbVeiculos[[#This Row],[Veículo]]="","",IF(tbVeiculos[[#This Row],[Km de Cadastro]]="",0,tbVeiculos[[#This Row],[Km de Cadastro]]))</f>
        <v/>
      </c>
      <c r="S150" s="138" t="str">
        <f t="array" ref="S15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50" s="138" t="str">
        <f>IF(tbVeiculos[[#This Row],[Veículo]]="","",IFERROR(COUNTIF(tbManutencao[Veículo],tbVeiculos[[#This Row],[Veículo]]),""))</f>
        <v/>
      </c>
    </row>
    <row r="151" spans="2:20" ht="24.95" customHeight="1" x14ac:dyDescent="0.25">
      <c r="B151" s="162"/>
      <c r="C151" s="162"/>
      <c r="D151" s="162"/>
      <c r="E151" s="162"/>
      <c r="F151" s="162"/>
      <c r="G151" s="163"/>
      <c r="H151" s="80" t="str">
        <f>IF(tbVeiculos[[#This Row],[Veículo]]="","",IFERROR(SUMIF(tbFinanciamento[Veículo],tbVeiculos[[#This Row],[Veículo]],tbFinanciamento[Valor pago]),""))</f>
        <v/>
      </c>
      <c r="I151" s="80" t="str">
        <f>IF(tbVeiculos[[#This Row],[Veículo]]="","",IFERROR(tbVeiculos[[#This Row],[Total finaciamento (R$)]]-tbVeiculos[[#This Row],[Total pago (R$)]],0))</f>
        <v/>
      </c>
      <c r="J151" s="164"/>
      <c r="K151" s="165"/>
      <c r="L151" s="165"/>
      <c r="M151" s="165"/>
      <c r="N151" s="167"/>
      <c r="O151" s="151" t="str">
        <f t="shared" ca="1" si="3"/>
        <v/>
      </c>
      <c r="P151" s="117" t="str">
        <f>IF(AND(tbVeiculos[[#This Row],[Marca]]&lt;&gt;"",tbVeiculos[[#This Row],[Placa]]&lt;&gt;""),tbVeiculos[[#This Row],[Marca]]&amp;"_"&amp;tbVeiculos[[#This Row],[Placa]],"")</f>
        <v/>
      </c>
      <c r="Q151" s="138" t="str">
        <f>IF(tbVeiculos[[#This Row],[Veículo]]="","",IFERROR((tbVeiculos[[#This Row],[Maior km]]-tbVeiculos[[#This Row],[Menor km]])/tbVeiculos[[#This Row],[Manutenções]],""))</f>
        <v/>
      </c>
      <c r="R151" s="138" t="str">
        <f>IF(tbVeiculos[[#This Row],[Veículo]]="","",IF(tbVeiculos[[#This Row],[Km de Cadastro]]="",0,tbVeiculos[[#This Row],[Km de Cadastro]]))</f>
        <v/>
      </c>
      <c r="S151" s="138" t="str">
        <f t="array" ref="S15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51" s="138" t="str">
        <f>IF(tbVeiculos[[#This Row],[Veículo]]="","",IFERROR(COUNTIF(tbManutencao[Veículo],tbVeiculos[[#This Row],[Veículo]]),""))</f>
        <v/>
      </c>
    </row>
    <row r="152" spans="2:20" ht="24.95" customHeight="1" x14ac:dyDescent="0.25">
      <c r="B152" s="162"/>
      <c r="C152" s="162"/>
      <c r="D152" s="162"/>
      <c r="E152" s="162"/>
      <c r="F152" s="162"/>
      <c r="G152" s="163"/>
      <c r="H152" s="80" t="str">
        <f>IF(tbVeiculos[[#This Row],[Veículo]]="","",IFERROR(SUMIF(tbFinanciamento[Veículo],tbVeiculos[[#This Row],[Veículo]],tbFinanciamento[Valor pago]),""))</f>
        <v/>
      </c>
      <c r="I152" s="80" t="str">
        <f>IF(tbVeiculos[[#This Row],[Veículo]]="","",IFERROR(tbVeiculos[[#This Row],[Total finaciamento (R$)]]-tbVeiculos[[#This Row],[Total pago (R$)]],0))</f>
        <v/>
      </c>
      <c r="J152" s="164"/>
      <c r="K152" s="165"/>
      <c r="L152" s="165"/>
      <c r="M152" s="165"/>
      <c r="N152" s="167"/>
      <c r="O152" s="151" t="str">
        <f t="shared" ca="1" si="3"/>
        <v/>
      </c>
      <c r="P152" s="117" t="str">
        <f>IF(AND(tbVeiculos[[#This Row],[Marca]]&lt;&gt;"",tbVeiculos[[#This Row],[Placa]]&lt;&gt;""),tbVeiculos[[#This Row],[Marca]]&amp;"_"&amp;tbVeiculos[[#This Row],[Placa]],"")</f>
        <v/>
      </c>
      <c r="Q152" s="138" t="str">
        <f>IF(tbVeiculos[[#This Row],[Veículo]]="","",IFERROR((tbVeiculos[[#This Row],[Maior km]]-tbVeiculos[[#This Row],[Menor km]])/tbVeiculos[[#This Row],[Manutenções]],""))</f>
        <v/>
      </c>
      <c r="R152" s="138" t="str">
        <f>IF(tbVeiculos[[#This Row],[Veículo]]="","",IF(tbVeiculos[[#This Row],[Km de Cadastro]]="",0,tbVeiculos[[#This Row],[Km de Cadastro]]))</f>
        <v/>
      </c>
      <c r="S152" s="138" t="str">
        <f t="array" ref="S15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52" s="138" t="str">
        <f>IF(tbVeiculos[[#This Row],[Veículo]]="","",IFERROR(COUNTIF(tbManutencao[Veículo],tbVeiculos[[#This Row],[Veículo]]),""))</f>
        <v/>
      </c>
    </row>
    <row r="153" spans="2:20" ht="24.95" customHeight="1" x14ac:dyDescent="0.25">
      <c r="B153" s="162"/>
      <c r="C153" s="162"/>
      <c r="D153" s="162"/>
      <c r="E153" s="162"/>
      <c r="F153" s="162"/>
      <c r="G153" s="163"/>
      <c r="H153" s="80" t="str">
        <f>IF(tbVeiculos[[#This Row],[Veículo]]="","",IFERROR(SUMIF(tbFinanciamento[Veículo],tbVeiculos[[#This Row],[Veículo]],tbFinanciamento[Valor pago]),""))</f>
        <v/>
      </c>
      <c r="I153" s="80" t="str">
        <f>IF(tbVeiculos[[#This Row],[Veículo]]="","",IFERROR(tbVeiculos[[#This Row],[Total finaciamento (R$)]]-tbVeiculos[[#This Row],[Total pago (R$)]],0))</f>
        <v/>
      </c>
      <c r="J153" s="164"/>
      <c r="K153" s="165"/>
      <c r="L153" s="165"/>
      <c r="M153" s="165"/>
      <c r="N153" s="167"/>
      <c r="O153" s="151" t="str">
        <f t="shared" ca="1" si="3"/>
        <v/>
      </c>
      <c r="P153" s="117" t="str">
        <f>IF(AND(tbVeiculos[[#This Row],[Marca]]&lt;&gt;"",tbVeiculos[[#This Row],[Placa]]&lt;&gt;""),tbVeiculos[[#This Row],[Marca]]&amp;"_"&amp;tbVeiculos[[#This Row],[Placa]],"")</f>
        <v/>
      </c>
      <c r="Q153" s="138" t="str">
        <f>IF(tbVeiculos[[#This Row],[Veículo]]="","",IFERROR((tbVeiculos[[#This Row],[Maior km]]-tbVeiculos[[#This Row],[Menor km]])/tbVeiculos[[#This Row],[Manutenções]],""))</f>
        <v/>
      </c>
      <c r="R153" s="138" t="str">
        <f>IF(tbVeiculos[[#This Row],[Veículo]]="","",IF(tbVeiculos[[#This Row],[Km de Cadastro]]="",0,tbVeiculos[[#This Row],[Km de Cadastro]]))</f>
        <v/>
      </c>
      <c r="S153" s="138" t="str">
        <f t="array" ref="S15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53" s="138" t="str">
        <f>IF(tbVeiculos[[#This Row],[Veículo]]="","",IFERROR(COUNTIF(tbManutencao[Veículo],tbVeiculos[[#This Row],[Veículo]]),""))</f>
        <v/>
      </c>
    </row>
    <row r="154" spans="2:20" ht="24.95" customHeight="1" x14ac:dyDescent="0.25">
      <c r="B154" s="162"/>
      <c r="C154" s="162"/>
      <c r="D154" s="162"/>
      <c r="E154" s="162"/>
      <c r="F154" s="162"/>
      <c r="G154" s="163"/>
      <c r="H154" s="80" t="str">
        <f>IF(tbVeiculos[[#This Row],[Veículo]]="","",IFERROR(SUMIF(tbFinanciamento[Veículo],tbVeiculos[[#This Row],[Veículo]],tbFinanciamento[Valor pago]),""))</f>
        <v/>
      </c>
      <c r="I154" s="80" t="str">
        <f>IF(tbVeiculos[[#This Row],[Veículo]]="","",IFERROR(tbVeiculos[[#This Row],[Total finaciamento (R$)]]-tbVeiculos[[#This Row],[Total pago (R$)]],0))</f>
        <v/>
      </c>
      <c r="J154" s="164"/>
      <c r="K154" s="165"/>
      <c r="L154" s="165"/>
      <c r="M154" s="165"/>
      <c r="N154" s="167"/>
      <c r="O154" s="151" t="str">
        <f t="shared" ca="1" si="3"/>
        <v/>
      </c>
      <c r="P154" s="117" t="str">
        <f>IF(AND(tbVeiculos[[#This Row],[Marca]]&lt;&gt;"",tbVeiculos[[#This Row],[Placa]]&lt;&gt;""),tbVeiculos[[#This Row],[Marca]]&amp;"_"&amp;tbVeiculos[[#This Row],[Placa]],"")</f>
        <v/>
      </c>
      <c r="Q154" s="138" t="str">
        <f>IF(tbVeiculos[[#This Row],[Veículo]]="","",IFERROR((tbVeiculos[[#This Row],[Maior km]]-tbVeiculos[[#This Row],[Menor km]])/tbVeiculos[[#This Row],[Manutenções]],""))</f>
        <v/>
      </c>
      <c r="R154" s="138" t="str">
        <f>IF(tbVeiculos[[#This Row],[Veículo]]="","",IF(tbVeiculos[[#This Row],[Km de Cadastro]]="",0,tbVeiculos[[#This Row],[Km de Cadastro]]))</f>
        <v/>
      </c>
      <c r="S154" s="138" t="str">
        <f t="array" ref="S15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54" s="138" t="str">
        <f>IF(tbVeiculos[[#This Row],[Veículo]]="","",IFERROR(COUNTIF(tbManutencao[Veículo],tbVeiculos[[#This Row],[Veículo]]),""))</f>
        <v/>
      </c>
    </row>
    <row r="155" spans="2:20" ht="24.95" customHeight="1" x14ac:dyDescent="0.25">
      <c r="B155" s="162"/>
      <c r="C155" s="162"/>
      <c r="D155" s="162"/>
      <c r="E155" s="162"/>
      <c r="F155" s="162"/>
      <c r="G155" s="163"/>
      <c r="H155" s="80" t="str">
        <f>IF(tbVeiculos[[#This Row],[Veículo]]="","",IFERROR(SUMIF(tbFinanciamento[Veículo],tbVeiculos[[#This Row],[Veículo]],tbFinanciamento[Valor pago]),""))</f>
        <v/>
      </c>
      <c r="I155" s="80" t="str">
        <f>IF(tbVeiculos[[#This Row],[Veículo]]="","",IFERROR(tbVeiculos[[#This Row],[Total finaciamento (R$)]]-tbVeiculos[[#This Row],[Total pago (R$)]],0))</f>
        <v/>
      </c>
      <c r="J155" s="164"/>
      <c r="K155" s="165"/>
      <c r="L155" s="165"/>
      <c r="M155" s="165"/>
      <c r="N155" s="167"/>
      <c r="O155" s="151" t="str">
        <f t="shared" ca="1" si="3"/>
        <v/>
      </c>
      <c r="P155" s="117" t="str">
        <f>IF(AND(tbVeiculos[[#This Row],[Marca]]&lt;&gt;"",tbVeiculos[[#This Row],[Placa]]&lt;&gt;""),tbVeiculos[[#This Row],[Marca]]&amp;"_"&amp;tbVeiculos[[#This Row],[Placa]],"")</f>
        <v/>
      </c>
      <c r="Q155" s="138" t="str">
        <f>IF(tbVeiculos[[#This Row],[Veículo]]="","",IFERROR((tbVeiculos[[#This Row],[Maior km]]-tbVeiculos[[#This Row],[Menor km]])/tbVeiculos[[#This Row],[Manutenções]],""))</f>
        <v/>
      </c>
      <c r="R155" s="138" t="str">
        <f>IF(tbVeiculos[[#This Row],[Veículo]]="","",IF(tbVeiculos[[#This Row],[Km de Cadastro]]="",0,tbVeiculos[[#This Row],[Km de Cadastro]]))</f>
        <v/>
      </c>
      <c r="S155" s="138" t="str">
        <f t="array" ref="S15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55" s="138" t="str">
        <f>IF(tbVeiculos[[#This Row],[Veículo]]="","",IFERROR(COUNTIF(tbManutencao[Veículo],tbVeiculos[[#This Row],[Veículo]]),""))</f>
        <v/>
      </c>
    </row>
    <row r="156" spans="2:20" ht="24.95" customHeight="1" x14ac:dyDescent="0.25">
      <c r="B156" s="162"/>
      <c r="C156" s="162"/>
      <c r="D156" s="162"/>
      <c r="E156" s="162"/>
      <c r="F156" s="162"/>
      <c r="G156" s="163"/>
      <c r="H156" s="80" t="str">
        <f>IF(tbVeiculos[[#This Row],[Veículo]]="","",IFERROR(SUMIF(tbFinanciamento[Veículo],tbVeiculos[[#This Row],[Veículo]],tbFinanciamento[Valor pago]),""))</f>
        <v/>
      </c>
      <c r="I156" s="80" t="str">
        <f>IF(tbVeiculos[[#This Row],[Veículo]]="","",IFERROR(tbVeiculos[[#This Row],[Total finaciamento (R$)]]-tbVeiculos[[#This Row],[Total pago (R$)]],0))</f>
        <v/>
      </c>
      <c r="J156" s="164"/>
      <c r="K156" s="165"/>
      <c r="L156" s="165"/>
      <c r="M156" s="165"/>
      <c r="N156" s="167"/>
      <c r="O156" s="151" t="str">
        <f t="shared" ca="1" si="3"/>
        <v/>
      </c>
      <c r="P156" s="117" t="str">
        <f>IF(AND(tbVeiculos[[#This Row],[Marca]]&lt;&gt;"",tbVeiculos[[#This Row],[Placa]]&lt;&gt;""),tbVeiculos[[#This Row],[Marca]]&amp;"_"&amp;tbVeiculos[[#This Row],[Placa]],"")</f>
        <v/>
      </c>
      <c r="Q156" s="138" t="str">
        <f>IF(tbVeiculos[[#This Row],[Veículo]]="","",IFERROR((tbVeiculos[[#This Row],[Maior km]]-tbVeiculos[[#This Row],[Menor km]])/tbVeiculos[[#This Row],[Manutenções]],""))</f>
        <v/>
      </c>
      <c r="R156" s="138" t="str">
        <f>IF(tbVeiculos[[#This Row],[Veículo]]="","",IF(tbVeiculos[[#This Row],[Km de Cadastro]]="",0,tbVeiculos[[#This Row],[Km de Cadastro]]))</f>
        <v/>
      </c>
      <c r="S156" s="138" t="str">
        <f t="array" ref="S15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56" s="138" t="str">
        <f>IF(tbVeiculos[[#This Row],[Veículo]]="","",IFERROR(COUNTIF(tbManutencao[Veículo],tbVeiculos[[#This Row],[Veículo]]),""))</f>
        <v/>
      </c>
    </row>
    <row r="157" spans="2:20" ht="24.95" customHeight="1" x14ac:dyDescent="0.25">
      <c r="B157" s="162"/>
      <c r="C157" s="162"/>
      <c r="D157" s="162"/>
      <c r="E157" s="162"/>
      <c r="F157" s="162"/>
      <c r="G157" s="163"/>
      <c r="H157" s="80" t="str">
        <f>IF(tbVeiculos[[#This Row],[Veículo]]="","",IFERROR(SUMIF(tbFinanciamento[Veículo],tbVeiculos[[#This Row],[Veículo]],tbFinanciamento[Valor pago]),""))</f>
        <v/>
      </c>
      <c r="I157" s="80" t="str">
        <f>IF(tbVeiculos[[#This Row],[Veículo]]="","",IFERROR(tbVeiculos[[#This Row],[Total finaciamento (R$)]]-tbVeiculos[[#This Row],[Total pago (R$)]],0))</f>
        <v/>
      </c>
      <c r="J157" s="164"/>
      <c r="K157" s="165"/>
      <c r="L157" s="165"/>
      <c r="M157" s="165"/>
      <c r="N157" s="167"/>
      <c r="O157" s="151" t="str">
        <f t="shared" ca="1" si="3"/>
        <v/>
      </c>
      <c r="P157" s="117" t="str">
        <f>IF(AND(tbVeiculos[[#This Row],[Marca]]&lt;&gt;"",tbVeiculos[[#This Row],[Placa]]&lt;&gt;""),tbVeiculos[[#This Row],[Marca]]&amp;"_"&amp;tbVeiculos[[#This Row],[Placa]],"")</f>
        <v/>
      </c>
      <c r="Q157" s="138" t="str">
        <f>IF(tbVeiculos[[#This Row],[Veículo]]="","",IFERROR((tbVeiculos[[#This Row],[Maior km]]-tbVeiculos[[#This Row],[Menor km]])/tbVeiculos[[#This Row],[Manutenções]],""))</f>
        <v/>
      </c>
      <c r="R157" s="138" t="str">
        <f>IF(tbVeiculos[[#This Row],[Veículo]]="","",IF(tbVeiculos[[#This Row],[Km de Cadastro]]="",0,tbVeiculos[[#This Row],[Km de Cadastro]]))</f>
        <v/>
      </c>
      <c r="S157" s="138" t="str">
        <f t="array" ref="S15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57" s="138" t="str">
        <f>IF(tbVeiculos[[#This Row],[Veículo]]="","",IFERROR(COUNTIF(tbManutencao[Veículo],tbVeiculos[[#This Row],[Veículo]]),""))</f>
        <v/>
      </c>
    </row>
    <row r="158" spans="2:20" ht="24.95" customHeight="1" x14ac:dyDescent="0.25">
      <c r="B158" s="162"/>
      <c r="C158" s="162"/>
      <c r="D158" s="162"/>
      <c r="E158" s="162"/>
      <c r="F158" s="162"/>
      <c r="G158" s="163"/>
      <c r="H158" s="80" t="str">
        <f>IF(tbVeiculos[[#This Row],[Veículo]]="","",IFERROR(SUMIF(tbFinanciamento[Veículo],tbVeiculos[[#This Row],[Veículo]],tbFinanciamento[Valor pago]),""))</f>
        <v/>
      </c>
      <c r="I158" s="80" t="str">
        <f>IF(tbVeiculos[[#This Row],[Veículo]]="","",IFERROR(tbVeiculos[[#This Row],[Total finaciamento (R$)]]-tbVeiculos[[#This Row],[Total pago (R$)]],0))</f>
        <v/>
      </c>
      <c r="J158" s="164"/>
      <c r="K158" s="165"/>
      <c r="L158" s="165"/>
      <c r="M158" s="165"/>
      <c r="N158" s="167"/>
      <c r="O158" s="151" t="str">
        <f t="shared" ca="1" si="3"/>
        <v/>
      </c>
      <c r="P158" s="117" t="str">
        <f>IF(AND(tbVeiculos[[#This Row],[Marca]]&lt;&gt;"",tbVeiculos[[#This Row],[Placa]]&lt;&gt;""),tbVeiculos[[#This Row],[Marca]]&amp;"_"&amp;tbVeiculos[[#This Row],[Placa]],"")</f>
        <v/>
      </c>
      <c r="Q158" s="138" t="str">
        <f>IF(tbVeiculos[[#This Row],[Veículo]]="","",IFERROR((tbVeiculos[[#This Row],[Maior km]]-tbVeiculos[[#This Row],[Menor km]])/tbVeiculos[[#This Row],[Manutenções]],""))</f>
        <v/>
      </c>
      <c r="R158" s="138" t="str">
        <f>IF(tbVeiculos[[#This Row],[Veículo]]="","",IF(tbVeiculos[[#This Row],[Km de Cadastro]]="",0,tbVeiculos[[#This Row],[Km de Cadastro]]))</f>
        <v/>
      </c>
      <c r="S158" s="138" t="str">
        <f t="array" ref="S15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58" s="138" t="str">
        <f>IF(tbVeiculos[[#This Row],[Veículo]]="","",IFERROR(COUNTIF(tbManutencao[Veículo],tbVeiculos[[#This Row],[Veículo]]),""))</f>
        <v/>
      </c>
    </row>
    <row r="159" spans="2:20" ht="24.95" customHeight="1" x14ac:dyDescent="0.25">
      <c r="B159" s="162"/>
      <c r="C159" s="162"/>
      <c r="D159" s="162"/>
      <c r="E159" s="162"/>
      <c r="F159" s="162"/>
      <c r="G159" s="163"/>
      <c r="H159" s="80" t="str">
        <f>IF(tbVeiculos[[#This Row],[Veículo]]="","",IFERROR(SUMIF(tbFinanciamento[Veículo],tbVeiculos[[#This Row],[Veículo]],tbFinanciamento[Valor pago]),""))</f>
        <v/>
      </c>
      <c r="I159" s="80" t="str">
        <f>IF(tbVeiculos[[#This Row],[Veículo]]="","",IFERROR(tbVeiculos[[#This Row],[Total finaciamento (R$)]]-tbVeiculos[[#This Row],[Total pago (R$)]],0))</f>
        <v/>
      </c>
      <c r="J159" s="164"/>
      <c r="K159" s="165"/>
      <c r="L159" s="165"/>
      <c r="M159" s="165"/>
      <c r="N159" s="167"/>
      <c r="O159" s="151" t="str">
        <f t="shared" ca="1" si="3"/>
        <v/>
      </c>
      <c r="P159" s="117" t="str">
        <f>IF(AND(tbVeiculos[[#This Row],[Marca]]&lt;&gt;"",tbVeiculos[[#This Row],[Placa]]&lt;&gt;""),tbVeiculos[[#This Row],[Marca]]&amp;"_"&amp;tbVeiculos[[#This Row],[Placa]],"")</f>
        <v/>
      </c>
      <c r="Q159" s="138" t="str">
        <f>IF(tbVeiculos[[#This Row],[Veículo]]="","",IFERROR((tbVeiculos[[#This Row],[Maior km]]-tbVeiculos[[#This Row],[Menor km]])/tbVeiculos[[#This Row],[Manutenções]],""))</f>
        <v/>
      </c>
      <c r="R159" s="138" t="str">
        <f>IF(tbVeiculos[[#This Row],[Veículo]]="","",IF(tbVeiculos[[#This Row],[Km de Cadastro]]="",0,tbVeiculos[[#This Row],[Km de Cadastro]]))</f>
        <v/>
      </c>
      <c r="S159" s="138" t="str">
        <f t="array" ref="S15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59" s="138" t="str">
        <f>IF(tbVeiculos[[#This Row],[Veículo]]="","",IFERROR(COUNTIF(tbManutencao[Veículo],tbVeiculos[[#This Row],[Veículo]]),""))</f>
        <v/>
      </c>
    </row>
    <row r="160" spans="2:20" ht="24.95" customHeight="1" x14ac:dyDescent="0.25">
      <c r="B160" s="162"/>
      <c r="C160" s="162"/>
      <c r="D160" s="162"/>
      <c r="E160" s="162"/>
      <c r="F160" s="162"/>
      <c r="G160" s="163"/>
      <c r="H160" s="80" t="str">
        <f>IF(tbVeiculos[[#This Row],[Veículo]]="","",IFERROR(SUMIF(tbFinanciamento[Veículo],tbVeiculos[[#This Row],[Veículo]],tbFinanciamento[Valor pago]),""))</f>
        <v/>
      </c>
      <c r="I160" s="80" t="str">
        <f>IF(tbVeiculos[[#This Row],[Veículo]]="","",IFERROR(tbVeiculos[[#This Row],[Total finaciamento (R$)]]-tbVeiculos[[#This Row],[Total pago (R$)]],0))</f>
        <v/>
      </c>
      <c r="J160" s="164"/>
      <c r="K160" s="165"/>
      <c r="L160" s="165"/>
      <c r="M160" s="165"/>
      <c r="N160" s="167"/>
      <c r="O160" s="151" t="str">
        <f t="shared" ca="1" si="3"/>
        <v/>
      </c>
      <c r="P160" s="117" t="str">
        <f>IF(AND(tbVeiculos[[#This Row],[Marca]]&lt;&gt;"",tbVeiculos[[#This Row],[Placa]]&lt;&gt;""),tbVeiculos[[#This Row],[Marca]]&amp;"_"&amp;tbVeiculos[[#This Row],[Placa]],"")</f>
        <v/>
      </c>
      <c r="Q160" s="138" t="str">
        <f>IF(tbVeiculos[[#This Row],[Veículo]]="","",IFERROR((tbVeiculos[[#This Row],[Maior km]]-tbVeiculos[[#This Row],[Menor km]])/tbVeiculos[[#This Row],[Manutenções]],""))</f>
        <v/>
      </c>
      <c r="R160" s="138" t="str">
        <f>IF(tbVeiculos[[#This Row],[Veículo]]="","",IF(tbVeiculos[[#This Row],[Km de Cadastro]]="",0,tbVeiculos[[#This Row],[Km de Cadastro]]))</f>
        <v/>
      </c>
      <c r="S160" s="138" t="str">
        <f t="array" ref="S16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60" s="138" t="str">
        <f>IF(tbVeiculos[[#This Row],[Veículo]]="","",IFERROR(COUNTIF(tbManutencao[Veículo],tbVeiculos[[#This Row],[Veículo]]),""))</f>
        <v/>
      </c>
    </row>
    <row r="161" spans="2:20" ht="24.95" customHeight="1" x14ac:dyDescent="0.25">
      <c r="B161" s="162"/>
      <c r="C161" s="162"/>
      <c r="D161" s="162"/>
      <c r="E161" s="162"/>
      <c r="F161" s="162"/>
      <c r="G161" s="163"/>
      <c r="H161" s="80" t="str">
        <f>IF(tbVeiculos[[#This Row],[Veículo]]="","",IFERROR(SUMIF(tbFinanciamento[Veículo],tbVeiculos[[#This Row],[Veículo]],tbFinanciamento[Valor pago]),""))</f>
        <v/>
      </c>
      <c r="I161" s="80" t="str">
        <f>IF(tbVeiculos[[#This Row],[Veículo]]="","",IFERROR(tbVeiculos[[#This Row],[Total finaciamento (R$)]]-tbVeiculos[[#This Row],[Total pago (R$)]],0))</f>
        <v/>
      </c>
      <c r="J161" s="164"/>
      <c r="K161" s="165"/>
      <c r="L161" s="165"/>
      <c r="M161" s="165"/>
      <c r="N161" s="167"/>
      <c r="O161" s="151" t="str">
        <f t="shared" ca="1" si="3"/>
        <v/>
      </c>
      <c r="P161" s="117" t="str">
        <f>IF(AND(tbVeiculos[[#This Row],[Marca]]&lt;&gt;"",tbVeiculos[[#This Row],[Placa]]&lt;&gt;""),tbVeiculos[[#This Row],[Marca]]&amp;"_"&amp;tbVeiculos[[#This Row],[Placa]],"")</f>
        <v/>
      </c>
      <c r="Q161" s="138" t="str">
        <f>IF(tbVeiculos[[#This Row],[Veículo]]="","",IFERROR((tbVeiculos[[#This Row],[Maior km]]-tbVeiculos[[#This Row],[Menor km]])/tbVeiculos[[#This Row],[Manutenções]],""))</f>
        <v/>
      </c>
      <c r="R161" s="138" t="str">
        <f>IF(tbVeiculos[[#This Row],[Veículo]]="","",IF(tbVeiculos[[#This Row],[Km de Cadastro]]="",0,tbVeiculos[[#This Row],[Km de Cadastro]]))</f>
        <v/>
      </c>
      <c r="S161" s="138" t="str">
        <f t="array" ref="S16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61" s="138" t="str">
        <f>IF(tbVeiculos[[#This Row],[Veículo]]="","",IFERROR(COUNTIF(tbManutencao[Veículo],tbVeiculos[[#This Row],[Veículo]]),""))</f>
        <v/>
      </c>
    </row>
    <row r="162" spans="2:20" ht="24.95" customHeight="1" x14ac:dyDescent="0.25">
      <c r="B162" s="162"/>
      <c r="C162" s="162"/>
      <c r="D162" s="162"/>
      <c r="E162" s="162"/>
      <c r="F162" s="162"/>
      <c r="G162" s="163"/>
      <c r="H162" s="80" t="str">
        <f>IF(tbVeiculos[[#This Row],[Veículo]]="","",IFERROR(SUMIF(tbFinanciamento[Veículo],tbVeiculos[[#This Row],[Veículo]],tbFinanciamento[Valor pago]),""))</f>
        <v/>
      </c>
      <c r="I162" s="80" t="str">
        <f>IF(tbVeiculos[[#This Row],[Veículo]]="","",IFERROR(tbVeiculos[[#This Row],[Total finaciamento (R$)]]-tbVeiculos[[#This Row],[Total pago (R$)]],0))</f>
        <v/>
      </c>
      <c r="J162" s="164"/>
      <c r="K162" s="165"/>
      <c r="L162" s="165"/>
      <c r="M162" s="165"/>
      <c r="N162" s="167"/>
      <c r="O162" s="151" t="str">
        <f t="shared" ca="1" si="3"/>
        <v/>
      </c>
      <c r="P162" s="117" t="str">
        <f>IF(AND(tbVeiculos[[#This Row],[Marca]]&lt;&gt;"",tbVeiculos[[#This Row],[Placa]]&lt;&gt;""),tbVeiculos[[#This Row],[Marca]]&amp;"_"&amp;tbVeiculos[[#This Row],[Placa]],"")</f>
        <v/>
      </c>
      <c r="Q162" s="138" t="str">
        <f>IF(tbVeiculos[[#This Row],[Veículo]]="","",IFERROR((tbVeiculos[[#This Row],[Maior km]]-tbVeiculos[[#This Row],[Menor km]])/tbVeiculos[[#This Row],[Manutenções]],""))</f>
        <v/>
      </c>
      <c r="R162" s="138" t="str">
        <f>IF(tbVeiculos[[#This Row],[Veículo]]="","",IF(tbVeiculos[[#This Row],[Km de Cadastro]]="",0,tbVeiculos[[#This Row],[Km de Cadastro]]))</f>
        <v/>
      </c>
      <c r="S162" s="138" t="str">
        <f t="array" ref="S16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62" s="138" t="str">
        <f>IF(tbVeiculos[[#This Row],[Veículo]]="","",IFERROR(COUNTIF(tbManutencao[Veículo],tbVeiculos[[#This Row],[Veículo]]),""))</f>
        <v/>
      </c>
    </row>
    <row r="163" spans="2:20" ht="24.95" customHeight="1" x14ac:dyDescent="0.25">
      <c r="B163" s="162"/>
      <c r="C163" s="162"/>
      <c r="D163" s="162"/>
      <c r="E163" s="162"/>
      <c r="F163" s="162"/>
      <c r="G163" s="163"/>
      <c r="H163" s="80" t="str">
        <f>IF(tbVeiculos[[#This Row],[Veículo]]="","",IFERROR(SUMIF(tbFinanciamento[Veículo],tbVeiculos[[#This Row],[Veículo]],tbFinanciamento[Valor pago]),""))</f>
        <v/>
      </c>
      <c r="I163" s="80" t="str">
        <f>IF(tbVeiculos[[#This Row],[Veículo]]="","",IFERROR(tbVeiculos[[#This Row],[Total finaciamento (R$)]]-tbVeiculos[[#This Row],[Total pago (R$)]],0))</f>
        <v/>
      </c>
      <c r="J163" s="164"/>
      <c r="K163" s="165"/>
      <c r="L163" s="165"/>
      <c r="M163" s="165"/>
      <c r="N163" s="167"/>
      <c r="O163" s="151" t="str">
        <f t="shared" ca="1" si="3"/>
        <v/>
      </c>
      <c r="P163" s="117" t="str">
        <f>IF(AND(tbVeiculos[[#This Row],[Marca]]&lt;&gt;"",tbVeiculos[[#This Row],[Placa]]&lt;&gt;""),tbVeiculos[[#This Row],[Marca]]&amp;"_"&amp;tbVeiculos[[#This Row],[Placa]],"")</f>
        <v/>
      </c>
      <c r="Q163" s="138" t="str">
        <f>IF(tbVeiculos[[#This Row],[Veículo]]="","",IFERROR((tbVeiculos[[#This Row],[Maior km]]-tbVeiculos[[#This Row],[Menor km]])/tbVeiculos[[#This Row],[Manutenções]],""))</f>
        <v/>
      </c>
      <c r="R163" s="138" t="str">
        <f>IF(tbVeiculos[[#This Row],[Veículo]]="","",IF(tbVeiculos[[#This Row],[Km de Cadastro]]="",0,tbVeiculos[[#This Row],[Km de Cadastro]]))</f>
        <v/>
      </c>
      <c r="S163" s="138" t="str">
        <f t="array" ref="S16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63" s="138" t="str">
        <f>IF(tbVeiculos[[#This Row],[Veículo]]="","",IFERROR(COUNTIF(tbManutencao[Veículo],tbVeiculos[[#This Row],[Veículo]]),""))</f>
        <v/>
      </c>
    </row>
    <row r="164" spans="2:20" ht="24.95" customHeight="1" x14ac:dyDescent="0.25">
      <c r="B164" s="162"/>
      <c r="C164" s="162"/>
      <c r="D164" s="162"/>
      <c r="E164" s="162"/>
      <c r="F164" s="162"/>
      <c r="G164" s="163"/>
      <c r="H164" s="80" t="str">
        <f>IF(tbVeiculos[[#This Row],[Veículo]]="","",IFERROR(SUMIF(tbFinanciamento[Veículo],tbVeiculos[[#This Row],[Veículo]],tbFinanciamento[Valor pago]),""))</f>
        <v/>
      </c>
      <c r="I164" s="80" t="str">
        <f>IF(tbVeiculos[[#This Row],[Veículo]]="","",IFERROR(tbVeiculos[[#This Row],[Total finaciamento (R$)]]-tbVeiculos[[#This Row],[Total pago (R$)]],0))</f>
        <v/>
      </c>
      <c r="J164" s="164"/>
      <c r="K164" s="165"/>
      <c r="L164" s="165"/>
      <c r="M164" s="165"/>
      <c r="N164" s="167"/>
      <c r="O164" s="151" t="str">
        <f t="shared" ca="1" si="3"/>
        <v/>
      </c>
      <c r="P164" s="117" t="str">
        <f>IF(AND(tbVeiculos[[#This Row],[Marca]]&lt;&gt;"",tbVeiculos[[#This Row],[Placa]]&lt;&gt;""),tbVeiculos[[#This Row],[Marca]]&amp;"_"&amp;tbVeiculos[[#This Row],[Placa]],"")</f>
        <v/>
      </c>
      <c r="Q164" s="138" t="str">
        <f>IF(tbVeiculos[[#This Row],[Veículo]]="","",IFERROR((tbVeiculos[[#This Row],[Maior km]]-tbVeiculos[[#This Row],[Menor km]])/tbVeiculos[[#This Row],[Manutenções]],""))</f>
        <v/>
      </c>
      <c r="R164" s="138" t="str">
        <f>IF(tbVeiculos[[#This Row],[Veículo]]="","",IF(tbVeiculos[[#This Row],[Km de Cadastro]]="",0,tbVeiculos[[#This Row],[Km de Cadastro]]))</f>
        <v/>
      </c>
      <c r="S164" s="138" t="str">
        <f t="array" ref="S16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64" s="138" t="str">
        <f>IF(tbVeiculos[[#This Row],[Veículo]]="","",IFERROR(COUNTIF(tbManutencao[Veículo],tbVeiculos[[#This Row],[Veículo]]),""))</f>
        <v/>
      </c>
    </row>
    <row r="165" spans="2:20" ht="24.95" customHeight="1" x14ac:dyDescent="0.25">
      <c r="B165" s="162"/>
      <c r="C165" s="162"/>
      <c r="D165" s="162"/>
      <c r="E165" s="162"/>
      <c r="F165" s="162"/>
      <c r="G165" s="163"/>
      <c r="H165" s="80" t="str">
        <f>IF(tbVeiculos[[#This Row],[Veículo]]="","",IFERROR(SUMIF(tbFinanciamento[Veículo],tbVeiculos[[#This Row],[Veículo]],tbFinanciamento[Valor pago]),""))</f>
        <v/>
      </c>
      <c r="I165" s="80" t="str">
        <f>IF(tbVeiculos[[#This Row],[Veículo]]="","",IFERROR(tbVeiculos[[#This Row],[Total finaciamento (R$)]]-tbVeiculos[[#This Row],[Total pago (R$)]],0))</f>
        <v/>
      </c>
      <c r="J165" s="164"/>
      <c r="K165" s="165"/>
      <c r="L165" s="165"/>
      <c r="M165" s="165"/>
      <c r="N165" s="167"/>
      <c r="O165" s="151" t="str">
        <f t="shared" ca="1" si="3"/>
        <v/>
      </c>
      <c r="P165" s="117" t="str">
        <f>IF(AND(tbVeiculos[[#This Row],[Marca]]&lt;&gt;"",tbVeiculos[[#This Row],[Placa]]&lt;&gt;""),tbVeiculos[[#This Row],[Marca]]&amp;"_"&amp;tbVeiculos[[#This Row],[Placa]],"")</f>
        <v/>
      </c>
      <c r="Q165" s="138" t="str">
        <f>IF(tbVeiculos[[#This Row],[Veículo]]="","",IFERROR((tbVeiculos[[#This Row],[Maior km]]-tbVeiculos[[#This Row],[Menor km]])/tbVeiculos[[#This Row],[Manutenções]],""))</f>
        <v/>
      </c>
      <c r="R165" s="138" t="str">
        <f>IF(tbVeiculos[[#This Row],[Veículo]]="","",IF(tbVeiculos[[#This Row],[Km de Cadastro]]="",0,tbVeiculos[[#This Row],[Km de Cadastro]]))</f>
        <v/>
      </c>
      <c r="S165" s="138" t="str">
        <f t="array" ref="S16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65" s="138" t="str">
        <f>IF(tbVeiculos[[#This Row],[Veículo]]="","",IFERROR(COUNTIF(tbManutencao[Veículo],tbVeiculos[[#This Row],[Veículo]]),""))</f>
        <v/>
      </c>
    </row>
    <row r="166" spans="2:20" ht="24.95" customHeight="1" x14ac:dyDescent="0.25">
      <c r="B166" s="162"/>
      <c r="C166" s="162"/>
      <c r="D166" s="162"/>
      <c r="E166" s="162"/>
      <c r="F166" s="162"/>
      <c r="G166" s="163"/>
      <c r="H166" s="80" t="str">
        <f>IF(tbVeiculos[[#This Row],[Veículo]]="","",IFERROR(SUMIF(tbFinanciamento[Veículo],tbVeiculos[[#This Row],[Veículo]],tbFinanciamento[Valor pago]),""))</f>
        <v/>
      </c>
      <c r="I166" s="80" t="str">
        <f>IF(tbVeiculos[[#This Row],[Veículo]]="","",IFERROR(tbVeiculos[[#This Row],[Total finaciamento (R$)]]-tbVeiculos[[#This Row],[Total pago (R$)]],0))</f>
        <v/>
      </c>
      <c r="J166" s="164"/>
      <c r="K166" s="165"/>
      <c r="L166" s="165"/>
      <c r="M166" s="165"/>
      <c r="N166" s="167"/>
      <c r="O166" s="151" t="str">
        <f t="shared" ca="1" si="3"/>
        <v/>
      </c>
      <c r="P166" s="117" t="str">
        <f>IF(AND(tbVeiculos[[#This Row],[Marca]]&lt;&gt;"",tbVeiculos[[#This Row],[Placa]]&lt;&gt;""),tbVeiculos[[#This Row],[Marca]]&amp;"_"&amp;tbVeiculos[[#This Row],[Placa]],"")</f>
        <v/>
      </c>
      <c r="Q166" s="138" t="str">
        <f>IF(tbVeiculos[[#This Row],[Veículo]]="","",IFERROR((tbVeiculos[[#This Row],[Maior km]]-tbVeiculos[[#This Row],[Menor km]])/tbVeiculos[[#This Row],[Manutenções]],""))</f>
        <v/>
      </c>
      <c r="R166" s="138" t="str">
        <f>IF(tbVeiculos[[#This Row],[Veículo]]="","",IF(tbVeiculos[[#This Row],[Km de Cadastro]]="",0,tbVeiculos[[#This Row],[Km de Cadastro]]))</f>
        <v/>
      </c>
      <c r="S166" s="138" t="str">
        <f t="array" ref="S16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66" s="138" t="str">
        <f>IF(tbVeiculos[[#This Row],[Veículo]]="","",IFERROR(COUNTIF(tbManutencao[Veículo],tbVeiculos[[#This Row],[Veículo]]),""))</f>
        <v/>
      </c>
    </row>
    <row r="167" spans="2:20" ht="24.95" customHeight="1" x14ac:dyDescent="0.25">
      <c r="B167" s="162"/>
      <c r="C167" s="162"/>
      <c r="D167" s="162"/>
      <c r="E167" s="162"/>
      <c r="F167" s="162"/>
      <c r="G167" s="163"/>
      <c r="H167" s="80" t="str">
        <f>IF(tbVeiculos[[#This Row],[Veículo]]="","",IFERROR(SUMIF(tbFinanciamento[Veículo],tbVeiculos[[#This Row],[Veículo]],tbFinanciamento[Valor pago]),""))</f>
        <v/>
      </c>
      <c r="I167" s="80" t="str">
        <f>IF(tbVeiculos[[#This Row],[Veículo]]="","",IFERROR(tbVeiculos[[#This Row],[Total finaciamento (R$)]]-tbVeiculos[[#This Row],[Total pago (R$)]],0))</f>
        <v/>
      </c>
      <c r="J167" s="164"/>
      <c r="K167" s="165"/>
      <c r="L167" s="165"/>
      <c r="M167" s="165"/>
      <c r="N167" s="167"/>
      <c r="O167" s="151" t="str">
        <f t="shared" ca="1" si="3"/>
        <v/>
      </c>
      <c r="P167" s="117" t="str">
        <f>IF(AND(tbVeiculos[[#This Row],[Marca]]&lt;&gt;"",tbVeiculos[[#This Row],[Placa]]&lt;&gt;""),tbVeiculos[[#This Row],[Marca]]&amp;"_"&amp;tbVeiculos[[#This Row],[Placa]],"")</f>
        <v/>
      </c>
      <c r="Q167" s="138" t="str">
        <f>IF(tbVeiculos[[#This Row],[Veículo]]="","",IFERROR((tbVeiculos[[#This Row],[Maior km]]-tbVeiculos[[#This Row],[Menor km]])/tbVeiculos[[#This Row],[Manutenções]],""))</f>
        <v/>
      </c>
      <c r="R167" s="138" t="str">
        <f>IF(tbVeiculos[[#This Row],[Veículo]]="","",IF(tbVeiculos[[#This Row],[Km de Cadastro]]="",0,tbVeiculos[[#This Row],[Km de Cadastro]]))</f>
        <v/>
      </c>
      <c r="S167" s="138" t="str">
        <f t="array" ref="S16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67" s="138" t="str">
        <f>IF(tbVeiculos[[#This Row],[Veículo]]="","",IFERROR(COUNTIF(tbManutencao[Veículo],tbVeiculos[[#This Row],[Veículo]]),""))</f>
        <v/>
      </c>
    </row>
    <row r="168" spans="2:20" ht="24.95" customHeight="1" x14ac:dyDescent="0.25">
      <c r="B168" s="162"/>
      <c r="C168" s="162"/>
      <c r="D168" s="162"/>
      <c r="E168" s="162"/>
      <c r="F168" s="162"/>
      <c r="G168" s="163"/>
      <c r="H168" s="80" t="str">
        <f>IF(tbVeiculos[[#This Row],[Veículo]]="","",IFERROR(SUMIF(tbFinanciamento[Veículo],tbVeiculos[[#This Row],[Veículo]],tbFinanciamento[Valor pago]),""))</f>
        <v/>
      </c>
      <c r="I168" s="80" t="str">
        <f>IF(tbVeiculos[[#This Row],[Veículo]]="","",IFERROR(tbVeiculos[[#This Row],[Total finaciamento (R$)]]-tbVeiculos[[#This Row],[Total pago (R$)]],0))</f>
        <v/>
      </c>
      <c r="J168" s="164"/>
      <c r="K168" s="165"/>
      <c r="L168" s="165"/>
      <c r="M168" s="165"/>
      <c r="N168" s="167"/>
      <c r="O168" s="151" t="str">
        <f t="shared" ca="1" si="3"/>
        <v/>
      </c>
      <c r="P168" s="117" t="str">
        <f>IF(AND(tbVeiculos[[#This Row],[Marca]]&lt;&gt;"",tbVeiculos[[#This Row],[Placa]]&lt;&gt;""),tbVeiculos[[#This Row],[Marca]]&amp;"_"&amp;tbVeiculos[[#This Row],[Placa]],"")</f>
        <v/>
      </c>
      <c r="Q168" s="138" t="str">
        <f>IF(tbVeiculos[[#This Row],[Veículo]]="","",IFERROR((tbVeiculos[[#This Row],[Maior km]]-tbVeiculos[[#This Row],[Menor km]])/tbVeiculos[[#This Row],[Manutenções]],""))</f>
        <v/>
      </c>
      <c r="R168" s="138" t="str">
        <f>IF(tbVeiculos[[#This Row],[Veículo]]="","",IF(tbVeiculos[[#This Row],[Km de Cadastro]]="",0,tbVeiculos[[#This Row],[Km de Cadastro]]))</f>
        <v/>
      </c>
      <c r="S168" s="138" t="str">
        <f t="array" ref="S16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68" s="138" t="str">
        <f>IF(tbVeiculos[[#This Row],[Veículo]]="","",IFERROR(COUNTIF(tbManutencao[Veículo],tbVeiculos[[#This Row],[Veículo]]),""))</f>
        <v/>
      </c>
    </row>
    <row r="169" spans="2:20" ht="24.95" customHeight="1" x14ac:dyDescent="0.25">
      <c r="B169" s="162"/>
      <c r="C169" s="162"/>
      <c r="D169" s="162"/>
      <c r="E169" s="162"/>
      <c r="F169" s="162"/>
      <c r="G169" s="163"/>
      <c r="H169" s="80" t="str">
        <f>IF(tbVeiculos[[#This Row],[Veículo]]="","",IFERROR(SUMIF(tbFinanciamento[Veículo],tbVeiculos[[#This Row],[Veículo]],tbFinanciamento[Valor pago]),""))</f>
        <v/>
      </c>
      <c r="I169" s="80" t="str">
        <f>IF(tbVeiculos[[#This Row],[Veículo]]="","",IFERROR(tbVeiculos[[#This Row],[Total finaciamento (R$)]]-tbVeiculos[[#This Row],[Total pago (R$)]],0))</f>
        <v/>
      </c>
      <c r="J169" s="164"/>
      <c r="K169" s="165"/>
      <c r="L169" s="165"/>
      <c r="M169" s="165"/>
      <c r="N169" s="167"/>
      <c r="O169" s="151" t="str">
        <f t="shared" ca="1" si="3"/>
        <v/>
      </c>
      <c r="P169" s="117" t="str">
        <f>IF(AND(tbVeiculos[[#This Row],[Marca]]&lt;&gt;"",tbVeiculos[[#This Row],[Placa]]&lt;&gt;""),tbVeiculos[[#This Row],[Marca]]&amp;"_"&amp;tbVeiculos[[#This Row],[Placa]],"")</f>
        <v/>
      </c>
      <c r="Q169" s="138" t="str">
        <f>IF(tbVeiculos[[#This Row],[Veículo]]="","",IFERROR((tbVeiculos[[#This Row],[Maior km]]-tbVeiculos[[#This Row],[Menor km]])/tbVeiculos[[#This Row],[Manutenções]],""))</f>
        <v/>
      </c>
      <c r="R169" s="138" t="str">
        <f>IF(tbVeiculos[[#This Row],[Veículo]]="","",IF(tbVeiculos[[#This Row],[Km de Cadastro]]="",0,tbVeiculos[[#This Row],[Km de Cadastro]]))</f>
        <v/>
      </c>
      <c r="S169" s="138" t="str">
        <f t="array" ref="S16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69" s="138" t="str">
        <f>IF(tbVeiculos[[#This Row],[Veículo]]="","",IFERROR(COUNTIF(tbManutencao[Veículo],tbVeiculos[[#This Row],[Veículo]]),""))</f>
        <v/>
      </c>
    </row>
    <row r="170" spans="2:20" ht="24.95" customHeight="1" x14ac:dyDescent="0.25">
      <c r="B170" s="162"/>
      <c r="C170" s="162"/>
      <c r="D170" s="162"/>
      <c r="E170" s="162"/>
      <c r="F170" s="162"/>
      <c r="G170" s="163"/>
      <c r="H170" s="80" t="str">
        <f>IF(tbVeiculos[[#This Row],[Veículo]]="","",IFERROR(SUMIF(tbFinanciamento[Veículo],tbVeiculos[[#This Row],[Veículo]],tbFinanciamento[Valor pago]),""))</f>
        <v/>
      </c>
      <c r="I170" s="80" t="str">
        <f>IF(tbVeiculos[[#This Row],[Veículo]]="","",IFERROR(tbVeiculos[[#This Row],[Total finaciamento (R$)]]-tbVeiculos[[#This Row],[Total pago (R$)]],0))</f>
        <v/>
      </c>
      <c r="J170" s="164"/>
      <c r="K170" s="165"/>
      <c r="L170" s="165"/>
      <c r="M170" s="165"/>
      <c r="N170" s="167"/>
      <c r="O170" s="151" t="str">
        <f t="shared" ca="1" si="3"/>
        <v/>
      </c>
      <c r="P170" s="117" t="str">
        <f>IF(AND(tbVeiculos[[#This Row],[Marca]]&lt;&gt;"",tbVeiculos[[#This Row],[Placa]]&lt;&gt;""),tbVeiculos[[#This Row],[Marca]]&amp;"_"&amp;tbVeiculos[[#This Row],[Placa]],"")</f>
        <v/>
      </c>
      <c r="Q170" s="138" t="str">
        <f>IF(tbVeiculos[[#This Row],[Veículo]]="","",IFERROR((tbVeiculos[[#This Row],[Maior km]]-tbVeiculos[[#This Row],[Menor km]])/tbVeiculos[[#This Row],[Manutenções]],""))</f>
        <v/>
      </c>
      <c r="R170" s="138" t="str">
        <f>IF(tbVeiculos[[#This Row],[Veículo]]="","",IF(tbVeiculos[[#This Row],[Km de Cadastro]]="",0,tbVeiculos[[#This Row],[Km de Cadastro]]))</f>
        <v/>
      </c>
      <c r="S170" s="138" t="str">
        <f t="array" ref="S17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70" s="138" t="str">
        <f>IF(tbVeiculos[[#This Row],[Veículo]]="","",IFERROR(COUNTIF(tbManutencao[Veículo],tbVeiculos[[#This Row],[Veículo]]),""))</f>
        <v/>
      </c>
    </row>
    <row r="171" spans="2:20" ht="24.95" customHeight="1" x14ac:dyDescent="0.25">
      <c r="B171" s="162"/>
      <c r="C171" s="162"/>
      <c r="D171" s="162"/>
      <c r="E171" s="162"/>
      <c r="F171" s="162"/>
      <c r="G171" s="163"/>
      <c r="H171" s="80" t="str">
        <f>IF(tbVeiculos[[#This Row],[Veículo]]="","",IFERROR(SUMIF(tbFinanciamento[Veículo],tbVeiculos[[#This Row],[Veículo]],tbFinanciamento[Valor pago]),""))</f>
        <v/>
      </c>
      <c r="I171" s="80" t="str">
        <f>IF(tbVeiculos[[#This Row],[Veículo]]="","",IFERROR(tbVeiculos[[#This Row],[Total finaciamento (R$)]]-tbVeiculos[[#This Row],[Total pago (R$)]],0))</f>
        <v/>
      </c>
      <c r="J171" s="164"/>
      <c r="K171" s="165"/>
      <c r="L171" s="165"/>
      <c r="M171" s="165"/>
      <c r="N171" s="167"/>
      <c r="O171" s="151" t="str">
        <f t="shared" ca="1" si="3"/>
        <v/>
      </c>
      <c r="P171" s="117" t="str">
        <f>IF(AND(tbVeiculos[[#This Row],[Marca]]&lt;&gt;"",tbVeiculos[[#This Row],[Placa]]&lt;&gt;""),tbVeiculos[[#This Row],[Marca]]&amp;"_"&amp;tbVeiculos[[#This Row],[Placa]],"")</f>
        <v/>
      </c>
      <c r="Q171" s="138" t="str">
        <f>IF(tbVeiculos[[#This Row],[Veículo]]="","",IFERROR((tbVeiculos[[#This Row],[Maior km]]-tbVeiculos[[#This Row],[Menor km]])/tbVeiculos[[#This Row],[Manutenções]],""))</f>
        <v/>
      </c>
      <c r="R171" s="138" t="str">
        <f>IF(tbVeiculos[[#This Row],[Veículo]]="","",IF(tbVeiculos[[#This Row],[Km de Cadastro]]="",0,tbVeiculos[[#This Row],[Km de Cadastro]]))</f>
        <v/>
      </c>
      <c r="S171" s="138" t="str">
        <f t="array" ref="S17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71" s="138" t="str">
        <f>IF(tbVeiculos[[#This Row],[Veículo]]="","",IFERROR(COUNTIF(tbManutencao[Veículo],tbVeiculos[[#This Row],[Veículo]]),""))</f>
        <v/>
      </c>
    </row>
    <row r="172" spans="2:20" ht="24.95" customHeight="1" x14ac:dyDescent="0.25">
      <c r="B172" s="162"/>
      <c r="C172" s="162"/>
      <c r="D172" s="162"/>
      <c r="E172" s="162"/>
      <c r="F172" s="162"/>
      <c r="G172" s="163"/>
      <c r="H172" s="80" t="str">
        <f>IF(tbVeiculos[[#This Row],[Veículo]]="","",IFERROR(SUMIF(tbFinanciamento[Veículo],tbVeiculos[[#This Row],[Veículo]],tbFinanciamento[Valor pago]),""))</f>
        <v/>
      </c>
      <c r="I172" s="80" t="str">
        <f>IF(tbVeiculos[[#This Row],[Veículo]]="","",IFERROR(tbVeiculos[[#This Row],[Total finaciamento (R$)]]-tbVeiculos[[#This Row],[Total pago (R$)]],0))</f>
        <v/>
      </c>
      <c r="J172" s="164"/>
      <c r="K172" s="165"/>
      <c r="L172" s="165"/>
      <c r="M172" s="165"/>
      <c r="N172" s="167"/>
      <c r="O172" s="151" t="str">
        <f t="shared" ca="1" si="3"/>
        <v/>
      </c>
      <c r="P172" s="117" t="str">
        <f>IF(AND(tbVeiculos[[#This Row],[Marca]]&lt;&gt;"",tbVeiculos[[#This Row],[Placa]]&lt;&gt;""),tbVeiculos[[#This Row],[Marca]]&amp;"_"&amp;tbVeiculos[[#This Row],[Placa]],"")</f>
        <v/>
      </c>
      <c r="Q172" s="138" t="str">
        <f>IF(tbVeiculos[[#This Row],[Veículo]]="","",IFERROR((tbVeiculos[[#This Row],[Maior km]]-tbVeiculos[[#This Row],[Menor km]])/tbVeiculos[[#This Row],[Manutenções]],""))</f>
        <v/>
      </c>
      <c r="R172" s="138" t="str">
        <f>IF(tbVeiculos[[#This Row],[Veículo]]="","",IF(tbVeiculos[[#This Row],[Km de Cadastro]]="",0,tbVeiculos[[#This Row],[Km de Cadastro]]))</f>
        <v/>
      </c>
      <c r="S172" s="138" t="str">
        <f t="array" ref="S17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72" s="138" t="str">
        <f>IF(tbVeiculos[[#This Row],[Veículo]]="","",IFERROR(COUNTIF(tbManutencao[Veículo],tbVeiculos[[#This Row],[Veículo]]),""))</f>
        <v/>
      </c>
    </row>
    <row r="173" spans="2:20" ht="24.95" customHeight="1" x14ac:dyDescent="0.25">
      <c r="B173" s="162"/>
      <c r="C173" s="162"/>
      <c r="D173" s="162"/>
      <c r="E173" s="162"/>
      <c r="F173" s="162"/>
      <c r="G173" s="163"/>
      <c r="H173" s="80" t="str">
        <f>IF(tbVeiculos[[#This Row],[Veículo]]="","",IFERROR(SUMIF(tbFinanciamento[Veículo],tbVeiculos[[#This Row],[Veículo]],tbFinanciamento[Valor pago]),""))</f>
        <v/>
      </c>
      <c r="I173" s="80" t="str">
        <f>IF(tbVeiculos[[#This Row],[Veículo]]="","",IFERROR(tbVeiculos[[#This Row],[Total finaciamento (R$)]]-tbVeiculos[[#This Row],[Total pago (R$)]],0))</f>
        <v/>
      </c>
      <c r="J173" s="164"/>
      <c r="K173" s="165"/>
      <c r="L173" s="165"/>
      <c r="M173" s="165"/>
      <c r="N173" s="167"/>
      <c r="O173" s="151" t="str">
        <f t="shared" ca="1" si="3"/>
        <v/>
      </c>
      <c r="P173" s="117" t="str">
        <f>IF(AND(tbVeiculos[[#This Row],[Marca]]&lt;&gt;"",tbVeiculos[[#This Row],[Placa]]&lt;&gt;""),tbVeiculos[[#This Row],[Marca]]&amp;"_"&amp;tbVeiculos[[#This Row],[Placa]],"")</f>
        <v/>
      </c>
      <c r="Q173" s="138" t="str">
        <f>IF(tbVeiculos[[#This Row],[Veículo]]="","",IFERROR((tbVeiculos[[#This Row],[Maior km]]-tbVeiculos[[#This Row],[Menor km]])/tbVeiculos[[#This Row],[Manutenções]],""))</f>
        <v/>
      </c>
      <c r="R173" s="138" t="str">
        <f>IF(tbVeiculos[[#This Row],[Veículo]]="","",IF(tbVeiculos[[#This Row],[Km de Cadastro]]="",0,tbVeiculos[[#This Row],[Km de Cadastro]]))</f>
        <v/>
      </c>
      <c r="S173" s="138" t="str">
        <f t="array" ref="S17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73" s="138" t="str">
        <f>IF(tbVeiculos[[#This Row],[Veículo]]="","",IFERROR(COUNTIF(tbManutencao[Veículo],tbVeiculos[[#This Row],[Veículo]]),""))</f>
        <v/>
      </c>
    </row>
    <row r="174" spans="2:20" ht="24.95" customHeight="1" x14ac:dyDescent="0.25">
      <c r="B174" s="162"/>
      <c r="C174" s="162"/>
      <c r="D174" s="162"/>
      <c r="E174" s="162"/>
      <c r="F174" s="162"/>
      <c r="G174" s="163"/>
      <c r="H174" s="80" t="str">
        <f>IF(tbVeiculos[[#This Row],[Veículo]]="","",IFERROR(SUMIF(tbFinanciamento[Veículo],tbVeiculos[[#This Row],[Veículo]],tbFinanciamento[Valor pago]),""))</f>
        <v/>
      </c>
      <c r="I174" s="80" t="str">
        <f>IF(tbVeiculos[[#This Row],[Veículo]]="","",IFERROR(tbVeiculos[[#This Row],[Total finaciamento (R$)]]-tbVeiculos[[#This Row],[Total pago (R$)]],0))</f>
        <v/>
      </c>
      <c r="J174" s="164"/>
      <c r="K174" s="165"/>
      <c r="L174" s="165"/>
      <c r="M174" s="165"/>
      <c r="N174" s="167"/>
      <c r="O174" s="151" t="str">
        <f t="shared" ca="1" si="3"/>
        <v/>
      </c>
      <c r="P174" s="117" t="str">
        <f>IF(AND(tbVeiculos[[#This Row],[Marca]]&lt;&gt;"",tbVeiculos[[#This Row],[Placa]]&lt;&gt;""),tbVeiculos[[#This Row],[Marca]]&amp;"_"&amp;tbVeiculos[[#This Row],[Placa]],"")</f>
        <v/>
      </c>
      <c r="Q174" s="138" t="str">
        <f>IF(tbVeiculos[[#This Row],[Veículo]]="","",IFERROR((tbVeiculos[[#This Row],[Maior km]]-tbVeiculos[[#This Row],[Menor km]])/tbVeiculos[[#This Row],[Manutenções]],""))</f>
        <v/>
      </c>
      <c r="R174" s="138" t="str">
        <f>IF(tbVeiculos[[#This Row],[Veículo]]="","",IF(tbVeiculos[[#This Row],[Km de Cadastro]]="",0,tbVeiculos[[#This Row],[Km de Cadastro]]))</f>
        <v/>
      </c>
      <c r="S174" s="138" t="str">
        <f t="array" ref="S17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74" s="138" t="str">
        <f>IF(tbVeiculos[[#This Row],[Veículo]]="","",IFERROR(COUNTIF(tbManutencao[Veículo],tbVeiculos[[#This Row],[Veículo]]),""))</f>
        <v/>
      </c>
    </row>
    <row r="175" spans="2:20" ht="24.95" customHeight="1" x14ac:dyDescent="0.25">
      <c r="B175" s="162"/>
      <c r="C175" s="162"/>
      <c r="D175" s="162"/>
      <c r="E175" s="162"/>
      <c r="F175" s="162"/>
      <c r="G175" s="163"/>
      <c r="H175" s="80" t="str">
        <f>IF(tbVeiculos[[#This Row],[Veículo]]="","",IFERROR(SUMIF(tbFinanciamento[Veículo],tbVeiculos[[#This Row],[Veículo]],tbFinanciamento[Valor pago]),""))</f>
        <v/>
      </c>
      <c r="I175" s="80" t="str">
        <f>IF(tbVeiculos[[#This Row],[Veículo]]="","",IFERROR(tbVeiculos[[#This Row],[Total finaciamento (R$)]]-tbVeiculos[[#This Row],[Total pago (R$)]],0))</f>
        <v/>
      </c>
      <c r="J175" s="164"/>
      <c r="K175" s="165"/>
      <c r="L175" s="165"/>
      <c r="M175" s="165"/>
      <c r="N175" s="167"/>
      <c r="O175" s="151" t="str">
        <f t="shared" ca="1" si="3"/>
        <v/>
      </c>
      <c r="P175" s="117" t="str">
        <f>IF(AND(tbVeiculos[[#This Row],[Marca]]&lt;&gt;"",tbVeiculos[[#This Row],[Placa]]&lt;&gt;""),tbVeiculos[[#This Row],[Marca]]&amp;"_"&amp;tbVeiculos[[#This Row],[Placa]],"")</f>
        <v/>
      </c>
      <c r="Q175" s="138" t="str">
        <f>IF(tbVeiculos[[#This Row],[Veículo]]="","",IFERROR((tbVeiculos[[#This Row],[Maior km]]-tbVeiculos[[#This Row],[Menor km]])/tbVeiculos[[#This Row],[Manutenções]],""))</f>
        <v/>
      </c>
      <c r="R175" s="138" t="str">
        <f>IF(tbVeiculos[[#This Row],[Veículo]]="","",IF(tbVeiculos[[#This Row],[Km de Cadastro]]="",0,tbVeiculos[[#This Row],[Km de Cadastro]]))</f>
        <v/>
      </c>
      <c r="S175" s="138" t="str">
        <f t="array" ref="S17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75" s="138" t="str">
        <f>IF(tbVeiculos[[#This Row],[Veículo]]="","",IFERROR(COUNTIF(tbManutencao[Veículo],tbVeiculos[[#This Row],[Veículo]]),""))</f>
        <v/>
      </c>
    </row>
    <row r="176" spans="2:20" ht="24.95" customHeight="1" x14ac:dyDescent="0.25">
      <c r="B176" s="162"/>
      <c r="C176" s="162"/>
      <c r="D176" s="162"/>
      <c r="E176" s="162"/>
      <c r="F176" s="162"/>
      <c r="G176" s="163"/>
      <c r="H176" s="80" t="str">
        <f>IF(tbVeiculos[[#This Row],[Veículo]]="","",IFERROR(SUMIF(tbFinanciamento[Veículo],tbVeiculos[[#This Row],[Veículo]],tbFinanciamento[Valor pago]),""))</f>
        <v/>
      </c>
      <c r="I176" s="80" t="str">
        <f>IF(tbVeiculos[[#This Row],[Veículo]]="","",IFERROR(tbVeiculos[[#This Row],[Total finaciamento (R$)]]-tbVeiculos[[#This Row],[Total pago (R$)]],0))</f>
        <v/>
      </c>
      <c r="J176" s="164"/>
      <c r="K176" s="165"/>
      <c r="L176" s="165"/>
      <c r="M176" s="165"/>
      <c r="N176" s="167"/>
      <c r="O176" s="151" t="str">
        <f t="shared" ca="1" si="3"/>
        <v/>
      </c>
      <c r="P176" s="117" t="str">
        <f>IF(AND(tbVeiculos[[#This Row],[Marca]]&lt;&gt;"",tbVeiculos[[#This Row],[Placa]]&lt;&gt;""),tbVeiculos[[#This Row],[Marca]]&amp;"_"&amp;tbVeiculos[[#This Row],[Placa]],"")</f>
        <v/>
      </c>
      <c r="Q176" s="138" t="str">
        <f>IF(tbVeiculos[[#This Row],[Veículo]]="","",IFERROR((tbVeiculos[[#This Row],[Maior km]]-tbVeiculos[[#This Row],[Menor km]])/tbVeiculos[[#This Row],[Manutenções]],""))</f>
        <v/>
      </c>
      <c r="R176" s="138" t="str">
        <f>IF(tbVeiculos[[#This Row],[Veículo]]="","",IF(tbVeiculos[[#This Row],[Km de Cadastro]]="",0,tbVeiculos[[#This Row],[Km de Cadastro]]))</f>
        <v/>
      </c>
      <c r="S176" s="138" t="str">
        <f t="array" ref="S17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76" s="138" t="str">
        <f>IF(tbVeiculos[[#This Row],[Veículo]]="","",IFERROR(COUNTIF(tbManutencao[Veículo],tbVeiculos[[#This Row],[Veículo]]),""))</f>
        <v/>
      </c>
    </row>
    <row r="177" spans="2:20" ht="24.95" customHeight="1" x14ac:dyDescent="0.25">
      <c r="B177" s="162"/>
      <c r="C177" s="162"/>
      <c r="D177" s="162"/>
      <c r="E177" s="162"/>
      <c r="F177" s="162"/>
      <c r="G177" s="163"/>
      <c r="H177" s="80" t="str">
        <f>IF(tbVeiculos[[#This Row],[Veículo]]="","",IFERROR(SUMIF(tbFinanciamento[Veículo],tbVeiculos[[#This Row],[Veículo]],tbFinanciamento[Valor pago]),""))</f>
        <v/>
      </c>
      <c r="I177" s="80" t="str">
        <f>IF(tbVeiculos[[#This Row],[Veículo]]="","",IFERROR(tbVeiculos[[#This Row],[Total finaciamento (R$)]]-tbVeiculos[[#This Row],[Total pago (R$)]],0))</f>
        <v/>
      </c>
      <c r="J177" s="164"/>
      <c r="K177" s="165"/>
      <c r="L177" s="165"/>
      <c r="M177" s="165"/>
      <c r="N177" s="167"/>
      <c r="O177" s="151" t="str">
        <f t="shared" ca="1" si="3"/>
        <v/>
      </c>
      <c r="P177" s="117" t="str">
        <f>IF(AND(tbVeiculos[[#This Row],[Marca]]&lt;&gt;"",tbVeiculos[[#This Row],[Placa]]&lt;&gt;""),tbVeiculos[[#This Row],[Marca]]&amp;"_"&amp;tbVeiculos[[#This Row],[Placa]],"")</f>
        <v/>
      </c>
      <c r="Q177" s="138" t="str">
        <f>IF(tbVeiculos[[#This Row],[Veículo]]="","",IFERROR((tbVeiculos[[#This Row],[Maior km]]-tbVeiculos[[#This Row],[Menor km]])/tbVeiculos[[#This Row],[Manutenções]],""))</f>
        <v/>
      </c>
      <c r="R177" s="138" t="str">
        <f>IF(tbVeiculos[[#This Row],[Veículo]]="","",IF(tbVeiculos[[#This Row],[Km de Cadastro]]="",0,tbVeiculos[[#This Row],[Km de Cadastro]]))</f>
        <v/>
      </c>
      <c r="S177" s="138" t="str">
        <f t="array" ref="S17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77" s="138" t="str">
        <f>IF(tbVeiculos[[#This Row],[Veículo]]="","",IFERROR(COUNTIF(tbManutencao[Veículo],tbVeiculos[[#This Row],[Veículo]]),""))</f>
        <v/>
      </c>
    </row>
    <row r="178" spans="2:20" ht="24.95" customHeight="1" x14ac:dyDescent="0.25">
      <c r="B178" s="162"/>
      <c r="C178" s="162"/>
      <c r="D178" s="162"/>
      <c r="E178" s="162"/>
      <c r="F178" s="162"/>
      <c r="G178" s="163"/>
      <c r="H178" s="80" t="str">
        <f>IF(tbVeiculos[[#This Row],[Veículo]]="","",IFERROR(SUMIF(tbFinanciamento[Veículo],tbVeiculos[[#This Row],[Veículo]],tbFinanciamento[Valor pago]),""))</f>
        <v/>
      </c>
      <c r="I178" s="80" t="str">
        <f>IF(tbVeiculos[[#This Row],[Veículo]]="","",IFERROR(tbVeiculos[[#This Row],[Total finaciamento (R$)]]-tbVeiculos[[#This Row],[Total pago (R$)]],0))</f>
        <v/>
      </c>
      <c r="J178" s="164"/>
      <c r="K178" s="165"/>
      <c r="L178" s="165"/>
      <c r="M178" s="165"/>
      <c r="N178" s="167"/>
      <c r="O178" s="151" t="str">
        <f t="shared" ca="1" si="3"/>
        <v/>
      </c>
      <c r="P178" s="117" t="str">
        <f>IF(AND(tbVeiculos[[#This Row],[Marca]]&lt;&gt;"",tbVeiculos[[#This Row],[Placa]]&lt;&gt;""),tbVeiculos[[#This Row],[Marca]]&amp;"_"&amp;tbVeiculos[[#This Row],[Placa]],"")</f>
        <v/>
      </c>
      <c r="Q178" s="138" t="str">
        <f>IF(tbVeiculos[[#This Row],[Veículo]]="","",IFERROR((tbVeiculos[[#This Row],[Maior km]]-tbVeiculos[[#This Row],[Menor km]])/tbVeiculos[[#This Row],[Manutenções]],""))</f>
        <v/>
      </c>
      <c r="R178" s="138" t="str">
        <f>IF(tbVeiculos[[#This Row],[Veículo]]="","",IF(tbVeiculos[[#This Row],[Km de Cadastro]]="",0,tbVeiculos[[#This Row],[Km de Cadastro]]))</f>
        <v/>
      </c>
      <c r="S178" s="138" t="str">
        <f t="array" ref="S17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78" s="138" t="str">
        <f>IF(tbVeiculos[[#This Row],[Veículo]]="","",IFERROR(COUNTIF(tbManutencao[Veículo],tbVeiculos[[#This Row],[Veículo]]),""))</f>
        <v/>
      </c>
    </row>
    <row r="179" spans="2:20" ht="24.95" customHeight="1" x14ac:dyDescent="0.25">
      <c r="B179" s="162"/>
      <c r="C179" s="162"/>
      <c r="D179" s="162"/>
      <c r="E179" s="162"/>
      <c r="F179" s="162"/>
      <c r="G179" s="163"/>
      <c r="H179" s="80" t="str">
        <f>IF(tbVeiculos[[#This Row],[Veículo]]="","",IFERROR(SUMIF(tbFinanciamento[Veículo],tbVeiculos[[#This Row],[Veículo]],tbFinanciamento[Valor pago]),""))</f>
        <v/>
      </c>
      <c r="I179" s="80" t="str">
        <f>IF(tbVeiculos[[#This Row],[Veículo]]="","",IFERROR(tbVeiculos[[#This Row],[Total finaciamento (R$)]]-tbVeiculos[[#This Row],[Total pago (R$)]],0))</f>
        <v/>
      </c>
      <c r="J179" s="164"/>
      <c r="K179" s="165"/>
      <c r="L179" s="165"/>
      <c r="M179" s="165"/>
      <c r="N179" s="167"/>
      <c r="O179" s="151" t="str">
        <f t="shared" ca="1" si="3"/>
        <v/>
      </c>
      <c r="P179" s="117" t="str">
        <f>IF(AND(tbVeiculos[[#This Row],[Marca]]&lt;&gt;"",tbVeiculos[[#This Row],[Placa]]&lt;&gt;""),tbVeiculos[[#This Row],[Marca]]&amp;"_"&amp;tbVeiculos[[#This Row],[Placa]],"")</f>
        <v/>
      </c>
      <c r="Q179" s="138" t="str">
        <f>IF(tbVeiculos[[#This Row],[Veículo]]="","",IFERROR((tbVeiculos[[#This Row],[Maior km]]-tbVeiculos[[#This Row],[Menor km]])/tbVeiculos[[#This Row],[Manutenções]],""))</f>
        <v/>
      </c>
      <c r="R179" s="138" t="str">
        <f>IF(tbVeiculos[[#This Row],[Veículo]]="","",IF(tbVeiculos[[#This Row],[Km de Cadastro]]="",0,tbVeiculos[[#This Row],[Km de Cadastro]]))</f>
        <v/>
      </c>
      <c r="S179" s="138" t="str">
        <f t="array" ref="S17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79" s="138" t="str">
        <f>IF(tbVeiculos[[#This Row],[Veículo]]="","",IFERROR(COUNTIF(tbManutencao[Veículo],tbVeiculos[[#This Row],[Veículo]]),""))</f>
        <v/>
      </c>
    </row>
    <row r="180" spans="2:20" ht="24.95" customHeight="1" x14ac:dyDescent="0.25">
      <c r="B180" s="162"/>
      <c r="C180" s="162"/>
      <c r="D180" s="162"/>
      <c r="E180" s="162"/>
      <c r="F180" s="162"/>
      <c r="G180" s="163"/>
      <c r="H180" s="80" t="str">
        <f>IF(tbVeiculos[[#This Row],[Veículo]]="","",IFERROR(SUMIF(tbFinanciamento[Veículo],tbVeiculos[[#This Row],[Veículo]],tbFinanciamento[Valor pago]),""))</f>
        <v/>
      </c>
      <c r="I180" s="80" t="str">
        <f>IF(tbVeiculos[[#This Row],[Veículo]]="","",IFERROR(tbVeiculos[[#This Row],[Total finaciamento (R$)]]-tbVeiculos[[#This Row],[Total pago (R$)]],0))</f>
        <v/>
      </c>
      <c r="J180" s="164"/>
      <c r="K180" s="165"/>
      <c r="L180" s="165"/>
      <c r="M180" s="165"/>
      <c r="N180" s="167"/>
      <c r="O180" s="151" t="str">
        <f t="shared" ca="1" si="3"/>
        <v/>
      </c>
      <c r="P180" s="117" t="str">
        <f>IF(AND(tbVeiculos[[#This Row],[Marca]]&lt;&gt;"",tbVeiculos[[#This Row],[Placa]]&lt;&gt;""),tbVeiculos[[#This Row],[Marca]]&amp;"_"&amp;tbVeiculos[[#This Row],[Placa]],"")</f>
        <v/>
      </c>
      <c r="Q180" s="138" t="str">
        <f>IF(tbVeiculos[[#This Row],[Veículo]]="","",IFERROR((tbVeiculos[[#This Row],[Maior km]]-tbVeiculos[[#This Row],[Menor km]])/tbVeiculos[[#This Row],[Manutenções]],""))</f>
        <v/>
      </c>
      <c r="R180" s="138" t="str">
        <f>IF(tbVeiculos[[#This Row],[Veículo]]="","",IF(tbVeiculos[[#This Row],[Km de Cadastro]]="",0,tbVeiculos[[#This Row],[Km de Cadastro]]))</f>
        <v/>
      </c>
      <c r="S180" s="138" t="str">
        <f t="array" ref="S18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80" s="138" t="str">
        <f>IF(tbVeiculos[[#This Row],[Veículo]]="","",IFERROR(COUNTIF(tbManutencao[Veículo],tbVeiculos[[#This Row],[Veículo]]),""))</f>
        <v/>
      </c>
    </row>
    <row r="181" spans="2:20" ht="24.95" customHeight="1" x14ac:dyDescent="0.25">
      <c r="B181" s="162"/>
      <c r="C181" s="162"/>
      <c r="D181" s="162"/>
      <c r="E181" s="162"/>
      <c r="F181" s="162"/>
      <c r="G181" s="163"/>
      <c r="H181" s="80" t="str">
        <f>IF(tbVeiculos[[#This Row],[Veículo]]="","",IFERROR(SUMIF(tbFinanciamento[Veículo],tbVeiculos[[#This Row],[Veículo]],tbFinanciamento[Valor pago]),""))</f>
        <v/>
      </c>
      <c r="I181" s="80" t="str">
        <f>IF(tbVeiculos[[#This Row],[Veículo]]="","",IFERROR(tbVeiculos[[#This Row],[Total finaciamento (R$)]]-tbVeiculos[[#This Row],[Total pago (R$)]],0))</f>
        <v/>
      </c>
      <c r="J181" s="164"/>
      <c r="K181" s="165"/>
      <c r="L181" s="165"/>
      <c r="M181" s="165"/>
      <c r="N181" s="167"/>
      <c r="O181" s="151" t="str">
        <f t="shared" ca="1" si="3"/>
        <v/>
      </c>
      <c r="P181" s="117" t="str">
        <f>IF(AND(tbVeiculos[[#This Row],[Marca]]&lt;&gt;"",tbVeiculos[[#This Row],[Placa]]&lt;&gt;""),tbVeiculos[[#This Row],[Marca]]&amp;"_"&amp;tbVeiculos[[#This Row],[Placa]],"")</f>
        <v/>
      </c>
      <c r="Q181" s="138" t="str">
        <f>IF(tbVeiculos[[#This Row],[Veículo]]="","",IFERROR((tbVeiculos[[#This Row],[Maior km]]-tbVeiculos[[#This Row],[Menor km]])/tbVeiculos[[#This Row],[Manutenções]],""))</f>
        <v/>
      </c>
      <c r="R181" s="138" t="str">
        <f>IF(tbVeiculos[[#This Row],[Veículo]]="","",IF(tbVeiculos[[#This Row],[Km de Cadastro]]="",0,tbVeiculos[[#This Row],[Km de Cadastro]]))</f>
        <v/>
      </c>
      <c r="S181" s="138" t="str">
        <f t="array" ref="S18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81" s="138" t="str">
        <f>IF(tbVeiculos[[#This Row],[Veículo]]="","",IFERROR(COUNTIF(tbManutencao[Veículo],tbVeiculos[[#This Row],[Veículo]]),""))</f>
        <v/>
      </c>
    </row>
    <row r="182" spans="2:20" ht="24.95" customHeight="1" x14ac:dyDescent="0.25">
      <c r="B182" s="162"/>
      <c r="C182" s="162"/>
      <c r="D182" s="162"/>
      <c r="E182" s="162"/>
      <c r="F182" s="162"/>
      <c r="G182" s="163"/>
      <c r="H182" s="80" t="str">
        <f>IF(tbVeiculos[[#This Row],[Veículo]]="","",IFERROR(SUMIF(tbFinanciamento[Veículo],tbVeiculos[[#This Row],[Veículo]],tbFinanciamento[Valor pago]),""))</f>
        <v/>
      </c>
      <c r="I182" s="80" t="str">
        <f>IF(tbVeiculos[[#This Row],[Veículo]]="","",IFERROR(tbVeiculos[[#This Row],[Total finaciamento (R$)]]-tbVeiculos[[#This Row],[Total pago (R$)]],0))</f>
        <v/>
      </c>
      <c r="J182" s="164"/>
      <c r="K182" s="165"/>
      <c r="L182" s="165"/>
      <c r="M182" s="165"/>
      <c r="N182" s="167"/>
      <c r="O182" s="151" t="str">
        <f t="shared" ca="1" si="3"/>
        <v/>
      </c>
      <c r="P182" s="117" t="str">
        <f>IF(AND(tbVeiculos[[#This Row],[Marca]]&lt;&gt;"",tbVeiculos[[#This Row],[Placa]]&lt;&gt;""),tbVeiculos[[#This Row],[Marca]]&amp;"_"&amp;tbVeiculos[[#This Row],[Placa]],"")</f>
        <v/>
      </c>
      <c r="Q182" s="138" t="str">
        <f>IF(tbVeiculos[[#This Row],[Veículo]]="","",IFERROR((tbVeiculos[[#This Row],[Maior km]]-tbVeiculos[[#This Row],[Menor km]])/tbVeiculos[[#This Row],[Manutenções]],""))</f>
        <v/>
      </c>
      <c r="R182" s="138" t="str">
        <f>IF(tbVeiculos[[#This Row],[Veículo]]="","",IF(tbVeiculos[[#This Row],[Km de Cadastro]]="",0,tbVeiculos[[#This Row],[Km de Cadastro]]))</f>
        <v/>
      </c>
      <c r="S182" s="138" t="str">
        <f t="array" ref="S18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82" s="138" t="str">
        <f>IF(tbVeiculos[[#This Row],[Veículo]]="","",IFERROR(COUNTIF(tbManutencao[Veículo],tbVeiculos[[#This Row],[Veículo]]),""))</f>
        <v/>
      </c>
    </row>
    <row r="183" spans="2:20" ht="24.95" customHeight="1" x14ac:dyDescent="0.25">
      <c r="B183" s="162"/>
      <c r="C183" s="162"/>
      <c r="D183" s="162"/>
      <c r="E183" s="162"/>
      <c r="F183" s="162"/>
      <c r="G183" s="163"/>
      <c r="H183" s="80" t="str">
        <f>IF(tbVeiculos[[#This Row],[Veículo]]="","",IFERROR(SUMIF(tbFinanciamento[Veículo],tbVeiculos[[#This Row],[Veículo]],tbFinanciamento[Valor pago]),""))</f>
        <v/>
      </c>
      <c r="I183" s="80" t="str">
        <f>IF(tbVeiculos[[#This Row],[Veículo]]="","",IFERROR(tbVeiculos[[#This Row],[Total finaciamento (R$)]]-tbVeiculos[[#This Row],[Total pago (R$)]],0))</f>
        <v/>
      </c>
      <c r="J183" s="164"/>
      <c r="K183" s="165"/>
      <c r="L183" s="165"/>
      <c r="M183" s="165"/>
      <c r="N183" s="167"/>
      <c r="O183" s="151" t="str">
        <f t="shared" ca="1" si="3"/>
        <v/>
      </c>
      <c r="P183" s="117" t="str">
        <f>IF(AND(tbVeiculos[[#This Row],[Marca]]&lt;&gt;"",tbVeiculos[[#This Row],[Placa]]&lt;&gt;""),tbVeiculos[[#This Row],[Marca]]&amp;"_"&amp;tbVeiculos[[#This Row],[Placa]],"")</f>
        <v/>
      </c>
      <c r="Q183" s="138" t="str">
        <f>IF(tbVeiculos[[#This Row],[Veículo]]="","",IFERROR((tbVeiculos[[#This Row],[Maior km]]-tbVeiculos[[#This Row],[Menor km]])/tbVeiculos[[#This Row],[Manutenções]],""))</f>
        <v/>
      </c>
      <c r="R183" s="138" t="str">
        <f>IF(tbVeiculos[[#This Row],[Veículo]]="","",IF(tbVeiculos[[#This Row],[Km de Cadastro]]="",0,tbVeiculos[[#This Row],[Km de Cadastro]]))</f>
        <v/>
      </c>
      <c r="S183" s="138" t="str">
        <f t="array" ref="S18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83" s="138" t="str">
        <f>IF(tbVeiculos[[#This Row],[Veículo]]="","",IFERROR(COUNTIF(tbManutencao[Veículo],tbVeiculos[[#This Row],[Veículo]]),""))</f>
        <v/>
      </c>
    </row>
    <row r="184" spans="2:20" ht="24.95" customHeight="1" x14ac:dyDescent="0.25">
      <c r="B184" s="162"/>
      <c r="C184" s="162"/>
      <c r="D184" s="162"/>
      <c r="E184" s="162"/>
      <c r="F184" s="162"/>
      <c r="G184" s="163"/>
      <c r="H184" s="80" t="str">
        <f>IF(tbVeiculos[[#This Row],[Veículo]]="","",IFERROR(SUMIF(tbFinanciamento[Veículo],tbVeiculos[[#This Row],[Veículo]],tbFinanciamento[Valor pago]),""))</f>
        <v/>
      </c>
      <c r="I184" s="80" t="str">
        <f>IF(tbVeiculos[[#This Row],[Veículo]]="","",IFERROR(tbVeiculos[[#This Row],[Total finaciamento (R$)]]-tbVeiculos[[#This Row],[Total pago (R$)]],0))</f>
        <v/>
      </c>
      <c r="J184" s="164"/>
      <c r="K184" s="165"/>
      <c r="L184" s="165"/>
      <c r="M184" s="165"/>
      <c r="N184" s="167"/>
      <c r="O184" s="151" t="str">
        <f t="shared" ca="1" si="3"/>
        <v/>
      </c>
      <c r="P184" s="117" t="str">
        <f>IF(AND(tbVeiculos[[#This Row],[Marca]]&lt;&gt;"",tbVeiculos[[#This Row],[Placa]]&lt;&gt;""),tbVeiculos[[#This Row],[Marca]]&amp;"_"&amp;tbVeiculos[[#This Row],[Placa]],"")</f>
        <v/>
      </c>
      <c r="Q184" s="138" t="str">
        <f>IF(tbVeiculos[[#This Row],[Veículo]]="","",IFERROR((tbVeiculos[[#This Row],[Maior km]]-tbVeiculos[[#This Row],[Menor km]])/tbVeiculos[[#This Row],[Manutenções]],""))</f>
        <v/>
      </c>
      <c r="R184" s="138" t="str">
        <f>IF(tbVeiculos[[#This Row],[Veículo]]="","",IF(tbVeiculos[[#This Row],[Km de Cadastro]]="",0,tbVeiculos[[#This Row],[Km de Cadastro]]))</f>
        <v/>
      </c>
      <c r="S184" s="138" t="str">
        <f t="array" ref="S18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84" s="138" t="str">
        <f>IF(tbVeiculos[[#This Row],[Veículo]]="","",IFERROR(COUNTIF(tbManutencao[Veículo],tbVeiculos[[#This Row],[Veículo]]),""))</f>
        <v/>
      </c>
    </row>
    <row r="185" spans="2:20" ht="24.95" customHeight="1" x14ac:dyDescent="0.25">
      <c r="B185" s="162"/>
      <c r="C185" s="162"/>
      <c r="D185" s="162"/>
      <c r="E185" s="162"/>
      <c r="F185" s="162"/>
      <c r="G185" s="163"/>
      <c r="H185" s="80" t="str">
        <f>IF(tbVeiculos[[#This Row],[Veículo]]="","",IFERROR(SUMIF(tbFinanciamento[Veículo],tbVeiculos[[#This Row],[Veículo]],tbFinanciamento[Valor pago]),""))</f>
        <v/>
      </c>
      <c r="I185" s="80" t="str">
        <f>IF(tbVeiculos[[#This Row],[Veículo]]="","",IFERROR(tbVeiculos[[#This Row],[Total finaciamento (R$)]]-tbVeiculos[[#This Row],[Total pago (R$)]],0))</f>
        <v/>
      </c>
      <c r="J185" s="164"/>
      <c r="K185" s="165"/>
      <c r="L185" s="165"/>
      <c r="M185" s="165"/>
      <c r="N185" s="167"/>
      <c r="O185" s="151" t="str">
        <f t="shared" ca="1" si="3"/>
        <v/>
      </c>
      <c r="P185" s="117" t="str">
        <f>IF(AND(tbVeiculos[[#This Row],[Marca]]&lt;&gt;"",tbVeiculos[[#This Row],[Placa]]&lt;&gt;""),tbVeiculos[[#This Row],[Marca]]&amp;"_"&amp;tbVeiculos[[#This Row],[Placa]],"")</f>
        <v/>
      </c>
      <c r="Q185" s="138" t="str">
        <f>IF(tbVeiculos[[#This Row],[Veículo]]="","",IFERROR((tbVeiculos[[#This Row],[Maior km]]-tbVeiculos[[#This Row],[Menor km]])/tbVeiculos[[#This Row],[Manutenções]],""))</f>
        <v/>
      </c>
      <c r="R185" s="138" t="str">
        <f>IF(tbVeiculos[[#This Row],[Veículo]]="","",IF(tbVeiculos[[#This Row],[Km de Cadastro]]="",0,tbVeiculos[[#This Row],[Km de Cadastro]]))</f>
        <v/>
      </c>
      <c r="S185" s="138" t="str">
        <f t="array" ref="S18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85" s="138" t="str">
        <f>IF(tbVeiculos[[#This Row],[Veículo]]="","",IFERROR(COUNTIF(tbManutencao[Veículo],tbVeiculos[[#This Row],[Veículo]]),""))</f>
        <v/>
      </c>
    </row>
    <row r="186" spans="2:20" ht="24.95" customHeight="1" x14ac:dyDescent="0.25">
      <c r="B186" s="162"/>
      <c r="C186" s="162"/>
      <c r="D186" s="162"/>
      <c r="E186" s="162"/>
      <c r="F186" s="162"/>
      <c r="G186" s="163"/>
      <c r="H186" s="80" t="str">
        <f>IF(tbVeiculos[[#This Row],[Veículo]]="","",IFERROR(SUMIF(tbFinanciamento[Veículo],tbVeiculos[[#This Row],[Veículo]],tbFinanciamento[Valor pago]),""))</f>
        <v/>
      </c>
      <c r="I186" s="80" t="str">
        <f>IF(tbVeiculos[[#This Row],[Veículo]]="","",IFERROR(tbVeiculos[[#This Row],[Total finaciamento (R$)]]-tbVeiculos[[#This Row],[Total pago (R$)]],0))</f>
        <v/>
      </c>
      <c r="J186" s="164"/>
      <c r="K186" s="165"/>
      <c r="L186" s="165"/>
      <c r="M186" s="165"/>
      <c r="N186" s="167"/>
      <c r="O186" s="151" t="str">
        <f t="shared" ca="1" si="3"/>
        <v/>
      </c>
      <c r="P186" s="117" t="str">
        <f>IF(AND(tbVeiculos[[#This Row],[Marca]]&lt;&gt;"",tbVeiculos[[#This Row],[Placa]]&lt;&gt;""),tbVeiculos[[#This Row],[Marca]]&amp;"_"&amp;tbVeiculos[[#This Row],[Placa]],"")</f>
        <v/>
      </c>
      <c r="Q186" s="138" t="str">
        <f>IF(tbVeiculos[[#This Row],[Veículo]]="","",IFERROR((tbVeiculos[[#This Row],[Maior km]]-tbVeiculos[[#This Row],[Menor km]])/tbVeiculos[[#This Row],[Manutenções]],""))</f>
        <v/>
      </c>
      <c r="R186" s="138" t="str">
        <f>IF(tbVeiculos[[#This Row],[Veículo]]="","",IF(tbVeiculos[[#This Row],[Km de Cadastro]]="",0,tbVeiculos[[#This Row],[Km de Cadastro]]))</f>
        <v/>
      </c>
      <c r="S186" s="138" t="str">
        <f t="array" ref="S18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86" s="138" t="str">
        <f>IF(tbVeiculos[[#This Row],[Veículo]]="","",IFERROR(COUNTIF(tbManutencao[Veículo],tbVeiculos[[#This Row],[Veículo]]),""))</f>
        <v/>
      </c>
    </row>
    <row r="187" spans="2:20" ht="24.95" customHeight="1" x14ac:dyDescent="0.25">
      <c r="B187" s="162"/>
      <c r="C187" s="162"/>
      <c r="D187" s="162"/>
      <c r="E187" s="162"/>
      <c r="F187" s="162"/>
      <c r="G187" s="163"/>
      <c r="H187" s="80" t="str">
        <f>IF(tbVeiculos[[#This Row],[Veículo]]="","",IFERROR(SUMIF(tbFinanciamento[Veículo],tbVeiculos[[#This Row],[Veículo]],tbFinanciamento[Valor pago]),""))</f>
        <v/>
      </c>
      <c r="I187" s="80" t="str">
        <f>IF(tbVeiculos[[#This Row],[Veículo]]="","",IFERROR(tbVeiculos[[#This Row],[Total finaciamento (R$)]]-tbVeiculos[[#This Row],[Total pago (R$)]],0))</f>
        <v/>
      </c>
      <c r="J187" s="164"/>
      <c r="K187" s="165"/>
      <c r="L187" s="165"/>
      <c r="M187" s="165"/>
      <c r="N187" s="167"/>
      <c r="O187" s="151" t="str">
        <f t="shared" ca="1" si="3"/>
        <v/>
      </c>
      <c r="P187" s="117" t="str">
        <f>IF(AND(tbVeiculos[[#This Row],[Marca]]&lt;&gt;"",tbVeiculos[[#This Row],[Placa]]&lt;&gt;""),tbVeiculos[[#This Row],[Marca]]&amp;"_"&amp;tbVeiculos[[#This Row],[Placa]],"")</f>
        <v/>
      </c>
      <c r="Q187" s="138" t="str">
        <f>IF(tbVeiculos[[#This Row],[Veículo]]="","",IFERROR((tbVeiculos[[#This Row],[Maior km]]-tbVeiculos[[#This Row],[Menor km]])/tbVeiculos[[#This Row],[Manutenções]],""))</f>
        <v/>
      </c>
      <c r="R187" s="138" t="str">
        <f>IF(tbVeiculos[[#This Row],[Veículo]]="","",IF(tbVeiculos[[#This Row],[Km de Cadastro]]="",0,tbVeiculos[[#This Row],[Km de Cadastro]]))</f>
        <v/>
      </c>
      <c r="S187" s="138" t="str">
        <f t="array" ref="S18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87" s="138" t="str">
        <f>IF(tbVeiculos[[#This Row],[Veículo]]="","",IFERROR(COUNTIF(tbManutencao[Veículo],tbVeiculos[[#This Row],[Veículo]]),""))</f>
        <v/>
      </c>
    </row>
    <row r="188" spans="2:20" ht="24.95" customHeight="1" x14ac:dyDescent="0.25">
      <c r="B188" s="162"/>
      <c r="C188" s="162"/>
      <c r="D188" s="162"/>
      <c r="E188" s="162"/>
      <c r="F188" s="162"/>
      <c r="G188" s="163"/>
      <c r="H188" s="80" t="str">
        <f>IF(tbVeiculos[[#This Row],[Veículo]]="","",IFERROR(SUMIF(tbFinanciamento[Veículo],tbVeiculos[[#This Row],[Veículo]],tbFinanciamento[Valor pago]),""))</f>
        <v/>
      </c>
      <c r="I188" s="80" t="str">
        <f>IF(tbVeiculos[[#This Row],[Veículo]]="","",IFERROR(tbVeiculos[[#This Row],[Total finaciamento (R$)]]-tbVeiculos[[#This Row],[Total pago (R$)]],0))</f>
        <v/>
      </c>
      <c r="J188" s="164"/>
      <c r="K188" s="165"/>
      <c r="L188" s="165"/>
      <c r="M188" s="165"/>
      <c r="N188" s="167"/>
      <c r="O188" s="151" t="str">
        <f t="shared" ca="1" si="3"/>
        <v/>
      </c>
      <c r="P188" s="117" t="str">
        <f>IF(AND(tbVeiculos[[#This Row],[Marca]]&lt;&gt;"",tbVeiculos[[#This Row],[Placa]]&lt;&gt;""),tbVeiculos[[#This Row],[Marca]]&amp;"_"&amp;tbVeiculos[[#This Row],[Placa]],"")</f>
        <v/>
      </c>
      <c r="Q188" s="138" t="str">
        <f>IF(tbVeiculos[[#This Row],[Veículo]]="","",IFERROR((tbVeiculos[[#This Row],[Maior km]]-tbVeiculos[[#This Row],[Menor km]])/tbVeiculos[[#This Row],[Manutenções]],""))</f>
        <v/>
      </c>
      <c r="R188" s="138" t="str">
        <f>IF(tbVeiculos[[#This Row],[Veículo]]="","",IF(tbVeiculos[[#This Row],[Km de Cadastro]]="",0,tbVeiculos[[#This Row],[Km de Cadastro]]))</f>
        <v/>
      </c>
      <c r="S188" s="138" t="str">
        <f t="array" ref="S18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88" s="138" t="str">
        <f>IF(tbVeiculos[[#This Row],[Veículo]]="","",IFERROR(COUNTIF(tbManutencao[Veículo],tbVeiculos[[#This Row],[Veículo]]),""))</f>
        <v/>
      </c>
    </row>
    <row r="189" spans="2:20" ht="24.95" customHeight="1" x14ac:dyDescent="0.25">
      <c r="B189" s="162"/>
      <c r="C189" s="162"/>
      <c r="D189" s="162"/>
      <c r="E189" s="162"/>
      <c r="F189" s="162"/>
      <c r="G189" s="163"/>
      <c r="H189" s="80" t="str">
        <f>IF(tbVeiculos[[#This Row],[Veículo]]="","",IFERROR(SUMIF(tbFinanciamento[Veículo],tbVeiculos[[#This Row],[Veículo]],tbFinanciamento[Valor pago]),""))</f>
        <v/>
      </c>
      <c r="I189" s="80" t="str">
        <f>IF(tbVeiculos[[#This Row],[Veículo]]="","",IFERROR(tbVeiculos[[#This Row],[Total finaciamento (R$)]]-tbVeiculos[[#This Row],[Total pago (R$)]],0))</f>
        <v/>
      </c>
      <c r="J189" s="164"/>
      <c r="K189" s="165"/>
      <c r="L189" s="165"/>
      <c r="M189" s="165"/>
      <c r="N189" s="167"/>
      <c r="O189" s="151" t="str">
        <f t="shared" ca="1" si="3"/>
        <v/>
      </c>
      <c r="P189" s="117" t="str">
        <f>IF(AND(tbVeiculos[[#This Row],[Marca]]&lt;&gt;"",tbVeiculos[[#This Row],[Placa]]&lt;&gt;""),tbVeiculos[[#This Row],[Marca]]&amp;"_"&amp;tbVeiculos[[#This Row],[Placa]],"")</f>
        <v/>
      </c>
      <c r="Q189" s="138" t="str">
        <f>IF(tbVeiculos[[#This Row],[Veículo]]="","",IFERROR((tbVeiculos[[#This Row],[Maior km]]-tbVeiculos[[#This Row],[Menor km]])/tbVeiculos[[#This Row],[Manutenções]],""))</f>
        <v/>
      </c>
      <c r="R189" s="138" t="str">
        <f>IF(tbVeiculos[[#This Row],[Veículo]]="","",IF(tbVeiculos[[#This Row],[Km de Cadastro]]="",0,tbVeiculos[[#This Row],[Km de Cadastro]]))</f>
        <v/>
      </c>
      <c r="S189" s="138" t="str">
        <f t="array" ref="S18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89" s="138" t="str">
        <f>IF(tbVeiculos[[#This Row],[Veículo]]="","",IFERROR(COUNTIF(tbManutencao[Veículo],tbVeiculos[[#This Row],[Veículo]]),""))</f>
        <v/>
      </c>
    </row>
    <row r="190" spans="2:20" ht="24.95" customHeight="1" x14ac:dyDescent="0.25">
      <c r="B190" s="162"/>
      <c r="C190" s="162"/>
      <c r="D190" s="162"/>
      <c r="E190" s="162"/>
      <c r="F190" s="162"/>
      <c r="G190" s="163"/>
      <c r="H190" s="80" t="str">
        <f>IF(tbVeiculos[[#This Row],[Veículo]]="","",IFERROR(SUMIF(tbFinanciamento[Veículo],tbVeiculos[[#This Row],[Veículo]],tbFinanciamento[Valor pago]),""))</f>
        <v/>
      </c>
      <c r="I190" s="80" t="str">
        <f>IF(tbVeiculos[[#This Row],[Veículo]]="","",IFERROR(tbVeiculos[[#This Row],[Total finaciamento (R$)]]-tbVeiculos[[#This Row],[Total pago (R$)]],0))</f>
        <v/>
      </c>
      <c r="J190" s="164"/>
      <c r="K190" s="165"/>
      <c r="L190" s="165"/>
      <c r="M190" s="165"/>
      <c r="N190" s="167"/>
      <c r="O190" s="151" t="str">
        <f t="shared" ca="1" si="3"/>
        <v/>
      </c>
      <c r="P190" s="117" t="str">
        <f>IF(AND(tbVeiculos[[#This Row],[Marca]]&lt;&gt;"",tbVeiculos[[#This Row],[Placa]]&lt;&gt;""),tbVeiculos[[#This Row],[Marca]]&amp;"_"&amp;tbVeiculos[[#This Row],[Placa]],"")</f>
        <v/>
      </c>
      <c r="Q190" s="138" t="str">
        <f>IF(tbVeiculos[[#This Row],[Veículo]]="","",IFERROR((tbVeiculos[[#This Row],[Maior km]]-tbVeiculos[[#This Row],[Menor km]])/tbVeiculos[[#This Row],[Manutenções]],""))</f>
        <v/>
      </c>
      <c r="R190" s="138" t="str">
        <f>IF(tbVeiculos[[#This Row],[Veículo]]="","",IF(tbVeiculos[[#This Row],[Km de Cadastro]]="",0,tbVeiculos[[#This Row],[Km de Cadastro]]))</f>
        <v/>
      </c>
      <c r="S190" s="138" t="str">
        <f t="array" ref="S19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90" s="138" t="str">
        <f>IF(tbVeiculos[[#This Row],[Veículo]]="","",IFERROR(COUNTIF(tbManutencao[Veículo],tbVeiculos[[#This Row],[Veículo]]),""))</f>
        <v/>
      </c>
    </row>
    <row r="191" spans="2:20" ht="24.95" customHeight="1" x14ac:dyDescent="0.25">
      <c r="B191" s="162"/>
      <c r="C191" s="162"/>
      <c r="D191" s="162"/>
      <c r="E191" s="162"/>
      <c r="F191" s="162"/>
      <c r="G191" s="163"/>
      <c r="H191" s="80" t="str">
        <f>IF(tbVeiculos[[#This Row],[Veículo]]="","",IFERROR(SUMIF(tbFinanciamento[Veículo],tbVeiculos[[#This Row],[Veículo]],tbFinanciamento[Valor pago]),""))</f>
        <v/>
      </c>
      <c r="I191" s="80" t="str">
        <f>IF(tbVeiculos[[#This Row],[Veículo]]="","",IFERROR(tbVeiculos[[#This Row],[Total finaciamento (R$)]]-tbVeiculos[[#This Row],[Total pago (R$)]],0))</f>
        <v/>
      </c>
      <c r="J191" s="164"/>
      <c r="K191" s="165"/>
      <c r="L191" s="165"/>
      <c r="M191" s="165"/>
      <c r="N191" s="167"/>
      <c r="O191" s="151" t="str">
        <f t="shared" ca="1" si="3"/>
        <v/>
      </c>
      <c r="P191" s="117" t="str">
        <f>IF(AND(tbVeiculos[[#This Row],[Marca]]&lt;&gt;"",tbVeiculos[[#This Row],[Placa]]&lt;&gt;""),tbVeiculos[[#This Row],[Marca]]&amp;"_"&amp;tbVeiculos[[#This Row],[Placa]],"")</f>
        <v/>
      </c>
      <c r="Q191" s="138" t="str">
        <f>IF(tbVeiculos[[#This Row],[Veículo]]="","",IFERROR((tbVeiculos[[#This Row],[Maior km]]-tbVeiculos[[#This Row],[Menor km]])/tbVeiculos[[#This Row],[Manutenções]],""))</f>
        <v/>
      </c>
      <c r="R191" s="138" t="str">
        <f>IF(tbVeiculos[[#This Row],[Veículo]]="","",IF(tbVeiculos[[#This Row],[Km de Cadastro]]="",0,tbVeiculos[[#This Row],[Km de Cadastro]]))</f>
        <v/>
      </c>
      <c r="S191" s="138" t="str">
        <f t="array" ref="S19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91" s="138" t="str">
        <f>IF(tbVeiculos[[#This Row],[Veículo]]="","",IFERROR(COUNTIF(tbManutencao[Veículo],tbVeiculos[[#This Row],[Veículo]]),""))</f>
        <v/>
      </c>
    </row>
    <row r="192" spans="2:20" ht="24.95" customHeight="1" x14ac:dyDescent="0.25">
      <c r="B192" s="162"/>
      <c r="C192" s="162"/>
      <c r="D192" s="162"/>
      <c r="E192" s="162"/>
      <c r="F192" s="162"/>
      <c r="G192" s="163"/>
      <c r="H192" s="80" t="str">
        <f>IF(tbVeiculos[[#This Row],[Veículo]]="","",IFERROR(SUMIF(tbFinanciamento[Veículo],tbVeiculos[[#This Row],[Veículo]],tbFinanciamento[Valor pago]),""))</f>
        <v/>
      </c>
      <c r="I192" s="80" t="str">
        <f>IF(tbVeiculos[[#This Row],[Veículo]]="","",IFERROR(tbVeiculos[[#This Row],[Total finaciamento (R$)]]-tbVeiculos[[#This Row],[Total pago (R$)]],0))</f>
        <v/>
      </c>
      <c r="J192" s="164"/>
      <c r="K192" s="165"/>
      <c r="L192" s="165"/>
      <c r="M192" s="165"/>
      <c r="N192" s="167"/>
      <c r="O192" s="151" t="str">
        <f t="shared" ca="1" si="3"/>
        <v/>
      </c>
      <c r="P192" s="117" t="str">
        <f>IF(AND(tbVeiculos[[#This Row],[Marca]]&lt;&gt;"",tbVeiculos[[#This Row],[Placa]]&lt;&gt;""),tbVeiculos[[#This Row],[Marca]]&amp;"_"&amp;tbVeiculos[[#This Row],[Placa]],"")</f>
        <v/>
      </c>
      <c r="Q192" s="138" t="str">
        <f>IF(tbVeiculos[[#This Row],[Veículo]]="","",IFERROR((tbVeiculos[[#This Row],[Maior km]]-tbVeiculos[[#This Row],[Menor km]])/tbVeiculos[[#This Row],[Manutenções]],""))</f>
        <v/>
      </c>
      <c r="R192" s="138" t="str">
        <f>IF(tbVeiculos[[#This Row],[Veículo]]="","",IF(tbVeiculos[[#This Row],[Km de Cadastro]]="",0,tbVeiculos[[#This Row],[Km de Cadastro]]))</f>
        <v/>
      </c>
      <c r="S192" s="138" t="str">
        <f t="array" ref="S19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92" s="138" t="str">
        <f>IF(tbVeiculos[[#This Row],[Veículo]]="","",IFERROR(COUNTIF(tbManutencao[Veículo],tbVeiculos[[#This Row],[Veículo]]),""))</f>
        <v/>
      </c>
    </row>
    <row r="193" spans="2:20" ht="24.95" customHeight="1" x14ac:dyDescent="0.25">
      <c r="B193" s="162"/>
      <c r="C193" s="162"/>
      <c r="D193" s="162"/>
      <c r="E193" s="162"/>
      <c r="F193" s="162"/>
      <c r="G193" s="163"/>
      <c r="H193" s="80" t="str">
        <f>IF(tbVeiculos[[#This Row],[Veículo]]="","",IFERROR(SUMIF(tbFinanciamento[Veículo],tbVeiculos[[#This Row],[Veículo]],tbFinanciamento[Valor pago]),""))</f>
        <v/>
      </c>
      <c r="I193" s="80" t="str">
        <f>IF(tbVeiculos[[#This Row],[Veículo]]="","",IFERROR(tbVeiculos[[#This Row],[Total finaciamento (R$)]]-tbVeiculos[[#This Row],[Total pago (R$)]],0))</f>
        <v/>
      </c>
      <c r="J193" s="164"/>
      <c r="K193" s="165"/>
      <c r="L193" s="165"/>
      <c r="M193" s="165"/>
      <c r="N193" s="167"/>
      <c r="O193" s="151" t="str">
        <f t="shared" ca="1" si="3"/>
        <v/>
      </c>
      <c r="P193" s="117" t="str">
        <f>IF(AND(tbVeiculos[[#This Row],[Marca]]&lt;&gt;"",tbVeiculos[[#This Row],[Placa]]&lt;&gt;""),tbVeiculos[[#This Row],[Marca]]&amp;"_"&amp;tbVeiculos[[#This Row],[Placa]],"")</f>
        <v/>
      </c>
      <c r="Q193" s="138" t="str">
        <f>IF(tbVeiculos[[#This Row],[Veículo]]="","",IFERROR((tbVeiculos[[#This Row],[Maior km]]-tbVeiculos[[#This Row],[Menor km]])/tbVeiculos[[#This Row],[Manutenções]],""))</f>
        <v/>
      </c>
      <c r="R193" s="138" t="str">
        <f>IF(tbVeiculos[[#This Row],[Veículo]]="","",IF(tbVeiculos[[#This Row],[Km de Cadastro]]="",0,tbVeiculos[[#This Row],[Km de Cadastro]]))</f>
        <v/>
      </c>
      <c r="S193" s="138" t="str">
        <f t="array" ref="S19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93" s="138" t="str">
        <f>IF(tbVeiculos[[#This Row],[Veículo]]="","",IFERROR(COUNTIF(tbManutencao[Veículo],tbVeiculos[[#This Row],[Veículo]]),""))</f>
        <v/>
      </c>
    </row>
    <row r="194" spans="2:20" ht="24.95" customHeight="1" x14ac:dyDescent="0.25">
      <c r="B194" s="162"/>
      <c r="C194" s="162"/>
      <c r="D194" s="162"/>
      <c r="E194" s="162"/>
      <c r="F194" s="162"/>
      <c r="G194" s="163"/>
      <c r="H194" s="80" t="str">
        <f>IF(tbVeiculos[[#This Row],[Veículo]]="","",IFERROR(SUMIF(tbFinanciamento[Veículo],tbVeiculos[[#This Row],[Veículo]],tbFinanciamento[Valor pago]),""))</f>
        <v/>
      </c>
      <c r="I194" s="80" t="str">
        <f>IF(tbVeiculos[[#This Row],[Veículo]]="","",IFERROR(tbVeiculos[[#This Row],[Total finaciamento (R$)]]-tbVeiculos[[#This Row],[Total pago (R$)]],0))</f>
        <v/>
      </c>
      <c r="J194" s="164"/>
      <c r="K194" s="165"/>
      <c r="L194" s="165"/>
      <c r="M194" s="165"/>
      <c r="N194" s="167"/>
      <c r="O194" s="151" t="str">
        <f t="shared" ca="1" si="3"/>
        <v/>
      </c>
      <c r="P194" s="117" t="str">
        <f>IF(AND(tbVeiculos[[#This Row],[Marca]]&lt;&gt;"",tbVeiculos[[#This Row],[Placa]]&lt;&gt;""),tbVeiculos[[#This Row],[Marca]]&amp;"_"&amp;tbVeiculos[[#This Row],[Placa]],"")</f>
        <v/>
      </c>
      <c r="Q194" s="138" t="str">
        <f>IF(tbVeiculos[[#This Row],[Veículo]]="","",IFERROR((tbVeiculos[[#This Row],[Maior km]]-tbVeiculos[[#This Row],[Menor km]])/tbVeiculos[[#This Row],[Manutenções]],""))</f>
        <v/>
      </c>
      <c r="R194" s="138" t="str">
        <f>IF(tbVeiculos[[#This Row],[Veículo]]="","",IF(tbVeiculos[[#This Row],[Km de Cadastro]]="",0,tbVeiculos[[#This Row],[Km de Cadastro]]))</f>
        <v/>
      </c>
      <c r="S194" s="138" t="str">
        <f t="array" ref="S19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94" s="138" t="str">
        <f>IF(tbVeiculos[[#This Row],[Veículo]]="","",IFERROR(COUNTIF(tbManutencao[Veículo],tbVeiculos[[#This Row],[Veículo]]),""))</f>
        <v/>
      </c>
    </row>
    <row r="195" spans="2:20" ht="24.95" customHeight="1" x14ac:dyDescent="0.25">
      <c r="B195" s="162"/>
      <c r="C195" s="162"/>
      <c r="D195" s="162"/>
      <c r="E195" s="162"/>
      <c r="F195" s="162"/>
      <c r="G195" s="163"/>
      <c r="H195" s="80" t="str">
        <f>IF(tbVeiculos[[#This Row],[Veículo]]="","",IFERROR(SUMIF(tbFinanciamento[Veículo],tbVeiculos[[#This Row],[Veículo]],tbFinanciamento[Valor pago]),""))</f>
        <v/>
      </c>
      <c r="I195" s="80" t="str">
        <f>IF(tbVeiculos[[#This Row],[Veículo]]="","",IFERROR(tbVeiculos[[#This Row],[Total finaciamento (R$)]]-tbVeiculos[[#This Row],[Total pago (R$)]],0))</f>
        <v/>
      </c>
      <c r="J195" s="164"/>
      <c r="K195" s="165"/>
      <c r="L195" s="165"/>
      <c r="M195" s="165"/>
      <c r="N195" s="167"/>
      <c r="O195" s="151" t="str">
        <f t="shared" ca="1" si="3"/>
        <v/>
      </c>
      <c r="P195" s="117" t="str">
        <f>IF(AND(tbVeiculos[[#This Row],[Marca]]&lt;&gt;"",tbVeiculos[[#This Row],[Placa]]&lt;&gt;""),tbVeiculos[[#This Row],[Marca]]&amp;"_"&amp;tbVeiculos[[#This Row],[Placa]],"")</f>
        <v/>
      </c>
      <c r="Q195" s="138" t="str">
        <f>IF(tbVeiculos[[#This Row],[Veículo]]="","",IFERROR((tbVeiculos[[#This Row],[Maior km]]-tbVeiculos[[#This Row],[Menor km]])/tbVeiculos[[#This Row],[Manutenções]],""))</f>
        <v/>
      </c>
      <c r="R195" s="138" t="str">
        <f>IF(tbVeiculos[[#This Row],[Veículo]]="","",IF(tbVeiculos[[#This Row],[Km de Cadastro]]="",0,tbVeiculos[[#This Row],[Km de Cadastro]]))</f>
        <v/>
      </c>
      <c r="S195" s="138" t="str">
        <f t="array" ref="S19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95" s="138" t="str">
        <f>IF(tbVeiculos[[#This Row],[Veículo]]="","",IFERROR(COUNTIF(tbManutencao[Veículo],tbVeiculos[[#This Row],[Veículo]]),""))</f>
        <v/>
      </c>
    </row>
    <row r="196" spans="2:20" ht="24.95" customHeight="1" x14ac:dyDescent="0.25">
      <c r="B196" s="162"/>
      <c r="C196" s="162"/>
      <c r="D196" s="162"/>
      <c r="E196" s="162"/>
      <c r="F196" s="162"/>
      <c r="G196" s="163"/>
      <c r="H196" s="80" t="str">
        <f>IF(tbVeiculos[[#This Row],[Veículo]]="","",IFERROR(SUMIF(tbFinanciamento[Veículo],tbVeiculos[[#This Row],[Veículo]],tbFinanciamento[Valor pago]),""))</f>
        <v/>
      </c>
      <c r="I196" s="80" t="str">
        <f>IF(tbVeiculos[[#This Row],[Veículo]]="","",IFERROR(tbVeiculos[[#This Row],[Total finaciamento (R$)]]-tbVeiculos[[#This Row],[Total pago (R$)]],0))</f>
        <v/>
      </c>
      <c r="J196" s="164"/>
      <c r="K196" s="165"/>
      <c r="L196" s="165"/>
      <c r="M196" s="165"/>
      <c r="N196" s="167"/>
      <c r="O196" s="151" t="str">
        <f t="shared" ca="1" si="3"/>
        <v/>
      </c>
      <c r="P196" s="117" t="str">
        <f>IF(AND(tbVeiculos[[#This Row],[Marca]]&lt;&gt;"",tbVeiculos[[#This Row],[Placa]]&lt;&gt;""),tbVeiculos[[#This Row],[Marca]]&amp;"_"&amp;tbVeiculos[[#This Row],[Placa]],"")</f>
        <v/>
      </c>
      <c r="Q196" s="138" t="str">
        <f>IF(tbVeiculos[[#This Row],[Veículo]]="","",IFERROR((tbVeiculos[[#This Row],[Maior km]]-tbVeiculos[[#This Row],[Menor km]])/tbVeiculos[[#This Row],[Manutenções]],""))</f>
        <v/>
      </c>
      <c r="R196" s="138" t="str">
        <f>IF(tbVeiculos[[#This Row],[Veículo]]="","",IF(tbVeiculos[[#This Row],[Km de Cadastro]]="",0,tbVeiculos[[#This Row],[Km de Cadastro]]))</f>
        <v/>
      </c>
      <c r="S196" s="138" t="str">
        <f t="array" ref="S19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96" s="138" t="str">
        <f>IF(tbVeiculos[[#This Row],[Veículo]]="","",IFERROR(COUNTIF(tbManutencao[Veículo],tbVeiculos[[#This Row],[Veículo]]),""))</f>
        <v/>
      </c>
    </row>
    <row r="197" spans="2:20" ht="24.95" customHeight="1" x14ac:dyDescent="0.25">
      <c r="B197" s="162"/>
      <c r="C197" s="162"/>
      <c r="D197" s="162"/>
      <c r="E197" s="162"/>
      <c r="F197" s="162"/>
      <c r="G197" s="163"/>
      <c r="H197" s="80" t="str">
        <f>IF(tbVeiculos[[#This Row],[Veículo]]="","",IFERROR(SUMIF(tbFinanciamento[Veículo],tbVeiculos[[#This Row],[Veículo]],tbFinanciamento[Valor pago]),""))</f>
        <v/>
      </c>
      <c r="I197" s="80" t="str">
        <f>IF(tbVeiculos[[#This Row],[Veículo]]="","",IFERROR(tbVeiculos[[#This Row],[Total finaciamento (R$)]]-tbVeiculos[[#This Row],[Total pago (R$)]],0))</f>
        <v/>
      </c>
      <c r="J197" s="164"/>
      <c r="K197" s="165"/>
      <c r="L197" s="165"/>
      <c r="M197" s="165"/>
      <c r="N197" s="167"/>
      <c r="O197" s="151" t="str">
        <f t="shared" ca="1" si="3"/>
        <v/>
      </c>
      <c r="P197" s="117" t="str">
        <f>IF(AND(tbVeiculos[[#This Row],[Marca]]&lt;&gt;"",tbVeiculos[[#This Row],[Placa]]&lt;&gt;""),tbVeiculos[[#This Row],[Marca]]&amp;"_"&amp;tbVeiculos[[#This Row],[Placa]],"")</f>
        <v/>
      </c>
      <c r="Q197" s="138" t="str">
        <f>IF(tbVeiculos[[#This Row],[Veículo]]="","",IFERROR((tbVeiculos[[#This Row],[Maior km]]-tbVeiculos[[#This Row],[Menor km]])/tbVeiculos[[#This Row],[Manutenções]],""))</f>
        <v/>
      </c>
      <c r="R197" s="138" t="str">
        <f>IF(tbVeiculos[[#This Row],[Veículo]]="","",IF(tbVeiculos[[#This Row],[Km de Cadastro]]="",0,tbVeiculos[[#This Row],[Km de Cadastro]]))</f>
        <v/>
      </c>
      <c r="S197" s="138" t="str">
        <f t="array" ref="S19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97" s="138" t="str">
        <f>IF(tbVeiculos[[#This Row],[Veículo]]="","",IFERROR(COUNTIF(tbManutencao[Veículo],tbVeiculos[[#This Row],[Veículo]]),""))</f>
        <v/>
      </c>
    </row>
    <row r="198" spans="2:20" ht="24.95" customHeight="1" x14ac:dyDescent="0.25">
      <c r="B198" s="162"/>
      <c r="C198" s="162"/>
      <c r="D198" s="162"/>
      <c r="E198" s="162"/>
      <c r="F198" s="162"/>
      <c r="G198" s="163"/>
      <c r="H198" s="80" t="str">
        <f>IF(tbVeiculos[[#This Row],[Veículo]]="","",IFERROR(SUMIF(tbFinanciamento[Veículo],tbVeiculos[[#This Row],[Veículo]],tbFinanciamento[Valor pago]),""))</f>
        <v/>
      </c>
      <c r="I198" s="80" t="str">
        <f>IF(tbVeiculos[[#This Row],[Veículo]]="","",IFERROR(tbVeiculos[[#This Row],[Total finaciamento (R$)]]-tbVeiculos[[#This Row],[Total pago (R$)]],0))</f>
        <v/>
      </c>
      <c r="J198" s="164"/>
      <c r="K198" s="165"/>
      <c r="L198" s="165"/>
      <c r="M198" s="165"/>
      <c r="N198" s="167"/>
      <c r="O198" s="151" t="str">
        <f t="shared" ca="1" si="3"/>
        <v/>
      </c>
      <c r="P198" s="117" t="str">
        <f>IF(AND(tbVeiculos[[#This Row],[Marca]]&lt;&gt;"",tbVeiculos[[#This Row],[Placa]]&lt;&gt;""),tbVeiculos[[#This Row],[Marca]]&amp;"_"&amp;tbVeiculos[[#This Row],[Placa]],"")</f>
        <v/>
      </c>
      <c r="Q198" s="138" t="str">
        <f>IF(tbVeiculos[[#This Row],[Veículo]]="","",IFERROR((tbVeiculos[[#This Row],[Maior km]]-tbVeiculos[[#This Row],[Menor km]])/tbVeiculos[[#This Row],[Manutenções]],""))</f>
        <v/>
      </c>
      <c r="R198" s="138" t="str">
        <f>IF(tbVeiculos[[#This Row],[Veículo]]="","",IF(tbVeiculos[[#This Row],[Km de Cadastro]]="",0,tbVeiculos[[#This Row],[Km de Cadastro]]))</f>
        <v/>
      </c>
      <c r="S198" s="138" t="str">
        <f t="array" ref="S19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98" s="138" t="str">
        <f>IF(tbVeiculos[[#This Row],[Veículo]]="","",IFERROR(COUNTIF(tbManutencao[Veículo],tbVeiculos[[#This Row],[Veículo]]),""))</f>
        <v/>
      </c>
    </row>
    <row r="199" spans="2:20" ht="24.95" customHeight="1" x14ac:dyDescent="0.25">
      <c r="B199" s="162"/>
      <c r="C199" s="162"/>
      <c r="D199" s="162"/>
      <c r="E199" s="162"/>
      <c r="F199" s="162"/>
      <c r="G199" s="163"/>
      <c r="H199" s="80" t="str">
        <f>IF(tbVeiculos[[#This Row],[Veículo]]="","",IFERROR(SUMIF(tbFinanciamento[Veículo],tbVeiculos[[#This Row],[Veículo]],tbFinanciamento[Valor pago]),""))</f>
        <v/>
      </c>
      <c r="I199" s="80" t="str">
        <f>IF(tbVeiculos[[#This Row],[Veículo]]="","",IFERROR(tbVeiculos[[#This Row],[Total finaciamento (R$)]]-tbVeiculos[[#This Row],[Total pago (R$)]],0))</f>
        <v/>
      </c>
      <c r="J199" s="164"/>
      <c r="K199" s="165"/>
      <c r="L199" s="165"/>
      <c r="M199" s="165"/>
      <c r="N199" s="167"/>
      <c r="O199" s="151" t="str">
        <f t="shared" ca="1" si="3"/>
        <v/>
      </c>
      <c r="P199" s="117" t="str">
        <f>IF(AND(tbVeiculos[[#This Row],[Marca]]&lt;&gt;"",tbVeiculos[[#This Row],[Placa]]&lt;&gt;""),tbVeiculos[[#This Row],[Marca]]&amp;"_"&amp;tbVeiculos[[#This Row],[Placa]],"")</f>
        <v/>
      </c>
      <c r="Q199" s="138" t="str">
        <f>IF(tbVeiculos[[#This Row],[Veículo]]="","",IFERROR((tbVeiculos[[#This Row],[Maior km]]-tbVeiculos[[#This Row],[Menor km]])/tbVeiculos[[#This Row],[Manutenções]],""))</f>
        <v/>
      </c>
      <c r="R199" s="138" t="str">
        <f>IF(tbVeiculos[[#This Row],[Veículo]]="","",IF(tbVeiculos[[#This Row],[Km de Cadastro]]="",0,tbVeiculos[[#This Row],[Km de Cadastro]]))</f>
        <v/>
      </c>
      <c r="S199" s="138" t="str">
        <f t="array" ref="S19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199" s="138" t="str">
        <f>IF(tbVeiculos[[#This Row],[Veículo]]="","",IFERROR(COUNTIF(tbManutencao[Veículo],tbVeiculos[[#This Row],[Veículo]]),""))</f>
        <v/>
      </c>
    </row>
    <row r="200" spans="2:20" ht="24.95" customHeight="1" x14ac:dyDescent="0.25">
      <c r="B200" s="162"/>
      <c r="C200" s="162"/>
      <c r="D200" s="162"/>
      <c r="E200" s="162"/>
      <c r="F200" s="162"/>
      <c r="G200" s="163"/>
      <c r="H200" s="80" t="str">
        <f>IF(tbVeiculos[[#This Row],[Veículo]]="","",IFERROR(SUMIF(tbFinanciamento[Veículo],tbVeiculos[[#This Row],[Veículo]],tbFinanciamento[Valor pago]),""))</f>
        <v/>
      </c>
      <c r="I200" s="80" t="str">
        <f>IF(tbVeiculos[[#This Row],[Veículo]]="","",IFERROR(tbVeiculos[[#This Row],[Total finaciamento (R$)]]-tbVeiculos[[#This Row],[Total pago (R$)]],0))</f>
        <v/>
      </c>
      <c r="J200" s="164"/>
      <c r="K200" s="165"/>
      <c r="L200" s="165"/>
      <c r="M200" s="165"/>
      <c r="N200" s="167"/>
      <c r="O200" s="151" t="str">
        <f t="shared" ref="O200:O263" ca="1" si="4">IF(B200="","",IF(N200="","Preencha a data ao lado",IF(N200&lt;TODAY(),"Atrasado",IF(AND(N200&gt;=TODAY(),N200&lt;=EOMONTH(TODAY(),0)),"Vence esse mês",IF(N200&gt;TODAY(),"Em dia")))))</f>
        <v/>
      </c>
      <c r="P200" s="117" t="str">
        <f>IF(AND(tbVeiculos[[#This Row],[Marca]]&lt;&gt;"",tbVeiculos[[#This Row],[Placa]]&lt;&gt;""),tbVeiculos[[#This Row],[Marca]]&amp;"_"&amp;tbVeiculos[[#This Row],[Placa]],"")</f>
        <v/>
      </c>
      <c r="Q200" s="138" t="str">
        <f>IF(tbVeiculos[[#This Row],[Veículo]]="","",IFERROR((tbVeiculos[[#This Row],[Maior km]]-tbVeiculos[[#This Row],[Menor km]])/tbVeiculos[[#This Row],[Manutenções]],""))</f>
        <v/>
      </c>
      <c r="R200" s="138" t="str">
        <f>IF(tbVeiculos[[#This Row],[Veículo]]="","",IF(tbVeiculos[[#This Row],[Km de Cadastro]]="",0,tbVeiculos[[#This Row],[Km de Cadastro]]))</f>
        <v/>
      </c>
      <c r="S200" s="138" t="str">
        <f t="array" ref="S20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00" s="138" t="str">
        <f>IF(tbVeiculos[[#This Row],[Veículo]]="","",IFERROR(COUNTIF(tbManutencao[Veículo],tbVeiculos[[#This Row],[Veículo]]),""))</f>
        <v/>
      </c>
    </row>
    <row r="201" spans="2:20" ht="24.95" customHeight="1" x14ac:dyDescent="0.25">
      <c r="B201" s="162"/>
      <c r="C201" s="162"/>
      <c r="D201" s="162"/>
      <c r="E201" s="162"/>
      <c r="F201" s="162"/>
      <c r="G201" s="163"/>
      <c r="H201" s="80" t="str">
        <f>IF(tbVeiculos[[#This Row],[Veículo]]="","",IFERROR(SUMIF(tbFinanciamento[Veículo],tbVeiculos[[#This Row],[Veículo]],tbFinanciamento[Valor pago]),""))</f>
        <v/>
      </c>
      <c r="I201" s="80" t="str">
        <f>IF(tbVeiculos[[#This Row],[Veículo]]="","",IFERROR(tbVeiculos[[#This Row],[Total finaciamento (R$)]]-tbVeiculos[[#This Row],[Total pago (R$)]],0))</f>
        <v/>
      </c>
      <c r="J201" s="164"/>
      <c r="K201" s="165"/>
      <c r="L201" s="165"/>
      <c r="M201" s="165"/>
      <c r="N201" s="167"/>
      <c r="O201" s="151" t="str">
        <f t="shared" ca="1" si="4"/>
        <v/>
      </c>
      <c r="P201" s="117" t="str">
        <f>IF(AND(tbVeiculos[[#This Row],[Marca]]&lt;&gt;"",tbVeiculos[[#This Row],[Placa]]&lt;&gt;""),tbVeiculos[[#This Row],[Marca]]&amp;"_"&amp;tbVeiculos[[#This Row],[Placa]],"")</f>
        <v/>
      </c>
      <c r="Q201" s="138" t="str">
        <f>IF(tbVeiculos[[#This Row],[Veículo]]="","",IFERROR((tbVeiculos[[#This Row],[Maior km]]-tbVeiculos[[#This Row],[Menor km]])/tbVeiculos[[#This Row],[Manutenções]],""))</f>
        <v/>
      </c>
      <c r="R201" s="138" t="str">
        <f>IF(tbVeiculos[[#This Row],[Veículo]]="","",IF(tbVeiculos[[#This Row],[Km de Cadastro]]="",0,tbVeiculos[[#This Row],[Km de Cadastro]]))</f>
        <v/>
      </c>
      <c r="S201" s="138" t="str">
        <f t="array" ref="S20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01" s="138" t="str">
        <f>IF(tbVeiculos[[#This Row],[Veículo]]="","",IFERROR(COUNTIF(tbManutencao[Veículo],tbVeiculos[[#This Row],[Veículo]]),""))</f>
        <v/>
      </c>
    </row>
    <row r="202" spans="2:20" ht="24.95" customHeight="1" x14ac:dyDescent="0.25">
      <c r="B202" s="162"/>
      <c r="C202" s="162"/>
      <c r="D202" s="162"/>
      <c r="E202" s="162"/>
      <c r="F202" s="162"/>
      <c r="G202" s="163"/>
      <c r="H202" s="80" t="str">
        <f>IF(tbVeiculos[[#This Row],[Veículo]]="","",IFERROR(SUMIF(tbFinanciamento[Veículo],tbVeiculos[[#This Row],[Veículo]],tbFinanciamento[Valor pago]),""))</f>
        <v/>
      </c>
      <c r="I202" s="80" t="str">
        <f>IF(tbVeiculos[[#This Row],[Veículo]]="","",IFERROR(tbVeiculos[[#This Row],[Total finaciamento (R$)]]-tbVeiculos[[#This Row],[Total pago (R$)]],0))</f>
        <v/>
      </c>
      <c r="J202" s="164"/>
      <c r="K202" s="165"/>
      <c r="L202" s="165"/>
      <c r="M202" s="165"/>
      <c r="N202" s="167"/>
      <c r="O202" s="151" t="str">
        <f t="shared" ca="1" si="4"/>
        <v/>
      </c>
      <c r="P202" s="117" t="str">
        <f>IF(AND(tbVeiculos[[#This Row],[Marca]]&lt;&gt;"",tbVeiculos[[#This Row],[Placa]]&lt;&gt;""),tbVeiculos[[#This Row],[Marca]]&amp;"_"&amp;tbVeiculos[[#This Row],[Placa]],"")</f>
        <v/>
      </c>
      <c r="Q202" s="138" t="str">
        <f>IF(tbVeiculos[[#This Row],[Veículo]]="","",IFERROR((tbVeiculos[[#This Row],[Maior km]]-tbVeiculos[[#This Row],[Menor km]])/tbVeiculos[[#This Row],[Manutenções]],""))</f>
        <v/>
      </c>
      <c r="R202" s="138" t="str">
        <f>IF(tbVeiculos[[#This Row],[Veículo]]="","",IF(tbVeiculos[[#This Row],[Km de Cadastro]]="",0,tbVeiculos[[#This Row],[Km de Cadastro]]))</f>
        <v/>
      </c>
      <c r="S202" s="138" t="str">
        <f t="array" ref="S20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02" s="138" t="str">
        <f>IF(tbVeiculos[[#This Row],[Veículo]]="","",IFERROR(COUNTIF(tbManutencao[Veículo],tbVeiculos[[#This Row],[Veículo]]),""))</f>
        <v/>
      </c>
    </row>
    <row r="203" spans="2:20" ht="24.95" customHeight="1" x14ac:dyDescent="0.25">
      <c r="B203" s="162"/>
      <c r="C203" s="162"/>
      <c r="D203" s="162"/>
      <c r="E203" s="162"/>
      <c r="F203" s="162"/>
      <c r="G203" s="163"/>
      <c r="H203" s="80" t="str">
        <f>IF(tbVeiculos[[#This Row],[Veículo]]="","",IFERROR(SUMIF(tbFinanciamento[Veículo],tbVeiculos[[#This Row],[Veículo]],tbFinanciamento[Valor pago]),""))</f>
        <v/>
      </c>
      <c r="I203" s="80" t="str">
        <f>IF(tbVeiculos[[#This Row],[Veículo]]="","",IFERROR(tbVeiculos[[#This Row],[Total finaciamento (R$)]]-tbVeiculos[[#This Row],[Total pago (R$)]],0))</f>
        <v/>
      </c>
      <c r="J203" s="164"/>
      <c r="K203" s="165"/>
      <c r="L203" s="165"/>
      <c r="M203" s="165"/>
      <c r="N203" s="167"/>
      <c r="O203" s="151" t="str">
        <f t="shared" ca="1" si="4"/>
        <v/>
      </c>
      <c r="P203" s="117" t="str">
        <f>IF(AND(tbVeiculos[[#This Row],[Marca]]&lt;&gt;"",tbVeiculos[[#This Row],[Placa]]&lt;&gt;""),tbVeiculos[[#This Row],[Marca]]&amp;"_"&amp;tbVeiculos[[#This Row],[Placa]],"")</f>
        <v/>
      </c>
      <c r="Q203" s="138" t="str">
        <f>IF(tbVeiculos[[#This Row],[Veículo]]="","",IFERROR((tbVeiculos[[#This Row],[Maior km]]-tbVeiculos[[#This Row],[Menor km]])/tbVeiculos[[#This Row],[Manutenções]],""))</f>
        <v/>
      </c>
      <c r="R203" s="138" t="str">
        <f>IF(tbVeiculos[[#This Row],[Veículo]]="","",IF(tbVeiculos[[#This Row],[Km de Cadastro]]="",0,tbVeiculos[[#This Row],[Km de Cadastro]]))</f>
        <v/>
      </c>
      <c r="S203" s="138" t="str">
        <f t="array" ref="S20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03" s="138" t="str">
        <f>IF(tbVeiculos[[#This Row],[Veículo]]="","",IFERROR(COUNTIF(tbManutencao[Veículo],tbVeiculos[[#This Row],[Veículo]]),""))</f>
        <v/>
      </c>
    </row>
    <row r="204" spans="2:20" ht="24.95" customHeight="1" x14ac:dyDescent="0.25">
      <c r="B204" s="162"/>
      <c r="C204" s="162"/>
      <c r="D204" s="162"/>
      <c r="E204" s="162"/>
      <c r="F204" s="162"/>
      <c r="G204" s="163"/>
      <c r="H204" s="80" t="str">
        <f>IF(tbVeiculos[[#This Row],[Veículo]]="","",IFERROR(SUMIF(tbFinanciamento[Veículo],tbVeiculos[[#This Row],[Veículo]],tbFinanciamento[Valor pago]),""))</f>
        <v/>
      </c>
      <c r="I204" s="80" t="str">
        <f>IF(tbVeiculos[[#This Row],[Veículo]]="","",IFERROR(tbVeiculos[[#This Row],[Total finaciamento (R$)]]-tbVeiculos[[#This Row],[Total pago (R$)]],0))</f>
        <v/>
      </c>
      <c r="J204" s="164"/>
      <c r="K204" s="165"/>
      <c r="L204" s="165"/>
      <c r="M204" s="165"/>
      <c r="N204" s="167"/>
      <c r="O204" s="151" t="str">
        <f t="shared" ca="1" si="4"/>
        <v/>
      </c>
      <c r="P204" s="117" t="str">
        <f>IF(AND(tbVeiculos[[#This Row],[Marca]]&lt;&gt;"",tbVeiculos[[#This Row],[Placa]]&lt;&gt;""),tbVeiculos[[#This Row],[Marca]]&amp;"_"&amp;tbVeiculos[[#This Row],[Placa]],"")</f>
        <v/>
      </c>
      <c r="Q204" s="138" t="str">
        <f>IF(tbVeiculos[[#This Row],[Veículo]]="","",IFERROR((tbVeiculos[[#This Row],[Maior km]]-tbVeiculos[[#This Row],[Menor km]])/tbVeiculos[[#This Row],[Manutenções]],""))</f>
        <v/>
      </c>
      <c r="R204" s="138" t="str">
        <f>IF(tbVeiculos[[#This Row],[Veículo]]="","",IF(tbVeiculos[[#This Row],[Km de Cadastro]]="",0,tbVeiculos[[#This Row],[Km de Cadastro]]))</f>
        <v/>
      </c>
      <c r="S204" s="138" t="str">
        <f t="array" ref="S20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04" s="138" t="str">
        <f>IF(tbVeiculos[[#This Row],[Veículo]]="","",IFERROR(COUNTIF(tbManutencao[Veículo],tbVeiculos[[#This Row],[Veículo]]),""))</f>
        <v/>
      </c>
    </row>
    <row r="205" spans="2:20" ht="24.95" customHeight="1" x14ac:dyDescent="0.25">
      <c r="B205" s="162"/>
      <c r="C205" s="162"/>
      <c r="D205" s="162"/>
      <c r="E205" s="162"/>
      <c r="F205" s="162"/>
      <c r="G205" s="163"/>
      <c r="H205" s="80" t="str">
        <f>IF(tbVeiculos[[#This Row],[Veículo]]="","",IFERROR(SUMIF(tbFinanciamento[Veículo],tbVeiculos[[#This Row],[Veículo]],tbFinanciamento[Valor pago]),""))</f>
        <v/>
      </c>
      <c r="I205" s="80" t="str">
        <f>IF(tbVeiculos[[#This Row],[Veículo]]="","",IFERROR(tbVeiculos[[#This Row],[Total finaciamento (R$)]]-tbVeiculos[[#This Row],[Total pago (R$)]],0))</f>
        <v/>
      </c>
      <c r="J205" s="164"/>
      <c r="K205" s="165"/>
      <c r="L205" s="165"/>
      <c r="M205" s="165"/>
      <c r="N205" s="167"/>
      <c r="O205" s="151" t="str">
        <f t="shared" ca="1" si="4"/>
        <v/>
      </c>
      <c r="P205" s="117" t="str">
        <f>IF(AND(tbVeiculos[[#This Row],[Marca]]&lt;&gt;"",tbVeiculos[[#This Row],[Placa]]&lt;&gt;""),tbVeiculos[[#This Row],[Marca]]&amp;"_"&amp;tbVeiculos[[#This Row],[Placa]],"")</f>
        <v/>
      </c>
      <c r="Q205" s="138" t="str">
        <f>IF(tbVeiculos[[#This Row],[Veículo]]="","",IFERROR((tbVeiculos[[#This Row],[Maior km]]-tbVeiculos[[#This Row],[Menor km]])/tbVeiculos[[#This Row],[Manutenções]],""))</f>
        <v/>
      </c>
      <c r="R205" s="138" t="str">
        <f>IF(tbVeiculos[[#This Row],[Veículo]]="","",IF(tbVeiculos[[#This Row],[Km de Cadastro]]="",0,tbVeiculos[[#This Row],[Km de Cadastro]]))</f>
        <v/>
      </c>
      <c r="S205" s="138" t="str">
        <f t="array" ref="S20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05" s="138" t="str">
        <f>IF(tbVeiculos[[#This Row],[Veículo]]="","",IFERROR(COUNTIF(tbManutencao[Veículo],tbVeiculos[[#This Row],[Veículo]]),""))</f>
        <v/>
      </c>
    </row>
    <row r="206" spans="2:20" ht="24.95" customHeight="1" x14ac:dyDescent="0.25">
      <c r="B206" s="162"/>
      <c r="C206" s="162"/>
      <c r="D206" s="162"/>
      <c r="E206" s="162"/>
      <c r="F206" s="162"/>
      <c r="G206" s="163"/>
      <c r="H206" s="80" t="str">
        <f>IF(tbVeiculos[[#This Row],[Veículo]]="","",IFERROR(SUMIF(tbFinanciamento[Veículo],tbVeiculos[[#This Row],[Veículo]],tbFinanciamento[Valor pago]),""))</f>
        <v/>
      </c>
      <c r="I206" s="80" t="str">
        <f>IF(tbVeiculos[[#This Row],[Veículo]]="","",IFERROR(tbVeiculos[[#This Row],[Total finaciamento (R$)]]-tbVeiculos[[#This Row],[Total pago (R$)]],0))</f>
        <v/>
      </c>
      <c r="J206" s="164"/>
      <c r="K206" s="165"/>
      <c r="L206" s="165"/>
      <c r="M206" s="165"/>
      <c r="N206" s="167"/>
      <c r="O206" s="151" t="str">
        <f t="shared" ca="1" si="4"/>
        <v/>
      </c>
      <c r="P206" s="117" t="str">
        <f>IF(AND(tbVeiculos[[#This Row],[Marca]]&lt;&gt;"",tbVeiculos[[#This Row],[Placa]]&lt;&gt;""),tbVeiculos[[#This Row],[Marca]]&amp;"_"&amp;tbVeiculos[[#This Row],[Placa]],"")</f>
        <v/>
      </c>
      <c r="Q206" s="138" t="str">
        <f>IF(tbVeiculos[[#This Row],[Veículo]]="","",IFERROR((tbVeiculos[[#This Row],[Maior km]]-tbVeiculos[[#This Row],[Menor km]])/tbVeiculos[[#This Row],[Manutenções]],""))</f>
        <v/>
      </c>
      <c r="R206" s="138" t="str">
        <f>IF(tbVeiculos[[#This Row],[Veículo]]="","",IF(tbVeiculos[[#This Row],[Km de Cadastro]]="",0,tbVeiculos[[#This Row],[Km de Cadastro]]))</f>
        <v/>
      </c>
      <c r="S206" s="138" t="str">
        <f t="array" ref="S20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06" s="138" t="str">
        <f>IF(tbVeiculos[[#This Row],[Veículo]]="","",IFERROR(COUNTIF(tbManutencao[Veículo],tbVeiculos[[#This Row],[Veículo]]),""))</f>
        <v/>
      </c>
    </row>
    <row r="207" spans="2:20" ht="24.95" customHeight="1" x14ac:dyDescent="0.25">
      <c r="B207" s="162"/>
      <c r="C207" s="162"/>
      <c r="D207" s="162"/>
      <c r="E207" s="162"/>
      <c r="F207" s="162"/>
      <c r="G207" s="163"/>
      <c r="H207" s="80" t="str">
        <f>IF(tbVeiculos[[#This Row],[Veículo]]="","",IFERROR(SUMIF(tbFinanciamento[Veículo],tbVeiculos[[#This Row],[Veículo]],tbFinanciamento[Valor pago]),""))</f>
        <v/>
      </c>
      <c r="I207" s="80" t="str">
        <f>IF(tbVeiculos[[#This Row],[Veículo]]="","",IFERROR(tbVeiculos[[#This Row],[Total finaciamento (R$)]]-tbVeiculos[[#This Row],[Total pago (R$)]],0))</f>
        <v/>
      </c>
      <c r="J207" s="164"/>
      <c r="K207" s="165"/>
      <c r="L207" s="165"/>
      <c r="M207" s="165"/>
      <c r="N207" s="167"/>
      <c r="O207" s="151" t="str">
        <f t="shared" ca="1" si="4"/>
        <v/>
      </c>
      <c r="P207" s="117" t="str">
        <f>IF(AND(tbVeiculos[[#This Row],[Marca]]&lt;&gt;"",tbVeiculos[[#This Row],[Placa]]&lt;&gt;""),tbVeiculos[[#This Row],[Marca]]&amp;"_"&amp;tbVeiculos[[#This Row],[Placa]],"")</f>
        <v/>
      </c>
      <c r="Q207" s="138" t="str">
        <f>IF(tbVeiculos[[#This Row],[Veículo]]="","",IFERROR((tbVeiculos[[#This Row],[Maior km]]-tbVeiculos[[#This Row],[Menor km]])/tbVeiculos[[#This Row],[Manutenções]],""))</f>
        <v/>
      </c>
      <c r="R207" s="138" t="str">
        <f>IF(tbVeiculos[[#This Row],[Veículo]]="","",IF(tbVeiculos[[#This Row],[Km de Cadastro]]="",0,tbVeiculos[[#This Row],[Km de Cadastro]]))</f>
        <v/>
      </c>
      <c r="S207" s="138" t="str">
        <f t="array" ref="S20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07" s="138" t="str">
        <f>IF(tbVeiculos[[#This Row],[Veículo]]="","",IFERROR(COUNTIF(tbManutencao[Veículo],tbVeiculos[[#This Row],[Veículo]]),""))</f>
        <v/>
      </c>
    </row>
    <row r="208" spans="2:20" ht="24.95" customHeight="1" x14ac:dyDescent="0.25">
      <c r="B208" s="162"/>
      <c r="C208" s="162"/>
      <c r="D208" s="162"/>
      <c r="E208" s="162"/>
      <c r="F208" s="162"/>
      <c r="G208" s="163"/>
      <c r="H208" s="80" t="str">
        <f>IF(tbVeiculos[[#This Row],[Veículo]]="","",IFERROR(SUMIF(tbFinanciamento[Veículo],tbVeiculos[[#This Row],[Veículo]],tbFinanciamento[Valor pago]),""))</f>
        <v/>
      </c>
      <c r="I208" s="80" t="str">
        <f>IF(tbVeiculos[[#This Row],[Veículo]]="","",IFERROR(tbVeiculos[[#This Row],[Total finaciamento (R$)]]-tbVeiculos[[#This Row],[Total pago (R$)]],0))</f>
        <v/>
      </c>
      <c r="J208" s="164"/>
      <c r="K208" s="165"/>
      <c r="L208" s="165"/>
      <c r="M208" s="165"/>
      <c r="N208" s="167"/>
      <c r="O208" s="151" t="str">
        <f t="shared" ca="1" si="4"/>
        <v/>
      </c>
      <c r="P208" s="117" t="str">
        <f>IF(AND(tbVeiculos[[#This Row],[Marca]]&lt;&gt;"",tbVeiculos[[#This Row],[Placa]]&lt;&gt;""),tbVeiculos[[#This Row],[Marca]]&amp;"_"&amp;tbVeiculos[[#This Row],[Placa]],"")</f>
        <v/>
      </c>
      <c r="Q208" s="138" t="str">
        <f>IF(tbVeiculos[[#This Row],[Veículo]]="","",IFERROR((tbVeiculos[[#This Row],[Maior km]]-tbVeiculos[[#This Row],[Menor km]])/tbVeiculos[[#This Row],[Manutenções]],""))</f>
        <v/>
      </c>
      <c r="R208" s="138" t="str">
        <f>IF(tbVeiculos[[#This Row],[Veículo]]="","",IF(tbVeiculos[[#This Row],[Km de Cadastro]]="",0,tbVeiculos[[#This Row],[Km de Cadastro]]))</f>
        <v/>
      </c>
      <c r="S208" s="138" t="str">
        <f t="array" ref="S20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08" s="138" t="str">
        <f>IF(tbVeiculos[[#This Row],[Veículo]]="","",IFERROR(COUNTIF(tbManutencao[Veículo],tbVeiculos[[#This Row],[Veículo]]),""))</f>
        <v/>
      </c>
    </row>
    <row r="209" spans="2:20" ht="24.95" customHeight="1" x14ac:dyDescent="0.25">
      <c r="B209" s="162"/>
      <c r="C209" s="162"/>
      <c r="D209" s="162"/>
      <c r="E209" s="162"/>
      <c r="F209" s="162"/>
      <c r="G209" s="163"/>
      <c r="H209" s="80" t="str">
        <f>IF(tbVeiculos[[#This Row],[Veículo]]="","",IFERROR(SUMIF(tbFinanciamento[Veículo],tbVeiculos[[#This Row],[Veículo]],tbFinanciamento[Valor pago]),""))</f>
        <v/>
      </c>
      <c r="I209" s="80" t="str">
        <f>IF(tbVeiculos[[#This Row],[Veículo]]="","",IFERROR(tbVeiculos[[#This Row],[Total finaciamento (R$)]]-tbVeiculos[[#This Row],[Total pago (R$)]],0))</f>
        <v/>
      </c>
      <c r="J209" s="164"/>
      <c r="K209" s="165"/>
      <c r="L209" s="165"/>
      <c r="M209" s="165"/>
      <c r="N209" s="167"/>
      <c r="O209" s="151" t="str">
        <f t="shared" ca="1" si="4"/>
        <v/>
      </c>
      <c r="P209" s="117" t="str">
        <f>IF(AND(tbVeiculos[[#This Row],[Marca]]&lt;&gt;"",tbVeiculos[[#This Row],[Placa]]&lt;&gt;""),tbVeiculos[[#This Row],[Marca]]&amp;"_"&amp;tbVeiculos[[#This Row],[Placa]],"")</f>
        <v/>
      </c>
      <c r="Q209" s="138" t="str">
        <f>IF(tbVeiculos[[#This Row],[Veículo]]="","",IFERROR((tbVeiculos[[#This Row],[Maior km]]-tbVeiculos[[#This Row],[Menor km]])/tbVeiculos[[#This Row],[Manutenções]],""))</f>
        <v/>
      </c>
      <c r="R209" s="138" t="str">
        <f>IF(tbVeiculos[[#This Row],[Veículo]]="","",IF(tbVeiculos[[#This Row],[Km de Cadastro]]="",0,tbVeiculos[[#This Row],[Km de Cadastro]]))</f>
        <v/>
      </c>
      <c r="S209" s="138" t="str">
        <f t="array" ref="S20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09" s="138" t="str">
        <f>IF(tbVeiculos[[#This Row],[Veículo]]="","",IFERROR(COUNTIF(tbManutencao[Veículo],tbVeiculos[[#This Row],[Veículo]]),""))</f>
        <v/>
      </c>
    </row>
    <row r="210" spans="2:20" ht="24.95" customHeight="1" x14ac:dyDescent="0.25">
      <c r="B210" s="162"/>
      <c r="C210" s="162"/>
      <c r="D210" s="162"/>
      <c r="E210" s="162"/>
      <c r="F210" s="162"/>
      <c r="G210" s="163"/>
      <c r="H210" s="80" t="str">
        <f>IF(tbVeiculos[[#This Row],[Veículo]]="","",IFERROR(SUMIF(tbFinanciamento[Veículo],tbVeiculos[[#This Row],[Veículo]],tbFinanciamento[Valor pago]),""))</f>
        <v/>
      </c>
      <c r="I210" s="80" t="str">
        <f>IF(tbVeiculos[[#This Row],[Veículo]]="","",IFERROR(tbVeiculos[[#This Row],[Total finaciamento (R$)]]-tbVeiculos[[#This Row],[Total pago (R$)]],0))</f>
        <v/>
      </c>
      <c r="J210" s="164"/>
      <c r="K210" s="165"/>
      <c r="L210" s="165"/>
      <c r="M210" s="165"/>
      <c r="N210" s="167"/>
      <c r="O210" s="151" t="str">
        <f t="shared" ca="1" si="4"/>
        <v/>
      </c>
      <c r="P210" s="117" t="str">
        <f>IF(AND(tbVeiculos[[#This Row],[Marca]]&lt;&gt;"",tbVeiculos[[#This Row],[Placa]]&lt;&gt;""),tbVeiculos[[#This Row],[Marca]]&amp;"_"&amp;tbVeiculos[[#This Row],[Placa]],"")</f>
        <v/>
      </c>
      <c r="Q210" s="138" t="str">
        <f>IF(tbVeiculos[[#This Row],[Veículo]]="","",IFERROR((tbVeiculos[[#This Row],[Maior km]]-tbVeiculos[[#This Row],[Menor km]])/tbVeiculos[[#This Row],[Manutenções]],""))</f>
        <v/>
      </c>
      <c r="R210" s="138" t="str">
        <f>IF(tbVeiculos[[#This Row],[Veículo]]="","",IF(tbVeiculos[[#This Row],[Km de Cadastro]]="",0,tbVeiculos[[#This Row],[Km de Cadastro]]))</f>
        <v/>
      </c>
      <c r="S210" s="138" t="str">
        <f t="array" ref="S21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10" s="138" t="str">
        <f>IF(tbVeiculos[[#This Row],[Veículo]]="","",IFERROR(COUNTIF(tbManutencao[Veículo],tbVeiculos[[#This Row],[Veículo]]),""))</f>
        <v/>
      </c>
    </row>
    <row r="211" spans="2:20" ht="24.95" customHeight="1" x14ac:dyDescent="0.25">
      <c r="B211" s="162"/>
      <c r="C211" s="162"/>
      <c r="D211" s="162"/>
      <c r="E211" s="162"/>
      <c r="F211" s="162"/>
      <c r="G211" s="163"/>
      <c r="H211" s="80" t="str">
        <f>IF(tbVeiculos[[#This Row],[Veículo]]="","",IFERROR(SUMIF(tbFinanciamento[Veículo],tbVeiculos[[#This Row],[Veículo]],tbFinanciamento[Valor pago]),""))</f>
        <v/>
      </c>
      <c r="I211" s="80" t="str">
        <f>IF(tbVeiculos[[#This Row],[Veículo]]="","",IFERROR(tbVeiculos[[#This Row],[Total finaciamento (R$)]]-tbVeiculos[[#This Row],[Total pago (R$)]],0))</f>
        <v/>
      </c>
      <c r="J211" s="164"/>
      <c r="K211" s="165"/>
      <c r="L211" s="165"/>
      <c r="M211" s="165"/>
      <c r="N211" s="167"/>
      <c r="O211" s="151" t="str">
        <f t="shared" ca="1" si="4"/>
        <v/>
      </c>
      <c r="P211" s="117" t="str">
        <f>IF(AND(tbVeiculos[[#This Row],[Marca]]&lt;&gt;"",tbVeiculos[[#This Row],[Placa]]&lt;&gt;""),tbVeiculos[[#This Row],[Marca]]&amp;"_"&amp;tbVeiculos[[#This Row],[Placa]],"")</f>
        <v/>
      </c>
      <c r="Q211" s="138" t="str">
        <f>IF(tbVeiculos[[#This Row],[Veículo]]="","",IFERROR((tbVeiculos[[#This Row],[Maior km]]-tbVeiculos[[#This Row],[Menor km]])/tbVeiculos[[#This Row],[Manutenções]],""))</f>
        <v/>
      </c>
      <c r="R211" s="138" t="str">
        <f>IF(tbVeiculos[[#This Row],[Veículo]]="","",IF(tbVeiculos[[#This Row],[Km de Cadastro]]="",0,tbVeiculos[[#This Row],[Km de Cadastro]]))</f>
        <v/>
      </c>
      <c r="S211" s="138" t="str">
        <f t="array" ref="S21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11" s="138" t="str">
        <f>IF(tbVeiculos[[#This Row],[Veículo]]="","",IFERROR(COUNTIF(tbManutencao[Veículo],tbVeiculos[[#This Row],[Veículo]]),""))</f>
        <v/>
      </c>
    </row>
    <row r="212" spans="2:20" ht="24.95" customHeight="1" x14ac:dyDescent="0.25">
      <c r="B212" s="162"/>
      <c r="C212" s="162"/>
      <c r="D212" s="162"/>
      <c r="E212" s="162"/>
      <c r="F212" s="162"/>
      <c r="G212" s="163"/>
      <c r="H212" s="80" t="str">
        <f>IF(tbVeiculos[[#This Row],[Veículo]]="","",IFERROR(SUMIF(tbFinanciamento[Veículo],tbVeiculos[[#This Row],[Veículo]],tbFinanciamento[Valor pago]),""))</f>
        <v/>
      </c>
      <c r="I212" s="80" t="str">
        <f>IF(tbVeiculos[[#This Row],[Veículo]]="","",IFERROR(tbVeiculos[[#This Row],[Total finaciamento (R$)]]-tbVeiculos[[#This Row],[Total pago (R$)]],0))</f>
        <v/>
      </c>
      <c r="J212" s="164"/>
      <c r="K212" s="165"/>
      <c r="L212" s="165"/>
      <c r="M212" s="165"/>
      <c r="N212" s="167"/>
      <c r="O212" s="151" t="str">
        <f t="shared" ca="1" si="4"/>
        <v/>
      </c>
      <c r="P212" s="117" t="str">
        <f>IF(AND(tbVeiculos[[#This Row],[Marca]]&lt;&gt;"",tbVeiculos[[#This Row],[Placa]]&lt;&gt;""),tbVeiculos[[#This Row],[Marca]]&amp;"_"&amp;tbVeiculos[[#This Row],[Placa]],"")</f>
        <v/>
      </c>
      <c r="Q212" s="138" t="str">
        <f>IF(tbVeiculos[[#This Row],[Veículo]]="","",IFERROR((tbVeiculos[[#This Row],[Maior km]]-tbVeiculos[[#This Row],[Menor km]])/tbVeiculos[[#This Row],[Manutenções]],""))</f>
        <v/>
      </c>
      <c r="R212" s="138" t="str">
        <f>IF(tbVeiculos[[#This Row],[Veículo]]="","",IF(tbVeiculos[[#This Row],[Km de Cadastro]]="",0,tbVeiculos[[#This Row],[Km de Cadastro]]))</f>
        <v/>
      </c>
      <c r="S212" s="138" t="str">
        <f t="array" ref="S21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12" s="138" t="str">
        <f>IF(tbVeiculos[[#This Row],[Veículo]]="","",IFERROR(COUNTIF(tbManutencao[Veículo],tbVeiculos[[#This Row],[Veículo]]),""))</f>
        <v/>
      </c>
    </row>
    <row r="213" spans="2:20" ht="24.95" customHeight="1" x14ac:dyDescent="0.25">
      <c r="B213" s="162"/>
      <c r="C213" s="162"/>
      <c r="D213" s="162"/>
      <c r="E213" s="162"/>
      <c r="F213" s="162"/>
      <c r="G213" s="163"/>
      <c r="H213" s="80" t="str">
        <f>IF(tbVeiculos[[#This Row],[Veículo]]="","",IFERROR(SUMIF(tbFinanciamento[Veículo],tbVeiculos[[#This Row],[Veículo]],tbFinanciamento[Valor pago]),""))</f>
        <v/>
      </c>
      <c r="I213" s="80" t="str">
        <f>IF(tbVeiculos[[#This Row],[Veículo]]="","",IFERROR(tbVeiculos[[#This Row],[Total finaciamento (R$)]]-tbVeiculos[[#This Row],[Total pago (R$)]],0))</f>
        <v/>
      </c>
      <c r="J213" s="164"/>
      <c r="K213" s="165"/>
      <c r="L213" s="165"/>
      <c r="M213" s="165"/>
      <c r="N213" s="167"/>
      <c r="O213" s="151" t="str">
        <f t="shared" ca="1" si="4"/>
        <v/>
      </c>
      <c r="P213" s="117" t="str">
        <f>IF(AND(tbVeiculos[[#This Row],[Marca]]&lt;&gt;"",tbVeiculos[[#This Row],[Placa]]&lt;&gt;""),tbVeiculos[[#This Row],[Marca]]&amp;"_"&amp;tbVeiculos[[#This Row],[Placa]],"")</f>
        <v/>
      </c>
      <c r="Q213" s="138" t="str">
        <f>IF(tbVeiculos[[#This Row],[Veículo]]="","",IFERROR((tbVeiculos[[#This Row],[Maior km]]-tbVeiculos[[#This Row],[Menor km]])/tbVeiculos[[#This Row],[Manutenções]],""))</f>
        <v/>
      </c>
      <c r="R213" s="138" t="str">
        <f>IF(tbVeiculos[[#This Row],[Veículo]]="","",IF(tbVeiculos[[#This Row],[Km de Cadastro]]="",0,tbVeiculos[[#This Row],[Km de Cadastro]]))</f>
        <v/>
      </c>
      <c r="S213" s="138" t="str">
        <f t="array" ref="S21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13" s="138" t="str">
        <f>IF(tbVeiculos[[#This Row],[Veículo]]="","",IFERROR(COUNTIF(tbManutencao[Veículo],tbVeiculos[[#This Row],[Veículo]]),""))</f>
        <v/>
      </c>
    </row>
    <row r="214" spans="2:20" ht="24.95" customHeight="1" x14ac:dyDescent="0.25">
      <c r="B214" s="162"/>
      <c r="C214" s="162"/>
      <c r="D214" s="162"/>
      <c r="E214" s="162"/>
      <c r="F214" s="162"/>
      <c r="G214" s="163"/>
      <c r="H214" s="80" t="str">
        <f>IF(tbVeiculos[[#This Row],[Veículo]]="","",IFERROR(SUMIF(tbFinanciamento[Veículo],tbVeiculos[[#This Row],[Veículo]],tbFinanciamento[Valor pago]),""))</f>
        <v/>
      </c>
      <c r="I214" s="80" t="str">
        <f>IF(tbVeiculos[[#This Row],[Veículo]]="","",IFERROR(tbVeiculos[[#This Row],[Total finaciamento (R$)]]-tbVeiculos[[#This Row],[Total pago (R$)]],0))</f>
        <v/>
      </c>
      <c r="J214" s="164"/>
      <c r="K214" s="165"/>
      <c r="L214" s="165"/>
      <c r="M214" s="165"/>
      <c r="N214" s="167"/>
      <c r="O214" s="151" t="str">
        <f t="shared" ca="1" si="4"/>
        <v/>
      </c>
      <c r="P214" s="117" t="str">
        <f>IF(AND(tbVeiculos[[#This Row],[Marca]]&lt;&gt;"",tbVeiculos[[#This Row],[Placa]]&lt;&gt;""),tbVeiculos[[#This Row],[Marca]]&amp;"_"&amp;tbVeiculos[[#This Row],[Placa]],"")</f>
        <v/>
      </c>
      <c r="Q214" s="138" t="str">
        <f>IF(tbVeiculos[[#This Row],[Veículo]]="","",IFERROR((tbVeiculos[[#This Row],[Maior km]]-tbVeiculos[[#This Row],[Menor km]])/tbVeiculos[[#This Row],[Manutenções]],""))</f>
        <v/>
      </c>
      <c r="R214" s="138" t="str">
        <f>IF(tbVeiculos[[#This Row],[Veículo]]="","",IF(tbVeiculos[[#This Row],[Km de Cadastro]]="",0,tbVeiculos[[#This Row],[Km de Cadastro]]))</f>
        <v/>
      </c>
      <c r="S214" s="138" t="str">
        <f t="array" ref="S21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14" s="138" t="str">
        <f>IF(tbVeiculos[[#This Row],[Veículo]]="","",IFERROR(COUNTIF(tbManutencao[Veículo],tbVeiculos[[#This Row],[Veículo]]),""))</f>
        <v/>
      </c>
    </row>
    <row r="215" spans="2:20" ht="24.95" customHeight="1" x14ac:dyDescent="0.25">
      <c r="B215" s="162"/>
      <c r="C215" s="162"/>
      <c r="D215" s="162"/>
      <c r="E215" s="162"/>
      <c r="F215" s="162"/>
      <c r="G215" s="163"/>
      <c r="H215" s="80" t="str">
        <f>IF(tbVeiculos[[#This Row],[Veículo]]="","",IFERROR(SUMIF(tbFinanciamento[Veículo],tbVeiculos[[#This Row],[Veículo]],tbFinanciamento[Valor pago]),""))</f>
        <v/>
      </c>
      <c r="I215" s="80" t="str">
        <f>IF(tbVeiculos[[#This Row],[Veículo]]="","",IFERROR(tbVeiculos[[#This Row],[Total finaciamento (R$)]]-tbVeiculos[[#This Row],[Total pago (R$)]],0))</f>
        <v/>
      </c>
      <c r="J215" s="164"/>
      <c r="K215" s="165"/>
      <c r="L215" s="165"/>
      <c r="M215" s="165"/>
      <c r="N215" s="167"/>
      <c r="O215" s="151" t="str">
        <f t="shared" ca="1" si="4"/>
        <v/>
      </c>
      <c r="P215" s="117" t="str">
        <f>IF(AND(tbVeiculos[[#This Row],[Marca]]&lt;&gt;"",tbVeiculos[[#This Row],[Placa]]&lt;&gt;""),tbVeiculos[[#This Row],[Marca]]&amp;"_"&amp;tbVeiculos[[#This Row],[Placa]],"")</f>
        <v/>
      </c>
      <c r="Q215" s="138" t="str">
        <f>IF(tbVeiculos[[#This Row],[Veículo]]="","",IFERROR((tbVeiculos[[#This Row],[Maior km]]-tbVeiculos[[#This Row],[Menor km]])/tbVeiculos[[#This Row],[Manutenções]],""))</f>
        <v/>
      </c>
      <c r="R215" s="138" t="str">
        <f>IF(tbVeiculos[[#This Row],[Veículo]]="","",IF(tbVeiculos[[#This Row],[Km de Cadastro]]="",0,tbVeiculos[[#This Row],[Km de Cadastro]]))</f>
        <v/>
      </c>
      <c r="S215" s="138" t="str">
        <f t="array" ref="S21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15" s="138" t="str">
        <f>IF(tbVeiculos[[#This Row],[Veículo]]="","",IFERROR(COUNTIF(tbManutencao[Veículo],tbVeiculos[[#This Row],[Veículo]]),""))</f>
        <v/>
      </c>
    </row>
    <row r="216" spans="2:20" ht="24.95" customHeight="1" x14ac:dyDescent="0.25">
      <c r="B216" s="162"/>
      <c r="C216" s="162"/>
      <c r="D216" s="162"/>
      <c r="E216" s="162"/>
      <c r="F216" s="162"/>
      <c r="G216" s="163"/>
      <c r="H216" s="80" t="str">
        <f>IF(tbVeiculos[[#This Row],[Veículo]]="","",IFERROR(SUMIF(tbFinanciamento[Veículo],tbVeiculos[[#This Row],[Veículo]],tbFinanciamento[Valor pago]),""))</f>
        <v/>
      </c>
      <c r="I216" s="80" t="str">
        <f>IF(tbVeiculos[[#This Row],[Veículo]]="","",IFERROR(tbVeiculos[[#This Row],[Total finaciamento (R$)]]-tbVeiculos[[#This Row],[Total pago (R$)]],0))</f>
        <v/>
      </c>
      <c r="J216" s="164"/>
      <c r="K216" s="165"/>
      <c r="L216" s="165"/>
      <c r="M216" s="165"/>
      <c r="N216" s="167"/>
      <c r="O216" s="151" t="str">
        <f t="shared" ca="1" si="4"/>
        <v/>
      </c>
      <c r="P216" s="117" t="str">
        <f>IF(AND(tbVeiculos[[#This Row],[Marca]]&lt;&gt;"",tbVeiculos[[#This Row],[Placa]]&lt;&gt;""),tbVeiculos[[#This Row],[Marca]]&amp;"_"&amp;tbVeiculos[[#This Row],[Placa]],"")</f>
        <v/>
      </c>
      <c r="Q216" s="138" t="str">
        <f>IF(tbVeiculos[[#This Row],[Veículo]]="","",IFERROR((tbVeiculos[[#This Row],[Maior km]]-tbVeiculos[[#This Row],[Menor km]])/tbVeiculos[[#This Row],[Manutenções]],""))</f>
        <v/>
      </c>
      <c r="R216" s="138" t="str">
        <f>IF(tbVeiculos[[#This Row],[Veículo]]="","",IF(tbVeiculos[[#This Row],[Km de Cadastro]]="",0,tbVeiculos[[#This Row],[Km de Cadastro]]))</f>
        <v/>
      </c>
      <c r="S216" s="138" t="str">
        <f t="array" ref="S21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16" s="138" t="str">
        <f>IF(tbVeiculos[[#This Row],[Veículo]]="","",IFERROR(COUNTIF(tbManutencao[Veículo],tbVeiculos[[#This Row],[Veículo]]),""))</f>
        <v/>
      </c>
    </row>
    <row r="217" spans="2:20" ht="24.95" customHeight="1" x14ac:dyDescent="0.25">
      <c r="B217" s="162"/>
      <c r="C217" s="162"/>
      <c r="D217" s="162"/>
      <c r="E217" s="162"/>
      <c r="F217" s="162"/>
      <c r="G217" s="163"/>
      <c r="H217" s="80" t="str">
        <f>IF(tbVeiculos[[#This Row],[Veículo]]="","",IFERROR(SUMIF(tbFinanciamento[Veículo],tbVeiculos[[#This Row],[Veículo]],tbFinanciamento[Valor pago]),""))</f>
        <v/>
      </c>
      <c r="I217" s="80" t="str">
        <f>IF(tbVeiculos[[#This Row],[Veículo]]="","",IFERROR(tbVeiculos[[#This Row],[Total finaciamento (R$)]]-tbVeiculos[[#This Row],[Total pago (R$)]],0))</f>
        <v/>
      </c>
      <c r="J217" s="164"/>
      <c r="K217" s="165"/>
      <c r="L217" s="165"/>
      <c r="M217" s="165"/>
      <c r="N217" s="167"/>
      <c r="O217" s="151" t="str">
        <f t="shared" ca="1" si="4"/>
        <v/>
      </c>
      <c r="P217" s="117" t="str">
        <f>IF(AND(tbVeiculos[[#This Row],[Marca]]&lt;&gt;"",tbVeiculos[[#This Row],[Placa]]&lt;&gt;""),tbVeiculos[[#This Row],[Marca]]&amp;"_"&amp;tbVeiculos[[#This Row],[Placa]],"")</f>
        <v/>
      </c>
      <c r="Q217" s="138" t="str">
        <f>IF(tbVeiculos[[#This Row],[Veículo]]="","",IFERROR((tbVeiculos[[#This Row],[Maior km]]-tbVeiculos[[#This Row],[Menor km]])/tbVeiculos[[#This Row],[Manutenções]],""))</f>
        <v/>
      </c>
      <c r="R217" s="138" t="str">
        <f>IF(tbVeiculos[[#This Row],[Veículo]]="","",IF(tbVeiculos[[#This Row],[Km de Cadastro]]="",0,tbVeiculos[[#This Row],[Km de Cadastro]]))</f>
        <v/>
      </c>
      <c r="S217" s="138" t="str">
        <f t="array" ref="S21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17" s="138" t="str">
        <f>IF(tbVeiculos[[#This Row],[Veículo]]="","",IFERROR(COUNTIF(tbManutencao[Veículo],tbVeiculos[[#This Row],[Veículo]]),""))</f>
        <v/>
      </c>
    </row>
    <row r="218" spans="2:20" ht="24.95" customHeight="1" x14ac:dyDescent="0.25">
      <c r="B218" s="162"/>
      <c r="C218" s="162"/>
      <c r="D218" s="162"/>
      <c r="E218" s="162"/>
      <c r="F218" s="162"/>
      <c r="G218" s="163"/>
      <c r="H218" s="80" t="str">
        <f>IF(tbVeiculos[[#This Row],[Veículo]]="","",IFERROR(SUMIF(tbFinanciamento[Veículo],tbVeiculos[[#This Row],[Veículo]],tbFinanciamento[Valor pago]),""))</f>
        <v/>
      </c>
      <c r="I218" s="80" t="str">
        <f>IF(tbVeiculos[[#This Row],[Veículo]]="","",IFERROR(tbVeiculos[[#This Row],[Total finaciamento (R$)]]-tbVeiculos[[#This Row],[Total pago (R$)]],0))</f>
        <v/>
      </c>
      <c r="J218" s="164"/>
      <c r="K218" s="165"/>
      <c r="L218" s="165"/>
      <c r="M218" s="165"/>
      <c r="N218" s="167"/>
      <c r="O218" s="151" t="str">
        <f t="shared" ca="1" si="4"/>
        <v/>
      </c>
      <c r="P218" s="117" t="str">
        <f>IF(AND(tbVeiculos[[#This Row],[Marca]]&lt;&gt;"",tbVeiculos[[#This Row],[Placa]]&lt;&gt;""),tbVeiculos[[#This Row],[Marca]]&amp;"_"&amp;tbVeiculos[[#This Row],[Placa]],"")</f>
        <v/>
      </c>
      <c r="Q218" s="138" t="str">
        <f>IF(tbVeiculos[[#This Row],[Veículo]]="","",IFERROR((tbVeiculos[[#This Row],[Maior km]]-tbVeiculos[[#This Row],[Menor km]])/tbVeiculos[[#This Row],[Manutenções]],""))</f>
        <v/>
      </c>
      <c r="R218" s="138" t="str">
        <f>IF(tbVeiculos[[#This Row],[Veículo]]="","",IF(tbVeiculos[[#This Row],[Km de Cadastro]]="",0,tbVeiculos[[#This Row],[Km de Cadastro]]))</f>
        <v/>
      </c>
      <c r="S218" s="138" t="str">
        <f t="array" ref="S21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18" s="138" t="str">
        <f>IF(tbVeiculos[[#This Row],[Veículo]]="","",IFERROR(COUNTIF(tbManutencao[Veículo],tbVeiculos[[#This Row],[Veículo]]),""))</f>
        <v/>
      </c>
    </row>
    <row r="219" spans="2:20" ht="24.95" customHeight="1" x14ac:dyDescent="0.25">
      <c r="B219" s="162"/>
      <c r="C219" s="162"/>
      <c r="D219" s="162"/>
      <c r="E219" s="162"/>
      <c r="F219" s="162"/>
      <c r="G219" s="163"/>
      <c r="H219" s="80" t="str">
        <f>IF(tbVeiculos[[#This Row],[Veículo]]="","",IFERROR(SUMIF(tbFinanciamento[Veículo],tbVeiculos[[#This Row],[Veículo]],tbFinanciamento[Valor pago]),""))</f>
        <v/>
      </c>
      <c r="I219" s="80" t="str">
        <f>IF(tbVeiculos[[#This Row],[Veículo]]="","",IFERROR(tbVeiculos[[#This Row],[Total finaciamento (R$)]]-tbVeiculos[[#This Row],[Total pago (R$)]],0))</f>
        <v/>
      </c>
      <c r="J219" s="164"/>
      <c r="K219" s="165"/>
      <c r="L219" s="165"/>
      <c r="M219" s="165"/>
      <c r="N219" s="167"/>
      <c r="O219" s="151" t="str">
        <f t="shared" ca="1" si="4"/>
        <v/>
      </c>
      <c r="P219" s="117" t="str">
        <f>IF(AND(tbVeiculos[[#This Row],[Marca]]&lt;&gt;"",tbVeiculos[[#This Row],[Placa]]&lt;&gt;""),tbVeiculos[[#This Row],[Marca]]&amp;"_"&amp;tbVeiculos[[#This Row],[Placa]],"")</f>
        <v/>
      </c>
      <c r="Q219" s="138" t="str">
        <f>IF(tbVeiculos[[#This Row],[Veículo]]="","",IFERROR((tbVeiculos[[#This Row],[Maior km]]-tbVeiculos[[#This Row],[Menor km]])/tbVeiculos[[#This Row],[Manutenções]],""))</f>
        <v/>
      </c>
      <c r="R219" s="138" t="str">
        <f>IF(tbVeiculos[[#This Row],[Veículo]]="","",IF(tbVeiculos[[#This Row],[Km de Cadastro]]="",0,tbVeiculos[[#This Row],[Km de Cadastro]]))</f>
        <v/>
      </c>
      <c r="S219" s="138" t="str">
        <f t="array" ref="S21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19" s="138" t="str">
        <f>IF(tbVeiculos[[#This Row],[Veículo]]="","",IFERROR(COUNTIF(tbManutencao[Veículo],tbVeiculos[[#This Row],[Veículo]]),""))</f>
        <v/>
      </c>
    </row>
    <row r="220" spans="2:20" ht="24.95" customHeight="1" x14ac:dyDescent="0.25">
      <c r="B220" s="162"/>
      <c r="C220" s="162"/>
      <c r="D220" s="162"/>
      <c r="E220" s="162"/>
      <c r="F220" s="162"/>
      <c r="G220" s="163"/>
      <c r="H220" s="80" t="str">
        <f>IF(tbVeiculos[[#This Row],[Veículo]]="","",IFERROR(SUMIF(tbFinanciamento[Veículo],tbVeiculos[[#This Row],[Veículo]],tbFinanciamento[Valor pago]),""))</f>
        <v/>
      </c>
      <c r="I220" s="80" t="str">
        <f>IF(tbVeiculos[[#This Row],[Veículo]]="","",IFERROR(tbVeiculos[[#This Row],[Total finaciamento (R$)]]-tbVeiculos[[#This Row],[Total pago (R$)]],0))</f>
        <v/>
      </c>
      <c r="J220" s="164"/>
      <c r="K220" s="165"/>
      <c r="L220" s="165"/>
      <c r="M220" s="165"/>
      <c r="N220" s="167"/>
      <c r="O220" s="151" t="str">
        <f t="shared" ca="1" si="4"/>
        <v/>
      </c>
      <c r="P220" s="117" t="str">
        <f>IF(AND(tbVeiculos[[#This Row],[Marca]]&lt;&gt;"",tbVeiculos[[#This Row],[Placa]]&lt;&gt;""),tbVeiculos[[#This Row],[Marca]]&amp;"_"&amp;tbVeiculos[[#This Row],[Placa]],"")</f>
        <v/>
      </c>
      <c r="Q220" s="138" t="str">
        <f>IF(tbVeiculos[[#This Row],[Veículo]]="","",IFERROR((tbVeiculos[[#This Row],[Maior km]]-tbVeiculos[[#This Row],[Menor km]])/tbVeiculos[[#This Row],[Manutenções]],""))</f>
        <v/>
      </c>
      <c r="R220" s="138" t="str">
        <f>IF(tbVeiculos[[#This Row],[Veículo]]="","",IF(tbVeiculos[[#This Row],[Km de Cadastro]]="",0,tbVeiculos[[#This Row],[Km de Cadastro]]))</f>
        <v/>
      </c>
      <c r="S220" s="138" t="str">
        <f t="array" ref="S22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20" s="138" t="str">
        <f>IF(tbVeiculos[[#This Row],[Veículo]]="","",IFERROR(COUNTIF(tbManutencao[Veículo],tbVeiculos[[#This Row],[Veículo]]),""))</f>
        <v/>
      </c>
    </row>
    <row r="221" spans="2:20" ht="24.95" customHeight="1" x14ac:dyDescent="0.25">
      <c r="B221" s="162"/>
      <c r="C221" s="162"/>
      <c r="D221" s="162"/>
      <c r="E221" s="162"/>
      <c r="F221" s="162"/>
      <c r="G221" s="163"/>
      <c r="H221" s="80" t="str">
        <f>IF(tbVeiculos[[#This Row],[Veículo]]="","",IFERROR(SUMIF(tbFinanciamento[Veículo],tbVeiculos[[#This Row],[Veículo]],tbFinanciamento[Valor pago]),""))</f>
        <v/>
      </c>
      <c r="I221" s="80" t="str">
        <f>IF(tbVeiculos[[#This Row],[Veículo]]="","",IFERROR(tbVeiculos[[#This Row],[Total finaciamento (R$)]]-tbVeiculos[[#This Row],[Total pago (R$)]],0))</f>
        <v/>
      </c>
      <c r="J221" s="164"/>
      <c r="K221" s="165"/>
      <c r="L221" s="165"/>
      <c r="M221" s="165"/>
      <c r="N221" s="167"/>
      <c r="O221" s="151" t="str">
        <f t="shared" ca="1" si="4"/>
        <v/>
      </c>
      <c r="P221" s="117" t="str">
        <f>IF(AND(tbVeiculos[[#This Row],[Marca]]&lt;&gt;"",tbVeiculos[[#This Row],[Placa]]&lt;&gt;""),tbVeiculos[[#This Row],[Marca]]&amp;"_"&amp;tbVeiculos[[#This Row],[Placa]],"")</f>
        <v/>
      </c>
      <c r="Q221" s="138" t="str">
        <f>IF(tbVeiculos[[#This Row],[Veículo]]="","",IFERROR((tbVeiculos[[#This Row],[Maior km]]-tbVeiculos[[#This Row],[Menor km]])/tbVeiculos[[#This Row],[Manutenções]],""))</f>
        <v/>
      </c>
      <c r="R221" s="138" t="str">
        <f>IF(tbVeiculos[[#This Row],[Veículo]]="","",IF(tbVeiculos[[#This Row],[Km de Cadastro]]="",0,tbVeiculos[[#This Row],[Km de Cadastro]]))</f>
        <v/>
      </c>
      <c r="S221" s="138" t="str">
        <f t="array" ref="S22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21" s="138" t="str">
        <f>IF(tbVeiculos[[#This Row],[Veículo]]="","",IFERROR(COUNTIF(tbManutencao[Veículo],tbVeiculos[[#This Row],[Veículo]]),""))</f>
        <v/>
      </c>
    </row>
    <row r="222" spans="2:20" ht="24.95" customHeight="1" x14ac:dyDescent="0.25">
      <c r="B222" s="162"/>
      <c r="C222" s="162"/>
      <c r="D222" s="162"/>
      <c r="E222" s="162"/>
      <c r="F222" s="162"/>
      <c r="G222" s="163"/>
      <c r="H222" s="80" t="str">
        <f>IF(tbVeiculos[[#This Row],[Veículo]]="","",IFERROR(SUMIF(tbFinanciamento[Veículo],tbVeiculos[[#This Row],[Veículo]],tbFinanciamento[Valor pago]),""))</f>
        <v/>
      </c>
      <c r="I222" s="80" t="str">
        <f>IF(tbVeiculos[[#This Row],[Veículo]]="","",IFERROR(tbVeiculos[[#This Row],[Total finaciamento (R$)]]-tbVeiculos[[#This Row],[Total pago (R$)]],0))</f>
        <v/>
      </c>
      <c r="J222" s="164"/>
      <c r="K222" s="165"/>
      <c r="L222" s="165"/>
      <c r="M222" s="165"/>
      <c r="N222" s="167"/>
      <c r="O222" s="151" t="str">
        <f t="shared" ca="1" si="4"/>
        <v/>
      </c>
      <c r="P222" s="117" t="str">
        <f>IF(AND(tbVeiculos[[#This Row],[Marca]]&lt;&gt;"",tbVeiculos[[#This Row],[Placa]]&lt;&gt;""),tbVeiculos[[#This Row],[Marca]]&amp;"_"&amp;tbVeiculos[[#This Row],[Placa]],"")</f>
        <v/>
      </c>
      <c r="Q222" s="138" t="str">
        <f>IF(tbVeiculos[[#This Row],[Veículo]]="","",IFERROR((tbVeiculos[[#This Row],[Maior km]]-tbVeiculos[[#This Row],[Menor km]])/tbVeiculos[[#This Row],[Manutenções]],""))</f>
        <v/>
      </c>
      <c r="R222" s="138" t="str">
        <f>IF(tbVeiculos[[#This Row],[Veículo]]="","",IF(tbVeiculos[[#This Row],[Km de Cadastro]]="",0,tbVeiculos[[#This Row],[Km de Cadastro]]))</f>
        <v/>
      </c>
      <c r="S222" s="138" t="str">
        <f t="array" ref="S22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22" s="138" t="str">
        <f>IF(tbVeiculos[[#This Row],[Veículo]]="","",IFERROR(COUNTIF(tbManutencao[Veículo],tbVeiculos[[#This Row],[Veículo]]),""))</f>
        <v/>
      </c>
    </row>
    <row r="223" spans="2:20" ht="24.95" customHeight="1" x14ac:dyDescent="0.25">
      <c r="B223" s="162"/>
      <c r="C223" s="162"/>
      <c r="D223" s="162"/>
      <c r="E223" s="162"/>
      <c r="F223" s="162"/>
      <c r="G223" s="163"/>
      <c r="H223" s="80" t="str">
        <f>IF(tbVeiculos[[#This Row],[Veículo]]="","",IFERROR(SUMIF(tbFinanciamento[Veículo],tbVeiculos[[#This Row],[Veículo]],tbFinanciamento[Valor pago]),""))</f>
        <v/>
      </c>
      <c r="I223" s="80" t="str">
        <f>IF(tbVeiculos[[#This Row],[Veículo]]="","",IFERROR(tbVeiculos[[#This Row],[Total finaciamento (R$)]]-tbVeiculos[[#This Row],[Total pago (R$)]],0))</f>
        <v/>
      </c>
      <c r="J223" s="164"/>
      <c r="K223" s="165"/>
      <c r="L223" s="165"/>
      <c r="M223" s="165"/>
      <c r="N223" s="167"/>
      <c r="O223" s="151" t="str">
        <f t="shared" ca="1" si="4"/>
        <v/>
      </c>
      <c r="P223" s="117" t="str">
        <f>IF(AND(tbVeiculos[[#This Row],[Marca]]&lt;&gt;"",tbVeiculos[[#This Row],[Placa]]&lt;&gt;""),tbVeiculos[[#This Row],[Marca]]&amp;"_"&amp;tbVeiculos[[#This Row],[Placa]],"")</f>
        <v/>
      </c>
      <c r="Q223" s="138" t="str">
        <f>IF(tbVeiculos[[#This Row],[Veículo]]="","",IFERROR((tbVeiculos[[#This Row],[Maior km]]-tbVeiculos[[#This Row],[Menor km]])/tbVeiculos[[#This Row],[Manutenções]],""))</f>
        <v/>
      </c>
      <c r="R223" s="138" t="str">
        <f>IF(tbVeiculos[[#This Row],[Veículo]]="","",IF(tbVeiculos[[#This Row],[Km de Cadastro]]="",0,tbVeiculos[[#This Row],[Km de Cadastro]]))</f>
        <v/>
      </c>
      <c r="S223" s="138" t="str">
        <f t="array" ref="S22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23" s="138" t="str">
        <f>IF(tbVeiculos[[#This Row],[Veículo]]="","",IFERROR(COUNTIF(tbManutencao[Veículo],tbVeiculos[[#This Row],[Veículo]]),""))</f>
        <v/>
      </c>
    </row>
    <row r="224" spans="2:20" ht="24.95" customHeight="1" x14ac:dyDescent="0.25">
      <c r="B224" s="162"/>
      <c r="C224" s="162"/>
      <c r="D224" s="162"/>
      <c r="E224" s="162"/>
      <c r="F224" s="162"/>
      <c r="G224" s="163"/>
      <c r="H224" s="80" t="str">
        <f>IF(tbVeiculos[[#This Row],[Veículo]]="","",IFERROR(SUMIF(tbFinanciamento[Veículo],tbVeiculos[[#This Row],[Veículo]],tbFinanciamento[Valor pago]),""))</f>
        <v/>
      </c>
      <c r="I224" s="80" t="str">
        <f>IF(tbVeiculos[[#This Row],[Veículo]]="","",IFERROR(tbVeiculos[[#This Row],[Total finaciamento (R$)]]-tbVeiculos[[#This Row],[Total pago (R$)]],0))</f>
        <v/>
      </c>
      <c r="J224" s="164"/>
      <c r="K224" s="165"/>
      <c r="L224" s="165"/>
      <c r="M224" s="165"/>
      <c r="N224" s="167"/>
      <c r="O224" s="151" t="str">
        <f t="shared" ca="1" si="4"/>
        <v/>
      </c>
      <c r="P224" s="117" t="str">
        <f>IF(AND(tbVeiculos[[#This Row],[Marca]]&lt;&gt;"",tbVeiculos[[#This Row],[Placa]]&lt;&gt;""),tbVeiculos[[#This Row],[Marca]]&amp;"_"&amp;tbVeiculos[[#This Row],[Placa]],"")</f>
        <v/>
      </c>
      <c r="Q224" s="138" t="str">
        <f>IF(tbVeiculos[[#This Row],[Veículo]]="","",IFERROR((tbVeiculos[[#This Row],[Maior km]]-tbVeiculos[[#This Row],[Menor km]])/tbVeiculos[[#This Row],[Manutenções]],""))</f>
        <v/>
      </c>
      <c r="R224" s="138" t="str">
        <f>IF(tbVeiculos[[#This Row],[Veículo]]="","",IF(tbVeiculos[[#This Row],[Km de Cadastro]]="",0,tbVeiculos[[#This Row],[Km de Cadastro]]))</f>
        <v/>
      </c>
      <c r="S224" s="138" t="str">
        <f t="array" ref="S22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24" s="138" t="str">
        <f>IF(tbVeiculos[[#This Row],[Veículo]]="","",IFERROR(COUNTIF(tbManutencao[Veículo],tbVeiculos[[#This Row],[Veículo]]),""))</f>
        <v/>
      </c>
    </row>
    <row r="225" spans="2:20" ht="24.95" customHeight="1" x14ac:dyDescent="0.25">
      <c r="B225" s="162"/>
      <c r="C225" s="162"/>
      <c r="D225" s="162"/>
      <c r="E225" s="162"/>
      <c r="F225" s="162"/>
      <c r="G225" s="163"/>
      <c r="H225" s="80" t="str">
        <f>IF(tbVeiculos[[#This Row],[Veículo]]="","",IFERROR(SUMIF(tbFinanciamento[Veículo],tbVeiculos[[#This Row],[Veículo]],tbFinanciamento[Valor pago]),""))</f>
        <v/>
      </c>
      <c r="I225" s="80" t="str">
        <f>IF(tbVeiculos[[#This Row],[Veículo]]="","",IFERROR(tbVeiculos[[#This Row],[Total finaciamento (R$)]]-tbVeiculos[[#This Row],[Total pago (R$)]],0))</f>
        <v/>
      </c>
      <c r="J225" s="164"/>
      <c r="K225" s="165"/>
      <c r="L225" s="165"/>
      <c r="M225" s="165"/>
      <c r="N225" s="167"/>
      <c r="O225" s="151" t="str">
        <f t="shared" ca="1" si="4"/>
        <v/>
      </c>
      <c r="P225" s="117" t="str">
        <f>IF(AND(tbVeiculos[[#This Row],[Marca]]&lt;&gt;"",tbVeiculos[[#This Row],[Placa]]&lt;&gt;""),tbVeiculos[[#This Row],[Marca]]&amp;"_"&amp;tbVeiculos[[#This Row],[Placa]],"")</f>
        <v/>
      </c>
      <c r="Q225" s="138" t="str">
        <f>IF(tbVeiculos[[#This Row],[Veículo]]="","",IFERROR((tbVeiculos[[#This Row],[Maior km]]-tbVeiculos[[#This Row],[Menor km]])/tbVeiculos[[#This Row],[Manutenções]],""))</f>
        <v/>
      </c>
      <c r="R225" s="138" t="str">
        <f>IF(tbVeiculos[[#This Row],[Veículo]]="","",IF(tbVeiculos[[#This Row],[Km de Cadastro]]="",0,tbVeiculos[[#This Row],[Km de Cadastro]]))</f>
        <v/>
      </c>
      <c r="S225" s="138" t="str">
        <f t="array" ref="S22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25" s="138" t="str">
        <f>IF(tbVeiculos[[#This Row],[Veículo]]="","",IFERROR(COUNTIF(tbManutencao[Veículo],tbVeiculos[[#This Row],[Veículo]]),""))</f>
        <v/>
      </c>
    </row>
    <row r="226" spans="2:20" ht="24.95" customHeight="1" x14ac:dyDescent="0.25">
      <c r="B226" s="162"/>
      <c r="C226" s="162"/>
      <c r="D226" s="162"/>
      <c r="E226" s="162"/>
      <c r="F226" s="162"/>
      <c r="G226" s="163"/>
      <c r="H226" s="80" t="str">
        <f>IF(tbVeiculos[[#This Row],[Veículo]]="","",IFERROR(SUMIF(tbFinanciamento[Veículo],tbVeiculos[[#This Row],[Veículo]],tbFinanciamento[Valor pago]),""))</f>
        <v/>
      </c>
      <c r="I226" s="80" t="str">
        <f>IF(tbVeiculos[[#This Row],[Veículo]]="","",IFERROR(tbVeiculos[[#This Row],[Total finaciamento (R$)]]-tbVeiculos[[#This Row],[Total pago (R$)]],0))</f>
        <v/>
      </c>
      <c r="J226" s="164"/>
      <c r="K226" s="165"/>
      <c r="L226" s="165"/>
      <c r="M226" s="165"/>
      <c r="N226" s="167"/>
      <c r="O226" s="151" t="str">
        <f t="shared" ca="1" si="4"/>
        <v/>
      </c>
      <c r="P226" s="117" t="str">
        <f>IF(AND(tbVeiculos[[#This Row],[Marca]]&lt;&gt;"",tbVeiculos[[#This Row],[Placa]]&lt;&gt;""),tbVeiculos[[#This Row],[Marca]]&amp;"_"&amp;tbVeiculos[[#This Row],[Placa]],"")</f>
        <v/>
      </c>
      <c r="Q226" s="138" t="str">
        <f>IF(tbVeiculos[[#This Row],[Veículo]]="","",IFERROR((tbVeiculos[[#This Row],[Maior km]]-tbVeiculos[[#This Row],[Menor km]])/tbVeiculos[[#This Row],[Manutenções]],""))</f>
        <v/>
      </c>
      <c r="R226" s="138" t="str">
        <f>IF(tbVeiculos[[#This Row],[Veículo]]="","",IF(tbVeiculos[[#This Row],[Km de Cadastro]]="",0,tbVeiculos[[#This Row],[Km de Cadastro]]))</f>
        <v/>
      </c>
      <c r="S226" s="138" t="str">
        <f t="array" ref="S22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26" s="138" t="str">
        <f>IF(tbVeiculos[[#This Row],[Veículo]]="","",IFERROR(COUNTIF(tbManutencao[Veículo],tbVeiculos[[#This Row],[Veículo]]),""))</f>
        <v/>
      </c>
    </row>
    <row r="227" spans="2:20" ht="24.95" customHeight="1" x14ac:dyDescent="0.25">
      <c r="B227" s="162"/>
      <c r="C227" s="162"/>
      <c r="D227" s="162"/>
      <c r="E227" s="162"/>
      <c r="F227" s="162"/>
      <c r="G227" s="163"/>
      <c r="H227" s="80" t="str">
        <f>IF(tbVeiculos[[#This Row],[Veículo]]="","",IFERROR(SUMIF(tbFinanciamento[Veículo],tbVeiculos[[#This Row],[Veículo]],tbFinanciamento[Valor pago]),""))</f>
        <v/>
      </c>
      <c r="I227" s="80" t="str">
        <f>IF(tbVeiculos[[#This Row],[Veículo]]="","",IFERROR(tbVeiculos[[#This Row],[Total finaciamento (R$)]]-tbVeiculos[[#This Row],[Total pago (R$)]],0))</f>
        <v/>
      </c>
      <c r="J227" s="164"/>
      <c r="K227" s="165"/>
      <c r="L227" s="165"/>
      <c r="M227" s="165"/>
      <c r="N227" s="167"/>
      <c r="O227" s="151" t="str">
        <f t="shared" ca="1" si="4"/>
        <v/>
      </c>
      <c r="P227" s="117" t="str">
        <f>IF(AND(tbVeiculos[[#This Row],[Marca]]&lt;&gt;"",tbVeiculos[[#This Row],[Placa]]&lt;&gt;""),tbVeiculos[[#This Row],[Marca]]&amp;"_"&amp;tbVeiculos[[#This Row],[Placa]],"")</f>
        <v/>
      </c>
      <c r="Q227" s="138" t="str">
        <f>IF(tbVeiculos[[#This Row],[Veículo]]="","",IFERROR((tbVeiculos[[#This Row],[Maior km]]-tbVeiculos[[#This Row],[Menor km]])/tbVeiculos[[#This Row],[Manutenções]],""))</f>
        <v/>
      </c>
      <c r="R227" s="138" t="str">
        <f>IF(tbVeiculos[[#This Row],[Veículo]]="","",IF(tbVeiculos[[#This Row],[Km de Cadastro]]="",0,tbVeiculos[[#This Row],[Km de Cadastro]]))</f>
        <v/>
      </c>
      <c r="S227" s="138" t="str">
        <f t="array" ref="S22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27" s="138" t="str">
        <f>IF(tbVeiculos[[#This Row],[Veículo]]="","",IFERROR(COUNTIF(tbManutencao[Veículo],tbVeiculos[[#This Row],[Veículo]]),""))</f>
        <v/>
      </c>
    </row>
    <row r="228" spans="2:20" ht="24.95" customHeight="1" x14ac:dyDescent="0.25">
      <c r="B228" s="162"/>
      <c r="C228" s="162"/>
      <c r="D228" s="162"/>
      <c r="E228" s="162"/>
      <c r="F228" s="162"/>
      <c r="G228" s="163"/>
      <c r="H228" s="80" t="str">
        <f>IF(tbVeiculos[[#This Row],[Veículo]]="","",IFERROR(SUMIF(tbFinanciamento[Veículo],tbVeiculos[[#This Row],[Veículo]],tbFinanciamento[Valor pago]),""))</f>
        <v/>
      </c>
      <c r="I228" s="80" t="str">
        <f>IF(tbVeiculos[[#This Row],[Veículo]]="","",IFERROR(tbVeiculos[[#This Row],[Total finaciamento (R$)]]-tbVeiculos[[#This Row],[Total pago (R$)]],0))</f>
        <v/>
      </c>
      <c r="J228" s="164"/>
      <c r="K228" s="165"/>
      <c r="L228" s="165"/>
      <c r="M228" s="165"/>
      <c r="N228" s="167"/>
      <c r="O228" s="151" t="str">
        <f t="shared" ca="1" si="4"/>
        <v/>
      </c>
      <c r="P228" s="117" t="str">
        <f>IF(AND(tbVeiculos[[#This Row],[Marca]]&lt;&gt;"",tbVeiculos[[#This Row],[Placa]]&lt;&gt;""),tbVeiculos[[#This Row],[Marca]]&amp;"_"&amp;tbVeiculos[[#This Row],[Placa]],"")</f>
        <v/>
      </c>
      <c r="Q228" s="138" t="str">
        <f>IF(tbVeiculos[[#This Row],[Veículo]]="","",IFERROR((tbVeiculos[[#This Row],[Maior km]]-tbVeiculos[[#This Row],[Menor km]])/tbVeiculos[[#This Row],[Manutenções]],""))</f>
        <v/>
      </c>
      <c r="R228" s="138" t="str">
        <f>IF(tbVeiculos[[#This Row],[Veículo]]="","",IF(tbVeiculos[[#This Row],[Km de Cadastro]]="",0,tbVeiculos[[#This Row],[Km de Cadastro]]))</f>
        <v/>
      </c>
      <c r="S228" s="138" t="str">
        <f t="array" ref="S22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28" s="138" t="str">
        <f>IF(tbVeiculos[[#This Row],[Veículo]]="","",IFERROR(COUNTIF(tbManutencao[Veículo],tbVeiculos[[#This Row],[Veículo]]),""))</f>
        <v/>
      </c>
    </row>
    <row r="229" spans="2:20" ht="24.95" customHeight="1" x14ac:dyDescent="0.25">
      <c r="B229" s="162"/>
      <c r="C229" s="162"/>
      <c r="D229" s="162"/>
      <c r="E229" s="162"/>
      <c r="F229" s="162"/>
      <c r="G229" s="163"/>
      <c r="H229" s="80" t="str">
        <f>IF(tbVeiculos[[#This Row],[Veículo]]="","",IFERROR(SUMIF(tbFinanciamento[Veículo],tbVeiculos[[#This Row],[Veículo]],tbFinanciamento[Valor pago]),""))</f>
        <v/>
      </c>
      <c r="I229" s="80" t="str">
        <f>IF(tbVeiculos[[#This Row],[Veículo]]="","",IFERROR(tbVeiculos[[#This Row],[Total finaciamento (R$)]]-tbVeiculos[[#This Row],[Total pago (R$)]],0))</f>
        <v/>
      </c>
      <c r="J229" s="164"/>
      <c r="K229" s="165"/>
      <c r="L229" s="165"/>
      <c r="M229" s="165"/>
      <c r="N229" s="167"/>
      <c r="O229" s="151" t="str">
        <f t="shared" ca="1" si="4"/>
        <v/>
      </c>
      <c r="P229" s="117" t="str">
        <f>IF(AND(tbVeiculos[[#This Row],[Marca]]&lt;&gt;"",tbVeiculos[[#This Row],[Placa]]&lt;&gt;""),tbVeiculos[[#This Row],[Marca]]&amp;"_"&amp;tbVeiculos[[#This Row],[Placa]],"")</f>
        <v/>
      </c>
      <c r="Q229" s="138" t="str">
        <f>IF(tbVeiculos[[#This Row],[Veículo]]="","",IFERROR((tbVeiculos[[#This Row],[Maior km]]-tbVeiculos[[#This Row],[Menor km]])/tbVeiculos[[#This Row],[Manutenções]],""))</f>
        <v/>
      </c>
      <c r="R229" s="138" t="str">
        <f>IF(tbVeiculos[[#This Row],[Veículo]]="","",IF(tbVeiculos[[#This Row],[Km de Cadastro]]="",0,tbVeiculos[[#This Row],[Km de Cadastro]]))</f>
        <v/>
      </c>
      <c r="S229" s="138" t="str">
        <f t="array" ref="S22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29" s="138" t="str">
        <f>IF(tbVeiculos[[#This Row],[Veículo]]="","",IFERROR(COUNTIF(tbManutencao[Veículo],tbVeiculos[[#This Row],[Veículo]]),""))</f>
        <v/>
      </c>
    </row>
    <row r="230" spans="2:20" ht="24.95" customHeight="1" x14ac:dyDescent="0.25">
      <c r="B230" s="162"/>
      <c r="C230" s="162"/>
      <c r="D230" s="162"/>
      <c r="E230" s="162"/>
      <c r="F230" s="162"/>
      <c r="G230" s="163"/>
      <c r="H230" s="80" t="str">
        <f>IF(tbVeiculos[[#This Row],[Veículo]]="","",IFERROR(SUMIF(tbFinanciamento[Veículo],tbVeiculos[[#This Row],[Veículo]],tbFinanciamento[Valor pago]),""))</f>
        <v/>
      </c>
      <c r="I230" s="80" t="str">
        <f>IF(tbVeiculos[[#This Row],[Veículo]]="","",IFERROR(tbVeiculos[[#This Row],[Total finaciamento (R$)]]-tbVeiculos[[#This Row],[Total pago (R$)]],0))</f>
        <v/>
      </c>
      <c r="J230" s="164"/>
      <c r="K230" s="165"/>
      <c r="L230" s="165"/>
      <c r="M230" s="165"/>
      <c r="N230" s="167"/>
      <c r="O230" s="151" t="str">
        <f t="shared" ca="1" si="4"/>
        <v/>
      </c>
      <c r="P230" s="117" t="str">
        <f>IF(AND(tbVeiculos[[#This Row],[Marca]]&lt;&gt;"",tbVeiculos[[#This Row],[Placa]]&lt;&gt;""),tbVeiculos[[#This Row],[Marca]]&amp;"_"&amp;tbVeiculos[[#This Row],[Placa]],"")</f>
        <v/>
      </c>
      <c r="Q230" s="138" t="str">
        <f>IF(tbVeiculos[[#This Row],[Veículo]]="","",IFERROR((tbVeiculos[[#This Row],[Maior km]]-tbVeiculos[[#This Row],[Menor km]])/tbVeiculos[[#This Row],[Manutenções]],""))</f>
        <v/>
      </c>
      <c r="R230" s="138" t="str">
        <f>IF(tbVeiculos[[#This Row],[Veículo]]="","",IF(tbVeiculos[[#This Row],[Km de Cadastro]]="",0,tbVeiculos[[#This Row],[Km de Cadastro]]))</f>
        <v/>
      </c>
      <c r="S230" s="138" t="str">
        <f t="array" ref="S23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30" s="138" t="str">
        <f>IF(tbVeiculos[[#This Row],[Veículo]]="","",IFERROR(COUNTIF(tbManutencao[Veículo],tbVeiculos[[#This Row],[Veículo]]),""))</f>
        <v/>
      </c>
    </row>
    <row r="231" spans="2:20" ht="24.95" customHeight="1" x14ac:dyDescent="0.25">
      <c r="B231" s="162"/>
      <c r="C231" s="162"/>
      <c r="D231" s="162"/>
      <c r="E231" s="162"/>
      <c r="F231" s="162"/>
      <c r="G231" s="163"/>
      <c r="H231" s="80" t="str">
        <f>IF(tbVeiculos[[#This Row],[Veículo]]="","",IFERROR(SUMIF(tbFinanciamento[Veículo],tbVeiculos[[#This Row],[Veículo]],tbFinanciamento[Valor pago]),""))</f>
        <v/>
      </c>
      <c r="I231" s="80" t="str">
        <f>IF(tbVeiculos[[#This Row],[Veículo]]="","",IFERROR(tbVeiculos[[#This Row],[Total finaciamento (R$)]]-tbVeiculos[[#This Row],[Total pago (R$)]],0))</f>
        <v/>
      </c>
      <c r="J231" s="164"/>
      <c r="K231" s="165"/>
      <c r="L231" s="165"/>
      <c r="M231" s="165"/>
      <c r="N231" s="167"/>
      <c r="O231" s="151" t="str">
        <f t="shared" ca="1" si="4"/>
        <v/>
      </c>
      <c r="P231" s="117" t="str">
        <f>IF(AND(tbVeiculos[[#This Row],[Marca]]&lt;&gt;"",tbVeiculos[[#This Row],[Placa]]&lt;&gt;""),tbVeiculos[[#This Row],[Marca]]&amp;"_"&amp;tbVeiculos[[#This Row],[Placa]],"")</f>
        <v/>
      </c>
      <c r="Q231" s="138" t="str">
        <f>IF(tbVeiculos[[#This Row],[Veículo]]="","",IFERROR((tbVeiculos[[#This Row],[Maior km]]-tbVeiculos[[#This Row],[Menor km]])/tbVeiculos[[#This Row],[Manutenções]],""))</f>
        <v/>
      </c>
      <c r="R231" s="138" t="str">
        <f>IF(tbVeiculos[[#This Row],[Veículo]]="","",IF(tbVeiculos[[#This Row],[Km de Cadastro]]="",0,tbVeiculos[[#This Row],[Km de Cadastro]]))</f>
        <v/>
      </c>
      <c r="S231" s="138" t="str">
        <f t="array" ref="S23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31" s="138" t="str">
        <f>IF(tbVeiculos[[#This Row],[Veículo]]="","",IFERROR(COUNTIF(tbManutencao[Veículo],tbVeiculos[[#This Row],[Veículo]]),""))</f>
        <v/>
      </c>
    </row>
    <row r="232" spans="2:20" ht="24.95" customHeight="1" x14ac:dyDescent="0.25">
      <c r="B232" s="162"/>
      <c r="C232" s="162"/>
      <c r="D232" s="162"/>
      <c r="E232" s="162"/>
      <c r="F232" s="162"/>
      <c r="G232" s="163"/>
      <c r="H232" s="80" t="str">
        <f>IF(tbVeiculos[[#This Row],[Veículo]]="","",IFERROR(SUMIF(tbFinanciamento[Veículo],tbVeiculos[[#This Row],[Veículo]],tbFinanciamento[Valor pago]),""))</f>
        <v/>
      </c>
      <c r="I232" s="80" t="str">
        <f>IF(tbVeiculos[[#This Row],[Veículo]]="","",IFERROR(tbVeiculos[[#This Row],[Total finaciamento (R$)]]-tbVeiculos[[#This Row],[Total pago (R$)]],0))</f>
        <v/>
      </c>
      <c r="J232" s="164"/>
      <c r="K232" s="165"/>
      <c r="L232" s="165"/>
      <c r="M232" s="165"/>
      <c r="N232" s="167"/>
      <c r="O232" s="151" t="str">
        <f t="shared" ca="1" si="4"/>
        <v/>
      </c>
      <c r="P232" s="117" t="str">
        <f>IF(AND(tbVeiculos[[#This Row],[Marca]]&lt;&gt;"",tbVeiculos[[#This Row],[Placa]]&lt;&gt;""),tbVeiculos[[#This Row],[Marca]]&amp;"_"&amp;tbVeiculos[[#This Row],[Placa]],"")</f>
        <v/>
      </c>
      <c r="Q232" s="138" t="str">
        <f>IF(tbVeiculos[[#This Row],[Veículo]]="","",IFERROR((tbVeiculos[[#This Row],[Maior km]]-tbVeiculos[[#This Row],[Menor km]])/tbVeiculos[[#This Row],[Manutenções]],""))</f>
        <v/>
      </c>
      <c r="R232" s="138" t="str">
        <f>IF(tbVeiculos[[#This Row],[Veículo]]="","",IF(tbVeiculos[[#This Row],[Km de Cadastro]]="",0,tbVeiculos[[#This Row],[Km de Cadastro]]))</f>
        <v/>
      </c>
      <c r="S232" s="138" t="str">
        <f t="array" ref="S23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32" s="138" t="str">
        <f>IF(tbVeiculos[[#This Row],[Veículo]]="","",IFERROR(COUNTIF(tbManutencao[Veículo],tbVeiculos[[#This Row],[Veículo]]),""))</f>
        <v/>
      </c>
    </row>
    <row r="233" spans="2:20" ht="24.95" customHeight="1" x14ac:dyDescent="0.25">
      <c r="B233" s="162"/>
      <c r="C233" s="162"/>
      <c r="D233" s="162"/>
      <c r="E233" s="162"/>
      <c r="F233" s="162"/>
      <c r="G233" s="163"/>
      <c r="H233" s="80" t="str">
        <f>IF(tbVeiculos[[#This Row],[Veículo]]="","",IFERROR(SUMIF(tbFinanciamento[Veículo],tbVeiculos[[#This Row],[Veículo]],tbFinanciamento[Valor pago]),""))</f>
        <v/>
      </c>
      <c r="I233" s="80" t="str">
        <f>IF(tbVeiculos[[#This Row],[Veículo]]="","",IFERROR(tbVeiculos[[#This Row],[Total finaciamento (R$)]]-tbVeiculos[[#This Row],[Total pago (R$)]],0))</f>
        <v/>
      </c>
      <c r="J233" s="164"/>
      <c r="K233" s="165"/>
      <c r="L233" s="165"/>
      <c r="M233" s="165"/>
      <c r="N233" s="167"/>
      <c r="O233" s="151" t="str">
        <f t="shared" ca="1" si="4"/>
        <v/>
      </c>
      <c r="P233" s="117" t="str">
        <f>IF(AND(tbVeiculos[[#This Row],[Marca]]&lt;&gt;"",tbVeiculos[[#This Row],[Placa]]&lt;&gt;""),tbVeiculos[[#This Row],[Marca]]&amp;"_"&amp;tbVeiculos[[#This Row],[Placa]],"")</f>
        <v/>
      </c>
      <c r="Q233" s="138" t="str">
        <f>IF(tbVeiculos[[#This Row],[Veículo]]="","",IFERROR((tbVeiculos[[#This Row],[Maior km]]-tbVeiculos[[#This Row],[Menor km]])/tbVeiculos[[#This Row],[Manutenções]],""))</f>
        <v/>
      </c>
      <c r="R233" s="138" t="str">
        <f>IF(tbVeiculos[[#This Row],[Veículo]]="","",IF(tbVeiculos[[#This Row],[Km de Cadastro]]="",0,tbVeiculos[[#This Row],[Km de Cadastro]]))</f>
        <v/>
      </c>
      <c r="S233" s="138" t="str">
        <f t="array" ref="S23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33" s="138" t="str">
        <f>IF(tbVeiculos[[#This Row],[Veículo]]="","",IFERROR(COUNTIF(tbManutencao[Veículo],tbVeiculos[[#This Row],[Veículo]]),""))</f>
        <v/>
      </c>
    </row>
    <row r="234" spans="2:20" ht="24.95" customHeight="1" x14ac:dyDescent="0.25">
      <c r="B234" s="162"/>
      <c r="C234" s="162"/>
      <c r="D234" s="162"/>
      <c r="E234" s="162"/>
      <c r="F234" s="162"/>
      <c r="G234" s="163"/>
      <c r="H234" s="80" t="str">
        <f>IF(tbVeiculos[[#This Row],[Veículo]]="","",IFERROR(SUMIF(tbFinanciamento[Veículo],tbVeiculos[[#This Row],[Veículo]],tbFinanciamento[Valor pago]),""))</f>
        <v/>
      </c>
      <c r="I234" s="80" t="str">
        <f>IF(tbVeiculos[[#This Row],[Veículo]]="","",IFERROR(tbVeiculos[[#This Row],[Total finaciamento (R$)]]-tbVeiculos[[#This Row],[Total pago (R$)]],0))</f>
        <v/>
      </c>
      <c r="J234" s="164"/>
      <c r="K234" s="165"/>
      <c r="L234" s="165"/>
      <c r="M234" s="165"/>
      <c r="N234" s="167"/>
      <c r="O234" s="151" t="str">
        <f t="shared" ca="1" si="4"/>
        <v/>
      </c>
      <c r="P234" s="117" t="str">
        <f>IF(AND(tbVeiculos[[#This Row],[Marca]]&lt;&gt;"",tbVeiculos[[#This Row],[Placa]]&lt;&gt;""),tbVeiculos[[#This Row],[Marca]]&amp;"_"&amp;tbVeiculos[[#This Row],[Placa]],"")</f>
        <v/>
      </c>
      <c r="Q234" s="138" t="str">
        <f>IF(tbVeiculos[[#This Row],[Veículo]]="","",IFERROR((tbVeiculos[[#This Row],[Maior km]]-tbVeiculos[[#This Row],[Menor km]])/tbVeiculos[[#This Row],[Manutenções]],""))</f>
        <v/>
      </c>
      <c r="R234" s="138" t="str">
        <f>IF(tbVeiculos[[#This Row],[Veículo]]="","",IF(tbVeiculos[[#This Row],[Km de Cadastro]]="",0,tbVeiculos[[#This Row],[Km de Cadastro]]))</f>
        <v/>
      </c>
      <c r="S234" s="138" t="str">
        <f t="array" ref="S23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34" s="138" t="str">
        <f>IF(tbVeiculos[[#This Row],[Veículo]]="","",IFERROR(COUNTIF(tbManutencao[Veículo],tbVeiculos[[#This Row],[Veículo]]),""))</f>
        <v/>
      </c>
    </row>
    <row r="235" spans="2:20" ht="24.95" customHeight="1" x14ac:dyDescent="0.25">
      <c r="B235" s="162"/>
      <c r="C235" s="162"/>
      <c r="D235" s="162"/>
      <c r="E235" s="162"/>
      <c r="F235" s="162"/>
      <c r="G235" s="163"/>
      <c r="H235" s="80" t="str">
        <f>IF(tbVeiculos[[#This Row],[Veículo]]="","",IFERROR(SUMIF(tbFinanciamento[Veículo],tbVeiculos[[#This Row],[Veículo]],tbFinanciamento[Valor pago]),""))</f>
        <v/>
      </c>
      <c r="I235" s="80" t="str">
        <f>IF(tbVeiculos[[#This Row],[Veículo]]="","",IFERROR(tbVeiculos[[#This Row],[Total finaciamento (R$)]]-tbVeiculos[[#This Row],[Total pago (R$)]],0))</f>
        <v/>
      </c>
      <c r="J235" s="164"/>
      <c r="K235" s="165"/>
      <c r="L235" s="165"/>
      <c r="M235" s="165"/>
      <c r="N235" s="167"/>
      <c r="O235" s="151" t="str">
        <f t="shared" ca="1" si="4"/>
        <v/>
      </c>
      <c r="P235" s="117" t="str">
        <f>IF(AND(tbVeiculos[[#This Row],[Marca]]&lt;&gt;"",tbVeiculos[[#This Row],[Placa]]&lt;&gt;""),tbVeiculos[[#This Row],[Marca]]&amp;"_"&amp;tbVeiculos[[#This Row],[Placa]],"")</f>
        <v/>
      </c>
      <c r="Q235" s="138" t="str">
        <f>IF(tbVeiculos[[#This Row],[Veículo]]="","",IFERROR((tbVeiculos[[#This Row],[Maior km]]-tbVeiculos[[#This Row],[Menor km]])/tbVeiculos[[#This Row],[Manutenções]],""))</f>
        <v/>
      </c>
      <c r="R235" s="138" t="str">
        <f>IF(tbVeiculos[[#This Row],[Veículo]]="","",IF(tbVeiculos[[#This Row],[Km de Cadastro]]="",0,tbVeiculos[[#This Row],[Km de Cadastro]]))</f>
        <v/>
      </c>
      <c r="S235" s="138" t="str">
        <f t="array" ref="S23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35" s="138" t="str">
        <f>IF(tbVeiculos[[#This Row],[Veículo]]="","",IFERROR(COUNTIF(tbManutencao[Veículo],tbVeiculos[[#This Row],[Veículo]]),""))</f>
        <v/>
      </c>
    </row>
    <row r="236" spans="2:20" ht="24.95" customHeight="1" x14ac:dyDescent="0.25">
      <c r="B236" s="162"/>
      <c r="C236" s="162"/>
      <c r="D236" s="162"/>
      <c r="E236" s="162"/>
      <c r="F236" s="162"/>
      <c r="G236" s="163"/>
      <c r="H236" s="80" t="str">
        <f>IF(tbVeiculos[[#This Row],[Veículo]]="","",IFERROR(SUMIF(tbFinanciamento[Veículo],tbVeiculos[[#This Row],[Veículo]],tbFinanciamento[Valor pago]),""))</f>
        <v/>
      </c>
      <c r="I236" s="80" t="str">
        <f>IF(tbVeiculos[[#This Row],[Veículo]]="","",IFERROR(tbVeiculos[[#This Row],[Total finaciamento (R$)]]-tbVeiculos[[#This Row],[Total pago (R$)]],0))</f>
        <v/>
      </c>
      <c r="J236" s="164"/>
      <c r="K236" s="165"/>
      <c r="L236" s="165"/>
      <c r="M236" s="165"/>
      <c r="N236" s="167"/>
      <c r="O236" s="151" t="str">
        <f t="shared" ca="1" si="4"/>
        <v/>
      </c>
      <c r="P236" s="117" t="str">
        <f>IF(AND(tbVeiculos[[#This Row],[Marca]]&lt;&gt;"",tbVeiculos[[#This Row],[Placa]]&lt;&gt;""),tbVeiculos[[#This Row],[Marca]]&amp;"_"&amp;tbVeiculos[[#This Row],[Placa]],"")</f>
        <v/>
      </c>
      <c r="Q236" s="138" t="str">
        <f>IF(tbVeiculos[[#This Row],[Veículo]]="","",IFERROR((tbVeiculos[[#This Row],[Maior km]]-tbVeiculos[[#This Row],[Menor km]])/tbVeiculos[[#This Row],[Manutenções]],""))</f>
        <v/>
      </c>
      <c r="R236" s="138" t="str">
        <f>IF(tbVeiculos[[#This Row],[Veículo]]="","",IF(tbVeiculos[[#This Row],[Km de Cadastro]]="",0,tbVeiculos[[#This Row],[Km de Cadastro]]))</f>
        <v/>
      </c>
      <c r="S236" s="138" t="str">
        <f t="array" ref="S23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36" s="138" t="str">
        <f>IF(tbVeiculos[[#This Row],[Veículo]]="","",IFERROR(COUNTIF(tbManutencao[Veículo],tbVeiculos[[#This Row],[Veículo]]),""))</f>
        <v/>
      </c>
    </row>
    <row r="237" spans="2:20" ht="24.95" customHeight="1" x14ac:dyDescent="0.25">
      <c r="B237" s="162"/>
      <c r="C237" s="162"/>
      <c r="D237" s="162"/>
      <c r="E237" s="162"/>
      <c r="F237" s="162"/>
      <c r="G237" s="163"/>
      <c r="H237" s="80" t="str">
        <f>IF(tbVeiculos[[#This Row],[Veículo]]="","",IFERROR(SUMIF(tbFinanciamento[Veículo],tbVeiculos[[#This Row],[Veículo]],tbFinanciamento[Valor pago]),""))</f>
        <v/>
      </c>
      <c r="I237" s="80" t="str">
        <f>IF(tbVeiculos[[#This Row],[Veículo]]="","",IFERROR(tbVeiculos[[#This Row],[Total finaciamento (R$)]]-tbVeiculos[[#This Row],[Total pago (R$)]],0))</f>
        <v/>
      </c>
      <c r="J237" s="164"/>
      <c r="K237" s="165"/>
      <c r="L237" s="165"/>
      <c r="M237" s="165"/>
      <c r="N237" s="167"/>
      <c r="O237" s="151" t="str">
        <f t="shared" ca="1" si="4"/>
        <v/>
      </c>
      <c r="P237" s="117" t="str">
        <f>IF(AND(tbVeiculos[[#This Row],[Marca]]&lt;&gt;"",tbVeiculos[[#This Row],[Placa]]&lt;&gt;""),tbVeiculos[[#This Row],[Marca]]&amp;"_"&amp;tbVeiculos[[#This Row],[Placa]],"")</f>
        <v/>
      </c>
      <c r="Q237" s="138" t="str">
        <f>IF(tbVeiculos[[#This Row],[Veículo]]="","",IFERROR((tbVeiculos[[#This Row],[Maior km]]-tbVeiculos[[#This Row],[Menor km]])/tbVeiculos[[#This Row],[Manutenções]],""))</f>
        <v/>
      </c>
      <c r="R237" s="138" t="str">
        <f>IF(tbVeiculos[[#This Row],[Veículo]]="","",IF(tbVeiculos[[#This Row],[Km de Cadastro]]="",0,tbVeiculos[[#This Row],[Km de Cadastro]]))</f>
        <v/>
      </c>
      <c r="S237" s="138" t="str">
        <f t="array" ref="S23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37" s="138" t="str">
        <f>IF(tbVeiculos[[#This Row],[Veículo]]="","",IFERROR(COUNTIF(tbManutencao[Veículo],tbVeiculos[[#This Row],[Veículo]]),""))</f>
        <v/>
      </c>
    </row>
    <row r="238" spans="2:20" ht="24.95" customHeight="1" x14ac:dyDescent="0.25">
      <c r="B238" s="162"/>
      <c r="C238" s="162"/>
      <c r="D238" s="162"/>
      <c r="E238" s="162"/>
      <c r="F238" s="162"/>
      <c r="G238" s="163"/>
      <c r="H238" s="80" t="str">
        <f>IF(tbVeiculos[[#This Row],[Veículo]]="","",IFERROR(SUMIF(tbFinanciamento[Veículo],tbVeiculos[[#This Row],[Veículo]],tbFinanciamento[Valor pago]),""))</f>
        <v/>
      </c>
      <c r="I238" s="80" t="str">
        <f>IF(tbVeiculos[[#This Row],[Veículo]]="","",IFERROR(tbVeiculos[[#This Row],[Total finaciamento (R$)]]-tbVeiculos[[#This Row],[Total pago (R$)]],0))</f>
        <v/>
      </c>
      <c r="J238" s="164"/>
      <c r="K238" s="165"/>
      <c r="L238" s="165"/>
      <c r="M238" s="165"/>
      <c r="N238" s="167"/>
      <c r="O238" s="151" t="str">
        <f t="shared" ca="1" si="4"/>
        <v/>
      </c>
      <c r="P238" s="117" t="str">
        <f>IF(AND(tbVeiculos[[#This Row],[Marca]]&lt;&gt;"",tbVeiculos[[#This Row],[Placa]]&lt;&gt;""),tbVeiculos[[#This Row],[Marca]]&amp;"_"&amp;tbVeiculos[[#This Row],[Placa]],"")</f>
        <v/>
      </c>
      <c r="Q238" s="138" t="str">
        <f>IF(tbVeiculos[[#This Row],[Veículo]]="","",IFERROR((tbVeiculos[[#This Row],[Maior km]]-tbVeiculos[[#This Row],[Menor km]])/tbVeiculos[[#This Row],[Manutenções]],""))</f>
        <v/>
      </c>
      <c r="R238" s="138" t="str">
        <f>IF(tbVeiculos[[#This Row],[Veículo]]="","",IF(tbVeiculos[[#This Row],[Km de Cadastro]]="",0,tbVeiculos[[#This Row],[Km de Cadastro]]))</f>
        <v/>
      </c>
      <c r="S238" s="138" t="str">
        <f t="array" ref="S23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38" s="138" t="str">
        <f>IF(tbVeiculos[[#This Row],[Veículo]]="","",IFERROR(COUNTIF(tbManutencao[Veículo],tbVeiculos[[#This Row],[Veículo]]),""))</f>
        <v/>
      </c>
    </row>
    <row r="239" spans="2:20" ht="24.95" customHeight="1" x14ac:dyDescent="0.25">
      <c r="B239" s="162"/>
      <c r="C239" s="162"/>
      <c r="D239" s="162"/>
      <c r="E239" s="162"/>
      <c r="F239" s="162"/>
      <c r="G239" s="163"/>
      <c r="H239" s="80" t="str">
        <f>IF(tbVeiculos[[#This Row],[Veículo]]="","",IFERROR(SUMIF(tbFinanciamento[Veículo],tbVeiculos[[#This Row],[Veículo]],tbFinanciamento[Valor pago]),""))</f>
        <v/>
      </c>
      <c r="I239" s="80" t="str">
        <f>IF(tbVeiculos[[#This Row],[Veículo]]="","",IFERROR(tbVeiculos[[#This Row],[Total finaciamento (R$)]]-tbVeiculos[[#This Row],[Total pago (R$)]],0))</f>
        <v/>
      </c>
      <c r="J239" s="164"/>
      <c r="K239" s="165"/>
      <c r="L239" s="165"/>
      <c r="M239" s="165"/>
      <c r="N239" s="167"/>
      <c r="O239" s="151" t="str">
        <f t="shared" ca="1" si="4"/>
        <v/>
      </c>
      <c r="P239" s="117" t="str">
        <f>IF(AND(tbVeiculos[[#This Row],[Marca]]&lt;&gt;"",tbVeiculos[[#This Row],[Placa]]&lt;&gt;""),tbVeiculos[[#This Row],[Marca]]&amp;"_"&amp;tbVeiculos[[#This Row],[Placa]],"")</f>
        <v/>
      </c>
      <c r="Q239" s="138" t="str">
        <f>IF(tbVeiculos[[#This Row],[Veículo]]="","",IFERROR((tbVeiculos[[#This Row],[Maior km]]-tbVeiculos[[#This Row],[Menor km]])/tbVeiculos[[#This Row],[Manutenções]],""))</f>
        <v/>
      </c>
      <c r="R239" s="138" t="str">
        <f>IF(tbVeiculos[[#This Row],[Veículo]]="","",IF(tbVeiculos[[#This Row],[Km de Cadastro]]="",0,tbVeiculos[[#This Row],[Km de Cadastro]]))</f>
        <v/>
      </c>
      <c r="S239" s="138" t="str">
        <f t="array" ref="S23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39" s="138" t="str">
        <f>IF(tbVeiculos[[#This Row],[Veículo]]="","",IFERROR(COUNTIF(tbManutencao[Veículo],tbVeiculos[[#This Row],[Veículo]]),""))</f>
        <v/>
      </c>
    </row>
    <row r="240" spans="2:20" ht="24.95" customHeight="1" x14ac:dyDescent="0.25">
      <c r="B240" s="162"/>
      <c r="C240" s="162"/>
      <c r="D240" s="162"/>
      <c r="E240" s="162"/>
      <c r="F240" s="162"/>
      <c r="G240" s="163"/>
      <c r="H240" s="80" t="str">
        <f>IF(tbVeiculos[[#This Row],[Veículo]]="","",IFERROR(SUMIF(tbFinanciamento[Veículo],tbVeiculos[[#This Row],[Veículo]],tbFinanciamento[Valor pago]),""))</f>
        <v/>
      </c>
      <c r="I240" s="80" t="str">
        <f>IF(tbVeiculos[[#This Row],[Veículo]]="","",IFERROR(tbVeiculos[[#This Row],[Total finaciamento (R$)]]-tbVeiculos[[#This Row],[Total pago (R$)]],0))</f>
        <v/>
      </c>
      <c r="J240" s="164"/>
      <c r="K240" s="165"/>
      <c r="L240" s="165"/>
      <c r="M240" s="165"/>
      <c r="N240" s="167"/>
      <c r="O240" s="151" t="str">
        <f t="shared" ca="1" si="4"/>
        <v/>
      </c>
      <c r="P240" s="117" t="str">
        <f>IF(AND(tbVeiculos[[#This Row],[Marca]]&lt;&gt;"",tbVeiculos[[#This Row],[Placa]]&lt;&gt;""),tbVeiculos[[#This Row],[Marca]]&amp;"_"&amp;tbVeiculos[[#This Row],[Placa]],"")</f>
        <v/>
      </c>
      <c r="Q240" s="138" t="str">
        <f>IF(tbVeiculos[[#This Row],[Veículo]]="","",IFERROR((tbVeiculos[[#This Row],[Maior km]]-tbVeiculos[[#This Row],[Menor km]])/tbVeiculos[[#This Row],[Manutenções]],""))</f>
        <v/>
      </c>
      <c r="R240" s="138" t="str">
        <f>IF(tbVeiculos[[#This Row],[Veículo]]="","",IF(tbVeiculos[[#This Row],[Km de Cadastro]]="",0,tbVeiculos[[#This Row],[Km de Cadastro]]))</f>
        <v/>
      </c>
      <c r="S240" s="138" t="str">
        <f t="array" ref="S24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40" s="138" t="str">
        <f>IF(tbVeiculos[[#This Row],[Veículo]]="","",IFERROR(COUNTIF(tbManutencao[Veículo],tbVeiculos[[#This Row],[Veículo]]),""))</f>
        <v/>
      </c>
    </row>
    <row r="241" spans="2:20" ht="24.95" customHeight="1" x14ac:dyDescent="0.25">
      <c r="B241" s="162"/>
      <c r="C241" s="162"/>
      <c r="D241" s="162"/>
      <c r="E241" s="162"/>
      <c r="F241" s="162"/>
      <c r="G241" s="163"/>
      <c r="H241" s="80" t="str">
        <f>IF(tbVeiculos[[#This Row],[Veículo]]="","",IFERROR(SUMIF(tbFinanciamento[Veículo],tbVeiculos[[#This Row],[Veículo]],tbFinanciamento[Valor pago]),""))</f>
        <v/>
      </c>
      <c r="I241" s="80" t="str">
        <f>IF(tbVeiculos[[#This Row],[Veículo]]="","",IFERROR(tbVeiculos[[#This Row],[Total finaciamento (R$)]]-tbVeiculos[[#This Row],[Total pago (R$)]],0))</f>
        <v/>
      </c>
      <c r="J241" s="164"/>
      <c r="K241" s="165"/>
      <c r="L241" s="165"/>
      <c r="M241" s="165"/>
      <c r="N241" s="167"/>
      <c r="O241" s="151" t="str">
        <f t="shared" ca="1" si="4"/>
        <v/>
      </c>
      <c r="P241" s="117" t="str">
        <f>IF(AND(tbVeiculos[[#This Row],[Marca]]&lt;&gt;"",tbVeiculos[[#This Row],[Placa]]&lt;&gt;""),tbVeiculos[[#This Row],[Marca]]&amp;"_"&amp;tbVeiculos[[#This Row],[Placa]],"")</f>
        <v/>
      </c>
      <c r="Q241" s="138" t="str">
        <f>IF(tbVeiculos[[#This Row],[Veículo]]="","",IFERROR((tbVeiculos[[#This Row],[Maior km]]-tbVeiculos[[#This Row],[Menor km]])/tbVeiculos[[#This Row],[Manutenções]],""))</f>
        <v/>
      </c>
      <c r="R241" s="138" t="str">
        <f>IF(tbVeiculos[[#This Row],[Veículo]]="","",IF(tbVeiculos[[#This Row],[Km de Cadastro]]="",0,tbVeiculos[[#This Row],[Km de Cadastro]]))</f>
        <v/>
      </c>
      <c r="S241" s="138" t="str">
        <f t="array" ref="S24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41" s="138" t="str">
        <f>IF(tbVeiculos[[#This Row],[Veículo]]="","",IFERROR(COUNTIF(tbManutencao[Veículo],tbVeiculos[[#This Row],[Veículo]]),""))</f>
        <v/>
      </c>
    </row>
    <row r="242" spans="2:20" ht="24.95" customHeight="1" x14ac:dyDescent="0.25">
      <c r="B242" s="162"/>
      <c r="C242" s="162"/>
      <c r="D242" s="162"/>
      <c r="E242" s="162"/>
      <c r="F242" s="162"/>
      <c r="G242" s="163"/>
      <c r="H242" s="80" t="str">
        <f>IF(tbVeiculos[[#This Row],[Veículo]]="","",IFERROR(SUMIF(tbFinanciamento[Veículo],tbVeiculos[[#This Row],[Veículo]],tbFinanciamento[Valor pago]),""))</f>
        <v/>
      </c>
      <c r="I242" s="80" t="str">
        <f>IF(tbVeiculos[[#This Row],[Veículo]]="","",IFERROR(tbVeiculos[[#This Row],[Total finaciamento (R$)]]-tbVeiculos[[#This Row],[Total pago (R$)]],0))</f>
        <v/>
      </c>
      <c r="J242" s="164"/>
      <c r="K242" s="165"/>
      <c r="L242" s="165"/>
      <c r="M242" s="165"/>
      <c r="N242" s="167"/>
      <c r="O242" s="151" t="str">
        <f t="shared" ca="1" si="4"/>
        <v/>
      </c>
      <c r="P242" s="117" t="str">
        <f>IF(AND(tbVeiculos[[#This Row],[Marca]]&lt;&gt;"",tbVeiculos[[#This Row],[Placa]]&lt;&gt;""),tbVeiculos[[#This Row],[Marca]]&amp;"_"&amp;tbVeiculos[[#This Row],[Placa]],"")</f>
        <v/>
      </c>
      <c r="Q242" s="138" t="str">
        <f>IF(tbVeiculos[[#This Row],[Veículo]]="","",IFERROR((tbVeiculos[[#This Row],[Maior km]]-tbVeiculos[[#This Row],[Menor km]])/tbVeiculos[[#This Row],[Manutenções]],""))</f>
        <v/>
      </c>
      <c r="R242" s="138" t="str">
        <f>IF(tbVeiculos[[#This Row],[Veículo]]="","",IF(tbVeiculos[[#This Row],[Km de Cadastro]]="",0,tbVeiculos[[#This Row],[Km de Cadastro]]))</f>
        <v/>
      </c>
      <c r="S242" s="138" t="str">
        <f t="array" ref="S24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42" s="138" t="str">
        <f>IF(tbVeiculos[[#This Row],[Veículo]]="","",IFERROR(COUNTIF(tbManutencao[Veículo],tbVeiculos[[#This Row],[Veículo]]),""))</f>
        <v/>
      </c>
    </row>
    <row r="243" spans="2:20" ht="24.95" customHeight="1" x14ac:dyDescent="0.25">
      <c r="B243" s="162"/>
      <c r="C243" s="162"/>
      <c r="D243" s="162"/>
      <c r="E243" s="162"/>
      <c r="F243" s="162"/>
      <c r="G243" s="163"/>
      <c r="H243" s="80" t="str">
        <f>IF(tbVeiculos[[#This Row],[Veículo]]="","",IFERROR(SUMIF(tbFinanciamento[Veículo],tbVeiculos[[#This Row],[Veículo]],tbFinanciamento[Valor pago]),""))</f>
        <v/>
      </c>
      <c r="I243" s="80" t="str">
        <f>IF(tbVeiculos[[#This Row],[Veículo]]="","",IFERROR(tbVeiculos[[#This Row],[Total finaciamento (R$)]]-tbVeiculos[[#This Row],[Total pago (R$)]],0))</f>
        <v/>
      </c>
      <c r="J243" s="164"/>
      <c r="K243" s="165"/>
      <c r="L243" s="165"/>
      <c r="M243" s="165"/>
      <c r="N243" s="167"/>
      <c r="O243" s="151" t="str">
        <f t="shared" ca="1" si="4"/>
        <v/>
      </c>
      <c r="P243" s="117" t="str">
        <f>IF(AND(tbVeiculos[[#This Row],[Marca]]&lt;&gt;"",tbVeiculos[[#This Row],[Placa]]&lt;&gt;""),tbVeiculos[[#This Row],[Marca]]&amp;"_"&amp;tbVeiculos[[#This Row],[Placa]],"")</f>
        <v/>
      </c>
      <c r="Q243" s="138" t="str">
        <f>IF(tbVeiculos[[#This Row],[Veículo]]="","",IFERROR((tbVeiculos[[#This Row],[Maior km]]-tbVeiculos[[#This Row],[Menor km]])/tbVeiculos[[#This Row],[Manutenções]],""))</f>
        <v/>
      </c>
      <c r="R243" s="138" t="str">
        <f>IF(tbVeiculos[[#This Row],[Veículo]]="","",IF(tbVeiculos[[#This Row],[Km de Cadastro]]="",0,tbVeiculos[[#This Row],[Km de Cadastro]]))</f>
        <v/>
      </c>
      <c r="S243" s="138" t="str">
        <f t="array" ref="S24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43" s="138" t="str">
        <f>IF(tbVeiculos[[#This Row],[Veículo]]="","",IFERROR(COUNTIF(tbManutencao[Veículo],tbVeiculos[[#This Row],[Veículo]]),""))</f>
        <v/>
      </c>
    </row>
    <row r="244" spans="2:20" ht="24.95" customHeight="1" x14ac:dyDescent="0.25">
      <c r="B244" s="162"/>
      <c r="C244" s="162"/>
      <c r="D244" s="162"/>
      <c r="E244" s="162"/>
      <c r="F244" s="162"/>
      <c r="G244" s="163"/>
      <c r="H244" s="80" t="str">
        <f>IF(tbVeiculos[[#This Row],[Veículo]]="","",IFERROR(SUMIF(tbFinanciamento[Veículo],tbVeiculos[[#This Row],[Veículo]],tbFinanciamento[Valor pago]),""))</f>
        <v/>
      </c>
      <c r="I244" s="80" t="str">
        <f>IF(tbVeiculos[[#This Row],[Veículo]]="","",IFERROR(tbVeiculos[[#This Row],[Total finaciamento (R$)]]-tbVeiculos[[#This Row],[Total pago (R$)]],0))</f>
        <v/>
      </c>
      <c r="J244" s="164"/>
      <c r="K244" s="165"/>
      <c r="L244" s="165"/>
      <c r="M244" s="165"/>
      <c r="N244" s="167"/>
      <c r="O244" s="151" t="str">
        <f t="shared" ca="1" si="4"/>
        <v/>
      </c>
      <c r="P244" s="117" t="str">
        <f>IF(AND(tbVeiculos[[#This Row],[Marca]]&lt;&gt;"",tbVeiculos[[#This Row],[Placa]]&lt;&gt;""),tbVeiculos[[#This Row],[Marca]]&amp;"_"&amp;tbVeiculos[[#This Row],[Placa]],"")</f>
        <v/>
      </c>
      <c r="Q244" s="138" t="str">
        <f>IF(tbVeiculos[[#This Row],[Veículo]]="","",IFERROR((tbVeiculos[[#This Row],[Maior km]]-tbVeiculos[[#This Row],[Menor km]])/tbVeiculos[[#This Row],[Manutenções]],""))</f>
        <v/>
      </c>
      <c r="R244" s="138" t="str">
        <f>IF(tbVeiculos[[#This Row],[Veículo]]="","",IF(tbVeiculos[[#This Row],[Km de Cadastro]]="",0,tbVeiculos[[#This Row],[Km de Cadastro]]))</f>
        <v/>
      </c>
      <c r="S244" s="138" t="str">
        <f t="array" ref="S24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44" s="138" t="str">
        <f>IF(tbVeiculos[[#This Row],[Veículo]]="","",IFERROR(COUNTIF(tbManutencao[Veículo],tbVeiculos[[#This Row],[Veículo]]),""))</f>
        <v/>
      </c>
    </row>
    <row r="245" spans="2:20" ht="24.95" customHeight="1" x14ac:dyDescent="0.25">
      <c r="B245" s="162"/>
      <c r="C245" s="162"/>
      <c r="D245" s="162"/>
      <c r="E245" s="162"/>
      <c r="F245" s="162"/>
      <c r="G245" s="163"/>
      <c r="H245" s="80" t="str">
        <f>IF(tbVeiculos[[#This Row],[Veículo]]="","",IFERROR(SUMIF(tbFinanciamento[Veículo],tbVeiculos[[#This Row],[Veículo]],tbFinanciamento[Valor pago]),""))</f>
        <v/>
      </c>
      <c r="I245" s="80" t="str">
        <f>IF(tbVeiculos[[#This Row],[Veículo]]="","",IFERROR(tbVeiculos[[#This Row],[Total finaciamento (R$)]]-tbVeiculos[[#This Row],[Total pago (R$)]],0))</f>
        <v/>
      </c>
      <c r="J245" s="164"/>
      <c r="K245" s="165"/>
      <c r="L245" s="165"/>
      <c r="M245" s="165"/>
      <c r="N245" s="167"/>
      <c r="O245" s="151" t="str">
        <f t="shared" ca="1" si="4"/>
        <v/>
      </c>
      <c r="P245" s="117" t="str">
        <f>IF(AND(tbVeiculos[[#This Row],[Marca]]&lt;&gt;"",tbVeiculos[[#This Row],[Placa]]&lt;&gt;""),tbVeiculos[[#This Row],[Marca]]&amp;"_"&amp;tbVeiculos[[#This Row],[Placa]],"")</f>
        <v/>
      </c>
      <c r="Q245" s="138" t="str">
        <f>IF(tbVeiculos[[#This Row],[Veículo]]="","",IFERROR((tbVeiculos[[#This Row],[Maior km]]-tbVeiculos[[#This Row],[Menor km]])/tbVeiculos[[#This Row],[Manutenções]],""))</f>
        <v/>
      </c>
      <c r="R245" s="138" t="str">
        <f>IF(tbVeiculos[[#This Row],[Veículo]]="","",IF(tbVeiculos[[#This Row],[Km de Cadastro]]="",0,tbVeiculos[[#This Row],[Km de Cadastro]]))</f>
        <v/>
      </c>
      <c r="S245" s="138" t="str">
        <f t="array" ref="S24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45" s="138" t="str">
        <f>IF(tbVeiculos[[#This Row],[Veículo]]="","",IFERROR(COUNTIF(tbManutencao[Veículo],tbVeiculos[[#This Row],[Veículo]]),""))</f>
        <v/>
      </c>
    </row>
    <row r="246" spans="2:20" ht="24.95" customHeight="1" x14ac:dyDescent="0.25">
      <c r="B246" s="162"/>
      <c r="C246" s="162"/>
      <c r="D246" s="162"/>
      <c r="E246" s="162"/>
      <c r="F246" s="162"/>
      <c r="G246" s="163"/>
      <c r="H246" s="80" t="str">
        <f>IF(tbVeiculos[[#This Row],[Veículo]]="","",IFERROR(SUMIF(tbFinanciamento[Veículo],tbVeiculos[[#This Row],[Veículo]],tbFinanciamento[Valor pago]),""))</f>
        <v/>
      </c>
      <c r="I246" s="80" t="str">
        <f>IF(tbVeiculos[[#This Row],[Veículo]]="","",IFERROR(tbVeiculos[[#This Row],[Total finaciamento (R$)]]-tbVeiculos[[#This Row],[Total pago (R$)]],0))</f>
        <v/>
      </c>
      <c r="J246" s="164"/>
      <c r="K246" s="165"/>
      <c r="L246" s="165"/>
      <c r="M246" s="165"/>
      <c r="N246" s="167"/>
      <c r="O246" s="151" t="str">
        <f t="shared" ca="1" si="4"/>
        <v/>
      </c>
      <c r="P246" s="117" t="str">
        <f>IF(AND(tbVeiculos[[#This Row],[Marca]]&lt;&gt;"",tbVeiculos[[#This Row],[Placa]]&lt;&gt;""),tbVeiculos[[#This Row],[Marca]]&amp;"_"&amp;tbVeiculos[[#This Row],[Placa]],"")</f>
        <v/>
      </c>
      <c r="Q246" s="138" t="str">
        <f>IF(tbVeiculos[[#This Row],[Veículo]]="","",IFERROR((tbVeiculos[[#This Row],[Maior km]]-tbVeiculos[[#This Row],[Menor km]])/tbVeiculos[[#This Row],[Manutenções]],""))</f>
        <v/>
      </c>
      <c r="R246" s="138" t="str">
        <f>IF(tbVeiculos[[#This Row],[Veículo]]="","",IF(tbVeiculos[[#This Row],[Km de Cadastro]]="",0,tbVeiculos[[#This Row],[Km de Cadastro]]))</f>
        <v/>
      </c>
      <c r="S246" s="138" t="str">
        <f t="array" ref="S24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46" s="138" t="str">
        <f>IF(tbVeiculos[[#This Row],[Veículo]]="","",IFERROR(COUNTIF(tbManutencao[Veículo],tbVeiculos[[#This Row],[Veículo]]),""))</f>
        <v/>
      </c>
    </row>
    <row r="247" spans="2:20" ht="24.95" customHeight="1" x14ac:dyDescent="0.25">
      <c r="B247" s="162"/>
      <c r="C247" s="162"/>
      <c r="D247" s="162"/>
      <c r="E247" s="162"/>
      <c r="F247" s="162"/>
      <c r="G247" s="163"/>
      <c r="H247" s="80" t="str">
        <f>IF(tbVeiculos[[#This Row],[Veículo]]="","",IFERROR(SUMIF(tbFinanciamento[Veículo],tbVeiculos[[#This Row],[Veículo]],tbFinanciamento[Valor pago]),""))</f>
        <v/>
      </c>
      <c r="I247" s="80" t="str">
        <f>IF(tbVeiculos[[#This Row],[Veículo]]="","",IFERROR(tbVeiculos[[#This Row],[Total finaciamento (R$)]]-tbVeiculos[[#This Row],[Total pago (R$)]],0))</f>
        <v/>
      </c>
      <c r="J247" s="164"/>
      <c r="K247" s="165"/>
      <c r="L247" s="165"/>
      <c r="M247" s="165"/>
      <c r="N247" s="167"/>
      <c r="O247" s="151" t="str">
        <f t="shared" ca="1" si="4"/>
        <v/>
      </c>
      <c r="P247" s="117" t="str">
        <f>IF(AND(tbVeiculos[[#This Row],[Marca]]&lt;&gt;"",tbVeiculos[[#This Row],[Placa]]&lt;&gt;""),tbVeiculos[[#This Row],[Marca]]&amp;"_"&amp;tbVeiculos[[#This Row],[Placa]],"")</f>
        <v/>
      </c>
      <c r="Q247" s="138" t="str">
        <f>IF(tbVeiculos[[#This Row],[Veículo]]="","",IFERROR((tbVeiculos[[#This Row],[Maior km]]-tbVeiculos[[#This Row],[Menor km]])/tbVeiculos[[#This Row],[Manutenções]],""))</f>
        <v/>
      </c>
      <c r="R247" s="138" t="str">
        <f>IF(tbVeiculos[[#This Row],[Veículo]]="","",IF(tbVeiculos[[#This Row],[Km de Cadastro]]="",0,tbVeiculos[[#This Row],[Km de Cadastro]]))</f>
        <v/>
      </c>
      <c r="S247" s="138" t="str">
        <f t="array" ref="S24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47" s="138" t="str">
        <f>IF(tbVeiculos[[#This Row],[Veículo]]="","",IFERROR(COUNTIF(tbManutencao[Veículo],tbVeiculos[[#This Row],[Veículo]]),""))</f>
        <v/>
      </c>
    </row>
    <row r="248" spans="2:20" ht="24.95" customHeight="1" x14ac:dyDescent="0.25">
      <c r="B248" s="162"/>
      <c r="C248" s="162"/>
      <c r="D248" s="162"/>
      <c r="E248" s="162"/>
      <c r="F248" s="162"/>
      <c r="G248" s="163"/>
      <c r="H248" s="80" t="str">
        <f>IF(tbVeiculos[[#This Row],[Veículo]]="","",IFERROR(SUMIF(tbFinanciamento[Veículo],tbVeiculos[[#This Row],[Veículo]],tbFinanciamento[Valor pago]),""))</f>
        <v/>
      </c>
      <c r="I248" s="80" t="str">
        <f>IF(tbVeiculos[[#This Row],[Veículo]]="","",IFERROR(tbVeiculos[[#This Row],[Total finaciamento (R$)]]-tbVeiculos[[#This Row],[Total pago (R$)]],0))</f>
        <v/>
      </c>
      <c r="J248" s="164"/>
      <c r="K248" s="165"/>
      <c r="L248" s="165"/>
      <c r="M248" s="165"/>
      <c r="N248" s="167"/>
      <c r="O248" s="151" t="str">
        <f t="shared" ca="1" si="4"/>
        <v/>
      </c>
      <c r="P248" s="117" t="str">
        <f>IF(AND(tbVeiculos[[#This Row],[Marca]]&lt;&gt;"",tbVeiculos[[#This Row],[Placa]]&lt;&gt;""),tbVeiculos[[#This Row],[Marca]]&amp;"_"&amp;tbVeiculos[[#This Row],[Placa]],"")</f>
        <v/>
      </c>
      <c r="Q248" s="138" t="str">
        <f>IF(tbVeiculos[[#This Row],[Veículo]]="","",IFERROR((tbVeiculos[[#This Row],[Maior km]]-tbVeiculos[[#This Row],[Menor km]])/tbVeiculos[[#This Row],[Manutenções]],""))</f>
        <v/>
      </c>
      <c r="R248" s="138" t="str">
        <f>IF(tbVeiculos[[#This Row],[Veículo]]="","",IF(tbVeiculos[[#This Row],[Km de Cadastro]]="",0,tbVeiculos[[#This Row],[Km de Cadastro]]))</f>
        <v/>
      </c>
      <c r="S248" s="138" t="str">
        <f t="array" ref="S24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48" s="138" t="str">
        <f>IF(tbVeiculos[[#This Row],[Veículo]]="","",IFERROR(COUNTIF(tbManutencao[Veículo],tbVeiculos[[#This Row],[Veículo]]),""))</f>
        <v/>
      </c>
    </row>
    <row r="249" spans="2:20" ht="24.95" customHeight="1" x14ac:dyDescent="0.25">
      <c r="B249" s="162"/>
      <c r="C249" s="162"/>
      <c r="D249" s="162"/>
      <c r="E249" s="162"/>
      <c r="F249" s="162"/>
      <c r="G249" s="163"/>
      <c r="H249" s="80" t="str">
        <f>IF(tbVeiculos[[#This Row],[Veículo]]="","",IFERROR(SUMIF(tbFinanciamento[Veículo],tbVeiculos[[#This Row],[Veículo]],tbFinanciamento[Valor pago]),""))</f>
        <v/>
      </c>
      <c r="I249" s="80" t="str">
        <f>IF(tbVeiculos[[#This Row],[Veículo]]="","",IFERROR(tbVeiculos[[#This Row],[Total finaciamento (R$)]]-tbVeiculos[[#This Row],[Total pago (R$)]],0))</f>
        <v/>
      </c>
      <c r="J249" s="164"/>
      <c r="K249" s="165"/>
      <c r="L249" s="165"/>
      <c r="M249" s="165"/>
      <c r="N249" s="167"/>
      <c r="O249" s="151" t="str">
        <f t="shared" ca="1" si="4"/>
        <v/>
      </c>
      <c r="P249" s="117" t="str">
        <f>IF(AND(tbVeiculos[[#This Row],[Marca]]&lt;&gt;"",tbVeiculos[[#This Row],[Placa]]&lt;&gt;""),tbVeiculos[[#This Row],[Marca]]&amp;"_"&amp;tbVeiculos[[#This Row],[Placa]],"")</f>
        <v/>
      </c>
      <c r="Q249" s="138" t="str">
        <f>IF(tbVeiculos[[#This Row],[Veículo]]="","",IFERROR((tbVeiculos[[#This Row],[Maior km]]-tbVeiculos[[#This Row],[Menor km]])/tbVeiculos[[#This Row],[Manutenções]],""))</f>
        <v/>
      </c>
      <c r="R249" s="138" t="str">
        <f>IF(tbVeiculos[[#This Row],[Veículo]]="","",IF(tbVeiculos[[#This Row],[Km de Cadastro]]="",0,tbVeiculos[[#This Row],[Km de Cadastro]]))</f>
        <v/>
      </c>
      <c r="S249" s="138" t="str">
        <f t="array" ref="S24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49" s="138" t="str">
        <f>IF(tbVeiculos[[#This Row],[Veículo]]="","",IFERROR(COUNTIF(tbManutencao[Veículo],tbVeiculos[[#This Row],[Veículo]]),""))</f>
        <v/>
      </c>
    </row>
    <row r="250" spans="2:20" ht="24.95" customHeight="1" x14ac:dyDescent="0.25">
      <c r="B250" s="162"/>
      <c r="C250" s="162"/>
      <c r="D250" s="162"/>
      <c r="E250" s="162"/>
      <c r="F250" s="162"/>
      <c r="G250" s="163"/>
      <c r="H250" s="80" t="str">
        <f>IF(tbVeiculos[[#This Row],[Veículo]]="","",IFERROR(SUMIF(tbFinanciamento[Veículo],tbVeiculos[[#This Row],[Veículo]],tbFinanciamento[Valor pago]),""))</f>
        <v/>
      </c>
      <c r="I250" s="80" t="str">
        <f>IF(tbVeiculos[[#This Row],[Veículo]]="","",IFERROR(tbVeiculos[[#This Row],[Total finaciamento (R$)]]-tbVeiculos[[#This Row],[Total pago (R$)]],0))</f>
        <v/>
      </c>
      <c r="J250" s="164"/>
      <c r="K250" s="165"/>
      <c r="L250" s="165"/>
      <c r="M250" s="165"/>
      <c r="N250" s="167"/>
      <c r="O250" s="151" t="str">
        <f t="shared" ca="1" si="4"/>
        <v/>
      </c>
      <c r="P250" s="117" t="str">
        <f>IF(AND(tbVeiculos[[#This Row],[Marca]]&lt;&gt;"",tbVeiculos[[#This Row],[Placa]]&lt;&gt;""),tbVeiculos[[#This Row],[Marca]]&amp;"_"&amp;tbVeiculos[[#This Row],[Placa]],"")</f>
        <v/>
      </c>
      <c r="Q250" s="138" t="str">
        <f>IF(tbVeiculos[[#This Row],[Veículo]]="","",IFERROR((tbVeiculos[[#This Row],[Maior km]]-tbVeiculos[[#This Row],[Menor km]])/tbVeiculos[[#This Row],[Manutenções]],""))</f>
        <v/>
      </c>
      <c r="R250" s="138" t="str">
        <f>IF(tbVeiculos[[#This Row],[Veículo]]="","",IF(tbVeiculos[[#This Row],[Km de Cadastro]]="",0,tbVeiculos[[#This Row],[Km de Cadastro]]))</f>
        <v/>
      </c>
      <c r="S250" s="138" t="str">
        <f t="array" ref="S25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50" s="138" t="str">
        <f>IF(tbVeiculos[[#This Row],[Veículo]]="","",IFERROR(COUNTIF(tbManutencao[Veículo],tbVeiculos[[#This Row],[Veículo]]),""))</f>
        <v/>
      </c>
    </row>
    <row r="251" spans="2:20" ht="24.95" customHeight="1" x14ac:dyDescent="0.25">
      <c r="B251" s="162"/>
      <c r="C251" s="162"/>
      <c r="D251" s="162"/>
      <c r="E251" s="162"/>
      <c r="F251" s="162"/>
      <c r="G251" s="163"/>
      <c r="H251" s="80" t="str">
        <f>IF(tbVeiculos[[#This Row],[Veículo]]="","",IFERROR(SUMIF(tbFinanciamento[Veículo],tbVeiculos[[#This Row],[Veículo]],tbFinanciamento[Valor pago]),""))</f>
        <v/>
      </c>
      <c r="I251" s="80" t="str">
        <f>IF(tbVeiculos[[#This Row],[Veículo]]="","",IFERROR(tbVeiculos[[#This Row],[Total finaciamento (R$)]]-tbVeiculos[[#This Row],[Total pago (R$)]],0))</f>
        <v/>
      </c>
      <c r="J251" s="164"/>
      <c r="K251" s="165"/>
      <c r="L251" s="165"/>
      <c r="M251" s="165"/>
      <c r="N251" s="167"/>
      <c r="O251" s="151" t="str">
        <f t="shared" ca="1" si="4"/>
        <v/>
      </c>
      <c r="P251" s="117" t="str">
        <f>IF(AND(tbVeiculos[[#This Row],[Marca]]&lt;&gt;"",tbVeiculos[[#This Row],[Placa]]&lt;&gt;""),tbVeiculos[[#This Row],[Marca]]&amp;"_"&amp;tbVeiculos[[#This Row],[Placa]],"")</f>
        <v/>
      </c>
      <c r="Q251" s="138" t="str">
        <f>IF(tbVeiculos[[#This Row],[Veículo]]="","",IFERROR((tbVeiculos[[#This Row],[Maior km]]-tbVeiculos[[#This Row],[Menor km]])/tbVeiculos[[#This Row],[Manutenções]],""))</f>
        <v/>
      </c>
      <c r="R251" s="138" t="str">
        <f>IF(tbVeiculos[[#This Row],[Veículo]]="","",IF(tbVeiculos[[#This Row],[Km de Cadastro]]="",0,tbVeiculos[[#This Row],[Km de Cadastro]]))</f>
        <v/>
      </c>
      <c r="S251" s="138" t="str">
        <f t="array" ref="S25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51" s="138" t="str">
        <f>IF(tbVeiculos[[#This Row],[Veículo]]="","",IFERROR(COUNTIF(tbManutencao[Veículo],tbVeiculos[[#This Row],[Veículo]]),""))</f>
        <v/>
      </c>
    </row>
    <row r="252" spans="2:20" ht="24.95" customHeight="1" x14ac:dyDescent="0.25">
      <c r="B252" s="162"/>
      <c r="C252" s="162"/>
      <c r="D252" s="162"/>
      <c r="E252" s="162"/>
      <c r="F252" s="162"/>
      <c r="G252" s="163"/>
      <c r="H252" s="80" t="str">
        <f>IF(tbVeiculos[[#This Row],[Veículo]]="","",IFERROR(SUMIF(tbFinanciamento[Veículo],tbVeiculos[[#This Row],[Veículo]],tbFinanciamento[Valor pago]),""))</f>
        <v/>
      </c>
      <c r="I252" s="80" t="str">
        <f>IF(tbVeiculos[[#This Row],[Veículo]]="","",IFERROR(tbVeiculos[[#This Row],[Total finaciamento (R$)]]-tbVeiculos[[#This Row],[Total pago (R$)]],0))</f>
        <v/>
      </c>
      <c r="J252" s="164"/>
      <c r="K252" s="165"/>
      <c r="L252" s="165"/>
      <c r="M252" s="165"/>
      <c r="N252" s="167"/>
      <c r="O252" s="151" t="str">
        <f t="shared" ca="1" si="4"/>
        <v/>
      </c>
      <c r="P252" s="117" t="str">
        <f>IF(AND(tbVeiculos[[#This Row],[Marca]]&lt;&gt;"",tbVeiculos[[#This Row],[Placa]]&lt;&gt;""),tbVeiculos[[#This Row],[Marca]]&amp;"_"&amp;tbVeiculos[[#This Row],[Placa]],"")</f>
        <v/>
      </c>
      <c r="Q252" s="138" t="str">
        <f>IF(tbVeiculos[[#This Row],[Veículo]]="","",IFERROR((tbVeiculos[[#This Row],[Maior km]]-tbVeiculos[[#This Row],[Menor km]])/tbVeiculos[[#This Row],[Manutenções]],""))</f>
        <v/>
      </c>
      <c r="R252" s="138" t="str">
        <f>IF(tbVeiculos[[#This Row],[Veículo]]="","",IF(tbVeiculos[[#This Row],[Km de Cadastro]]="",0,tbVeiculos[[#This Row],[Km de Cadastro]]))</f>
        <v/>
      </c>
      <c r="S252" s="138" t="str">
        <f t="array" ref="S25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52" s="138" t="str">
        <f>IF(tbVeiculos[[#This Row],[Veículo]]="","",IFERROR(COUNTIF(tbManutencao[Veículo],tbVeiculos[[#This Row],[Veículo]]),""))</f>
        <v/>
      </c>
    </row>
    <row r="253" spans="2:20" ht="24.95" customHeight="1" x14ac:dyDescent="0.25">
      <c r="B253" s="162"/>
      <c r="C253" s="162"/>
      <c r="D253" s="162"/>
      <c r="E253" s="162"/>
      <c r="F253" s="162"/>
      <c r="G253" s="163"/>
      <c r="H253" s="80" t="str">
        <f>IF(tbVeiculos[[#This Row],[Veículo]]="","",IFERROR(SUMIF(tbFinanciamento[Veículo],tbVeiculos[[#This Row],[Veículo]],tbFinanciamento[Valor pago]),""))</f>
        <v/>
      </c>
      <c r="I253" s="80" t="str">
        <f>IF(tbVeiculos[[#This Row],[Veículo]]="","",IFERROR(tbVeiculos[[#This Row],[Total finaciamento (R$)]]-tbVeiculos[[#This Row],[Total pago (R$)]],0))</f>
        <v/>
      </c>
      <c r="J253" s="164"/>
      <c r="K253" s="165"/>
      <c r="L253" s="165"/>
      <c r="M253" s="165"/>
      <c r="N253" s="167"/>
      <c r="O253" s="151" t="str">
        <f t="shared" ca="1" si="4"/>
        <v/>
      </c>
      <c r="P253" s="117" t="str">
        <f>IF(AND(tbVeiculos[[#This Row],[Marca]]&lt;&gt;"",tbVeiculos[[#This Row],[Placa]]&lt;&gt;""),tbVeiculos[[#This Row],[Marca]]&amp;"_"&amp;tbVeiculos[[#This Row],[Placa]],"")</f>
        <v/>
      </c>
      <c r="Q253" s="138" t="str">
        <f>IF(tbVeiculos[[#This Row],[Veículo]]="","",IFERROR((tbVeiculos[[#This Row],[Maior km]]-tbVeiculos[[#This Row],[Menor km]])/tbVeiculos[[#This Row],[Manutenções]],""))</f>
        <v/>
      </c>
      <c r="R253" s="138" t="str">
        <f>IF(tbVeiculos[[#This Row],[Veículo]]="","",IF(tbVeiculos[[#This Row],[Km de Cadastro]]="",0,tbVeiculos[[#This Row],[Km de Cadastro]]))</f>
        <v/>
      </c>
      <c r="S253" s="138" t="str">
        <f t="array" ref="S25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53" s="138" t="str">
        <f>IF(tbVeiculos[[#This Row],[Veículo]]="","",IFERROR(COUNTIF(tbManutencao[Veículo],tbVeiculos[[#This Row],[Veículo]]),""))</f>
        <v/>
      </c>
    </row>
    <row r="254" spans="2:20" ht="24.95" customHeight="1" x14ac:dyDescent="0.25">
      <c r="B254" s="162"/>
      <c r="C254" s="162"/>
      <c r="D254" s="162"/>
      <c r="E254" s="162"/>
      <c r="F254" s="162"/>
      <c r="G254" s="163"/>
      <c r="H254" s="80" t="str">
        <f>IF(tbVeiculos[[#This Row],[Veículo]]="","",IFERROR(SUMIF(tbFinanciamento[Veículo],tbVeiculos[[#This Row],[Veículo]],tbFinanciamento[Valor pago]),""))</f>
        <v/>
      </c>
      <c r="I254" s="80" t="str">
        <f>IF(tbVeiculos[[#This Row],[Veículo]]="","",IFERROR(tbVeiculos[[#This Row],[Total finaciamento (R$)]]-tbVeiculos[[#This Row],[Total pago (R$)]],0))</f>
        <v/>
      </c>
      <c r="J254" s="164"/>
      <c r="K254" s="165"/>
      <c r="L254" s="165"/>
      <c r="M254" s="165"/>
      <c r="N254" s="167"/>
      <c r="O254" s="151" t="str">
        <f t="shared" ca="1" si="4"/>
        <v/>
      </c>
      <c r="P254" s="117" t="str">
        <f>IF(AND(tbVeiculos[[#This Row],[Marca]]&lt;&gt;"",tbVeiculos[[#This Row],[Placa]]&lt;&gt;""),tbVeiculos[[#This Row],[Marca]]&amp;"_"&amp;tbVeiculos[[#This Row],[Placa]],"")</f>
        <v/>
      </c>
      <c r="Q254" s="138" t="str">
        <f>IF(tbVeiculos[[#This Row],[Veículo]]="","",IFERROR((tbVeiculos[[#This Row],[Maior km]]-tbVeiculos[[#This Row],[Menor km]])/tbVeiculos[[#This Row],[Manutenções]],""))</f>
        <v/>
      </c>
      <c r="R254" s="138" t="str">
        <f>IF(tbVeiculos[[#This Row],[Veículo]]="","",IF(tbVeiculos[[#This Row],[Km de Cadastro]]="",0,tbVeiculos[[#This Row],[Km de Cadastro]]))</f>
        <v/>
      </c>
      <c r="S254" s="138" t="str">
        <f t="array" ref="S25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54" s="138" t="str">
        <f>IF(tbVeiculos[[#This Row],[Veículo]]="","",IFERROR(COUNTIF(tbManutencao[Veículo],tbVeiculos[[#This Row],[Veículo]]),""))</f>
        <v/>
      </c>
    </row>
    <row r="255" spans="2:20" ht="24.95" customHeight="1" x14ac:dyDescent="0.25">
      <c r="B255" s="162"/>
      <c r="C255" s="162"/>
      <c r="D255" s="162"/>
      <c r="E255" s="162"/>
      <c r="F255" s="162"/>
      <c r="G255" s="163"/>
      <c r="H255" s="80" t="str">
        <f>IF(tbVeiculos[[#This Row],[Veículo]]="","",IFERROR(SUMIF(tbFinanciamento[Veículo],tbVeiculos[[#This Row],[Veículo]],tbFinanciamento[Valor pago]),""))</f>
        <v/>
      </c>
      <c r="I255" s="80" t="str">
        <f>IF(tbVeiculos[[#This Row],[Veículo]]="","",IFERROR(tbVeiculos[[#This Row],[Total finaciamento (R$)]]-tbVeiculos[[#This Row],[Total pago (R$)]],0))</f>
        <v/>
      </c>
      <c r="J255" s="164"/>
      <c r="K255" s="165"/>
      <c r="L255" s="165"/>
      <c r="M255" s="165"/>
      <c r="N255" s="167"/>
      <c r="O255" s="151" t="str">
        <f t="shared" ca="1" si="4"/>
        <v/>
      </c>
      <c r="P255" s="117" t="str">
        <f>IF(AND(tbVeiculos[[#This Row],[Marca]]&lt;&gt;"",tbVeiculos[[#This Row],[Placa]]&lt;&gt;""),tbVeiculos[[#This Row],[Marca]]&amp;"_"&amp;tbVeiculos[[#This Row],[Placa]],"")</f>
        <v/>
      </c>
      <c r="Q255" s="138" t="str">
        <f>IF(tbVeiculos[[#This Row],[Veículo]]="","",IFERROR((tbVeiculos[[#This Row],[Maior km]]-tbVeiculos[[#This Row],[Menor km]])/tbVeiculos[[#This Row],[Manutenções]],""))</f>
        <v/>
      </c>
      <c r="R255" s="138" t="str">
        <f>IF(tbVeiculos[[#This Row],[Veículo]]="","",IF(tbVeiculos[[#This Row],[Km de Cadastro]]="",0,tbVeiculos[[#This Row],[Km de Cadastro]]))</f>
        <v/>
      </c>
      <c r="S255" s="138" t="str">
        <f t="array" ref="S25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55" s="138" t="str">
        <f>IF(tbVeiculos[[#This Row],[Veículo]]="","",IFERROR(COUNTIF(tbManutencao[Veículo],tbVeiculos[[#This Row],[Veículo]]),""))</f>
        <v/>
      </c>
    </row>
    <row r="256" spans="2:20" ht="24.95" customHeight="1" x14ac:dyDescent="0.25">
      <c r="B256" s="162"/>
      <c r="C256" s="162"/>
      <c r="D256" s="162"/>
      <c r="E256" s="162"/>
      <c r="F256" s="162"/>
      <c r="G256" s="163"/>
      <c r="H256" s="80" t="str">
        <f>IF(tbVeiculos[[#This Row],[Veículo]]="","",IFERROR(SUMIF(tbFinanciamento[Veículo],tbVeiculos[[#This Row],[Veículo]],tbFinanciamento[Valor pago]),""))</f>
        <v/>
      </c>
      <c r="I256" s="80" t="str">
        <f>IF(tbVeiculos[[#This Row],[Veículo]]="","",IFERROR(tbVeiculos[[#This Row],[Total finaciamento (R$)]]-tbVeiculos[[#This Row],[Total pago (R$)]],0))</f>
        <v/>
      </c>
      <c r="J256" s="164"/>
      <c r="K256" s="165"/>
      <c r="L256" s="165"/>
      <c r="M256" s="165"/>
      <c r="N256" s="167"/>
      <c r="O256" s="151" t="str">
        <f t="shared" ca="1" si="4"/>
        <v/>
      </c>
      <c r="P256" s="117" t="str">
        <f>IF(AND(tbVeiculos[[#This Row],[Marca]]&lt;&gt;"",tbVeiculos[[#This Row],[Placa]]&lt;&gt;""),tbVeiculos[[#This Row],[Marca]]&amp;"_"&amp;tbVeiculos[[#This Row],[Placa]],"")</f>
        <v/>
      </c>
      <c r="Q256" s="138" t="str">
        <f>IF(tbVeiculos[[#This Row],[Veículo]]="","",IFERROR((tbVeiculos[[#This Row],[Maior km]]-tbVeiculos[[#This Row],[Menor km]])/tbVeiculos[[#This Row],[Manutenções]],""))</f>
        <v/>
      </c>
      <c r="R256" s="138" t="str">
        <f>IF(tbVeiculos[[#This Row],[Veículo]]="","",IF(tbVeiculos[[#This Row],[Km de Cadastro]]="",0,tbVeiculos[[#This Row],[Km de Cadastro]]))</f>
        <v/>
      </c>
      <c r="S256" s="138" t="str">
        <f t="array" ref="S25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56" s="138" t="str">
        <f>IF(tbVeiculos[[#This Row],[Veículo]]="","",IFERROR(COUNTIF(tbManutencao[Veículo],tbVeiculos[[#This Row],[Veículo]]),""))</f>
        <v/>
      </c>
    </row>
    <row r="257" spans="2:20" ht="24.95" customHeight="1" x14ac:dyDescent="0.25">
      <c r="B257" s="162"/>
      <c r="C257" s="162"/>
      <c r="D257" s="162"/>
      <c r="E257" s="162"/>
      <c r="F257" s="162"/>
      <c r="G257" s="163"/>
      <c r="H257" s="80" t="str">
        <f>IF(tbVeiculos[[#This Row],[Veículo]]="","",IFERROR(SUMIF(tbFinanciamento[Veículo],tbVeiculos[[#This Row],[Veículo]],tbFinanciamento[Valor pago]),""))</f>
        <v/>
      </c>
      <c r="I257" s="80" t="str">
        <f>IF(tbVeiculos[[#This Row],[Veículo]]="","",IFERROR(tbVeiculos[[#This Row],[Total finaciamento (R$)]]-tbVeiculos[[#This Row],[Total pago (R$)]],0))</f>
        <v/>
      </c>
      <c r="J257" s="164"/>
      <c r="K257" s="165"/>
      <c r="L257" s="165"/>
      <c r="M257" s="165"/>
      <c r="N257" s="167"/>
      <c r="O257" s="151" t="str">
        <f t="shared" ca="1" si="4"/>
        <v/>
      </c>
      <c r="P257" s="117" t="str">
        <f>IF(AND(tbVeiculos[[#This Row],[Marca]]&lt;&gt;"",tbVeiculos[[#This Row],[Placa]]&lt;&gt;""),tbVeiculos[[#This Row],[Marca]]&amp;"_"&amp;tbVeiculos[[#This Row],[Placa]],"")</f>
        <v/>
      </c>
      <c r="Q257" s="138" t="str">
        <f>IF(tbVeiculos[[#This Row],[Veículo]]="","",IFERROR((tbVeiculos[[#This Row],[Maior km]]-tbVeiculos[[#This Row],[Menor km]])/tbVeiculos[[#This Row],[Manutenções]],""))</f>
        <v/>
      </c>
      <c r="R257" s="138" t="str">
        <f>IF(tbVeiculos[[#This Row],[Veículo]]="","",IF(tbVeiculos[[#This Row],[Km de Cadastro]]="",0,tbVeiculos[[#This Row],[Km de Cadastro]]))</f>
        <v/>
      </c>
      <c r="S257" s="138" t="str">
        <f t="array" ref="S25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57" s="138" t="str">
        <f>IF(tbVeiculos[[#This Row],[Veículo]]="","",IFERROR(COUNTIF(tbManutencao[Veículo],tbVeiculos[[#This Row],[Veículo]]),""))</f>
        <v/>
      </c>
    </row>
    <row r="258" spans="2:20" ht="24.95" customHeight="1" x14ac:dyDescent="0.25">
      <c r="B258" s="162"/>
      <c r="C258" s="162"/>
      <c r="D258" s="162"/>
      <c r="E258" s="162"/>
      <c r="F258" s="162"/>
      <c r="G258" s="163"/>
      <c r="H258" s="80" t="str">
        <f>IF(tbVeiculos[[#This Row],[Veículo]]="","",IFERROR(SUMIF(tbFinanciamento[Veículo],tbVeiculos[[#This Row],[Veículo]],tbFinanciamento[Valor pago]),""))</f>
        <v/>
      </c>
      <c r="I258" s="80" t="str">
        <f>IF(tbVeiculos[[#This Row],[Veículo]]="","",IFERROR(tbVeiculos[[#This Row],[Total finaciamento (R$)]]-tbVeiculos[[#This Row],[Total pago (R$)]],0))</f>
        <v/>
      </c>
      <c r="J258" s="164"/>
      <c r="K258" s="165"/>
      <c r="L258" s="165"/>
      <c r="M258" s="165"/>
      <c r="N258" s="167"/>
      <c r="O258" s="151" t="str">
        <f t="shared" ca="1" si="4"/>
        <v/>
      </c>
      <c r="P258" s="117" t="str">
        <f>IF(AND(tbVeiculos[[#This Row],[Marca]]&lt;&gt;"",tbVeiculos[[#This Row],[Placa]]&lt;&gt;""),tbVeiculos[[#This Row],[Marca]]&amp;"_"&amp;tbVeiculos[[#This Row],[Placa]],"")</f>
        <v/>
      </c>
      <c r="Q258" s="138" t="str">
        <f>IF(tbVeiculos[[#This Row],[Veículo]]="","",IFERROR((tbVeiculos[[#This Row],[Maior km]]-tbVeiculos[[#This Row],[Menor km]])/tbVeiculos[[#This Row],[Manutenções]],""))</f>
        <v/>
      </c>
      <c r="R258" s="138" t="str">
        <f>IF(tbVeiculos[[#This Row],[Veículo]]="","",IF(tbVeiculos[[#This Row],[Km de Cadastro]]="",0,tbVeiculos[[#This Row],[Km de Cadastro]]))</f>
        <v/>
      </c>
      <c r="S258" s="138" t="str">
        <f t="array" ref="S25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58" s="138" t="str">
        <f>IF(tbVeiculos[[#This Row],[Veículo]]="","",IFERROR(COUNTIF(tbManutencao[Veículo],tbVeiculos[[#This Row],[Veículo]]),""))</f>
        <v/>
      </c>
    </row>
    <row r="259" spans="2:20" ht="24.95" customHeight="1" x14ac:dyDescent="0.25">
      <c r="B259" s="162"/>
      <c r="C259" s="162"/>
      <c r="D259" s="162"/>
      <c r="E259" s="162"/>
      <c r="F259" s="162"/>
      <c r="G259" s="163"/>
      <c r="H259" s="80" t="str">
        <f>IF(tbVeiculos[[#This Row],[Veículo]]="","",IFERROR(SUMIF(tbFinanciamento[Veículo],tbVeiculos[[#This Row],[Veículo]],tbFinanciamento[Valor pago]),""))</f>
        <v/>
      </c>
      <c r="I259" s="80" t="str">
        <f>IF(tbVeiculos[[#This Row],[Veículo]]="","",IFERROR(tbVeiculos[[#This Row],[Total finaciamento (R$)]]-tbVeiculos[[#This Row],[Total pago (R$)]],0))</f>
        <v/>
      </c>
      <c r="J259" s="164"/>
      <c r="K259" s="165"/>
      <c r="L259" s="165"/>
      <c r="M259" s="165"/>
      <c r="N259" s="167"/>
      <c r="O259" s="151" t="str">
        <f t="shared" ca="1" si="4"/>
        <v/>
      </c>
      <c r="P259" s="117" t="str">
        <f>IF(AND(tbVeiculos[[#This Row],[Marca]]&lt;&gt;"",tbVeiculos[[#This Row],[Placa]]&lt;&gt;""),tbVeiculos[[#This Row],[Marca]]&amp;"_"&amp;tbVeiculos[[#This Row],[Placa]],"")</f>
        <v/>
      </c>
      <c r="Q259" s="138" t="str">
        <f>IF(tbVeiculos[[#This Row],[Veículo]]="","",IFERROR((tbVeiculos[[#This Row],[Maior km]]-tbVeiculos[[#This Row],[Menor km]])/tbVeiculos[[#This Row],[Manutenções]],""))</f>
        <v/>
      </c>
      <c r="R259" s="138" t="str">
        <f>IF(tbVeiculos[[#This Row],[Veículo]]="","",IF(tbVeiculos[[#This Row],[Km de Cadastro]]="",0,tbVeiculos[[#This Row],[Km de Cadastro]]))</f>
        <v/>
      </c>
      <c r="S259" s="138" t="str">
        <f t="array" ref="S25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59" s="138" t="str">
        <f>IF(tbVeiculos[[#This Row],[Veículo]]="","",IFERROR(COUNTIF(tbManutencao[Veículo],tbVeiculos[[#This Row],[Veículo]]),""))</f>
        <v/>
      </c>
    </row>
    <row r="260" spans="2:20" ht="24.95" customHeight="1" x14ac:dyDescent="0.25">
      <c r="B260" s="162"/>
      <c r="C260" s="162"/>
      <c r="D260" s="162"/>
      <c r="E260" s="162"/>
      <c r="F260" s="162"/>
      <c r="G260" s="163"/>
      <c r="H260" s="80" t="str">
        <f>IF(tbVeiculos[[#This Row],[Veículo]]="","",IFERROR(SUMIF(tbFinanciamento[Veículo],tbVeiculos[[#This Row],[Veículo]],tbFinanciamento[Valor pago]),""))</f>
        <v/>
      </c>
      <c r="I260" s="80" t="str">
        <f>IF(tbVeiculos[[#This Row],[Veículo]]="","",IFERROR(tbVeiculos[[#This Row],[Total finaciamento (R$)]]-tbVeiculos[[#This Row],[Total pago (R$)]],0))</f>
        <v/>
      </c>
      <c r="J260" s="164"/>
      <c r="K260" s="165"/>
      <c r="L260" s="165"/>
      <c r="M260" s="165"/>
      <c r="N260" s="167"/>
      <c r="O260" s="151" t="str">
        <f t="shared" ca="1" si="4"/>
        <v/>
      </c>
      <c r="P260" s="117" t="str">
        <f>IF(AND(tbVeiculos[[#This Row],[Marca]]&lt;&gt;"",tbVeiculos[[#This Row],[Placa]]&lt;&gt;""),tbVeiculos[[#This Row],[Marca]]&amp;"_"&amp;tbVeiculos[[#This Row],[Placa]],"")</f>
        <v/>
      </c>
      <c r="Q260" s="138" t="str">
        <f>IF(tbVeiculos[[#This Row],[Veículo]]="","",IFERROR((tbVeiculos[[#This Row],[Maior km]]-tbVeiculos[[#This Row],[Menor km]])/tbVeiculos[[#This Row],[Manutenções]],""))</f>
        <v/>
      </c>
      <c r="R260" s="138" t="str">
        <f>IF(tbVeiculos[[#This Row],[Veículo]]="","",IF(tbVeiculos[[#This Row],[Km de Cadastro]]="",0,tbVeiculos[[#This Row],[Km de Cadastro]]))</f>
        <v/>
      </c>
      <c r="S260" s="138" t="str">
        <f t="array" ref="S26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60" s="138" t="str">
        <f>IF(tbVeiculos[[#This Row],[Veículo]]="","",IFERROR(COUNTIF(tbManutencao[Veículo],tbVeiculos[[#This Row],[Veículo]]),""))</f>
        <v/>
      </c>
    </row>
    <row r="261" spans="2:20" ht="24.95" customHeight="1" x14ac:dyDescent="0.25">
      <c r="B261" s="162"/>
      <c r="C261" s="162"/>
      <c r="D261" s="162"/>
      <c r="E261" s="162"/>
      <c r="F261" s="162"/>
      <c r="G261" s="163"/>
      <c r="H261" s="80" t="str">
        <f>IF(tbVeiculos[[#This Row],[Veículo]]="","",IFERROR(SUMIF(tbFinanciamento[Veículo],tbVeiculos[[#This Row],[Veículo]],tbFinanciamento[Valor pago]),""))</f>
        <v/>
      </c>
      <c r="I261" s="80" t="str">
        <f>IF(tbVeiculos[[#This Row],[Veículo]]="","",IFERROR(tbVeiculos[[#This Row],[Total finaciamento (R$)]]-tbVeiculos[[#This Row],[Total pago (R$)]],0))</f>
        <v/>
      </c>
      <c r="J261" s="164"/>
      <c r="K261" s="165"/>
      <c r="L261" s="165"/>
      <c r="M261" s="165"/>
      <c r="N261" s="167"/>
      <c r="O261" s="151" t="str">
        <f t="shared" ca="1" si="4"/>
        <v/>
      </c>
      <c r="P261" s="117" t="str">
        <f>IF(AND(tbVeiculos[[#This Row],[Marca]]&lt;&gt;"",tbVeiculos[[#This Row],[Placa]]&lt;&gt;""),tbVeiculos[[#This Row],[Marca]]&amp;"_"&amp;tbVeiculos[[#This Row],[Placa]],"")</f>
        <v/>
      </c>
      <c r="Q261" s="138" t="str">
        <f>IF(tbVeiculos[[#This Row],[Veículo]]="","",IFERROR((tbVeiculos[[#This Row],[Maior km]]-tbVeiculos[[#This Row],[Menor km]])/tbVeiculos[[#This Row],[Manutenções]],""))</f>
        <v/>
      </c>
      <c r="R261" s="138" t="str">
        <f>IF(tbVeiculos[[#This Row],[Veículo]]="","",IF(tbVeiculos[[#This Row],[Km de Cadastro]]="",0,tbVeiculos[[#This Row],[Km de Cadastro]]))</f>
        <v/>
      </c>
      <c r="S261" s="138" t="str">
        <f t="array" ref="S26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61" s="138" t="str">
        <f>IF(tbVeiculos[[#This Row],[Veículo]]="","",IFERROR(COUNTIF(tbManutencao[Veículo],tbVeiculos[[#This Row],[Veículo]]),""))</f>
        <v/>
      </c>
    </row>
    <row r="262" spans="2:20" ht="24.95" customHeight="1" x14ac:dyDescent="0.25">
      <c r="B262" s="162"/>
      <c r="C262" s="162"/>
      <c r="D262" s="162"/>
      <c r="E262" s="162"/>
      <c r="F262" s="162"/>
      <c r="G262" s="163"/>
      <c r="H262" s="80" t="str">
        <f>IF(tbVeiculos[[#This Row],[Veículo]]="","",IFERROR(SUMIF(tbFinanciamento[Veículo],tbVeiculos[[#This Row],[Veículo]],tbFinanciamento[Valor pago]),""))</f>
        <v/>
      </c>
      <c r="I262" s="80" t="str">
        <f>IF(tbVeiculos[[#This Row],[Veículo]]="","",IFERROR(tbVeiculos[[#This Row],[Total finaciamento (R$)]]-tbVeiculos[[#This Row],[Total pago (R$)]],0))</f>
        <v/>
      </c>
      <c r="J262" s="164"/>
      <c r="K262" s="165"/>
      <c r="L262" s="165"/>
      <c r="M262" s="165"/>
      <c r="N262" s="167"/>
      <c r="O262" s="151" t="str">
        <f t="shared" ca="1" si="4"/>
        <v/>
      </c>
      <c r="P262" s="117" t="str">
        <f>IF(AND(tbVeiculos[[#This Row],[Marca]]&lt;&gt;"",tbVeiculos[[#This Row],[Placa]]&lt;&gt;""),tbVeiculos[[#This Row],[Marca]]&amp;"_"&amp;tbVeiculos[[#This Row],[Placa]],"")</f>
        <v/>
      </c>
      <c r="Q262" s="138" t="str">
        <f>IF(tbVeiculos[[#This Row],[Veículo]]="","",IFERROR((tbVeiculos[[#This Row],[Maior km]]-tbVeiculos[[#This Row],[Menor km]])/tbVeiculos[[#This Row],[Manutenções]],""))</f>
        <v/>
      </c>
      <c r="R262" s="138" t="str">
        <f>IF(tbVeiculos[[#This Row],[Veículo]]="","",IF(tbVeiculos[[#This Row],[Km de Cadastro]]="",0,tbVeiculos[[#This Row],[Km de Cadastro]]))</f>
        <v/>
      </c>
      <c r="S262" s="138" t="str">
        <f t="array" ref="S26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62" s="138" t="str">
        <f>IF(tbVeiculos[[#This Row],[Veículo]]="","",IFERROR(COUNTIF(tbManutencao[Veículo],tbVeiculos[[#This Row],[Veículo]]),""))</f>
        <v/>
      </c>
    </row>
    <row r="263" spans="2:20" ht="24.95" customHeight="1" x14ac:dyDescent="0.25">
      <c r="B263" s="162"/>
      <c r="C263" s="162"/>
      <c r="D263" s="162"/>
      <c r="E263" s="162"/>
      <c r="F263" s="162"/>
      <c r="G263" s="163"/>
      <c r="H263" s="80" t="str">
        <f>IF(tbVeiculos[[#This Row],[Veículo]]="","",IFERROR(SUMIF(tbFinanciamento[Veículo],tbVeiculos[[#This Row],[Veículo]],tbFinanciamento[Valor pago]),""))</f>
        <v/>
      </c>
      <c r="I263" s="80" t="str">
        <f>IF(tbVeiculos[[#This Row],[Veículo]]="","",IFERROR(tbVeiculos[[#This Row],[Total finaciamento (R$)]]-tbVeiculos[[#This Row],[Total pago (R$)]],0))</f>
        <v/>
      </c>
      <c r="J263" s="164"/>
      <c r="K263" s="165"/>
      <c r="L263" s="165"/>
      <c r="M263" s="165"/>
      <c r="N263" s="167"/>
      <c r="O263" s="151" t="str">
        <f t="shared" ca="1" si="4"/>
        <v/>
      </c>
      <c r="P263" s="117" t="str">
        <f>IF(AND(tbVeiculos[[#This Row],[Marca]]&lt;&gt;"",tbVeiculos[[#This Row],[Placa]]&lt;&gt;""),tbVeiculos[[#This Row],[Marca]]&amp;"_"&amp;tbVeiculos[[#This Row],[Placa]],"")</f>
        <v/>
      </c>
      <c r="Q263" s="138" t="str">
        <f>IF(tbVeiculos[[#This Row],[Veículo]]="","",IFERROR((tbVeiculos[[#This Row],[Maior km]]-tbVeiculos[[#This Row],[Menor km]])/tbVeiculos[[#This Row],[Manutenções]],""))</f>
        <v/>
      </c>
      <c r="R263" s="138" t="str">
        <f>IF(tbVeiculos[[#This Row],[Veículo]]="","",IF(tbVeiculos[[#This Row],[Km de Cadastro]]="",0,tbVeiculos[[#This Row],[Km de Cadastro]]))</f>
        <v/>
      </c>
      <c r="S263" s="138" t="str">
        <f t="array" ref="S26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63" s="138" t="str">
        <f>IF(tbVeiculos[[#This Row],[Veículo]]="","",IFERROR(COUNTIF(tbManutencao[Veículo],tbVeiculos[[#This Row],[Veículo]]),""))</f>
        <v/>
      </c>
    </row>
    <row r="264" spans="2:20" ht="24.95" customHeight="1" x14ac:dyDescent="0.25">
      <c r="B264" s="162"/>
      <c r="C264" s="162"/>
      <c r="D264" s="162"/>
      <c r="E264" s="162"/>
      <c r="F264" s="162"/>
      <c r="G264" s="163"/>
      <c r="H264" s="80" t="str">
        <f>IF(tbVeiculos[[#This Row],[Veículo]]="","",IFERROR(SUMIF(tbFinanciamento[Veículo],tbVeiculos[[#This Row],[Veículo]],tbFinanciamento[Valor pago]),""))</f>
        <v/>
      </c>
      <c r="I264" s="80" t="str">
        <f>IF(tbVeiculos[[#This Row],[Veículo]]="","",IFERROR(tbVeiculos[[#This Row],[Total finaciamento (R$)]]-tbVeiculos[[#This Row],[Total pago (R$)]],0))</f>
        <v/>
      </c>
      <c r="J264" s="164"/>
      <c r="K264" s="165"/>
      <c r="L264" s="165"/>
      <c r="M264" s="165"/>
      <c r="N264" s="167"/>
      <c r="O264" s="151" t="str">
        <f t="shared" ref="O264:O327" ca="1" si="5">IF(B264="","",IF(N264="","Preencha a data ao lado",IF(N264&lt;TODAY(),"Atrasado",IF(AND(N264&gt;=TODAY(),N264&lt;=EOMONTH(TODAY(),0)),"Vence esse mês",IF(N264&gt;TODAY(),"Em dia")))))</f>
        <v/>
      </c>
      <c r="P264" s="117" t="str">
        <f>IF(AND(tbVeiculos[[#This Row],[Marca]]&lt;&gt;"",tbVeiculos[[#This Row],[Placa]]&lt;&gt;""),tbVeiculos[[#This Row],[Marca]]&amp;"_"&amp;tbVeiculos[[#This Row],[Placa]],"")</f>
        <v/>
      </c>
      <c r="Q264" s="138" t="str">
        <f>IF(tbVeiculos[[#This Row],[Veículo]]="","",IFERROR((tbVeiculos[[#This Row],[Maior km]]-tbVeiculos[[#This Row],[Menor km]])/tbVeiculos[[#This Row],[Manutenções]],""))</f>
        <v/>
      </c>
      <c r="R264" s="138" t="str">
        <f>IF(tbVeiculos[[#This Row],[Veículo]]="","",IF(tbVeiculos[[#This Row],[Km de Cadastro]]="",0,tbVeiculos[[#This Row],[Km de Cadastro]]))</f>
        <v/>
      </c>
      <c r="S264" s="138" t="str">
        <f t="array" ref="S26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64" s="138" t="str">
        <f>IF(tbVeiculos[[#This Row],[Veículo]]="","",IFERROR(COUNTIF(tbManutencao[Veículo],tbVeiculos[[#This Row],[Veículo]]),""))</f>
        <v/>
      </c>
    </row>
    <row r="265" spans="2:20" ht="24.95" customHeight="1" x14ac:dyDescent="0.25">
      <c r="B265" s="162"/>
      <c r="C265" s="162"/>
      <c r="D265" s="162"/>
      <c r="E265" s="162"/>
      <c r="F265" s="162"/>
      <c r="G265" s="163"/>
      <c r="H265" s="80" t="str">
        <f>IF(tbVeiculos[[#This Row],[Veículo]]="","",IFERROR(SUMIF(tbFinanciamento[Veículo],tbVeiculos[[#This Row],[Veículo]],tbFinanciamento[Valor pago]),""))</f>
        <v/>
      </c>
      <c r="I265" s="80" t="str">
        <f>IF(tbVeiculos[[#This Row],[Veículo]]="","",IFERROR(tbVeiculos[[#This Row],[Total finaciamento (R$)]]-tbVeiculos[[#This Row],[Total pago (R$)]],0))</f>
        <v/>
      </c>
      <c r="J265" s="164"/>
      <c r="K265" s="165"/>
      <c r="L265" s="165"/>
      <c r="M265" s="165"/>
      <c r="N265" s="167"/>
      <c r="O265" s="151" t="str">
        <f t="shared" ca="1" si="5"/>
        <v/>
      </c>
      <c r="P265" s="117" t="str">
        <f>IF(AND(tbVeiculos[[#This Row],[Marca]]&lt;&gt;"",tbVeiculos[[#This Row],[Placa]]&lt;&gt;""),tbVeiculos[[#This Row],[Marca]]&amp;"_"&amp;tbVeiculos[[#This Row],[Placa]],"")</f>
        <v/>
      </c>
      <c r="Q265" s="138" t="str">
        <f>IF(tbVeiculos[[#This Row],[Veículo]]="","",IFERROR((tbVeiculos[[#This Row],[Maior km]]-tbVeiculos[[#This Row],[Menor km]])/tbVeiculos[[#This Row],[Manutenções]],""))</f>
        <v/>
      </c>
      <c r="R265" s="138" t="str">
        <f>IF(tbVeiculos[[#This Row],[Veículo]]="","",IF(tbVeiculos[[#This Row],[Km de Cadastro]]="",0,tbVeiculos[[#This Row],[Km de Cadastro]]))</f>
        <v/>
      </c>
      <c r="S265" s="138" t="str">
        <f t="array" ref="S26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65" s="138" t="str">
        <f>IF(tbVeiculos[[#This Row],[Veículo]]="","",IFERROR(COUNTIF(tbManutencao[Veículo],tbVeiculos[[#This Row],[Veículo]]),""))</f>
        <v/>
      </c>
    </row>
    <row r="266" spans="2:20" ht="24.95" customHeight="1" x14ac:dyDescent="0.25">
      <c r="B266" s="162"/>
      <c r="C266" s="162"/>
      <c r="D266" s="162"/>
      <c r="E266" s="162"/>
      <c r="F266" s="162"/>
      <c r="G266" s="163"/>
      <c r="H266" s="80" t="str">
        <f>IF(tbVeiculos[[#This Row],[Veículo]]="","",IFERROR(SUMIF(tbFinanciamento[Veículo],tbVeiculos[[#This Row],[Veículo]],tbFinanciamento[Valor pago]),""))</f>
        <v/>
      </c>
      <c r="I266" s="80" t="str">
        <f>IF(tbVeiculos[[#This Row],[Veículo]]="","",IFERROR(tbVeiculos[[#This Row],[Total finaciamento (R$)]]-tbVeiculos[[#This Row],[Total pago (R$)]],0))</f>
        <v/>
      </c>
      <c r="J266" s="164"/>
      <c r="K266" s="165"/>
      <c r="L266" s="165"/>
      <c r="M266" s="165"/>
      <c r="N266" s="167"/>
      <c r="O266" s="151" t="str">
        <f t="shared" ca="1" si="5"/>
        <v/>
      </c>
      <c r="P266" s="117" t="str">
        <f>IF(AND(tbVeiculos[[#This Row],[Marca]]&lt;&gt;"",tbVeiculos[[#This Row],[Placa]]&lt;&gt;""),tbVeiculos[[#This Row],[Marca]]&amp;"_"&amp;tbVeiculos[[#This Row],[Placa]],"")</f>
        <v/>
      </c>
      <c r="Q266" s="138" t="str">
        <f>IF(tbVeiculos[[#This Row],[Veículo]]="","",IFERROR((tbVeiculos[[#This Row],[Maior km]]-tbVeiculos[[#This Row],[Menor km]])/tbVeiculos[[#This Row],[Manutenções]],""))</f>
        <v/>
      </c>
      <c r="R266" s="138" t="str">
        <f>IF(tbVeiculos[[#This Row],[Veículo]]="","",IF(tbVeiculos[[#This Row],[Km de Cadastro]]="",0,tbVeiculos[[#This Row],[Km de Cadastro]]))</f>
        <v/>
      </c>
      <c r="S266" s="138" t="str">
        <f t="array" ref="S26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66" s="138" t="str">
        <f>IF(tbVeiculos[[#This Row],[Veículo]]="","",IFERROR(COUNTIF(tbManutencao[Veículo],tbVeiculos[[#This Row],[Veículo]]),""))</f>
        <v/>
      </c>
    </row>
    <row r="267" spans="2:20" ht="24.95" customHeight="1" x14ac:dyDescent="0.25">
      <c r="B267" s="162"/>
      <c r="C267" s="162"/>
      <c r="D267" s="162"/>
      <c r="E267" s="162"/>
      <c r="F267" s="162"/>
      <c r="G267" s="163"/>
      <c r="H267" s="80" t="str">
        <f>IF(tbVeiculos[[#This Row],[Veículo]]="","",IFERROR(SUMIF(tbFinanciamento[Veículo],tbVeiculos[[#This Row],[Veículo]],tbFinanciamento[Valor pago]),""))</f>
        <v/>
      </c>
      <c r="I267" s="80" t="str">
        <f>IF(tbVeiculos[[#This Row],[Veículo]]="","",IFERROR(tbVeiculos[[#This Row],[Total finaciamento (R$)]]-tbVeiculos[[#This Row],[Total pago (R$)]],0))</f>
        <v/>
      </c>
      <c r="J267" s="164"/>
      <c r="K267" s="165"/>
      <c r="L267" s="165"/>
      <c r="M267" s="165"/>
      <c r="N267" s="167"/>
      <c r="O267" s="151" t="str">
        <f t="shared" ca="1" si="5"/>
        <v/>
      </c>
      <c r="P267" s="117" t="str">
        <f>IF(AND(tbVeiculos[[#This Row],[Marca]]&lt;&gt;"",tbVeiculos[[#This Row],[Placa]]&lt;&gt;""),tbVeiculos[[#This Row],[Marca]]&amp;"_"&amp;tbVeiculos[[#This Row],[Placa]],"")</f>
        <v/>
      </c>
      <c r="Q267" s="138" t="str">
        <f>IF(tbVeiculos[[#This Row],[Veículo]]="","",IFERROR((tbVeiculos[[#This Row],[Maior km]]-tbVeiculos[[#This Row],[Menor km]])/tbVeiculos[[#This Row],[Manutenções]],""))</f>
        <v/>
      </c>
      <c r="R267" s="138" t="str">
        <f>IF(tbVeiculos[[#This Row],[Veículo]]="","",IF(tbVeiculos[[#This Row],[Km de Cadastro]]="",0,tbVeiculos[[#This Row],[Km de Cadastro]]))</f>
        <v/>
      </c>
      <c r="S267" s="138" t="str">
        <f t="array" ref="S26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67" s="138" t="str">
        <f>IF(tbVeiculos[[#This Row],[Veículo]]="","",IFERROR(COUNTIF(tbManutencao[Veículo],tbVeiculos[[#This Row],[Veículo]]),""))</f>
        <v/>
      </c>
    </row>
    <row r="268" spans="2:20" ht="24.95" customHeight="1" x14ac:dyDescent="0.25">
      <c r="B268" s="162"/>
      <c r="C268" s="162"/>
      <c r="D268" s="162"/>
      <c r="E268" s="162"/>
      <c r="F268" s="162"/>
      <c r="G268" s="163"/>
      <c r="H268" s="80" t="str">
        <f>IF(tbVeiculos[[#This Row],[Veículo]]="","",IFERROR(SUMIF(tbFinanciamento[Veículo],tbVeiculos[[#This Row],[Veículo]],tbFinanciamento[Valor pago]),""))</f>
        <v/>
      </c>
      <c r="I268" s="80" t="str">
        <f>IF(tbVeiculos[[#This Row],[Veículo]]="","",IFERROR(tbVeiculos[[#This Row],[Total finaciamento (R$)]]-tbVeiculos[[#This Row],[Total pago (R$)]],0))</f>
        <v/>
      </c>
      <c r="J268" s="164"/>
      <c r="K268" s="165"/>
      <c r="L268" s="165"/>
      <c r="M268" s="165"/>
      <c r="N268" s="167"/>
      <c r="O268" s="151" t="str">
        <f t="shared" ca="1" si="5"/>
        <v/>
      </c>
      <c r="P268" s="117" t="str">
        <f>IF(AND(tbVeiculos[[#This Row],[Marca]]&lt;&gt;"",tbVeiculos[[#This Row],[Placa]]&lt;&gt;""),tbVeiculos[[#This Row],[Marca]]&amp;"_"&amp;tbVeiculos[[#This Row],[Placa]],"")</f>
        <v/>
      </c>
      <c r="Q268" s="138" t="str">
        <f>IF(tbVeiculos[[#This Row],[Veículo]]="","",IFERROR((tbVeiculos[[#This Row],[Maior km]]-tbVeiculos[[#This Row],[Menor km]])/tbVeiculos[[#This Row],[Manutenções]],""))</f>
        <v/>
      </c>
      <c r="R268" s="138" t="str">
        <f>IF(tbVeiculos[[#This Row],[Veículo]]="","",IF(tbVeiculos[[#This Row],[Km de Cadastro]]="",0,tbVeiculos[[#This Row],[Km de Cadastro]]))</f>
        <v/>
      </c>
      <c r="S268" s="138" t="str">
        <f t="array" ref="S26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68" s="138" t="str">
        <f>IF(tbVeiculos[[#This Row],[Veículo]]="","",IFERROR(COUNTIF(tbManutencao[Veículo],tbVeiculos[[#This Row],[Veículo]]),""))</f>
        <v/>
      </c>
    </row>
    <row r="269" spans="2:20" ht="24.95" customHeight="1" x14ac:dyDescent="0.25">
      <c r="B269" s="162"/>
      <c r="C269" s="162"/>
      <c r="D269" s="162"/>
      <c r="E269" s="162"/>
      <c r="F269" s="162"/>
      <c r="G269" s="163"/>
      <c r="H269" s="80" t="str">
        <f>IF(tbVeiculos[[#This Row],[Veículo]]="","",IFERROR(SUMIF(tbFinanciamento[Veículo],tbVeiculos[[#This Row],[Veículo]],tbFinanciamento[Valor pago]),""))</f>
        <v/>
      </c>
      <c r="I269" s="80" t="str">
        <f>IF(tbVeiculos[[#This Row],[Veículo]]="","",IFERROR(tbVeiculos[[#This Row],[Total finaciamento (R$)]]-tbVeiculos[[#This Row],[Total pago (R$)]],0))</f>
        <v/>
      </c>
      <c r="J269" s="164"/>
      <c r="K269" s="165"/>
      <c r="L269" s="165"/>
      <c r="M269" s="165"/>
      <c r="N269" s="167"/>
      <c r="O269" s="151" t="str">
        <f t="shared" ca="1" si="5"/>
        <v/>
      </c>
      <c r="P269" s="117" t="str">
        <f>IF(AND(tbVeiculos[[#This Row],[Marca]]&lt;&gt;"",tbVeiculos[[#This Row],[Placa]]&lt;&gt;""),tbVeiculos[[#This Row],[Marca]]&amp;"_"&amp;tbVeiculos[[#This Row],[Placa]],"")</f>
        <v/>
      </c>
      <c r="Q269" s="138" t="str">
        <f>IF(tbVeiculos[[#This Row],[Veículo]]="","",IFERROR((tbVeiculos[[#This Row],[Maior km]]-tbVeiculos[[#This Row],[Menor km]])/tbVeiculos[[#This Row],[Manutenções]],""))</f>
        <v/>
      </c>
      <c r="R269" s="138" t="str">
        <f>IF(tbVeiculos[[#This Row],[Veículo]]="","",IF(tbVeiculos[[#This Row],[Km de Cadastro]]="",0,tbVeiculos[[#This Row],[Km de Cadastro]]))</f>
        <v/>
      </c>
      <c r="S269" s="138" t="str">
        <f t="array" ref="S26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69" s="138" t="str">
        <f>IF(tbVeiculos[[#This Row],[Veículo]]="","",IFERROR(COUNTIF(tbManutencao[Veículo],tbVeiculos[[#This Row],[Veículo]]),""))</f>
        <v/>
      </c>
    </row>
    <row r="270" spans="2:20" ht="24.95" customHeight="1" x14ac:dyDescent="0.25">
      <c r="B270" s="162"/>
      <c r="C270" s="162"/>
      <c r="D270" s="162"/>
      <c r="E270" s="162"/>
      <c r="F270" s="162"/>
      <c r="G270" s="163"/>
      <c r="H270" s="80" t="str">
        <f>IF(tbVeiculos[[#This Row],[Veículo]]="","",IFERROR(SUMIF(tbFinanciamento[Veículo],tbVeiculos[[#This Row],[Veículo]],tbFinanciamento[Valor pago]),""))</f>
        <v/>
      </c>
      <c r="I270" s="80" t="str">
        <f>IF(tbVeiculos[[#This Row],[Veículo]]="","",IFERROR(tbVeiculos[[#This Row],[Total finaciamento (R$)]]-tbVeiculos[[#This Row],[Total pago (R$)]],0))</f>
        <v/>
      </c>
      <c r="J270" s="164"/>
      <c r="K270" s="165"/>
      <c r="L270" s="165"/>
      <c r="M270" s="165"/>
      <c r="N270" s="167"/>
      <c r="O270" s="151" t="str">
        <f t="shared" ca="1" si="5"/>
        <v/>
      </c>
      <c r="P270" s="117" t="str">
        <f>IF(AND(tbVeiculos[[#This Row],[Marca]]&lt;&gt;"",tbVeiculos[[#This Row],[Placa]]&lt;&gt;""),tbVeiculos[[#This Row],[Marca]]&amp;"_"&amp;tbVeiculos[[#This Row],[Placa]],"")</f>
        <v/>
      </c>
      <c r="Q270" s="138" t="str">
        <f>IF(tbVeiculos[[#This Row],[Veículo]]="","",IFERROR((tbVeiculos[[#This Row],[Maior km]]-tbVeiculos[[#This Row],[Menor km]])/tbVeiculos[[#This Row],[Manutenções]],""))</f>
        <v/>
      </c>
      <c r="R270" s="138" t="str">
        <f>IF(tbVeiculos[[#This Row],[Veículo]]="","",IF(tbVeiculos[[#This Row],[Km de Cadastro]]="",0,tbVeiculos[[#This Row],[Km de Cadastro]]))</f>
        <v/>
      </c>
      <c r="S270" s="138" t="str">
        <f t="array" ref="S27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70" s="138" t="str">
        <f>IF(tbVeiculos[[#This Row],[Veículo]]="","",IFERROR(COUNTIF(tbManutencao[Veículo],tbVeiculos[[#This Row],[Veículo]]),""))</f>
        <v/>
      </c>
    </row>
    <row r="271" spans="2:20" ht="24.95" customHeight="1" x14ac:dyDescent="0.25">
      <c r="B271" s="162"/>
      <c r="C271" s="162"/>
      <c r="D271" s="162"/>
      <c r="E271" s="162"/>
      <c r="F271" s="162"/>
      <c r="G271" s="163"/>
      <c r="H271" s="80" t="str">
        <f>IF(tbVeiculos[[#This Row],[Veículo]]="","",IFERROR(SUMIF(tbFinanciamento[Veículo],tbVeiculos[[#This Row],[Veículo]],tbFinanciamento[Valor pago]),""))</f>
        <v/>
      </c>
      <c r="I271" s="80" t="str">
        <f>IF(tbVeiculos[[#This Row],[Veículo]]="","",IFERROR(tbVeiculos[[#This Row],[Total finaciamento (R$)]]-tbVeiculos[[#This Row],[Total pago (R$)]],0))</f>
        <v/>
      </c>
      <c r="J271" s="164"/>
      <c r="K271" s="165"/>
      <c r="L271" s="165"/>
      <c r="M271" s="165"/>
      <c r="N271" s="167"/>
      <c r="O271" s="151" t="str">
        <f t="shared" ca="1" si="5"/>
        <v/>
      </c>
      <c r="P271" s="117" t="str">
        <f>IF(AND(tbVeiculos[[#This Row],[Marca]]&lt;&gt;"",tbVeiculos[[#This Row],[Placa]]&lt;&gt;""),tbVeiculos[[#This Row],[Marca]]&amp;"_"&amp;tbVeiculos[[#This Row],[Placa]],"")</f>
        <v/>
      </c>
      <c r="Q271" s="138" t="str">
        <f>IF(tbVeiculos[[#This Row],[Veículo]]="","",IFERROR((tbVeiculos[[#This Row],[Maior km]]-tbVeiculos[[#This Row],[Menor km]])/tbVeiculos[[#This Row],[Manutenções]],""))</f>
        <v/>
      </c>
      <c r="R271" s="138" t="str">
        <f>IF(tbVeiculos[[#This Row],[Veículo]]="","",IF(tbVeiculos[[#This Row],[Km de Cadastro]]="",0,tbVeiculos[[#This Row],[Km de Cadastro]]))</f>
        <v/>
      </c>
      <c r="S271" s="138" t="str">
        <f t="array" ref="S27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71" s="138" t="str">
        <f>IF(tbVeiculos[[#This Row],[Veículo]]="","",IFERROR(COUNTIF(tbManutencao[Veículo],tbVeiculos[[#This Row],[Veículo]]),""))</f>
        <v/>
      </c>
    </row>
    <row r="272" spans="2:20" ht="24.95" customHeight="1" x14ac:dyDescent="0.25">
      <c r="B272" s="162"/>
      <c r="C272" s="162"/>
      <c r="D272" s="162"/>
      <c r="E272" s="162"/>
      <c r="F272" s="162"/>
      <c r="G272" s="163"/>
      <c r="H272" s="80" t="str">
        <f>IF(tbVeiculos[[#This Row],[Veículo]]="","",IFERROR(SUMIF(tbFinanciamento[Veículo],tbVeiculos[[#This Row],[Veículo]],tbFinanciamento[Valor pago]),""))</f>
        <v/>
      </c>
      <c r="I272" s="80" t="str">
        <f>IF(tbVeiculos[[#This Row],[Veículo]]="","",IFERROR(tbVeiculos[[#This Row],[Total finaciamento (R$)]]-tbVeiculos[[#This Row],[Total pago (R$)]],0))</f>
        <v/>
      </c>
      <c r="J272" s="164"/>
      <c r="K272" s="165"/>
      <c r="L272" s="165"/>
      <c r="M272" s="165"/>
      <c r="N272" s="167"/>
      <c r="O272" s="151" t="str">
        <f t="shared" ca="1" si="5"/>
        <v/>
      </c>
      <c r="P272" s="117" t="str">
        <f>IF(AND(tbVeiculos[[#This Row],[Marca]]&lt;&gt;"",tbVeiculos[[#This Row],[Placa]]&lt;&gt;""),tbVeiculos[[#This Row],[Marca]]&amp;"_"&amp;tbVeiculos[[#This Row],[Placa]],"")</f>
        <v/>
      </c>
      <c r="Q272" s="138" t="str">
        <f>IF(tbVeiculos[[#This Row],[Veículo]]="","",IFERROR((tbVeiculos[[#This Row],[Maior km]]-tbVeiculos[[#This Row],[Menor km]])/tbVeiculos[[#This Row],[Manutenções]],""))</f>
        <v/>
      </c>
      <c r="R272" s="138" t="str">
        <f>IF(tbVeiculos[[#This Row],[Veículo]]="","",IF(tbVeiculos[[#This Row],[Km de Cadastro]]="",0,tbVeiculos[[#This Row],[Km de Cadastro]]))</f>
        <v/>
      </c>
      <c r="S272" s="138" t="str">
        <f t="array" ref="S27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72" s="138" t="str">
        <f>IF(tbVeiculos[[#This Row],[Veículo]]="","",IFERROR(COUNTIF(tbManutencao[Veículo],tbVeiculos[[#This Row],[Veículo]]),""))</f>
        <v/>
      </c>
    </row>
    <row r="273" spans="2:20" ht="24.95" customHeight="1" x14ac:dyDescent="0.25">
      <c r="B273" s="162"/>
      <c r="C273" s="162"/>
      <c r="D273" s="162"/>
      <c r="E273" s="162"/>
      <c r="F273" s="162"/>
      <c r="G273" s="163"/>
      <c r="H273" s="80" t="str">
        <f>IF(tbVeiculos[[#This Row],[Veículo]]="","",IFERROR(SUMIF(tbFinanciamento[Veículo],tbVeiculos[[#This Row],[Veículo]],tbFinanciamento[Valor pago]),""))</f>
        <v/>
      </c>
      <c r="I273" s="80" t="str">
        <f>IF(tbVeiculos[[#This Row],[Veículo]]="","",IFERROR(tbVeiculos[[#This Row],[Total finaciamento (R$)]]-tbVeiculos[[#This Row],[Total pago (R$)]],0))</f>
        <v/>
      </c>
      <c r="J273" s="164"/>
      <c r="K273" s="165"/>
      <c r="L273" s="165"/>
      <c r="M273" s="165"/>
      <c r="N273" s="167"/>
      <c r="O273" s="151" t="str">
        <f t="shared" ca="1" si="5"/>
        <v/>
      </c>
      <c r="P273" s="117" t="str">
        <f>IF(AND(tbVeiculos[[#This Row],[Marca]]&lt;&gt;"",tbVeiculos[[#This Row],[Placa]]&lt;&gt;""),tbVeiculos[[#This Row],[Marca]]&amp;"_"&amp;tbVeiculos[[#This Row],[Placa]],"")</f>
        <v/>
      </c>
      <c r="Q273" s="138" t="str">
        <f>IF(tbVeiculos[[#This Row],[Veículo]]="","",IFERROR((tbVeiculos[[#This Row],[Maior km]]-tbVeiculos[[#This Row],[Menor km]])/tbVeiculos[[#This Row],[Manutenções]],""))</f>
        <v/>
      </c>
      <c r="R273" s="138" t="str">
        <f>IF(tbVeiculos[[#This Row],[Veículo]]="","",IF(tbVeiculos[[#This Row],[Km de Cadastro]]="",0,tbVeiculos[[#This Row],[Km de Cadastro]]))</f>
        <v/>
      </c>
      <c r="S273" s="138" t="str">
        <f t="array" ref="S27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73" s="138" t="str">
        <f>IF(tbVeiculos[[#This Row],[Veículo]]="","",IFERROR(COUNTIF(tbManutencao[Veículo],tbVeiculos[[#This Row],[Veículo]]),""))</f>
        <v/>
      </c>
    </row>
    <row r="274" spans="2:20" ht="24.95" customHeight="1" x14ac:dyDescent="0.25">
      <c r="B274" s="162"/>
      <c r="C274" s="162"/>
      <c r="D274" s="162"/>
      <c r="E274" s="162"/>
      <c r="F274" s="162"/>
      <c r="G274" s="163"/>
      <c r="H274" s="80" t="str">
        <f>IF(tbVeiculos[[#This Row],[Veículo]]="","",IFERROR(SUMIF(tbFinanciamento[Veículo],tbVeiculos[[#This Row],[Veículo]],tbFinanciamento[Valor pago]),""))</f>
        <v/>
      </c>
      <c r="I274" s="80" t="str">
        <f>IF(tbVeiculos[[#This Row],[Veículo]]="","",IFERROR(tbVeiculos[[#This Row],[Total finaciamento (R$)]]-tbVeiculos[[#This Row],[Total pago (R$)]],0))</f>
        <v/>
      </c>
      <c r="J274" s="164"/>
      <c r="K274" s="165"/>
      <c r="L274" s="165"/>
      <c r="M274" s="165"/>
      <c r="N274" s="167"/>
      <c r="O274" s="151" t="str">
        <f t="shared" ca="1" si="5"/>
        <v/>
      </c>
      <c r="P274" s="117" t="str">
        <f>IF(AND(tbVeiculos[[#This Row],[Marca]]&lt;&gt;"",tbVeiculos[[#This Row],[Placa]]&lt;&gt;""),tbVeiculos[[#This Row],[Marca]]&amp;"_"&amp;tbVeiculos[[#This Row],[Placa]],"")</f>
        <v/>
      </c>
      <c r="Q274" s="138" t="str">
        <f>IF(tbVeiculos[[#This Row],[Veículo]]="","",IFERROR((tbVeiculos[[#This Row],[Maior km]]-tbVeiculos[[#This Row],[Menor km]])/tbVeiculos[[#This Row],[Manutenções]],""))</f>
        <v/>
      </c>
      <c r="R274" s="138" t="str">
        <f>IF(tbVeiculos[[#This Row],[Veículo]]="","",IF(tbVeiculos[[#This Row],[Km de Cadastro]]="",0,tbVeiculos[[#This Row],[Km de Cadastro]]))</f>
        <v/>
      </c>
      <c r="S274" s="138" t="str">
        <f t="array" ref="S27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74" s="138" t="str">
        <f>IF(tbVeiculos[[#This Row],[Veículo]]="","",IFERROR(COUNTIF(tbManutencao[Veículo],tbVeiculos[[#This Row],[Veículo]]),""))</f>
        <v/>
      </c>
    </row>
    <row r="275" spans="2:20" ht="24.95" customHeight="1" x14ac:dyDescent="0.25">
      <c r="B275" s="162"/>
      <c r="C275" s="162"/>
      <c r="D275" s="162"/>
      <c r="E275" s="162"/>
      <c r="F275" s="162"/>
      <c r="G275" s="163"/>
      <c r="H275" s="80" t="str">
        <f>IF(tbVeiculos[[#This Row],[Veículo]]="","",IFERROR(SUMIF(tbFinanciamento[Veículo],tbVeiculos[[#This Row],[Veículo]],tbFinanciamento[Valor pago]),""))</f>
        <v/>
      </c>
      <c r="I275" s="80" t="str">
        <f>IF(tbVeiculos[[#This Row],[Veículo]]="","",IFERROR(tbVeiculos[[#This Row],[Total finaciamento (R$)]]-tbVeiculos[[#This Row],[Total pago (R$)]],0))</f>
        <v/>
      </c>
      <c r="J275" s="164"/>
      <c r="K275" s="165"/>
      <c r="L275" s="165"/>
      <c r="M275" s="165"/>
      <c r="N275" s="167"/>
      <c r="O275" s="151" t="str">
        <f t="shared" ca="1" si="5"/>
        <v/>
      </c>
      <c r="P275" s="117" t="str">
        <f>IF(AND(tbVeiculos[[#This Row],[Marca]]&lt;&gt;"",tbVeiculos[[#This Row],[Placa]]&lt;&gt;""),tbVeiculos[[#This Row],[Marca]]&amp;"_"&amp;tbVeiculos[[#This Row],[Placa]],"")</f>
        <v/>
      </c>
      <c r="Q275" s="138" t="str">
        <f>IF(tbVeiculos[[#This Row],[Veículo]]="","",IFERROR((tbVeiculos[[#This Row],[Maior km]]-tbVeiculos[[#This Row],[Menor km]])/tbVeiculos[[#This Row],[Manutenções]],""))</f>
        <v/>
      </c>
      <c r="R275" s="138" t="str">
        <f>IF(tbVeiculos[[#This Row],[Veículo]]="","",IF(tbVeiculos[[#This Row],[Km de Cadastro]]="",0,tbVeiculos[[#This Row],[Km de Cadastro]]))</f>
        <v/>
      </c>
      <c r="S275" s="138" t="str">
        <f t="array" ref="S27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75" s="138" t="str">
        <f>IF(tbVeiculos[[#This Row],[Veículo]]="","",IFERROR(COUNTIF(tbManutencao[Veículo],tbVeiculos[[#This Row],[Veículo]]),""))</f>
        <v/>
      </c>
    </row>
    <row r="276" spans="2:20" ht="24.95" customHeight="1" x14ac:dyDescent="0.25">
      <c r="B276" s="162"/>
      <c r="C276" s="162"/>
      <c r="D276" s="162"/>
      <c r="E276" s="162"/>
      <c r="F276" s="162"/>
      <c r="G276" s="163"/>
      <c r="H276" s="80" t="str">
        <f>IF(tbVeiculos[[#This Row],[Veículo]]="","",IFERROR(SUMIF(tbFinanciamento[Veículo],tbVeiculos[[#This Row],[Veículo]],tbFinanciamento[Valor pago]),""))</f>
        <v/>
      </c>
      <c r="I276" s="80" t="str">
        <f>IF(tbVeiculos[[#This Row],[Veículo]]="","",IFERROR(tbVeiculos[[#This Row],[Total finaciamento (R$)]]-tbVeiculos[[#This Row],[Total pago (R$)]],0))</f>
        <v/>
      </c>
      <c r="J276" s="164"/>
      <c r="K276" s="165"/>
      <c r="L276" s="165"/>
      <c r="M276" s="165"/>
      <c r="N276" s="167"/>
      <c r="O276" s="151" t="str">
        <f t="shared" ca="1" si="5"/>
        <v/>
      </c>
      <c r="P276" s="117" t="str">
        <f>IF(AND(tbVeiculos[[#This Row],[Marca]]&lt;&gt;"",tbVeiculos[[#This Row],[Placa]]&lt;&gt;""),tbVeiculos[[#This Row],[Marca]]&amp;"_"&amp;tbVeiculos[[#This Row],[Placa]],"")</f>
        <v/>
      </c>
      <c r="Q276" s="138" t="str">
        <f>IF(tbVeiculos[[#This Row],[Veículo]]="","",IFERROR((tbVeiculos[[#This Row],[Maior km]]-tbVeiculos[[#This Row],[Menor km]])/tbVeiculos[[#This Row],[Manutenções]],""))</f>
        <v/>
      </c>
      <c r="R276" s="138" t="str">
        <f>IF(tbVeiculos[[#This Row],[Veículo]]="","",IF(tbVeiculos[[#This Row],[Km de Cadastro]]="",0,tbVeiculos[[#This Row],[Km de Cadastro]]))</f>
        <v/>
      </c>
      <c r="S276" s="138" t="str">
        <f t="array" ref="S27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76" s="138" t="str">
        <f>IF(tbVeiculos[[#This Row],[Veículo]]="","",IFERROR(COUNTIF(tbManutencao[Veículo],tbVeiculos[[#This Row],[Veículo]]),""))</f>
        <v/>
      </c>
    </row>
    <row r="277" spans="2:20" ht="24.95" customHeight="1" x14ac:dyDescent="0.25">
      <c r="B277" s="162"/>
      <c r="C277" s="162"/>
      <c r="D277" s="162"/>
      <c r="E277" s="162"/>
      <c r="F277" s="162"/>
      <c r="G277" s="163"/>
      <c r="H277" s="80" t="str">
        <f>IF(tbVeiculos[[#This Row],[Veículo]]="","",IFERROR(SUMIF(tbFinanciamento[Veículo],tbVeiculos[[#This Row],[Veículo]],tbFinanciamento[Valor pago]),""))</f>
        <v/>
      </c>
      <c r="I277" s="80" t="str">
        <f>IF(tbVeiculos[[#This Row],[Veículo]]="","",IFERROR(tbVeiculos[[#This Row],[Total finaciamento (R$)]]-tbVeiculos[[#This Row],[Total pago (R$)]],0))</f>
        <v/>
      </c>
      <c r="J277" s="164"/>
      <c r="K277" s="165"/>
      <c r="L277" s="165"/>
      <c r="M277" s="165"/>
      <c r="N277" s="167"/>
      <c r="O277" s="151" t="str">
        <f t="shared" ca="1" si="5"/>
        <v/>
      </c>
      <c r="P277" s="117" t="str">
        <f>IF(AND(tbVeiculos[[#This Row],[Marca]]&lt;&gt;"",tbVeiculos[[#This Row],[Placa]]&lt;&gt;""),tbVeiculos[[#This Row],[Marca]]&amp;"_"&amp;tbVeiculos[[#This Row],[Placa]],"")</f>
        <v/>
      </c>
      <c r="Q277" s="138" t="str">
        <f>IF(tbVeiculos[[#This Row],[Veículo]]="","",IFERROR((tbVeiculos[[#This Row],[Maior km]]-tbVeiculos[[#This Row],[Menor km]])/tbVeiculos[[#This Row],[Manutenções]],""))</f>
        <v/>
      </c>
      <c r="R277" s="138" t="str">
        <f>IF(tbVeiculos[[#This Row],[Veículo]]="","",IF(tbVeiculos[[#This Row],[Km de Cadastro]]="",0,tbVeiculos[[#This Row],[Km de Cadastro]]))</f>
        <v/>
      </c>
      <c r="S277" s="138" t="str">
        <f t="array" ref="S27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77" s="138" t="str">
        <f>IF(tbVeiculos[[#This Row],[Veículo]]="","",IFERROR(COUNTIF(tbManutencao[Veículo],tbVeiculos[[#This Row],[Veículo]]),""))</f>
        <v/>
      </c>
    </row>
    <row r="278" spans="2:20" ht="24.95" customHeight="1" x14ac:dyDescent="0.25">
      <c r="B278" s="162"/>
      <c r="C278" s="162"/>
      <c r="D278" s="162"/>
      <c r="E278" s="162"/>
      <c r="F278" s="162"/>
      <c r="G278" s="163"/>
      <c r="H278" s="80" t="str">
        <f>IF(tbVeiculos[[#This Row],[Veículo]]="","",IFERROR(SUMIF(tbFinanciamento[Veículo],tbVeiculos[[#This Row],[Veículo]],tbFinanciamento[Valor pago]),""))</f>
        <v/>
      </c>
      <c r="I278" s="80" t="str">
        <f>IF(tbVeiculos[[#This Row],[Veículo]]="","",IFERROR(tbVeiculos[[#This Row],[Total finaciamento (R$)]]-tbVeiculos[[#This Row],[Total pago (R$)]],0))</f>
        <v/>
      </c>
      <c r="J278" s="164"/>
      <c r="K278" s="165"/>
      <c r="L278" s="165"/>
      <c r="M278" s="165"/>
      <c r="N278" s="167"/>
      <c r="O278" s="151" t="str">
        <f t="shared" ca="1" si="5"/>
        <v/>
      </c>
      <c r="P278" s="117" t="str">
        <f>IF(AND(tbVeiculos[[#This Row],[Marca]]&lt;&gt;"",tbVeiculos[[#This Row],[Placa]]&lt;&gt;""),tbVeiculos[[#This Row],[Marca]]&amp;"_"&amp;tbVeiculos[[#This Row],[Placa]],"")</f>
        <v/>
      </c>
      <c r="Q278" s="138" t="str">
        <f>IF(tbVeiculos[[#This Row],[Veículo]]="","",IFERROR((tbVeiculos[[#This Row],[Maior km]]-tbVeiculos[[#This Row],[Menor km]])/tbVeiculos[[#This Row],[Manutenções]],""))</f>
        <v/>
      </c>
      <c r="R278" s="138" t="str">
        <f>IF(tbVeiculos[[#This Row],[Veículo]]="","",IF(tbVeiculos[[#This Row],[Km de Cadastro]]="",0,tbVeiculos[[#This Row],[Km de Cadastro]]))</f>
        <v/>
      </c>
      <c r="S278" s="138" t="str">
        <f t="array" ref="S27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78" s="138" t="str">
        <f>IF(tbVeiculos[[#This Row],[Veículo]]="","",IFERROR(COUNTIF(tbManutencao[Veículo],tbVeiculos[[#This Row],[Veículo]]),""))</f>
        <v/>
      </c>
    </row>
    <row r="279" spans="2:20" ht="24.95" customHeight="1" x14ac:dyDescent="0.25">
      <c r="B279" s="162"/>
      <c r="C279" s="162"/>
      <c r="D279" s="162"/>
      <c r="E279" s="162"/>
      <c r="F279" s="162"/>
      <c r="G279" s="163"/>
      <c r="H279" s="80" t="str">
        <f>IF(tbVeiculos[[#This Row],[Veículo]]="","",IFERROR(SUMIF(tbFinanciamento[Veículo],tbVeiculos[[#This Row],[Veículo]],tbFinanciamento[Valor pago]),""))</f>
        <v/>
      </c>
      <c r="I279" s="80" t="str">
        <f>IF(tbVeiculos[[#This Row],[Veículo]]="","",IFERROR(tbVeiculos[[#This Row],[Total finaciamento (R$)]]-tbVeiculos[[#This Row],[Total pago (R$)]],0))</f>
        <v/>
      </c>
      <c r="J279" s="164"/>
      <c r="K279" s="165"/>
      <c r="L279" s="165"/>
      <c r="M279" s="165"/>
      <c r="N279" s="167"/>
      <c r="O279" s="151" t="str">
        <f t="shared" ca="1" si="5"/>
        <v/>
      </c>
      <c r="P279" s="117" t="str">
        <f>IF(AND(tbVeiculos[[#This Row],[Marca]]&lt;&gt;"",tbVeiculos[[#This Row],[Placa]]&lt;&gt;""),tbVeiculos[[#This Row],[Marca]]&amp;"_"&amp;tbVeiculos[[#This Row],[Placa]],"")</f>
        <v/>
      </c>
      <c r="Q279" s="138" t="str">
        <f>IF(tbVeiculos[[#This Row],[Veículo]]="","",IFERROR((tbVeiculos[[#This Row],[Maior km]]-tbVeiculos[[#This Row],[Menor km]])/tbVeiculos[[#This Row],[Manutenções]],""))</f>
        <v/>
      </c>
      <c r="R279" s="138" t="str">
        <f>IF(tbVeiculos[[#This Row],[Veículo]]="","",IF(tbVeiculos[[#This Row],[Km de Cadastro]]="",0,tbVeiculos[[#This Row],[Km de Cadastro]]))</f>
        <v/>
      </c>
      <c r="S279" s="138" t="str">
        <f t="array" ref="S27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79" s="138" t="str">
        <f>IF(tbVeiculos[[#This Row],[Veículo]]="","",IFERROR(COUNTIF(tbManutencao[Veículo],tbVeiculos[[#This Row],[Veículo]]),""))</f>
        <v/>
      </c>
    </row>
    <row r="280" spans="2:20" ht="24.95" customHeight="1" x14ac:dyDescent="0.25">
      <c r="B280" s="162"/>
      <c r="C280" s="162"/>
      <c r="D280" s="162"/>
      <c r="E280" s="162"/>
      <c r="F280" s="162"/>
      <c r="G280" s="163"/>
      <c r="H280" s="80" t="str">
        <f>IF(tbVeiculos[[#This Row],[Veículo]]="","",IFERROR(SUMIF(tbFinanciamento[Veículo],tbVeiculos[[#This Row],[Veículo]],tbFinanciamento[Valor pago]),""))</f>
        <v/>
      </c>
      <c r="I280" s="80" t="str">
        <f>IF(tbVeiculos[[#This Row],[Veículo]]="","",IFERROR(tbVeiculos[[#This Row],[Total finaciamento (R$)]]-tbVeiculos[[#This Row],[Total pago (R$)]],0))</f>
        <v/>
      </c>
      <c r="J280" s="164"/>
      <c r="K280" s="165"/>
      <c r="L280" s="165"/>
      <c r="M280" s="165"/>
      <c r="N280" s="167"/>
      <c r="O280" s="151" t="str">
        <f t="shared" ca="1" si="5"/>
        <v/>
      </c>
      <c r="P280" s="117" t="str">
        <f>IF(AND(tbVeiculos[[#This Row],[Marca]]&lt;&gt;"",tbVeiculos[[#This Row],[Placa]]&lt;&gt;""),tbVeiculos[[#This Row],[Marca]]&amp;"_"&amp;tbVeiculos[[#This Row],[Placa]],"")</f>
        <v/>
      </c>
      <c r="Q280" s="138" t="str">
        <f>IF(tbVeiculos[[#This Row],[Veículo]]="","",IFERROR((tbVeiculos[[#This Row],[Maior km]]-tbVeiculos[[#This Row],[Menor km]])/tbVeiculos[[#This Row],[Manutenções]],""))</f>
        <v/>
      </c>
      <c r="R280" s="138" t="str">
        <f>IF(tbVeiculos[[#This Row],[Veículo]]="","",IF(tbVeiculos[[#This Row],[Km de Cadastro]]="",0,tbVeiculos[[#This Row],[Km de Cadastro]]))</f>
        <v/>
      </c>
      <c r="S280" s="138" t="str">
        <f t="array" ref="S28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80" s="138" t="str">
        <f>IF(tbVeiculos[[#This Row],[Veículo]]="","",IFERROR(COUNTIF(tbManutencao[Veículo],tbVeiculos[[#This Row],[Veículo]]),""))</f>
        <v/>
      </c>
    </row>
    <row r="281" spans="2:20" ht="24.95" customHeight="1" x14ac:dyDescent="0.25">
      <c r="B281" s="162"/>
      <c r="C281" s="162"/>
      <c r="D281" s="162"/>
      <c r="E281" s="162"/>
      <c r="F281" s="162"/>
      <c r="G281" s="163"/>
      <c r="H281" s="80" t="str">
        <f>IF(tbVeiculos[[#This Row],[Veículo]]="","",IFERROR(SUMIF(tbFinanciamento[Veículo],tbVeiculos[[#This Row],[Veículo]],tbFinanciamento[Valor pago]),""))</f>
        <v/>
      </c>
      <c r="I281" s="80" t="str">
        <f>IF(tbVeiculos[[#This Row],[Veículo]]="","",IFERROR(tbVeiculos[[#This Row],[Total finaciamento (R$)]]-tbVeiculos[[#This Row],[Total pago (R$)]],0))</f>
        <v/>
      </c>
      <c r="J281" s="164"/>
      <c r="K281" s="165"/>
      <c r="L281" s="165"/>
      <c r="M281" s="165"/>
      <c r="N281" s="167"/>
      <c r="O281" s="151" t="str">
        <f t="shared" ca="1" si="5"/>
        <v/>
      </c>
      <c r="P281" s="117" t="str">
        <f>IF(AND(tbVeiculos[[#This Row],[Marca]]&lt;&gt;"",tbVeiculos[[#This Row],[Placa]]&lt;&gt;""),tbVeiculos[[#This Row],[Marca]]&amp;"_"&amp;tbVeiculos[[#This Row],[Placa]],"")</f>
        <v/>
      </c>
      <c r="Q281" s="138" t="str">
        <f>IF(tbVeiculos[[#This Row],[Veículo]]="","",IFERROR((tbVeiculos[[#This Row],[Maior km]]-tbVeiculos[[#This Row],[Menor km]])/tbVeiculos[[#This Row],[Manutenções]],""))</f>
        <v/>
      </c>
      <c r="R281" s="138" t="str">
        <f>IF(tbVeiculos[[#This Row],[Veículo]]="","",IF(tbVeiculos[[#This Row],[Km de Cadastro]]="",0,tbVeiculos[[#This Row],[Km de Cadastro]]))</f>
        <v/>
      </c>
      <c r="S281" s="138" t="str">
        <f t="array" ref="S28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81" s="138" t="str">
        <f>IF(tbVeiculos[[#This Row],[Veículo]]="","",IFERROR(COUNTIF(tbManutencao[Veículo],tbVeiculos[[#This Row],[Veículo]]),""))</f>
        <v/>
      </c>
    </row>
    <row r="282" spans="2:20" ht="24.95" customHeight="1" x14ac:dyDescent="0.25">
      <c r="B282" s="162"/>
      <c r="C282" s="162"/>
      <c r="D282" s="162"/>
      <c r="E282" s="162"/>
      <c r="F282" s="162"/>
      <c r="G282" s="163"/>
      <c r="H282" s="80" t="str">
        <f>IF(tbVeiculos[[#This Row],[Veículo]]="","",IFERROR(SUMIF(tbFinanciamento[Veículo],tbVeiculos[[#This Row],[Veículo]],tbFinanciamento[Valor pago]),""))</f>
        <v/>
      </c>
      <c r="I282" s="80" t="str">
        <f>IF(tbVeiculos[[#This Row],[Veículo]]="","",IFERROR(tbVeiculos[[#This Row],[Total finaciamento (R$)]]-tbVeiculos[[#This Row],[Total pago (R$)]],0))</f>
        <v/>
      </c>
      <c r="J282" s="164"/>
      <c r="K282" s="165"/>
      <c r="L282" s="165"/>
      <c r="M282" s="165"/>
      <c r="N282" s="167"/>
      <c r="O282" s="151" t="str">
        <f t="shared" ca="1" si="5"/>
        <v/>
      </c>
      <c r="P282" s="117" t="str">
        <f>IF(AND(tbVeiculos[[#This Row],[Marca]]&lt;&gt;"",tbVeiculos[[#This Row],[Placa]]&lt;&gt;""),tbVeiculos[[#This Row],[Marca]]&amp;"_"&amp;tbVeiculos[[#This Row],[Placa]],"")</f>
        <v/>
      </c>
      <c r="Q282" s="138" t="str">
        <f>IF(tbVeiculos[[#This Row],[Veículo]]="","",IFERROR((tbVeiculos[[#This Row],[Maior km]]-tbVeiculos[[#This Row],[Menor km]])/tbVeiculos[[#This Row],[Manutenções]],""))</f>
        <v/>
      </c>
      <c r="R282" s="138" t="str">
        <f>IF(tbVeiculos[[#This Row],[Veículo]]="","",IF(tbVeiculos[[#This Row],[Km de Cadastro]]="",0,tbVeiculos[[#This Row],[Km de Cadastro]]))</f>
        <v/>
      </c>
      <c r="S282" s="138" t="str">
        <f t="array" ref="S28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82" s="138" t="str">
        <f>IF(tbVeiculos[[#This Row],[Veículo]]="","",IFERROR(COUNTIF(tbManutencao[Veículo],tbVeiculos[[#This Row],[Veículo]]),""))</f>
        <v/>
      </c>
    </row>
    <row r="283" spans="2:20" ht="24.95" customHeight="1" x14ac:dyDescent="0.25">
      <c r="B283" s="162"/>
      <c r="C283" s="162"/>
      <c r="D283" s="162"/>
      <c r="E283" s="162"/>
      <c r="F283" s="162"/>
      <c r="G283" s="163"/>
      <c r="H283" s="80" t="str">
        <f>IF(tbVeiculos[[#This Row],[Veículo]]="","",IFERROR(SUMIF(tbFinanciamento[Veículo],tbVeiculos[[#This Row],[Veículo]],tbFinanciamento[Valor pago]),""))</f>
        <v/>
      </c>
      <c r="I283" s="80" t="str">
        <f>IF(tbVeiculos[[#This Row],[Veículo]]="","",IFERROR(tbVeiculos[[#This Row],[Total finaciamento (R$)]]-tbVeiculos[[#This Row],[Total pago (R$)]],0))</f>
        <v/>
      </c>
      <c r="J283" s="164"/>
      <c r="K283" s="165"/>
      <c r="L283" s="165"/>
      <c r="M283" s="165"/>
      <c r="N283" s="167"/>
      <c r="O283" s="151" t="str">
        <f t="shared" ca="1" si="5"/>
        <v/>
      </c>
      <c r="P283" s="117" t="str">
        <f>IF(AND(tbVeiculos[[#This Row],[Marca]]&lt;&gt;"",tbVeiculos[[#This Row],[Placa]]&lt;&gt;""),tbVeiculos[[#This Row],[Marca]]&amp;"_"&amp;tbVeiculos[[#This Row],[Placa]],"")</f>
        <v/>
      </c>
      <c r="Q283" s="138" t="str">
        <f>IF(tbVeiculos[[#This Row],[Veículo]]="","",IFERROR((tbVeiculos[[#This Row],[Maior km]]-tbVeiculos[[#This Row],[Menor km]])/tbVeiculos[[#This Row],[Manutenções]],""))</f>
        <v/>
      </c>
      <c r="R283" s="138" t="str">
        <f>IF(tbVeiculos[[#This Row],[Veículo]]="","",IF(tbVeiculos[[#This Row],[Km de Cadastro]]="",0,tbVeiculos[[#This Row],[Km de Cadastro]]))</f>
        <v/>
      </c>
      <c r="S283" s="138" t="str">
        <f t="array" ref="S28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83" s="138" t="str">
        <f>IF(tbVeiculos[[#This Row],[Veículo]]="","",IFERROR(COUNTIF(tbManutencao[Veículo],tbVeiculos[[#This Row],[Veículo]]),""))</f>
        <v/>
      </c>
    </row>
    <row r="284" spans="2:20" ht="24.95" customHeight="1" x14ac:dyDescent="0.25">
      <c r="B284" s="162"/>
      <c r="C284" s="162"/>
      <c r="D284" s="162"/>
      <c r="E284" s="162"/>
      <c r="F284" s="162"/>
      <c r="G284" s="163"/>
      <c r="H284" s="80" t="str">
        <f>IF(tbVeiculos[[#This Row],[Veículo]]="","",IFERROR(SUMIF(tbFinanciamento[Veículo],tbVeiculos[[#This Row],[Veículo]],tbFinanciamento[Valor pago]),""))</f>
        <v/>
      </c>
      <c r="I284" s="80" t="str">
        <f>IF(tbVeiculos[[#This Row],[Veículo]]="","",IFERROR(tbVeiculos[[#This Row],[Total finaciamento (R$)]]-tbVeiculos[[#This Row],[Total pago (R$)]],0))</f>
        <v/>
      </c>
      <c r="J284" s="164"/>
      <c r="K284" s="165"/>
      <c r="L284" s="165"/>
      <c r="M284" s="165"/>
      <c r="N284" s="167"/>
      <c r="O284" s="151" t="str">
        <f t="shared" ca="1" si="5"/>
        <v/>
      </c>
      <c r="P284" s="117" t="str">
        <f>IF(AND(tbVeiculos[[#This Row],[Marca]]&lt;&gt;"",tbVeiculos[[#This Row],[Placa]]&lt;&gt;""),tbVeiculos[[#This Row],[Marca]]&amp;"_"&amp;tbVeiculos[[#This Row],[Placa]],"")</f>
        <v/>
      </c>
      <c r="Q284" s="138" t="str">
        <f>IF(tbVeiculos[[#This Row],[Veículo]]="","",IFERROR((tbVeiculos[[#This Row],[Maior km]]-tbVeiculos[[#This Row],[Menor km]])/tbVeiculos[[#This Row],[Manutenções]],""))</f>
        <v/>
      </c>
      <c r="R284" s="138" t="str">
        <f>IF(tbVeiculos[[#This Row],[Veículo]]="","",IF(tbVeiculos[[#This Row],[Km de Cadastro]]="",0,tbVeiculos[[#This Row],[Km de Cadastro]]))</f>
        <v/>
      </c>
      <c r="S284" s="138" t="str">
        <f t="array" ref="S28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84" s="138" t="str">
        <f>IF(tbVeiculos[[#This Row],[Veículo]]="","",IFERROR(COUNTIF(tbManutencao[Veículo],tbVeiculos[[#This Row],[Veículo]]),""))</f>
        <v/>
      </c>
    </row>
    <row r="285" spans="2:20" ht="24.95" customHeight="1" x14ac:dyDescent="0.25">
      <c r="B285" s="162"/>
      <c r="C285" s="162"/>
      <c r="D285" s="162"/>
      <c r="E285" s="162"/>
      <c r="F285" s="162"/>
      <c r="G285" s="163"/>
      <c r="H285" s="80" t="str">
        <f>IF(tbVeiculos[[#This Row],[Veículo]]="","",IFERROR(SUMIF(tbFinanciamento[Veículo],tbVeiculos[[#This Row],[Veículo]],tbFinanciamento[Valor pago]),""))</f>
        <v/>
      </c>
      <c r="I285" s="80" t="str">
        <f>IF(tbVeiculos[[#This Row],[Veículo]]="","",IFERROR(tbVeiculos[[#This Row],[Total finaciamento (R$)]]-tbVeiculos[[#This Row],[Total pago (R$)]],0))</f>
        <v/>
      </c>
      <c r="J285" s="164"/>
      <c r="K285" s="165"/>
      <c r="L285" s="165"/>
      <c r="M285" s="165"/>
      <c r="N285" s="167"/>
      <c r="O285" s="151" t="str">
        <f t="shared" ca="1" si="5"/>
        <v/>
      </c>
      <c r="P285" s="117" t="str">
        <f>IF(AND(tbVeiculos[[#This Row],[Marca]]&lt;&gt;"",tbVeiculos[[#This Row],[Placa]]&lt;&gt;""),tbVeiculos[[#This Row],[Marca]]&amp;"_"&amp;tbVeiculos[[#This Row],[Placa]],"")</f>
        <v/>
      </c>
      <c r="Q285" s="138" t="str">
        <f>IF(tbVeiculos[[#This Row],[Veículo]]="","",IFERROR((tbVeiculos[[#This Row],[Maior km]]-tbVeiculos[[#This Row],[Menor km]])/tbVeiculos[[#This Row],[Manutenções]],""))</f>
        <v/>
      </c>
      <c r="R285" s="138" t="str">
        <f>IF(tbVeiculos[[#This Row],[Veículo]]="","",IF(tbVeiculos[[#This Row],[Km de Cadastro]]="",0,tbVeiculos[[#This Row],[Km de Cadastro]]))</f>
        <v/>
      </c>
      <c r="S285" s="138" t="str">
        <f t="array" ref="S28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85" s="138" t="str">
        <f>IF(tbVeiculos[[#This Row],[Veículo]]="","",IFERROR(COUNTIF(tbManutencao[Veículo],tbVeiculos[[#This Row],[Veículo]]),""))</f>
        <v/>
      </c>
    </row>
    <row r="286" spans="2:20" ht="24.95" customHeight="1" x14ac:dyDescent="0.25">
      <c r="B286" s="162"/>
      <c r="C286" s="162"/>
      <c r="D286" s="162"/>
      <c r="E286" s="162"/>
      <c r="F286" s="162"/>
      <c r="G286" s="163"/>
      <c r="H286" s="80" t="str">
        <f>IF(tbVeiculos[[#This Row],[Veículo]]="","",IFERROR(SUMIF(tbFinanciamento[Veículo],tbVeiculos[[#This Row],[Veículo]],tbFinanciamento[Valor pago]),""))</f>
        <v/>
      </c>
      <c r="I286" s="80" t="str">
        <f>IF(tbVeiculos[[#This Row],[Veículo]]="","",IFERROR(tbVeiculos[[#This Row],[Total finaciamento (R$)]]-tbVeiculos[[#This Row],[Total pago (R$)]],0))</f>
        <v/>
      </c>
      <c r="J286" s="164"/>
      <c r="K286" s="165"/>
      <c r="L286" s="165"/>
      <c r="M286" s="165"/>
      <c r="N286" s="167"/>
      <c r="O286" s="151" t="str">
        <f t="shared" ca="1" si="5"/>
        <v/>
      </c>
      <c r="P286" s="117" t="str">
        <f>IF(AND(tbVeiculos[[#This Row],[Marca]]&lt;&gt;"",tbVeiculos[[#This Row],[Placa]]&lt;&gt;""),tbVeiculos[[#This Row],[Marca]]&amp;"_"&amp;tbVeiculos[[#This Row],[Placa]],"")</f>
        <v/>
      </c>
      <c r="Q286" s="138" t="str">
        <f>IF(tbVeiculos[[#This Row],[Veículo]]="","",IFERROR((tbVeiculos[[#This Row],[Maior km]]-tbVeiculos[[#This Row],[Menor km]])/tbVeiculos[[#This Row],[Manutenções]],""))</f>
        <v/>
      </c>
      <c r="R286" s="138" t="str">
        <f>IF(tbVeiculos[[#This Row],[Veículo]]="","",IF(tbVeiculos[[#This Row],[Km de Cadastro]]="",0,tbVeiculos[[#This Row],[Km de Cadastro]]))</f>
        <v/>
      </c>
      <c r="S286" s="138" t="str">
        <f t="array" ref="S28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86" s="138" t="str">
        <f>IF(tbVeiculos[[#This Row],[Veículo]]="","",IFERROR(COUNTIF(tbManutencao[Veículo],tbVeiculos[[#This Row],[Veículo]]),""))</f>
        <v/>
      </c>
    </row>
    <row r="287" spans="2:20" ht="24.95" customHeight="1" x14ac:dyDescent="0.25">
      <c r="B287" s="162"/>
      <c r="C287" s="162"/>
      <c r="D287" s="162"/>
      <c r="E287" s="162"/>
      <c r="F287" s="162"/>
      <c r="G287" s="163"/>
      <c r="H287" s="80" t="str">
        <f>IF(tbVeiculos[[#This Row],[Veículo]]="","",IFERROR(SUMIF(tbFinanciamento[Veículo],tbVeiculos[[#This Row],[Veículo]],tbFinanciamento[Valor pago]),""))</f>
        <v/>
      </c>
      <c r="I287" s="80" t="str">
        <f>IF(tbVeiculos[[#This Row],[Veículo]]="","",IFERROR(tbVeiculos[[#This Row],[Total finaciamento (R$)]]-tbVeiculos[[#This Row],[Total pago (R$)]],0))</f>
        <v/>
      </c>
      <c r="J287" s="164"/>
      <c r="K287" s="165"/>
      <c r="L287" s="165"/>
      <c r="M287" s="165"/>
      <c r="N287" s="167"/>
      <c r="O287" s="151" t="str">
        <f t="shared" ca="1" si="5"/>
        <v/>
      </c>
      <c r="P287" s="117" t="str">
        <f>IF(AND(tbVeiculos[[#This Row],[Marca]]&lt;&gt;"",tbVeiculos[[#This Row],[Placa]]&lt;&gt;""),tbVeiculos[[#This Row],[Marca]]&amp;"_"&amp;tbVeiculos[[#This Row],[Placa]],"")</f>
        <v/>
      </c>
      <c r="Q287" s="138" t="str">
        <f>IF(tbVeiculos[[#This Row],[Veículo]]="","",IFERROR((tbVeiculos[[#This Row],[Maior km]]-tbVeiculos[[#This Row],[Menor km]])/tbVeiculos[[#This Row],[Manutenções]],""))</f>
        <v/>
      </c>
      <c r="R287" s="138" t="str">
        <f>IF(tbVeiculos[[#This Row],[Veículo]]="","",IF(tbVeiculos[[#This Row],[Km de Cadastro]]="",0,tbVeiculos[[#This Row],[Km de Cadastro]]))</f>
        <v/>
      </c>
      <c r="S287" s="138" t="str">
        <f t="array" ref="S28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87" s="138" t="str">
        <f>IF(tbVeiculos[[#This Row],[Veículo]]="","",IFERROR(COUNTIF(tbManutencao[Veículo],tbVeiculos[[#This Row],[Veículo]]),""))</f>
        <v/>
      </c>
    </row>
    <row r="288" spans="2:20" ht="24.95" customHeight="1" x14ac:dyDescent="0.25">
      <c r="B288" s="162"/>
      <c r="C288" s="162"/>
      <c r="D288" s="162"/>
      <c r="E288" s="162"/>
      <c r="F288" s="162"/>
      <c r="G288" s="163"/>
      <c r="H288" s="80" t="str">
        <f>IF(tbVeiculos[[#This Row],[Veículo]]="","",IFERROR(SUMIF(tbFinanciamento[Veículo],tbVeiculos[[#This Row],[Veículo]],tbFinanciamento[Valor pago]),""))</f>
        <v/>
      </c>
      <c r="I288" s="80" t="str">
        <f>IF(tbVeiculos[[#This Row],[Veículo]]="","",IFERROR(tbVeiculos[[#This Row],[Total finaciamento (R$)]]-tbVeiculos[[#This Row],[Total pago (R$)]],0))</f>
        <v/>
      </c>
      <c r="J288" s="164"/>
      <c r="K288" s="165"/>
      <c r="L288" s="165"/>
      <c r="M288" s="165"/>
      <c r="N288" s="167"/>
      <c r="O288" s="151" t="str">
        <f t="shared" ca="1" si="5"/>
        <v/>
      </c>
      <c r="P288" s="117" t="str">
        <f>IF(AND(tbVeiculos[[#This Row],[Marca]]&lt;&gt;"",tbVeiculos[[#This Row],[Placa]]&lt;&gt;""),tbVeiculos[[#This Row],[Marca]]&amp;"_"&amp;tbVeiculos[[#This Row],[Placa]],"")</f>
        <v/>
      </c>
      <c r="Q288" s="138" t="str">
        <f>IF(tbVeiculos[[#This Row],[Veículo]]="","",IFERROR((tbVeiculos[[#This Row],[Maior km]]-tbVeiculos[[#This Row],[Menor km]])/tbVeiculos[[#This Row],[Manutenções]],""))</f>
        <v/>
      </c>
      <c r="R288" s="138" t="str">
        <f>IF(tbVeiculos[[#This Row],[Veículo]]="","",IF(tbVeiculos[[#This Row],[Km de Cadastro]]="",0,tbVeiculos[[#This Row],[Km de Cadastro]]))</f>
        <v/>
      </c>
      <c r="S288" s="138" t="str">
        <f t="array" ref="S28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88" s="138" t="str">
        <f>IF(tbVeiculos[[#This Row],[Veículo]]="","",IFERROR(COUNTIF(tbManutencao[Veículo],tbVeiculos[[#This Row],[Veículo]]),""))</f>
        <v/>
      </c>
    </row>
    <row r="289" spans="2:20" ht="24.95" customHeight="1" x14ac:dyDescent="0.25">
      <c r="B289" s="162"/>
      <c r="C289" s="162"/>
      <c r="D289" s="162"/>
      <c r="E289" s="162"/>
      <c r="F289" s="162"/>
      <c r="G289" s="163"/>
      <c r="H289" s="80" t="str">
        <f>IF(tbVeiculos[[#This Row],[Veículo]]="","",IFERROR(SUMIF(tbFinanciamento[Veículo],tbVeiculos[[#This Row],[Veículo]],tbFinanciamento[Valor pago]),""))</f>
        <v/>
      </c>
      <c r="I289" s="80" t="str">
        <f>IF(tbVeiculos[[#This Row],[Veículo]]="","",IFERROR(tbVeiculos[[#This Row],[Total finaciamento (R$)]]-tbVeiculos[[#This Row],[Total pago (R$)]],0))</f>
        <v/>
      </c>
      <c r="J289" s="164"/>
      <c r="K289" s="165"/>
      <c r="L289" s="165"/>
      <c r="M289" s="165"/>
      <c r="N289" s="167"/>
      <c r="O289" s="151" t="str">
        <f t="shared" ca="1" si="5"/>
        <v/>
      </c>
      <c r="P289" s="117" t="str">
        <f>IF(AND(tbVeiculos[[#This Row],[Marca]]&lt;&gt;"",tbVeiculos[[#This Row],[Placa]]&lt;&gt;""),tbVeiculos[[#This Row],[Marca]]&amp;"_"&amp;tbVeiculos[[#This Row],[Placa]],"")</f>
        <v/>
      </c>
      <c r="Q289" s="138" t="str">
        <f>IF(tbVeiculos[[#This Row],[Veículo]]="","",IFERROR((tbVeiculos[[#This Row],[Maior km]]-tbVeiculos[[#This Row],[Menor km]])/tbVeiculos[[#This Row],[Manutenções]],""))</f>
        <v/>
      </c>
      <c r="R289" s="138" t="str">
        <f>IF(tbVeiculos[[#This Row],[Veículo]]="","",IF(tbVeiculos[[#This Row],[Km de Cadastro]]="",0,tbVeiculos[[#This Row],[Km de Cadastro]]))</f>
        <v/>
      </c>
      <c r="S289" s="138" t="str">
        <f t="array" ref="S28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89" s="138" t="str">
        <f>IF(tbVeiculos[[#This Row],[Veículo]]="","",IFERROR(COUNTIF(tbManutencao[Veículo],tbVeiculos[[#This Row],[Veículo]]),""))</f>
        <v/>
      </c>
    </row>
    <row r="290" spans="2:20" ht="24.95" customHeight="1" x14ac:dyDescent="0.25">
      <c r="B290" s="162"/>
      <c r="C290" s="162"/>
      <c r="D290" s="162"/>
      <c r="E290" s="162"/>
      <c r="F290" s="162"/>
      <c r="G290" s="163"/>
      <c r="H290" s="80" t="str">
        <f>IF(tbVeiculos[[#This Row],[Veículo]]="","",IFERROR(SUMIF(tbFinanciamento[Veículo],tbVeiculos[[#This Row],[Veículo]],tbFinanciamento[Valor pago]),""))</f>
        <v/>
      </c>
      <c r="I290" s="80" t="str">
        <f>IF(tbVeiculos[[#This Row],[Veículo]]="","",IFERROR(tbVeiculos[[#This Row],[Total finaciamento (R$)]]-tbVeiculos[[#This Row],[Total pago (R$)]],0))</f>
        <v/>
      </c>
      <c r="J290" s="164"/>
      <c r="K290" s="165"/>
      <c r="L290" s="165"/>
      <c r="M290" s="165"/>
      <c r="N290" s="167"/>
      <c r="O290" s="151" t="str">
        <f t="shared" ca="1" si="5"/>
        <v/>
      </c>
      <c r="P290" s="117" t="str">
        <f>IF(AND(tbVeiculos[[#This Row],[Marca]]&lt;&gt;"",tbVeiculos[[#This Row],[Placa]]&lt;&gt;""),tbVeiculos[[#This Row],[Marca]]&amp;"_"&amp;tbVeiculos[[#This Row],[Placa]],"")</f>
        <v/>
      </c>
      <c r="Q290" s="138" t="str">
        <f>IF(tbVeiculos[[#This Row],[Veículo]]="","",IFERROR((tbVeiculos[[#This Row],[Maior km]]-tbVeiculos[[#This Row],[Menor km]])/tbVeiculos[[#This Row],[Manutenções]],""))</f>
        <v/>
      </c>
      <c r="R290" s="138" t="str">
        <f>IF(tbVeiculos[[#This Row],[Veículo]]="","",IF(tbVeiculos[[#This Row],[Km de Cadastro]]="",0,tbVeiculos[[#This Row],[Km de Cadastro]]))</f>
        <v/>
      </c>
      <c r="S290" s="138" t="str">
        <f t="array" ref="S29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90" s="138" t="str">
        <f>IF(tbVeiculos[[#This Row],[Veículo]]="","",IFERROR(COUNTIF(tbManutencao[Veículo],tbVeiculos[[#This Row],[Veículo]]),""))</f>
        <v/>
      </c>
    </row>
    <row r="291" spans="2:20" ht="24.95" customHeight="1" x14ac:dyDescent="0.25">
      <c r="B291" s="162"/>
      <c r="C291" s="162"/>
      <c r="D291" s="162"/>
      <c r="E291" s="162"/>
      <c r="F291" s="162"/>
      <c r="G291" s="163"/>
      <c r="H291" s="80" t="str">
        <f>IF(tbVeiculos[[#This Row],[Veículo]]="","",IFERROR(SUMIF(tbFinanciamento[Veículo],tbVeiculos[[#This Row],[Veículo]],tbFinanciamento[Valor pago]),""))</f>
        <v/>
      </c>
      <c r="I291" s="80" t="str">
        <f>IF(tbVeiculos[[#This Row],[Veículo]]="","",IFERROR(tbVeiculos[[#This Row],[Total finaciamento (R$)]]-tbVeiculos[[#This Row],[Total pago (R$)]],0))</f>
        <v/>
      </c>
      <c r="J291" s="164"/>
      <c r="K291" s="165"/>
      <c r="L291" s="165"/>
      <c r="M291" s="165"/>
      <c r="N291" s="167"/>
      <c r="O291" s="151" t="str">
        <f t="shared" ca="1" si="5"/>
        <v/>
      </c>
      <c r="P291" s="117" t="str">
        <f>IF(AND(tbVeiculos[[#This Row],[Marca]]&lt;&gt;"",tbVeiculos[[#This Row],[Placa]]&lt;&gt;""),tbVeiculos[[#This Row],[Marca]]&amp;"_"&amp;tbVeiculos[[#This Row],[Placa]],"")</f>
        <v/>
      </c>
      <c r="Q291" s="138" t="str">
        <f>IF(tbVeiculos[[#This Row],[Veículo]]="","",IFERROR((tbVeiculos[[#This Row],[Maior km]]-tbVeiculos[[#This Row],[Menor km]])/tbVeiculos[[#This Row],[Manutenções]],""))</f>
        <v/>
      </c>
      <c r="R291" s="138" t="str">
        <f>IF(tbVeiculos[[#This Row],[Veículo]]="","",IF(tbVeiculos[[#This Row],[Km de Cadastro]]="",0,tbVeiculos[[#This Row],[Km de Cadastro]]))</f>
        <v/>
      </c>
      <c r="S291" s="138" t="str">
        <f t="array" ref="S29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91" s="138" t="str">
        <f>IF(tbVeiculos[[#This Row],[Veículo]]="","",IFERROR(COUNTIF(tbManutencao[Veículo],tbVeiculos[[#This Row],[Veículo]]),""))</f>
        <v/>
      </c>
    </row>
    <row r="292" spans="2:20" ht="24.95" customHeight="1" x14ac:dyDescent="0.25">
      <c r="B292" s="162"/>
      <c r="C292" s="162"/>
      <c r="D292" s="162"/>
      <c r="E292" s="162"/>
      <c r="F292" s="162"/>
      <c r="G292" s="163"/>
      <c r="H292" s="80" t="str">
        <f>IF(tbVeiculos[[#This Row],[Veículo]]="","",IFERROR(SUMIF(tbFinanciamento[Veículo],tbVeiculos[[#This Row],[Veículo]],tbFinanciamento[Valor pago]),""))</f>
        <v/>
      </c>
      <c r="I292" s="80" t="str">
        <f>IF(tbVeiculos[[#This Row],[Veículo]]="","",IFERROR(tbVeiculos[[#This Row],[Total finaciamento (R$)]]-tbVeiculos[[#This Row],[Total pago (R$)]],0))</f>
        <v/>
      </c>
      <c r="J292" s="164"/>
      <c r="K292" s="165"/>
      <c r="L292" s="165"/>
      <c r="M292" s="165"/>
      <c r="N292" s="167"/>
      <c r="O292" s="151" t="str">
        <f t="shared" ca="1" si="5"/>
        <v/>
      </c>
      <c r="P292" s="117" t="str">
        <f>IF(AND(tbVeiculos[[#This Row],[Marca]]&lt;&gt;"",tbVeiculos[[#This Row],[Placa]]&lt;&gt;""),tbVeiculos[[#This Row],[Marca]]&amp;"_"&amp;tbVeiculos[[#This Row],[Placa]],"")</f>
        <v/>
      </c>
      <c r="Q292" s="138" t="str">
        <f>IF(tbVeiculos[[#This Row],[Veículo]]="","",IFERROR((tbVeiculos[[#This Row],[Maior km]]-tbVeiculos[[#This Row],[Menor km]])/tbVeiculos[[#This Row],[Manutenções]],""))</f>
        <v/>
      </c>
      <c r="R292" s="138" t="str">
        <f>IF(tbVeiculos[[#This Row],[Veículo]]="","",IF(tbVeiculos[[#This Row],[Km de Cadastro]]="",0,tbVeiculos[[#This Row],[Km de Cadastro]]))</f>
        <v/>
      </c>
      <c r="S292" s="138" t="str">
        <f t="array" ref="S29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92" s="138" t="str">
        <f>IF(tbVeiculos[[#This Row],[Veículo]]="","",IFERROR(COUNTIF(tbManutencao[Veículo],tbVeiculos[[#This Row],[Veículo]]),""))</f>
        <v/>
      </c>
    </row>
    <row r="293" spans="2:20" ht="24.95" customHeight="1" x14ac:dyDescent="0.25">
      <c r="B293" s="162"/>
      <c r="C293" s="162"/>
      <c r="D293" s="162"/>
      <c r="E293" s="162"/>
      <c r="F293" s="162"/>
      <c r="G293" s="163"/>
      <c r="H293" s="80" t="str">
        <f>IF(tbVeiculos[[#This Row],[Veículo]]="","",IFERROR(SUMIF(tbFinanciamento[Veículo],tbVeiculos[[#This Row],[Veículo]],tbFinanciamento[Valor pago]),""))</f>
        <v/>
      </c>
      <c r="I293" s="80" t="str">
        <f>IF(tbVeiculos[[#This Row],[Veículo]]="","",IFERROR(tbVeiculos[[#This Row],[Total finaciamento (R$)]]-tbVeiculos[[#This Row],[Total pago (R$)]],0))</f>
        <v/>
      </c>
      <c r="J293" s="164"/>
      <c r="K293" s="165"/>
      <c r="L293" s="165"/>
      <c r="M293" s="165"/>
      <c r="N293" s="167"/>
      <c r="O293" s="151" t="str">
        <f t="shared" ca="1" si="5"/>
        <v/>
      </c>
      <c r="P293" s="117" t="str">
        <f>IF(AND(tbVeiculos[[#This Row],[Marca]]&lt;&gt;"",tbVeiculos[[#This Row],[Placa]]&lt;&gt;""),tbVeiculos[[#This Row],[Marca]]&amp;"_"&amp;tbVeiculos[[#This Row],[Placa]],"")</f>
        <v/>
      </c>
      <c r="Q293" s="138" t="str">
        <f>IF(tbVeiculos[[#This Row],[Veículo]]="","",IFERROR((tbVeiculos[[#This Row],[Maior km]]-tbVeiculos[[#This Row],[Menor km]])/tbVeiculos[[#This Row],[Manutenções]],""))</f>
        <v/>
      </c>
      <c r="R293" s="138" t="str">
        <f>IF(tbVeiculos[[#This Row],[Veículo]]="","",IF(tbVeiculos[[#This Row],[Km de Cadastro]]="",0,tbVeiculos[[#This Row],[Km de Cadastro]]))</f>
        <v/>
      </c>
      <c r="S293" s="138" t="str">
        <f t="array" ref="S29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93" s="138" t="str">
        <f>IF(tbVeiculos[[#This Row],[Veículo]]="","",IFERROR(COUNTIF(tbManutencao[Veículo],tbVeiculos[[#This Row],[Veículo]]),""))</f>
        <v/>
      </c>
    </row>
    <row r="294" spans="2:20" ht="24.95" customHeight="1" x14ac:dyDescent="0.25">
      <c r="B294" s="162"/>
      <c r="C294" s="162"/>
      <c r="D294" s="162"/>
      <c r="E294" s="162"/>
      <c r="F294" s="162"/>
      <c r="G294" s="163"/>
      <c r="H294" s="80" t="str">
        <f>IF(tbVeiculos[[#This Row],[Veículo]]="","",IFERROR(SUMIF(tbFinanciamento[Veículo],tbVeiculos[[#This Row],[Veículo]],tbFinanciamento[Valor pago]),""))</f>
        <v/>
      </c>
      <c r="I294" s="80" t="str">
        <f>IF(tbVeiculos[[#This Row],[Veículo]]="","",IFERROR(tbVeiculos[[#This Row],[Total finaciamento (R$)]]-tbVeiculos[[#This Row],[Total pago (R$)]],0))</f>
        <v/>
      </c>
      <c r="J294" s="164"/>
      <c r="K294" s="165"/>
      <c r="L294" s="165"/>
      <c r="M294" s="165"/>
      <c r="N294" s="167"/>
      <c r="O294" s="151" t="str">
        <f t="shared" ca="1" si="5"/>
        <v/>
      </c>
      <c r="P294" s="117" t="str">
        <f>IF(AND(tbVeiculos[[#This Row],[Marca]]&lt;&gt;"",tbVeiculos[[#This Row],[Placa]]&lt;&gt;""),tbVeiculos[[#This Row],[Marca]]&amp;"_"&amp;tbVeiculos[[#This Row],[Placa]],"")</f>
        <v/>
      </c>
      <c r="Q294" s="138" t="str">
        <f>IF(tbVeiculos[[#This Row],[Veículo]]="","",IFERROR((tbVeiculos[[#This Row],[Maior km]]-tbVeiculos[[#This Row],[Menor km]])/tbVeiculos[[#This Row],[Manutenções]],""))</f>
        <v/>
      </c>
      <c r="R294" s="138" t="str">
        <f>IF(tbVeiculos[[#This Row],[Veículo]]="","",IF(tbVeiculos[[#This Row],[Km de Cadastro]]="",0,tbVeiculos[[#This Row],[Km de Cadastro]]))</f>
        <v/>
      </c>
      <c r="S294" s="138" t="str">
        <f t="array" ref="S29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94" s="138" t="str">
        <f>IF(tbVeiculos[[#This Row],[Veículo]]="","",IFERROR(COUNTIF(tbManutencao[Veículo],tbVeiculos[[#This Row],[Veículo]]),""))</f>
        <v/>
      </c>
    </row>
    <row r="295" spans="2:20" ht="24.95" customHeight="1" x14ac:dyDescent="0.25">
      <c r="B295" s="162"/>
      <c r="C295" s="162"/>
      <c r="D295" s="162"/>
      <c r="E295" s="162"/>
      <c r="F295" s="162"/>
      <c r="G295" s="163"/>
      <c r="H295" s="80" t="str">
        <f>IF(tbVeiculos[[#This Row],[Veículo]]="","",IFERROR(SUMIF(tbFinanciamento[Veículo],tbVeiculos[[#This Row],[Veículo]],tbFinanciamento[Valor pago]),""))</f>
        <v/>
      </c>
      <c r="I295" s="80" t="str">
        <f>IF(tbVeiculos[[#This Row],[Veículo]]="","",IFERROR(tbVeiculos[[#This Row],[Total finaciamento (R$)]]-tbVeiculos[[#This Row],[Total pago (R$)]],0))</f>
        <v/>
      </c>
      <c r="J295" s="164"/>
      <c r="K295" s="165"/>
      <c r="L295" s="165"/>
      <c r="M295" s="165"/>
      <c r="N295" s="167"/>
      <c r="O295" s="151" t="str">
        <f t="shared" ca="1" si="5"/>
        <v/>
      </c>
      <c r="P295" s="117" t="str">
        <f>IF(AND(tbVeiculos[[#This Row],[Marca]]&lt;&gt;"",tbVeiculos[[#This Row],[Placa]]&lt;&gt;""),tbVeiculos[[#This Row],[Marca]]&amp;"_"&amp;tbVeiculos[[#This Row],[Placa]],"")</f>
        <v/>
      </c>
      <c r="Q295" s="138" t="str">
        <f>IF(tbVeiculos[[#This Row],[Veículo]]="","",IFERROR((tbVeiculos[[#This Row],[Maior km]]-tbVeiculos[[#This Row],[Menor km]])/tbVeiculos[[#This Row],[Manutenções]],""))</f>
        <v/>
      </c>
      <c r="R295" s="138" t="str">
        <f>IF(tbVeiculos[[#This Row],[Veículo]]="","",IF(tbVeiculos[[#This Row],[Km de Cadastro]]="",0,tbVeiculos[[#This Row],[Km de Cadastro]]))</f>
        <v/>
      </c>
      <c r="S295" s="138" t="str">
        <f t="array" ref="S29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95" s="138" t="str">
        <f>IF(tbVeiculos[[#This Row],[Veículo]]="","",IFERROR(COUNTIF(tbManutencao[Veículo],tbVeiculos[[#This Row],[Veículo]]),""))</f>
        <v/>
      </c>
    </row>
    <row r="296" spans="2:20" ht="24.95" customHeight="1" x14ac:dyDescent="0.25">
      <c r="B296" s="162"/>
      <c r="C296" s="162"/>
      <c r="D296" s="162"/>
      <c r="E296" s="162"/>
      <c r="F296" s="162"/>
      <c r="G296" s="163"/>
      <c r="H296" s="80" t="str">
        <f>IF(tbVeiculos[[#This Row],[Veículo]]="","",IFERROR(SUMIF(tbFinanciamento[Veículo],tbVeiculos[[#This Row],[Veículo]],tbFinanciamento[Valor pago]),""))</f>
        <v/>
      </c>
      <c r="I296" s="80" t="str">
        <f>IF(tbVeiculos[[#This Row],[Veículo]]="","",IFERROR(tbVeiculos[[#This Row],[Total finaciamento (R$)]]-tbVeiculos[[#This Row],[Total pago (R$)]],0))</f>
        <v/>
      </c>
      <c r="J296" s="164"/>
      <c r="K296" s="165"/>
      <c r="L296" s="165"/>
      <c r="M296" s="165"/>
      <c r="N296" s="167"/>
      <c r="O296" s="151" t="str">
        <f t="shared" ca="1" si="5"/>
        <v/>
      </c>
      <c r="P296" s="117" t="str">
        <f>IF(AND(tbVeiculos[[#This Row],[Marca]]&lt;&gt;"",tbVeiculos[[#This Row],[Placa]]&lt;&gt;""),tbVeiculos[[#This Row],[Marca]]&amp;"_"&amp;tbVeiculos[[#This Row],[Placa]],"")</f>
        <v/>
      </c>
      <c r="Q296" s="138" t="str">
        <f>IF(tbVeiculos[[#This Row],[Veículo]]="","",IFERROR((tbVeiculos[[#This Row],[Maior km]]-tbVeiculos[[#This Row],[Menor km]])/tbVeiculos[[#This Row],[Manutenções]],""))</f>
        <v/>
      </c>
      <c r="R296" s="138" t="str">
        <f>IF(tbVeiculos[[#This Row],[Veículo]]="","",IF(tbVeiculos[[#This Row],[Km de Cadastro]]="",0,tbVeiculos[[#This Row],[Km de Cadastro]]))</f>
        <v/>
      </c>
      <c r="S296" s="138" t="str">
        <f t="array" ref="S29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96" s="138" t="str">
        <f>IF(tbVeiculos[[#This Row],[Veículo]]="","",IFERROR(COUNTIF(tbManutencao[Veículo],tbVeiculos[[#This Row],[Veículo]]),""))</f>
        <v/>
      </c>
    </row>
    <row r="297" spans="2:20" ht="24.95" customHeight="1" x14ac:dyDescent="0.25">
      <c r="B297" s="162"/>
      <c r="C297" s="162"/>
      <c r="D297" s="162"/>
      <c r="E297" s="162"/>
      <c r="F297" s="162"/>
      <c r="G297" s="163"/>
      <c r="H297" s="80" t="str">
        <f>IF(tbVeiculos[[#This Row],[Veículo]]="","",IFERROR(SUMIF(tbFinanciamento[Veículo],tbVeiculos[[#This Row],[Veículo]],tbFinanciamento[Valor pago]),""))</f>
        <v/>
      </c>
      <c r="I297" s="80" t="str">
        <f>IF(tbVeiculos[[#This Row],[Veículo]]="","",IFERROR(tbVeiculos[[#This Row],[Total finaciamento (R$)]]-tbVeiculos[[#This Row],[Total pago (R$)]],0))</f>
        <v/>
      </c>
      <c r="J297" s="164"/>
      <c r="K297" s="165"/>
      <c r="L297" s="165"/>
      <c r="M297" s="165"/>
      <c r="N297" s="167"/>
      <c r="O297" s="151" t="str">
        <f t="shared" ca="1" si="5"/>
        <v/>
      </c>
      <c r="P297" s="117" t="str">
        <f>IF(AND(tbVeiculos[[#This Row],[Marca]]&lt;&gt;"",tbVeiculos[[#This Row],[Placa]]&lt;&gt;""),tbVeiculos[[#This Row],[Marca]]&amp;"_"&amp;tbVeiculos[[#This Row],[Placa]],"")</f>
        <v/>
      </c>
      <c r="Q297" s="138" t="str">
        <f>IF(tbVeiculos[[#This Row],[Veículo]]="","",IFERROR((tbVeiculos[[#This Row],[Maior km]]-tbVeiculos[[#This Row],[Menor km]])/tbVeiculos[[#This Row],[Manutenções]],""))</f>
        <v/>
      </c>
      <c r="R297" s="138" t="str">
        <f>IF(tbVeiculos[[#This Row],[Veículo]]="","",IF(tbVeiculos[[#This Row],[Km de Cadastro]]="",0,tbVeiculos[[#This Row],[Km de Cadastro]]))</f>
        <v/>
      </c>
      <c r="S297" s="138" t="str">
        <f t="array" ref="S29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97" s="138" t="str">
        <f>IF(tbVeiculos[[#This Row],[Veículo]]="","",IFERROR(COUNTIF(tbManutencao[Veículo],tbVeiculos[[#This Row],[Veículo]]),""))</f>
        <v/>
      </c>
    </row>
    <row r="298" spans="2:20" ht="24.95" customHeight="1" x14ac:dyDescent="0.25">
      <c r="B298" s="162"/>
      <c r="C298" s="162"/>
      <c r="D298" s="162"/>
      <c r="E298" s="162"/>
      <c r="F298" s="162"/>
      <c r="G298" s="163"/>
      <c r="H298" s="80" t="str">
        <f>IF(tbVeiculos[[#This Row],[Veículo]]="","",IFERROR(SUMIF(tbFinanciamento[Veículo],tbVeiculos[[#This Row],[Veículo]],tbFinanciamento[Valor pago]),""))</f>
        <v/>
      </c>
      <c r="I298" s="80" t="str">
        <f>IF(tbVeiculos[[#This Row],[Veículo]]="","",IFERROR(tbVeiculos[[#This Row],[Total finaciamento (R$)]]-tbVeiculos[[#This Row],[Total pago (R$)]],0))</f>
        <v/>
      </c>
      <c r="J298" s="164"/>
      <c r="K298" s="165"/>
      <c r="L298" s="165"/>
      <c r="M298" s="165"/>
      <c r="N298" s="167"/>
      <c r="O298" s="151" t="str">
        <f t="shared" ca="1" si="5"/>
        <v/>
      </c>
      <c r="P298" s="117" t="str">
        <f>IF(AND(tbVeiculos[[#This Row],[Marca]]&lt;&gt;"",tbVeiculos[[#This Row],[Placa]]&lt;&gt;""),tbVeiculos[[#This Row],[Marca]]&amp;"_"&amp;tbVeiculos[[#This Row],[Placa]],"")</f>
        <v/>
      </c>
      <c r="Q298" s="138" t="str">
        <f>IF(tbVeiculos[[#This Row],[Veículo]]="","",IFERROR((tbVeiculos[[#This Row],[Maior km]]-tbVeiculos[[#This Row],[Menor km]])/tbVeiculos[[#This Row],[Manutenções]],""))</f>
        <v/>
      </c>
      <c r="R298" s="138" t="str">
        <f>IF(tbVeiculos[[#This Row],[Veículo]]="","",IF(tbVeiculos[[#This Row],[Km de Cadastro]]="",0,tbVeiculos[[#This Row],[Km de Cadastro]]))</f>
        <v/>
      </c>
      <c r="S298" s="138" t="str">
        <f t="array" ref="S29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98" s="138" t="str">
        <f>IF(tbVeiculos[[#This Row],[Veículo]]="","",IFERROR(COUNTIF(tbManutencao[Veículo],tbVeiculos[[#This Row],[Veículo]]),""))</f>
        <v/>
      </c>
    </row>
    <row r="299" spans="2:20" ht="24.95" customHeight="1" x14ac:dyDescent="0.25">
      <c r="B299" s="162"/>
      <c r="C299" s="162"/>
      <c r="D299" s="162"/>
      <c r="E299" s="162"/>
      <c r="F299" s="162"/>
      <c r="G299" s="163"/>
      <c r="H299" s="80" t="str">
        <f>IF(tbVeiculos[[#This Row],[Veículo]]="","",IFERROR(SUMIF(tbFinanciamento[Veículo],tbVeiculos[[#This Row],[Veículo]],tbFinanciamento[Valor pago]),""))</f>
        <v/>
      </c>
      <c r="I299" s="80" t="str">
        <f>IF(tbVeiculos[[#This Row],[Veículo]]="","",IFERROR(tbVeiculos[[#This Row],[Total finaciamento (R$)]]-tbVeiculos[[#This Row],[Total pago (R$)]],0))</f>
        <v/>
      </c>
      <c r="J299" s="164"/>
      <c r="K299" s="165"/>
      <c r="L299" s="165"/>
      <c r="M299" s="165"/>
      <c r="N299" s="167"/>
      <c r="O299" s="151" t="str">
        <f t="shared" ca="1" si="5"/>
        <v/>
      </c>
      <c r="P299" s="117" t="str">
        <f>IF(AND(tbVeiculos[[#This Row],[Marca]]&lt;&gt;"",tbVeiculos[[#This Row],[Placa]]&lt;&gt;""),tbVeiculos[[#This Row],[Marca]]&amp;"_"&amp;tbVeiculos[[#This Row],[Placa]],"")</f>
        <v/>
      </c>
      <c r="Q299" s="138" t="str">
        <f>IF(tbVeiculos[[#This Row],[Veículo]]="","",IFERROR((tbVeiculos[[#This Row],[Maior km]]-tbVeiculos[[#This Row],[Menor km]])/tbVeiculos[[#This Row],[Manutenções]],""))</f>
        <v/>
      </c>
      <c r="R299" s="138" t="str">
        <f>IF(tbVeiculos[[#This Row],[Veículo]]="","",IF(tbVeiculos[[#This Row],[Km de Cadastro]]="",0,tbVeiculos[[#This Row],[Km de Cadastro]]))</f>
        <v/>
      </c>
      <c r="S299" s="138" t="str">
        <f t="array" ref="S29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299" s="138" t="str">
        <f>IF(tbVeiculos[[#This Row],[Veículo]]="","",IFERROR(COUNTIF(tbManutencao[Veículo],tbVeiculos[[#This Row],[Veículo]]),""))</f>
        <v/>
      </c>
    </row>
    <row r="300" spans="2:20" ht="24.95" customHeight="1" x14ac:dyDescent="0.25">
      <c r="B300" s="162"/>
      <c r="C300" s="162"/>
      <c r="D300" s="162"/>
      <c r="E300" s="162"/>
      <c r="F300" s="162"/>
      <c r="G300" s="163"/>
      <c r="H300" s="80" t="str">
        <f>IF(tbVeiculos[[#This Row],[Veículo]]="","",IFERROR(SUMIF(tbFinanciamento[Veículo],tbVeiculos[[#This Row],[Veículo]],tbFinanciamento[Valor pago]),""))</f>
        <v/>
      </c>
      <c r="I300" s="80" t="str">
        <f>IF(tbVeiculos[[#This Row],[Veículo]]="","",IFERROR(tbVeiculos[[#This Row],[Total finaciamento (R$)]]-tbVeiculos[[#This Row],[Total pago (R$)]],0))</f>
        <v/>
      </c>
      <c r="J300" s="164"/>
      <c r="K300" s="165"/>
      <c r="L300" s="165"/>
      <c r="M300" s="165"/>
      <c r="N300" s="167"/>
      <c r="O300" s="151" t="str">
        <f t="shared" ca="1" si="5"/>
        <v/>
      </c>
      <c r="P300" s="117" t="str">
        <f>IF(AND(tbVeiculos[[#This Row],[Marca]]&lt;&gt;"",tbVeiculos[[#This Row],[Placa]]&lt;&gt;""),tbVeiculos[[#This Row],[Marca]]&amp;"_"&amp;tbVeiculos[[#This Row],[Placa]],"")</f>
        <v/>
      </c>
      <c r="Q300" s="138" t="str">
        <f>IF(tbVeiculos[[#This Row],[Veículo]]="","",IFERROR((tbVeiculos[[#This Row],[Maior km]]-tbVeiculos[[#This Row],[Menor km]])/tbVeiculos[[#This Row],[Manutenções]],""))</f>
        <v/>
      </c>
      <c r="R300" s="138" t="str">
        <f>IF(tbVeiculos[[#This Row],[Veículo]]="","",IF(tbVeiculos[[#This Row],[Km de Cadastro]]="",0,tbVeiculos[[#This Row],[Km de Cadastro]]))</f>
        <v/>
      </c>
      <c r="S300" s="138" t="str">
        <f t="array" ref="S30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00" s="138" t="str">
        <f>IF(tbVeiculos[[#This Row],[Veículo]]="","",IFERROR(COUNTIF(tbManutencao[Veículo],tbVeiculos[[#This Row],[Veículo]]),""))</f>
        <v/>
      </c>
    </row>
    <row r="301" spans="2:20" ht="24.95" customHeight="1" x14ac:dyDescent="0.25">
      <c r="B301" s="162"/>
      <c r="C301" s="162"/>
      <c r="D301" s="162"/>
      <c r="E301" s="162"/>
      <c r="F301" s="162"/>
      <c r="G301" s="163"/>
      <c r="H301" s="80" t="str">
        <f>IF(tbVeiculos[[#This Row],[Veículo]]="","",IFERROR(SUMIF(tbFinanciamento[Veículo],tbVeiculos[[#This Row],[Veículo]],tbFinanciamento[Valor pago]),""))</f>
        <v/>
      </c>
      <c r="I301" s="80" t="str">
        <f>IF(tbVeiculos[[#This Row],[Veículo]]="","",IFERROR(tbVeiculos[[#This Row],[Total finaciamento (R$)]]-tbVeiculos[[#This Row],[Total pago (R$)]],0))</f>
        <v/>
      </c>
      <c r="J301" s="164"/>
      <c r="K301" s="165"/>
      <c r="L301" s="165"/>
      <c r="M301" s="165"/>
      <c r="N301" s="167"/>
      <c r="O301" s="151" t="str">
        <f t="shared" ca="1" si="5"/>
        <v/>
      </c>
      <c r="P301" s="117" t="str">
        <f>IF(AND(tbVeiculos[[#This Row],[Marca]]&lt;&gt;"",tbVeiculos[[#This Row],[Placa]]&lt;&gt;""),tbVeiculos[[#This Row],[Marca]]&amp;"_"&amp;tbVeiculos[[#This Row],[Placa]],"")</f>
        <v/>
      </c>
      <c r="Q301" s="138" t="str">
        <f>IF(tbVeiculos[[#This Row],[Veículo]]="","",IFERROR((tbVeiculos[[#This Row],[Maior km]]-tbVeiculos[[#This Row],[Menor km]])/tbVeiculos[[#This Row],[Manutenções]],""))</f>
        <v/>
      </c>
      <c r="R301" s="138" t="str">
        <f>IF(tbVeiculos[[#This Row],[Veículo]]="","",IF(tbVeiculos[[#This Row],[Km de Cadastro]]="",0,tbVeiculos[[#This Row],[Km de Cadastro]]))</f>
        <v/>
      </c>
      <c r="S301" s="138" t="str">
        <f t="array" ref="S30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01" s="138" t="str">
        <f>IF(tbVeiculos[[#This Row],[Veículo]]="","",IFERROR(COUNTIF(tbManutencao[Veículo],tbVeiculos[[#This Row],[Veículo]]),""))</f>
        <v/>
      </c>
    </row>
    <row r="302" spans="2:20" ht="24.95" customHeight="1" x14ac:dyDescent="0.25">
      <c r="B302" s="162"/>
      <c r="C302" s="162"/>
      <c r="D302" s="162"/>
      <c r="E302" s="162"/>
      <c r="F302" s="162"/>
      <c r="G302" s="163"/>
      <c r="H302" s="80" t="str">
        <f>IF(tbVeiculos[[#This Row],[Veículo]]="","",IFERROR(SUMIF(tbFinanciamento[Veículo],tbVeiculos[[#This Row],[Veículo]],tbFinanciamento[Valor pago]),""))</f>
        <v/>
      </c>
      <c r="I302" s="80" t="str">
        <f>IF(tbVeiculos[[#This Row],[Veículo]]="","",IFERROR(tbVeiculos[[#This Row],[Total finaciamento (R$)]]-tbVeiculos[[#This Row],[Total pago (R$)]],0))</f>
        <v/>
      </c>
      <c r="J302" s="164"/>
      <c r="K302" s="165"/>
      <c r="L302" s="165"/>
      <c r="M302" s="165"/>
      <c r="N302" s="167"/>
      <c r="O302" s="151" t="str">
        <f t="shared" ca="1" si="5"/>
        <v/>
      </c>
      <c r="P302" s="117" t="str">
        <f>IF(AND(tbVeiculos[[#This Row],[Marca]]&lt;&gt;"",tbVeiculos[[#This Row],[Placa]]&lt;&gt;""),tbVeiculos[[#This Row],[Marca]]&amp;"_"&amp;tbVeiculos[[#This Row],[Placa]],"")</f>
        <v/>
      </c>
      <c r="Q302" s="138" t="str">
        <f>IF(tbVeiculos[[#This Row],[Veículo]]="","",IFERROR((tbVeiculos[[#This Row],[Maior km]]-tbVeiculos[[#This Row],[Menor km]])/tbVeiculos[[#This Row],[Manutenções]],""))</f>
        <v/>
      </c>
      <c r="R302" s="138" t="str">
        <f>IF(tbVeiculos[[#This Row],[Veículo]]="","",IF(tbVeiculos[[#This Row],[Km de Cadastro]]="",0,tbVeiculos[[#This Row],[Km de Cadastro]]))</f>
        <v/>
      </c>
      <c r="S302" s="138" t="str">
        <f t="array" ref="S30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02" s="138" t="str">
        <f>IF(tbVeiculos[[#This Row],[Veículo]]="","",IFERROR(COUNTIF(tbManutencao[Veículo],tbVeiculos[[#This Row],[Veículo]]),""))</f>
        <v/>
      </c>
    </row>
    <row r="303" spans="2:20" ht="24.95" customHeight="1" x14ac:dyDescent="0.25">
      <c r="B303" s="162"/>
      <c r="C303" s="162"/>
      <c r="D303" s="162"/>
      <c r="E303" s="162"/>
      <c r="F303" s="162"/>
      <c r="G303" s="163"/>
      <c r="H303" s="80" t="str">
        <f>IF(tbVeiculos[[#This Row],[Veículo]]="","",IFERROR(SUMIF(tbFinanciamento[Veículo],tbVeiculos[[#This Row],[Veículo]],tbFinanciamento[Valor pago]),""))</f>
        <v/>
      </c>
      <c r="I303" s="80" t="str">
        <f>IF(tbVeiculos[[#This Row],[Veículo]]="","",IFERROR(tbVeiculos[[#This Row],[Total finaciamento (R$)]]-tbVeiculos[[#This Row],[Total pago (R$)]],0))</f>
        <v/>
      </c>
      <c r="J303" s="164"/>
      <c r="K303" s="165"/>
      <c r="L303" s="165"/>
      <c r="M303" s="165"/>
      <c r="N303" s="167"/>
      <c r="O303" s="151" t="str">
        <f t="shared" ca="1" si="5"/>
        <v/>
      </c>
      <c r="P303" s="117" t="str">
        <f>IF(AND(tbVeiculos[[#This Row],[Marca]]&lt;&gt;"",tbVeiculos[[#This Row],[Placa]]&lt;&gt;""),tbVeiculos[[#This Row],[Marca]]&amp;"_"&amp;tbVeiculos[[#This Row],[Placa]],"")</f>
        <v/>
      </c>
      <c r="Q303" s="138" t="str">
        <f>IF(tbVeiculos[[#This Row],[Veículo]]="","",IFERROR((tbVeiculos[[#This Row],[Maior km]]-tbVeiculos[[#This Row],[Menor km]])/tbVeiculos[[#This Row],[Manutenções]],""))</f>
        <v/>
      </c>
      <c r="R303" s="138" t="str">
        <f>IF(tbVeiculos[[#This Row],[Veículo]]="","",IF(tbVeiculos[[#This Row],[Km de Cadastro]]="",0,tbVeiculos[[#This Row],[Km de Cadastro]]))</f>
        <v/>
      </c>
      <c r="S303" s="138" t="str">
        <f t="array" ref="S30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03" s="138" t="str">
        <f>IF(tbVeiculos[[#This Row],[Veículo]]="","",IFERROR(COUNTIF(tbManutencao[Veículo],tbVeiculos[[#This Row],[Veículo]]),""))</f>
        <v/>
      </c>
    </row>
    <row r="304" spans="2:20" ht="24.95" customHeight="1" x14ac:dyDescent="0.25">
      <c r="B304" s="162"/>
      <c r="C304" s="162"/>
      <c r="D304" s="162"/>
      <c r="E304" s="162"/>
      <c r="F304" s="162"/>
      <c r="G304" s="163"/>
      <c r="H304" s="80" t="str">
        <f>IF(tbVeiculos[[#This Row],[Veículo]]="","",IFERROR(SUMIF(tbFinanciamento[Veículo],tbVeiculos[[#This Row],[Veículo]],tbFinanciamento[Valor pago]),""))</f>
        <v/>
      </c>
      <c r="I304" s="80" t="str">
        <f>IF(tbVeiculos[[#This Row],[Veículo]]="","",IFERROR(tbVeiculos[[#This Row],[Total finaciamento (R$)]]-tbVeiculos[[#This Row],[Total pago (R$)]],0))</f>
        <v/>
      </c>
      <c r="J304" s="164"/>
      <c r="K304" s="165"/>
      <c r="L304" s="165"/>
      <c r="M304" s="165"/>
      <c r="N304" s="167"/>
      <c r="O304" s="151" t="str">
        <f t="shared" ca="1" si="5"/>
        <v/>
      </c>
      <c r="P304" s="117" t="str">
        <f>IF(AND(tbVeiculos[[#This Row],[Marca]]&lt;&gt;"",tbVeiculos[[#This Row],[Placa]]&lt;&gt;""),tbVeiculos[[#This Row],[Marca]]&amp;"_"&amp;tbVeiculos[[#This Row],[Placa]],"")</f>
        <v/>
      </c>
      <c r="Q304" s="138" t="str">
        <f>IF(tbVeiculos[[#This Row],[Veículo]]="","",IFERROR((tbVeiculos[[#This Row],[Maior km]]-tbVeiculos[[#This Row],[Menor km]])/tbVeiculos[[#This Row],[Manutenções]],""))</f>
        <v/>
      </c>
      <c r="R304" s="138" t="str">
        <f>IF(tbVeiculos[[#This Row],[Veículo]]="","",IF(tbVeiculos[[#This Row],[Km de Cadastro]]="",0,tbVeiculos[[#This Row],[Km de Cadastro]]))</f>
        <v/>
      </c>
      <c r="S304" s="138" t="str">
        <f t="array" ref="S30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04" s="138" t="str">
        <f>IF(tbVeiculos[[#This Row],[Veículo]]="","",IFERROR(COUNTIF(tbManutencao[Veículo],tbVeiculos[[#This Row],[Veículo]]),""))</f>
        <v/>
      </c>
    </row>
    <row r="305" spans="2:20" ht="24.95" customHeight="1" x14ac:dyDescent="0.25">
      <c r="B305" s="162"/>
      <c r="C305" s="162"/>
      <c r="D305" s="162"/>
      <c r="E305" s="162"/>
      <c r="F305" s="162"/>
      <c r="G305" s="163"/>
      <c r="H305" s="80" t="str">
        <f>IF(tbVeiculos[[#This Row],[Veículo]]="","",IFERROR(SUMIF(tbFinanciamento[Veículo],tbVeiculos[[#This Row],[Veículo]],tbFinanciamento[Valor pago]),""))</f>
        <v/>
      </c>
      <c r="I305" s="80" t="str">
        <f>IF(tbVeiculos[[#This Row],[Veículo]]="","",IFERROR(tbVeiculos[[#This Row],[Total finaciamento (R$)]]-tbVeiculos[[#This Row],[Total pago (R$)]],0))</f>
        <v/>
      </c>
      <c r="J305" s="164"/>
      <c r="K305" s="165"/>
      <c r="L305" s="165"/>
      <c r="M305" s="165"/>
      <c r="N305" s="167"/>
      <c r="O305" s="151" t="str">
        <f t="shared" ca="1" si="5"/>
        <v/>
      </c>
      <c r="P305" s="117" t="str">
        <f>IF(AND(tbVeiculos[[#This Row],[Marca]]&lt;&gt;"",tbVeiculos[[#This Row],[Placa]]&lt;&gt;""),tbVeiculos[[#This Row],[Marca]]&amp;"_"&amp;tbVeiculos[[#This Row],[Placa]],"")</f>
        <v/>
      </c>
      <c r="Q305" s="138" t="str">
        <f>IF(tbVeiculos[[#This Row],[Veículo]]="","",IFERROR((tbVeiculos[[#This Row],[Maior km]]-tbVeiculos[[#This Row],[Menor km]])/tbVeiculos[[#This Row],[Manutenções]],""))</f>
        <v/>
      </c>
      <c r="R305" s="138" t="str">
        <f>IF(tbVeiculos[[#This Row],[Veículo]]="","",IF(tbVeiculos[[#This Row],[Km de Cadastro]]="",0,tbVeiculos[[#This Row],[Km de Cadastro]]))</f>
        <v/>
      </c>
      <c r="S305" s="138" t="str">
        <f t="array" ref="S30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05" s="138" t="str">
        <f>IF(tbVeiculos[[#This Row],[Veículo]]="","",IFERROR(COUNTIF(tbManutencao[Veículo],tbVeiculos[[#This Row],[Veículo]]),""))</f>
        <v/>
      </c>
    </row>
    <row r="306" spans="2:20" ht="24.95" customHeight="1" x14ac:dyDescent="0.25">
      <c r="B306" s="162"/>
      <c r="C306" s="162"/>
      <c r="D306" s="162"/>
      <c r="E306" s="162"/>
      <c r="F306" s="162"/>
      <c r="G306" s="163"/>
      <c r="H306" s="80" t="str">
        <f>IF(tbVeiculos[[#This Row],[Veículo]]="","",IFERROR(SUMIF(tbFinanciamento[Veículo],tbVeiculos[[#This Row],[Veículo]],tbFinanciamento[Valor pago]),""))</f>
        <v/>
      </c>
      <c r="I306" s="80" t="str">
        <f>IF(tbVeiculos[[#This Row],[Veículo]]="","",IFERROR(tbVeiculos[[#This Row],[Total finaciamento (R$)]]-tbVeiculos[[#This Row],[Total pago (R$)]],0))</f>
        <v/>
      </c>
      <c r="J306" s="164"/>
      <c r="K306" s="165"/>
      <c r="L306" s="165"/>
      <c r="M306" s="165"/>
      <c r="N306" s="167"/>
      <c r="O306" s="151" t="str">
        <f t="shared" ca="1" si="5"/>
        <v/>
      </c>
      <c r="P306" s="117" t="str">
        <f>IF(AND(tbVeiculos[[#This Row],[Marca]]&lt;&gt;"",tbVeiculos[[#This Row],[Placa]]&lt;&gt;""),tbVeiculos[[#This Row],[Marca]]&amp;"_"&amp;tbVeiculos[[#This Row],[Placa]],"")</f>
        <v/>
      </c>
      <c r="Q306" s="138" t="str">
        <f>IF(tbVeiculos[[#This Row],[Veículo]]="","",IFERROR((tbVeiculos[[#This Row],[Maior km]]-tbVeiculos[[#This Row],[Menor km]])/tbVeiculos[[#This Row],[Manutenções]],""))</f>
        <v/>
      </c>
      <c r="R306" s="138" t="str">
        <f>IF(tbVeiculos[[#This Row],[Veículo]]="","",IF(tbVeiculos[[#This Row],[Km de Cadastro]]="",0,tbVeiculos[[#This Row],[Km de Cadastro]]))</f>
        <v/>
      </c>
      <c r="S306" s="138" t="str">
        <f t="array" ref="S30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06" s="138" t="str">
        <f>IF(tbVeiculos[[#This Row],[Veículo]]="","",IFERROR(COUNTIF(tbManutencao[Veículo],tbVeiculos[[#This Row],[Veículo]]),""))</f>
        <v/>
      </c>
    </row>
    <row r="307" spans="2:20" ht="24.95" customHeight="1" x14ac:dyDescent="0.25">
      <c r="B307" s="162"/>
      <c r="C307" s="162"/>
      <c r="D307" s="162"/>
      <c r="E307" s="162"/>
      <c r="F307" s="162"/>
      <c r="G307" s="163"/>
      <c r="H307" s="80" t="str">
        <f>IF(tbVeiculos[[#This Row],[Veículo]]="","",IFERROR(SUMIF(tbFinanciamento[Veículo],tbVeiculos[[#This Row],[Veículo]],tbFinanciamento[Valor pago]),""))</f>
        <v/>
      </c>
      <c r="I307" s="80" t="str">
        <f>IF(tbVeiculos[[#This Row],[Veículo]]="","",IFERROR(tbVeiculos[[#This Row],[Total finaciamento (R$)]]-tbVeiculos[[#This Row],[Total pago (R$)]],0))</f>
        <v/>
      </c>
      <c r="J307" s="164"/>
      <c r="K307" s="165"/>
      <c r="L307" s="165"/>
      <c r="M307" s="165"/>
      <c r="N307" s="167"/>
      <c r="O307" s="151" t="str">
        <f t="shared" ca="1" si="5"/>
        <v/>
      </c>
      <c r="P307" s="117" t="str">
        <f>IF(AND(tbVeiculos[[#This Row],[Marca]]&lt;&gt;"",tbVeiculos[[#This Row],[Placa]]&lt;&gt;""),tbVeiculos[[#This Row],[Marca]]&amp;"_"&amp;tbVeiculos[[#This Row],[Placa]],"")</f>
        <v/>
      </c>
      <c r="Q307" s="138" t="str">
        <f>IF(tbVeiculos[[#This Row],[Veículo]]="","",IFERROR((tbVeiculos[[#This Row],[Maior km]]-tbVeiculos[[#This Row],[Menor km]])/tbVeiculos[[#This Row],[Manutenções]],""))</f>
        <v/>
      </c>
      <c r="R307" s="138" t="str">
        <f>IF(tbVeiculos[[#This Row],[Veículo]]="","",IF(tbVeiculos[[#This Row],[Km de Cadastro]]="",0,tbVeiculos[[#This Row],[Km de Cadastro]]))</f>
        <v/>
      </c>
      <c r="S307" s="138" t="str">
        <f t="array" ref="S30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07" s="138" t="str">
        <f>IF(tbVeiculos[[#This Row],[Veículo]]="","",IFERROR(COUNTIF(tbManutencao[Veículo],tbVeiculos[[#This Row],[Veículo]]),""))</f>
        <v/>
      </c>
    </row>
    <row r="308" spans="2:20" ht="24.95" customHeight="1" x14ac:dyDescent="0.25">
      <c r="B308" s="162"/>
      <c r="C308" s="162"/>
      <c r="D308" s="162"/>
      <c r="E308" s="162"/>
      <c r="F308" s="162"/>
      <c r="G308" s="163"/>
      <c r="H308" s="80" t="str">
        <f>IF(tbVeiculos[[#This Row],[Veículo]]="","",IFERROR(SUMIF(tbFinanciamento[Veículo],tbVeiculos[[#This Row],[Veículo]],tbFinanciamento[Valor pago]),""))</f>
        <v/>
      </c>
      <c r="I308" s="80" t="str">
        <f>IF(tbVeiculos[[#This Row],[Veículo]]="","",IFERROR(tbVeiculos[[#This Row],[Total finaciamento (R$)]]-tbVeiculos[[#This Row],[Total pago (R$)]],0))</f>
        <v/>
      </c>
      <c r="J308" s="164"/>
      <c r="K308" s="165"/>
      <c r="L308" s="165"/>
      <c r="M308" s="165"/>
      <c r="N308" s="167"/>
      <c r="O308" s="151" t="str">
        <f t="shared" ca="1" si="5"/>
        <v/>
      </c>
      <c r="P308" s="117" t="str">
        <f>IF(AND(tbVeiculos[[#This Row],[Marca]]&lt;&gt;"",tbVeiculos[[#This Row],[Placa]]&lt;&gt;""),tbVeiculos[[#This Row],[Marca]]&amp;"_"&amp;tbVeiculos[[#This Row],[Placa]],"")</f>
        <v/>
      </c>
      <c r="Q308" s="138" t="str">
        <f>IF(tbVeiculos[[#This Row],[Veículo]]="","",IFERROR((tbVeiculos[[#This Row],[Maior km]]-tbVeiculos[[#This Row],[Menor km]])/tbVeiculos[[#This Row],[Manutenções]],""))</f>
        <v/>
      </c>
      <c r="R308" s="138" t="str">
        <f>IF(tbVeiculos[[#This Row],[Veículo]]="","",IF(tbVeiculos[[#This Row],[Km de Cadastro]]="",0,tbVeiculos[[#This Row],[Km de Cadastro]]))</f>
        <v/>
      </c>
      <c r="S308" s="138" t="str">
        <f t="array" ref="S30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08" s="138" t="str">
        <f>IF(tbVeiculos[[#This Row],[Veículo]]="","",IFERROR(COUNTIF(tbManutencao[Veículo],tbVeiculos[[#This Row],[Veículo]]),""))</f>
        <v/>
      </c>
    </row>
    <row r="309" spans="2:20" ht="24.95" customHeight="1" x14ac:dyDescent="0.25">
      <c r="B309" s="162"/>
      <c r="C309" s="162"/>
      <c r="D309" s="162"/>
      <c r="E309" s="162"/>
      <c r="F309" s="162"/>
      <c r="G309" s="163"/>
      <c r="H309" s="80" t="str">
        <f>IF(tbVeiculos[[#This Row],[Veículo]]="","",IFERROR(SUMIF(tbFinanciamento[Veículo],tbVeiculos[[#This Row],[Veículo]],tbFinanciamento[Valor pago]),""))</f>
        <v/>
      </c>
      <c r="I309" s="80" t="str">
        <f>IF(tbVeiculos[[#This Row],[Veículo]]="","",IFERROR(tbVeiculos[[#This Row],[Total finaciamento (R$)]]-tbVeiculos[[#This Row],[Total pago (R$)]],0))</f>
        <v/>
      </c>
      <c r="J309" s="164"/>
      <c r="K309" s="165"/>
      <c r="L309" s="165"/>
      <c r="M309" s="165"/>
      <c r="N309" s="167"/>
      <c r="O309" s="151" t="str">
        <f t="shared" ca="1" si="5"/>
        <v/>
      </c>
      <c r="P309" s="117" t="str">
        <f>IF(AND(tbVeiculos[[#This Row],[Marca]]&lt;&gt;"",tbVeiculos[[#This Row],[Placa]]&lt;&gt;""),tbVeiculos[[#This Row],[Marca]]&amp;"_"&amp;tbVeiculos[[#This Row],[Placa]],"")</f>
        <v/>
      </c>
      <c r="Q309" s="138" t="str">
        <f>IF(tbVeiculos[[#This Row],[Veículo]]="","",IFERROR((tbVeiculos[[#This Row],[Maior km]]-tbVeiculos[[#This Row],[Menor km]])/tbVeiculos[[#This Row],[Manutenções]],""))</f>
        <v/>
      </c>
      <c r="R309" s="138" t="str">
        <f>IF(tbVeiculos[[#This Row],[Veículo]]="","",IF(tbVeiculos[[#This Row],[Km de Cadastro]]="",0,tbVeiculos[[#This Row],[Km de Cadastro]]))</f>
        <v/>
      </c>
      <c r="S309" s="138" t="str">
        <f t="array" ref="S30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09" s="138" t="str">
        <f>IF(tbVeiculos[[#This Row],[Veículo]]="","",IFERROR(COUNTIF(tbManutencao[Veículo],tbVeiculos[[#This Row],[Veículo]]),""))</f>
        <v/>
      </c>
    </row>
    <row r="310" spans="2:20" ht="24.95" customHeight="1" x14ac:dyDescent="0.25">
      <c r="B310" s="162"/>
      <c r="C310" s="162"/>
      <c r="D310" s="162"/>
      <c r="E310" s="162"/>
      <c r="F310" s="162"/>
      <c r="G310" s="163"/>
      <c r="H310" s="80" t="str">
        <f>IF(tbVeiculos[[#This Row],[Veículo]]="","",IFERROR(SUMIF(tbFinanciamento[Veículo],tbVeiculos[[#This Row],[Veículo]],tbFinanciamento[Valor pago]),""))</f>
        <v/>
      </c>
      <c r="I310" s="80" t="str">
        <f>IF(tbVeiculos[[#This Row],[Veículo]]="","",IFERROR(tbVeiculos[[#This Row],[Total finaciamento (R$)]]-tbVeiculos[[#This Row],[Total pago (R$)]],0))</f>
        <v/>
      </c>
      <c r="J310" s="164"/>
      <c r="K310" s="165"/>
      <c r="L310" s="165"/>
      <c r="M310" s="165"/>
      <c r="N310" s="167"/>
      <c r="O310" s="151" t="str">
        <f t="shared" ca="1" si="5"/>
        <v/>
      </c>
      <c r="P310" s="117" t="str">
        <f>IF(AND(tbVeiculos[[#This Row],[Marca]]&lt;&gt;"",tbVeiculos[[#This Row],[Placa]]&lt;&gt;""),tbVeiculos[[#This Row],[Marca]]&amp;"_"&amp;tbVeiculos[[#This Row],[Placa]],"")</f>
        <v/>
      </c>
      <c r="Q310" s="138" t="str">
        <f>IF(tbVeiculos[[#This Row],[Veículo]]="","",IFERROR((tbVeiculos[[#This Row],[Maior km]]-tbVeiculos[[#This Row],[Menor km]])/tbVeiculos[[#This Row],[Manutenções]],""))</f>
        <v/>
      </c>
      <c r="R310" s="138" t="str">
        <f>IF(tbVeiculos[[#This Row],[Veículo]]="","",IF(tbVeiculos[[#This Row],[Km de Cadastro]]="",0,tbVeiculos[[#This Row],[Km de Cadastro]]))</f>
        <v/>
      </c>
      <c r="S310" s="138" t="str">
        <f t="array" ref="S31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10" s="138" t="str">
        <f>IF(tbVeiculos[[#This Row],[Veículo]]="","",IFERROR(COUNTIF(tbManutencao[Veículo],tbVeiculos[[#This Row],[Veículo]]),""))</f>
        <v/>
      </c>
    </row>
    <row r="311" spans="2:20" ht="24.95" customHeight="1" x14ac:dyDescent="0.25">
      <c r="B311" s="162"/>
      <c r="C311" s="162"/>
      <c r="D311" s="162"/>
      <c r="E311" s="162"/>
      <c r="F311" s="162"/>
      <c r="G311" s="163"/>
      <c r="H311" s="80" t="str">
        <f>IF(tbVeiculos[[#This Row],[Veículo]]="","",IFERROR(SUMIF(tbFinanciamento[Veículo],tbVeiculos[[#This Row],[Veículo]],tbFinanciamento[Valor pago]),""))</f>
        <v/>
      </c>
      <c r="I311" s="80" t="str">
        <f>IF(tbVeiculos[[#This Row],[Veículo]]="","",IFERROR(tbVeiculos[[#This Row],[Total finaciamento (R$)]]-tbVeiculos[[#This Row],[Total pago (R$)]],0))</f>
        <v/>
      </c>
      <c r="J311" s="164"/>
      <c r="K311" s="165"/>
      <c r="L311" s="165"/>
      <c r="M311" s="165"/>
      <c r="N311" s="167"/>
      <c r="O311" s="151" t="str">
        <f t="shared" ca="1" si="5"/>
        <v/>
      </c>
      <c r="P311" s="117" t="str">
        <f>IF(AND(tbVeiculos[[#This Row],[Marca]]&lt;&gt;"",tbVeiculos[[#This Row],[Placa]]&lt;&gt;""),tbVeiculos[[#This Row],[Marca]]&amp;"_"&amp;tbVeiculos[[#This Row],[Placa]],"")</f>
        <v/>
      </c>
      <c r="Q311" s="138" t="str">
        <f>IF(tbVeiculos[[#This Row],[Veículo]]="","",IFERROR((tbVeiculos[[#This Row],[Maior km]]-tbVeiculos[[#This Row],[Menor km]])/tbVeiculos[[#This Row],[Manutenções]],""))</f>
        <v/>
      </c>
      <c r="R311" s="138" t="str">
        <f>IF(tbVeiculos[[#This Row],[Veículo]]="","",IF(tbVeiculos[[#This Row],[Km de Cadastro]]="",0,tbVeiculos[[#This Row],[Km de Cadastro]]))</f>
        <v/>
      </c>
      <c r="S311" s="138" t="str">
        <f t="array" ref="S31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11" s="138" t="str">
        <f>IF(tbVeiculos[[#This Row],[Veículo]]="","",IFERROR(COUNTIF(tbManutencao[Veículo],tbVeiculos[[#This Row],[Veículo]]),""))</f>
        <v/>
      </c>
    </row>
    <row r="312" spans="2:20" ht="24.95" customHeight="1" x14ac:dyDescent="0.25">
      <c r="B312" s="162"/>
      <c r="C312" s="162"/>
      <c r="D312" s="162"/>
      <c r="E312" s="162"/>
      <c r="F312" s="162"/>
      <c r="G312" s="163"/>
      <c r="H312" s="80" t="str">
        <f>IF(tbVeiculos[[#This Row],[Veículo]]="","",IFERROR(SUMIF(tbFinanciamento[Veículo],tbVeiculos[[#This Row],[Veículo]],tbFinanciamento[Valor pago]),""))</f>
        <v/>
      </c>
      <c r="I312" s="80" t="str">
        <f>IF(tbVeiculos[[#This Row],[Veículo]]="","",IFERROR(tbVeiculos[[#This Row],[Total finaciamento (R$)]]-tbVeiculos[[#This Row],[Total pago (R$)]],0))</f>
        <v/>
      </c>
      <c r="J312" s="164"/>
      <c r="K312" s="165"/>
      <c r="L312" s="165"/>
      <c r="M312" s="165"/>
      <c r="N312" s="167"/>
      <c r="O312" s="151" t="str">
        <f t="shared" ca="1" si="5"/>
        <v/>
      </c>
      <c r="P312" s="117" t="str">
        <f>IF(AND(tbVeiculos[[#This Row],[Marca]]&lt;&gt;"",tbVeiculos[[#This Row],[Placa]]&lt;&gt;""),tbVeiculos[[#This Row],[Marca]]&amp;"_"&amp;tbVeiculos[[#This Row],[Placa]],"")</f>
        <v/>
      </c>
      <c r="Q312" s="138" t="str">
        <f>IF(tbVeiculos[[#This Row],[Veículo]]="","",IFERROR((tbVeiculos[[#This Row],[Maior km]]-tbVeiculos[[#This Row],[Menor km]])/tbVeiculos[[#This Row],[Manutenções]],""))</f>
        <v/>
      </c>
      <c r="R312" s="138" t="str">
        <f>IF(tbVeiculos[[#This Row],[Veículo]]="","",IF(tbVeiculos[[#This Row],[Km de Cadastro]]="",0,tbVeiculos[[#This Row],[Km de Cadastro]]))</f>
        <v/>
      </c>
      <c r="S312" s="138" t="str">
        <f t="array" ref="S31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12" s="138" t="str">
        <f>IF(tbVeiculos[[#This Row],[Veículo]]="","",IFERROR(COUNTIF(tbManutencao[Veículo],tbVeiculos[[#This Row],[Veículo]]),""))</f>
        <v/>
      </c>
    </row>
    <row r="313" spans="2:20" ht="24.95" customHeight="1" x14ac:dyDescent="0.25">
      <c r="B313" s="162"/>
      <c r="C313" s="162"/>
      <c r="D313" s="162"/>
      <c r="E313" s="162"/>
      <c r="F313" s="162"/>
      <c r="G313" s="163"/>
      <c r="H313" s="80" t="str">
        <f>IF(tbVeiculos[[#This Row],[Veículo]]="","",IFERROR(SUMIF(tbFinanciamento[Veículo],tbVeiculos[[#This Row],[Veículo]],tbFinanciamento[Valor pago]),""))</f>
        <v/>
      </c>
      <c r="I313" s="80" t="str">
        <f>IF(tbVeiculos[[#This Row],[Veículo]]="","",IFERROR(tbVeiculos[[#This Row],[Total finaciamento (R$)]]-tbVeiculos[[#This Row],[Total pago (R$)]],0))</f>
        <v/>
      </c>
      <c r="J313" s="164"/>
      <c r="K313" s="165"/>
      <c r="L313" s="165"/>
      <c r="M313" s="165"/>
      <c r="N313" s="167"/>
      <c r="O313" s="151" t="str">
        <f t="shared" ca="1" si="5"/>
        <v/>
      </c>
      <c r="P313" s="117" t="str">
        <f>IF(AND(tbVeiculos[[#This Row],[Marca]]&lt;&gt;"",tbVeiculos[[#This Row],[Placa]]&lt;&gt;""),tbVeiculos[[#This Row],[Marca]]&amp;"_"&amp;tbVeiculos[[#This Row],[Placa]],"")</f>
        <v/>
      </c>
      <c r="Q313" s="138" t="str">
        <f>IF(tbVeiculos[[#This Row],[Veículo]]="","",IFERROR((tbVeiculos[[#This Row],[Maior km]]-tbVeiculos[[#This Row],[Menor km]])/tbVeiculos[[#This Row],[Manutenções]],""))</f>
        <v/>
      </c>
      <c r="R313" s="138" t="str">
        <f>IF(tbVeiculos[[#This Row],[Veículo]]="","",IF(tbVeiculos[[#This Row],[Km de Cadastro]]="",0,tbVeiculos[[#This Row],[Km de Cadastro]]))</f>
        <v/>
      </c>
      <c r="S313" s="138" t="str">
        <f t="array" ref="S31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13" s="138" t="str">
        <f>IF(tbVeiculos[[#This Row],[Veículo]]="","",IFERROR(COUNTIF(tbManutencao[Veículo],tbVeiculos[[#This Row],[Veículo]]),""))</f>
        <v/>
      </c>
    </row>
    <row r="314" spans="2:20" ht="24.95" customHeight="1" x14ac:dyDescent="0.25">
      <c r="B314" s="162"/>
      <c r="C314" s="162"/>
      <c r="D314" s="162"/>
      <c r="E314" s="162"/>
      <c r="F314" s="162"/>
      <c r="G314" s="163"/>
      <c r="H314" s="80" t="str">
        <f>IF(tbVeiculos[[#This Row],[Veículo]]="","",IFERROR(SUMIF(tbFinanciamento[Veículo],tbVeiculos[[#This Row],[Veículo]],tbFinanciamento[Valor pago]),""))</f>
        <v/>
      </c>
      <c r="I314" s="80" t="str">
        <f>IF(tbVeiculos[[#This Row],[Veículo]]="","",IFERROR(tbVeiculos[[#This Row],[Total finaciamento (R$)]]-tbVeiculos[[#This Row],[Total pago (R$)]],0))</f>
        <v/>
      </c>
      <c r="J314" s="164"/>
      <c r="K314" s="165"/>
      <c r="L314" s="165"/>
      <c r="M314" s="165"/>
      <c r="N314" s="167"/>
      <c r="O314" s="151" t="str">
        <f t="shared" ca="1" si="5"/>
        <v/>
      </c>
      <c r="P314" s="117" t="str">
        <f>IF(AND(tbVeiculos[[#This Row],[Marca]]&lt;&gt;"",tbVeiculos[[#This Row],[Placa]]&lt;&gt;""),tbVeiculos[[#This Row],[Marca]]&amp;"_"&amp;tbVeiculos[[#This Row],[Placa]],"")</f>
        <v/>
      </c>
      <c r="Q314" s="138" t="str">
        <f>IF(tbVeiculos[[#This Row],[Veículo]]="","",IFERROR((tbVeiculos[[#This Row],[Maior km]]-tbVeiculos[[#This Row],[Menor km]])/tbVeiculos[[#This Row],[Manutenções]],""))</f>
        <v/>
      </c>
      <c r="R314" s="138" t="str">
        <f>IF(tbVeiculos[[#This Row],[Veículo]]="","",IF(tbVeiculos[[#This Row],[Km de Cadastro]]="",0,tbVeiculos[[#This Row],[Km de Cadastro]]))</f>
        <v/>
      </c>
      <c r="S314" s="138" t="str">
        <f t="array" ref="S31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14" s="138" t="str">
        <f>IF(tbVeiculos[[#This Row],[Veículo]]="","",IFERROR(COUNTIF(tbManutencao[Veículo],tbVeiculos[[#This Row],[Veículo]]),""))</f>
        <v/>
      </c>
    </row>
    <row r="315" spans="2:20" ht="24.95" customHeight="1" x14ac:dyDescent="0.25">
      <c r="B315" s="162"/>
      <c r="C315" s="162"/>
      <c r="D315" s="162"/>
      <c r="E315" s="162"/>
      <c r="F315" s="162"/>
      <c r="G315" s="163"/>
      <c r="H315" s="80" t="str">
        <f>IF(tbVeiculos[[#This Row],[Veículo]]="","",IFERROR(SUMIF(tbFinanciamento[Veículo],tbVeiculos[[#This Row],[Veículo]],tbFinanciamento[Valor pago]),""))</f>
        <v/>
      </c>
      <c r="I315" s="80" t="str">
        <f>IF(tbVeiculos[[#This Row],[Veículo]]="","",IFERROR(tbVeiculos[[#This Row],[Total finaciamento (R$)]]-tbVeiculos[[#This Row],[Total pago (R$)]],0))</f>
        <v/>
      </c>
      <c r="J315" s="164"/>
      <c r="K315" s="165"/>
      <c r="L315" s="165"/>
      <c r="M315" s="165"/>
      <c r="N315" s="167"/>
      <c r="O315" s="151" t="str">
        <f t="shared" ca="1" si="5"/>
        <v/>
      </c>
      <c r="P315" s="117" t="str">
        <f>IF(AND(tbVeiculos[[#This Row],[Marca]]&lt;&gt;"",tbVeiculos[[#This Row],[Placa]]&lt;&gt;""),tbVeiculos[[#This Row],[Marca]]&amp;"_"&amp;tbVeiculos[[#This Row],[Placa]],"")</f>
        <v/>
      </c>
      <c r="Q315" s="138" t="str">
        <f>IF(tbVeiculos[[#This Row],[Veículo]]="","",IFERROR((tbVeiculos[[#This Row],[Maior km]]-tbVeiculos[[#This Row],[Menor km]])/tbVeiculos[[#This Row],[Manutenções]],""))</f>
        <v/>
      </c>
      <c r="R315" s="138" t="str">
        <f>IF(tbVeiculos[[#This Row],[Veículo]]="","",IF(tbVeiculos[[#This Row],[Km de Cadastro]]="",0,tbVeiculos[[#This Row],[Km de Cadastro]]))</f>
        <v/>
      </c>
      <c r="S315" s="138" t="str">
        <f t="array" ref="S31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15" s="138" t="str">
        <f>IF(tbVeiculos[[#This Row],[Veículo]]="","",IFERROR(COUNTIF(tbManutencao[Veículo],tbVeiculos[[#This Row],[Veículo]]),""))</f>
        <v/>
      </c>
    </row>
    <row r="316" spans="2:20" ht="24.95" customHeight="1" x14ac:dyDescent="0.25">
      <c r="B316" s="162"/>
      <c r="C316" s="162"/>
      <c r="D316" s="162"/>
      <c r="E316" s="162"/>
      <c r="F316" s="162"/>
      <c r="G316" s="163"/>
      <c r="H316" s="80" t="str">
        <f>IF(tbVeiculos[[#This Row],[Veículo]]="","",IFERROR(SUMIF(tbFinanciamento[Veículo],tbVeiculos[[#This Row],[Veículo]],tbFinanciamento[Valor pago]),""))</f>
        <v/>
      </c>
      <c r="I316" s="80" t="str">
        <f>IF(tbVeiculos[[#This Row],[Veículo]]="","",IFERROR(tbVeiculos[[#This Row],[Total finaciamento (R$)]]-tbVeiculos[[#This Row],[Total pago (R$)]],0))</f>
        <v/>
      </c>
      <c r="J316" s="164"/>
      <c r="K316" s="165"/>
      <c r="L316" s="165"/>
      <c r="M316" s="165"/>
      <c r="N316" s="167"/>
      <c r="O316" s="151" t="str">
        <f t="shared" ca="1" si="5"/>
        <v/>
      </c>
      <c r="P316" s="117" t="str">
        <f>IF(AND(tbVeiculos[[#This Row],[Marca]]&lt;&gt;"",tbVeiculos[[#This Row],[Placa]]&lt;&gt;""),tbVeiculos[[#This Row],[Marca]]&amp;"_"&amp;tbVeiculos[[#This Row],[Placa]],"")</f>
        <v/>
      </c>
      <c r="Q316" s="138" t="str">
        <f>IF(tbVeiculos[[#This Row],[Veículo]]="","",IFERROR((tbVeiculos[[#This Row],[Maior km]]-tbVeiculos[[#This Row],[Menor km]])/tbVeiculos[[#This Row],[Manutenções]],""))</f>
        <v/>
      </c>
      <c r="R316" s="138" t="str">
        <f>IF(tbVeiculos[[#This Row],[Veículo]]="","",IF(tbVeiculos[[#This Row],[Km de Cadastro]]="",0,tbVeiculos[[#This Row],[Km de Cadastro]]))</f>
        <v/>
      </c>
      <c r="S316" s="138" t="str">
        <f t="array" ref="S31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16" s="138" t="str">
        <f>IF(tbVeiculos[[#This Row],[Veículo]]="","",IFERROR(COUNTIF(tbManutencao[Veículo],tbVeiculos[[#This Row],[Veículo]]),""))</f>
        <v/>
      </c>
    </row>
    <row r="317" spans="2:20" ht="24.95" customHeight="1" x14ac:dyDescent="0.25">
      <c r="B317" s="162"/>
      <c r="C317" s="162"/>
      <c r="D317" s="162"/>
      <c r="E317" s="162"/>
      <c r="F317" s="162"/>
      <c r="G317" s="163"/>
      <c r="H317" s="80" t="str">
        <f>IF(tbVeiculos[[#This Row],[Veículo]]="","",IFERROR(SUMIF(tbFinanciamento[Veículo],tbVeiculos[[#This Row],[Veículo]],tbFinanciamento[Valor pago]),""))</f>
        <v/>
      </c>
      <c r="I317" s="80" t="str">
        <f>IF(tbVeiculos[[#This Row],[Veículo]]="","",IFERROR(tbVeiculos[[#This Row],[Total finaciamento (R$)]]-tbVeiculos[[#This Row],[Total pago (R$)]],0))</f>
        <v/>
      </c>
      <c r="J317" s="164"/>
      <c r="K317" s="165"/>
      <c r="L317" s="165"/>
      <c r="M317" s="165"/>
      <c r="N317" s="167"/>
      <c r="O317" s="151" t="str">
        <f t="shared" ca="1" si="5"/>
        <v/>
      </c>
      <c r="P317" s="117" t="str">
        <f>IF(AND(tbVeiculos[[#This Row],[Marca]]&lt;&gt;"",tbVeiculos[[#This Row],[Placa]]&lt;&gt;""),tbVeiculos[[#This Row],[Marca]]&amp;"_"&amp;tbVeiculos[[#This Row],[Placa]],"")</f>
        <v/>
      </c>
      <c r="Q317" s="138" t="str">
        <f>IF(tbVeiculos[[#This Row],[Veículo]]="","",IFERROR((tbVeiculos[[#This Row],[Maior km]]-tbVeiculos[[#This Row],[Menor km]])/tbVeiculos[[#This Row],[Manutenções]],""))</f>
        <v/>
      </c>
      <c r="R317" s="138" t="str">
        <f>IF(tbVeiculos[[#This Row],[Veículo]]="","",IF(tbVeiculos[[#This Row],[Km de Cadastro]]="",0,tbVeiculos[[#This Row],[Km de Cadastro]]))</f>
        <v/>
      </c>
      <c r="S317" s="138" t="str">
        <f t="array" ref="S31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17" s="138" t="str">
        <f>IF(tbVeiculos[[#This Row],[Veículo]]="","",IFERROR(COUNTIF(tbManutencao[Veículo],tbVeiculos[[#This Row],[Veículo]]),""))</f>
        <v/>
      </c>
    </row>
    <row r="318" spans="2:20" ht="24.95" customHeight="1" x14ac:dyDescent="0.25">
      <c r="B318" s="162"/>
      <c r="C318" s="162"/>
      <c r="D318" s="162"/>
      <c r="E318" s="162"/>
      <c r="F318" s="162"/>
      <c r="G318" s="163"/>
      <c r="H318" s="80" t="str">
        <f>IF(tbVeiculos[[#This Row],[Veículo]]="","",IFERROR(SUMIF(tbFinanciamento[Veículo],tbVeiculos[[#This Row],[Veículo]],tbFinanciamento[Valor pago]),""))</f>
        <v/>
      </c>
      <c r="I318" s="80" t="str">
        <f>IF(tbVeiculos[[#This Row],[Veículo]]="","",IFERROR(tbVeiculos[[#This Row],[Total finaciamento (R$)]]-tbVeiculos[[#This Row],[Total pago (R$)]],0))</f>
        <v/>
      </c>
      <c r="J318" s="164"/>
      <c r="K318" s="165"/>
      <c r="L318" s="165"/>
      <c r="M318" s="165"/>
      <c r="N318" s="167"/>
      <c r="O318" s="151" t="str">
        <f t="shared" ca="1" si="5"/>
        <v/>
      </c>
      <c r="P318" s="117" t="str">
        <f>IF(AND(tbVeiculos[[#This Row],[Marca]]&lt;&gt;"",tbVeiculos[[#This Row],[Placa]]&lt;&gt;""),tbVeiculos[[#This Row],[Marca]]&amp;"_"&amp;tbVeiculos[[#This Row],[Placa]],"")</f>
        <v/>
      </c>
      <c r="Q318" s="138" t="str">
        <f>IF(tbVeiculos[[#This Row],[Veículo]]="","",IFERROR((tbVeiculos[[#This Row],[Maior km]]-tbVeiculos[[#This Row],[Menor km]])/tbVeiculos[[#This Row],[Manutenções]],""))</f>
        <v/>
      </c>
      <c r="R318" s="138" t="str">
        <f>IF(tbVeiculos[[#This Row],[Veículo]]="","",IF(tbVeiculos[[#This Row],[Km de Cadastro]]="",0,tbVeiculos[[#This Row],[Km de Cadastro]]))</f>
        <v/>
      </c>
      <c r="S318" s="138" t="str">
        <f t="array" ref="S31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18" s="138" t="str">
        <f>IF(tbVeiculos[[#This Row],[Veículo]]="","",IFERROR(COUNTIF(tbManutencao[Veículo],tbVeiculos[[#This Row],[Veículo]]),""))</f>
        <v/>
      </c>
    </row>
    <row r="319" spans="2:20" ht="24.95" customHeight="1" x14ac:dyDescent="0.25">
      <c r="B319" s="162"/>
      <c r="C319" s="162"/>
      <c r="D319" s="162"/>
      <c r="E319" s="162"/>
      <c r="F319" s="162"/>
      <c r="G319" s="163"/>
      <c r="H319" s="80" t="str">
        <f>IF(tbVeiculos[[#This Row],[Veículo]]="","",IFERROR(SUMIF(tbFinanciamento[Veículo],tbVeiculos[[#This Row],[Veículo]],tbFinanciamento[Valor pago]),""))</f>
        <v/>
      </c>
      <c r="I319" s="80" t="str">
        <f>IF(tbVeiculos[[#This Row],[Veículo]]="","",IFERROR(tbVeiculos[[#This Row],[Total finaciamento (R$)]]-tbVeiculos[[#This Row],[Total pago (R$)]],0))</f>
        <v/>
      </c>
      <c r="J319" s="164"/>
      <c r="K319" s="165"/>
      <c r="L319" s="165"/>
      <c r="M319" s="165"/>
      <c r="N319" s="167"/>
      <c r="O319" s="151" t="str">
        <f t="shared" ca="1" si="5"/>
        <v/>
      </c>
      <c r="P319" s="117" t="str">
        <f>IF(AND(tbVeiculos[[#This Row],[Marca]]&lt;&gt;"",tbVeiculos[[#This Row],[Placa]]&lt;&gt;""),tbVeiculos[[#This Row],[Marca]]&amp;"_"&amp;tbVeiculos[[#This Row],[Placa]],"")</f>
        <v/>
      </c>
      <c r="Q319" s="138" t="str">
        <f>IF(tbVeiculos[[#This Row],[Veículo]]="","",IFERROR((tbVeiculos[[#This Row],[Maior km]]-tbVeiculos[[#This Row],[Menor km]])/tbVeiculos[[#This Row],[Manutenções]],""))</f>
        <v/>
      </c>
      <c r="R319" s="138" t="str">
        <f>IF(tbVeiculos[[#This Row],[Veículo]]="","",IF(tbVeiculos[[#This Row],[Km de Cadastro]]="",0,tbVeiculos[[#This Row],[Km de Cadastro]]))</f>
        <v/>
      </c>
      <c r="S319" s="138" t="str">
        <f t="array" ref="S31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19" s="138" t="str">
        <f>IF(tbVeiculos[[#This Row],[Veículo]]="","",IFERROR(COUNTIF(tbManutencao[Veículo],tbVeiculos[[#This Row],[Veículo]]),""))</f>
        <v/>
      </c>
    </row>
    <row r="320" spans="2:20" ht="24.95" customHeight="1" x14ac:dyDescent="0.25">
      <c r="B320" s="162"/>
      <c r="C320" s="162"/>
      <c r="D320" s="162"/>
      <c r="E320" s="162"/>
      <c r="F320" s="162"/>
      <c r="G320" s="163"/>
      <c r="H320" s="80" t="str">
        <f>IF(tbVeiculos[[#This Row],[Veículo]]="","",IFERROR(SUMIF(tbFinanciamento[Veículo],tbVeiculos[[#This Row],[Veículo]],tbFinanciamento[Valor pago]),""))</f>
        <v/>
      </c>
      <c r="I320" s="80" t="str">
        <f>IF(tbVeiculos[[#This Row],[Veículo]]="","",IFERROR(tbVeiculos[[#This Row],[Total finaciamento (R$)]]-tbVeiculos[[#This Row],[Total pago (R$)]],0))</f>
        <v/>
      </c>
      <c r="J320" s="164"/>
      <c r="K320" s="165"/>
      <c r="L320" s="165"/>
      <c r="M320" s="165"/>
      <c r="N320" s="167"/>
      <c r="O320" s="151" t="str">
        <f t="shared" ca="1" si="5"/>
        <v/>
      </c>
      <c r="P320" s="117" t="str">
        <f>IF(AND(tbVeiculos[[#This Row],[Marca]]&lt;&gt;"",tbVeiculos[[#This Row],[Placa]]&lt;&gt;""),tbVeiculos[[#This Row],[Marca]]&amp;"_"&amp;tbVeiculos[[#This Row],[Placa]],"")</f>
        <v/>
      </c>
      <c r="Q320" s="138" t="str">
        <f>IF(tbVeiculos[[#This Row],[Veículo]]="","",IFERROR((tbVeiculos[[#This Row],[Maior km]]-tbVeiculos[[#This Row],[Menor km]])/tbVeiculos[[#This Row],[Manutenções]],""))</f>
        <v/>
      </c>
      <c r="R320" s="138" t="str">
        <f>IF(tbVeiculos[[#This Row],[Veículo]]="","",IF(tbVeiculos[[#This Row],[Km de Cadastro]]="",0,tbVeiculos[[#This Row],[Km de Cadastro]]))</f>
        <v/>
      </c>
      <c r="S320" s="138" t="str">
        <f t="array" ref="S32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20" s="138" t="str">
        <f>IF(tbVeiculos[[#This Row],[Veículo]]="","",IFERROR(COUNTIF(tbManutencao[Veículo],tbVeiculos[[#This Row],[Veículo]]),""))</f>
        <v/>
      </c>
    </row>
    <row r="321" spans="2:20" ht="24.95" customHeight="1" x14ac:dyDescent="0.25">
      <c r="B321" s="162"/>
      <c r="C321" s="162"/>
      <c r="D321" s="162"/>
      <c r="E321" s="162"/>
      <c r="F321" s="162"/>
      <c r="G321" s="163"/>
      <c r="H321" s="80" t="str">
        <f>IF(tbVeiculos[[#This Row],[Veículo]]="","",IFERROR(SUMIF(tbFinanciamento[Veículo],tbVeiculos[[#This Row],[Veículo]],tbFinanciamento[Valor pago]),""))</f>
        <v/>
      </c>
      <c r="I321" s="80" t="str">
        <f>IF(tbVeiculos[[#This Row],[Veículo]]="","",IFERROR(tbVeiculos[[#This Row],[Total finaciamento (R$)]]-tbVeiculos[[#This Row],[Total pago (R$)]],0))</f>
        <v/>
      </c>
      <c r="J321" s="164"/>
      <c r="K321" s="165"/>
      <c r="L321" s="165"/>
      <c r="M321" s="165"/>
      <c r="N321" s="167"/>
      <c r="O321" s="151" t="str">
        <f t="shared" ca="1" si="5"/>
        <v/>
      </c>
      <c r="P321" s="117" t="str">
        <f>IF(AND(tbVeiculos[[#This Row],[Marca]]&lt;&gt;"",tbVeiculos[[#This Row],[Placa]]&lt;&gt;""),tbVeiculos[[#This Row],[Marca]]&amp;"_"&amp;tbVeiculos[[#This Row],[Placa]],"")</f>
        <v/>
      </c>
      <c r="Q321" s="138" t="str">
        <f>IF(tbVeiculos[[#This Row],[Veículo]]="","",IFERROR((tbVeiculos[[#This Row],[Maior km]]-tbVeiculos[[#This Row],[Menor km]])/tbVeiculos[[#This Row],[Manutenções]],""))</f>
        <v/>
      </c>
      <c r="R321" s="138" t="str">
        <f>IF(tbVeiculos[[#This Row],[Veículo]]="","",IF(tbVeiculos[[#This Row],[Km de Cadastro]]="",0,tbVeiculos[[#This Row],[Km de Cadastro]]))</f>
        <v/>
      </c>
      <c r="S321" s="138" t="str">
        <f t="array" ref="S32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21" s="138" t="str">
        <f>IF(tbVeiculos[[#This Row],[Veículo]]="","",IFERROR(COUNTIF(tbManutencao[Veículo],tbVeiculos[[#This Row],[Veículo]]),""))</f>
        <v/>
      </c>
    </row>
    <row r="322" spans="2:20" ht="24.95" customHeight="1" x14ac:dyDescent="0.25">
      <c r="B322" s="162"/>
      <c r="C322" s="162"/>
      <c r="D322" s="162"/>
      <c r="E322" s="162"/>
      <c r="F322" s="162"/>
      <c r="G322" s="163"/>
      <c r="H322" s="80" t="str">
        <f>IF(tbVeiculos[[#This Row],[Veículo]]="","",IFERROR(SUMIF(tbFinanciamento[Veículo],tbVeiculos[[#This Row],[Veículo]],tbFinanciamento[Valor pago]),""))</f>
        <v/>
      </c>
      <c r="I322" s="80" t="str">
        <f>IF(tbVeiculos[[#This Row],[Veículo]]="","",IFERROR(tbVeiculos[[#This Row],[Total finaciamento (R$)]]-tbVeiculos[[#This Row],[Total pago (R$)]],0))</f>
        <v/>
      </c>
      <c r="J322" s="164"/>
      <c r="K322" s="165"/>
      <c r="L322" s="165"/>
      <c r="M322" s="165"/>
      <c r="N322" s="167"/>
      <c r="O322" s="151" t="str">
        <f t="shared" ca="1" si="5"/>
        <v/>
      </c>
      <c r="P322" s="117" t="str">
        <f>IF(AND(tbVeiculos[[#This Row],[Marca]]&lt;&gt;"",tbVeiculos[[#This Row],[Placa]]&lt;&gt;""),tbVeiculos[[#This Row],[Marca]]&amp;"_"&amp;tbVeiculos[[#This Row],[Placa]],"")</f>
        <v/>
      </c>
      <c r="Q322" s="138" t="str">
        <f>IF(tbVeiculos[[#This Row],[Veículo]]="","",IFERROR((tbVeiculos[[#This Row],[Maior km]]-tbVeiculos[[#This Row],[Menor km]])/tbVeiculos[[#This Row],[Manutenções]],""))</f>
        <v/>
      </c>
      <c r="R322" s="138" t="str">
        <f>IF(tbVeiculos[[#This Row],[Veículo]]="","",IF(tbVeiculos[[#This Row],[Km de Cadastro]]="",0,tbVeiculos[[#This Row],[Km de Cadastro]]))</f>
        <v/>
      </c>
      <c r="S322" s="138" t="str">
        <f t="array" ref="S32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22" s="138" t="str">
        <f>IF(tbVeiculos[[#This Row],[Veículo]]="","",IFERROR(COUNTIF(tbManutencao[Veículo],tbVeiculos[[#This Row],[Veículo]]),""))</f>
        <v/>
      </c>
    </row>
    <row r="323" spans="2:20" ht="24.95" customHeight="1" x14ac:dyDescent="0.25">
      <c r="B323" s="162"/>
      <c r="C323" s="162"/>
      <c r="D323" s="162"/>
      <c r="E323" s="162"/>
      <c r="F323" s="162"/>
      <c r="G323" s="163"/>
      <c r="H323" s="80" t="str">
        <f>IF(tbVeiculos[[#This Row],[Veículo]]="","",IFERROR(SUMIF(tbFinanciamento[Veículo],tbVeiculos[[#This Row],[Veículo]],tbFinanciamento[Valor pago]),""))</f>
        <v/>
      </c>
      <c r="I323" s="80" t="str">
        <f>IF(tbVeiculos[[#This Row],[Veículo]]="","",IFERROR(tbVeiculos[[#This Row],[Total finaciamento (R$)]]-tbVeiculos[[#This Row],[Total pago (R$)]],0))</f>
        <v/>
      </c>
      <c r="J323" s="164"/>
      <c r="K323" s="165"/>
      <c r="L323" s="165"/>
      <c r="M323" s="165"/>
      <c r="N323" s="167"/>
      <c r="O323" s="151" t="str">
        <f t="shared" ca="1" si="5"/>
        <v/>
      </c>
      <c r="P323" s="117" t="str">
        <f>IF(AND(tbVeiculos[[#This Row],[Marca]]&lt;&gt;"",tbVeiculos[[#This Row],[Placa]]&lt;&gt;""),tbVeiculos[[#This Row],[Marca]]&amp;"_"&amp;tbVeiculos[[#This Row],[Placa]],"")</f>
        <v/>
      </c>
      <c r="Q323" s="138" t="str">
        <f>IF(tbVeiculos[[#This Row],[Veículo]]="","",IFERROR((tbVeiculos[[#This Row],[Maior km]]-tbVeiculos[[#This Row],[Menor km]])/tbVeiculos[[#This Row],[Manutenções]],""))</f>
        <v/>
      </c>
      <c r="R323" s="138" t="str">
        <f>IF(tbVeiculos[[#This Row],[Veículo]]="","",IF(tbVeiculos[[#This Row],[Km de Cadastro]]="",0,tbVeiculos[[#This Row],[Km de Cadastro]]))</f>
        <v/>
      </c>
      <c r="S323" s="138" t="str">
        <f t="array" ref="S32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23" s="138" t="str">
        <f>IF(tbVeiculos[[#This Row],[Veículo]]="","",IFERROR(COUNTIF(tbManutencao[Veículo],tbVeiculos[[#This Row],[Veículo]]),""))</f>
        <v/>
      </c>
    </row>
    <row r="324" spans="2:20" ht="24.95" customHeight="1" x14ac:dyDescent="0.25">
      <c r="B324" s="162"/>
      <c r="C324" s="162"/>
      <c r="D324" s="162"/>
      <c r="E324" s="162"/>
      <c r="F324" s="162"/>
      <c r="G324" s="163"/>
      <c r="H324" s="80" t="str">
        <f>IF(tbVeiculos[[#This Row],[Veículo]]="","",IFERROR(SUMIF(tbFinanciamento[Veículo],tbVeiculos[[#This Row],[Veículo]],tbFinanciamento[Valor pago]),""))</f>
        <v/>
      </c>
      <c r="I324" s="80" t="str">
        <f>IF(tbVeiculos[[#This Row],[Veículo]]="","",IFERROR(tbVeiculos[[#This Row],[Total finaciamento (R$)]]-tbVeiculos[[#This Row],[Total pago (R$)]],0))</f>
        <v/>
      </c>
      <c r="J324" s="164"/>
      <c r="K324" s="165"/>
      <c r="L324" s="165"/>
      <c r="M324" s="165"/>
      <c r="N324" s="167"/>
      <c r="O324" s="151" t="str">
        <f t="shared" ca="1" si="5"/>
        <v/>
      </c>
      <c r="P324" s="117" t="str">
        <f>IF(AND(tbVeiculos[[#This Row],[Marca]]&lt;&gt;"",tbVeiculos[[#This Row],[Placa]]&lt;&gt;""),tbVeiculos[[#This Row],[Marca]]&amp;"_"&amp;tbVeiculos[[#This Row],[Placa]],"")</f>
        <v/>
      </c>
      <c r="Q324" s="138" t="str">
        <f>IF(tbVeiculos[[#This Row],[Veículo]]="","",IFERROR((tbVeiculos[[#This Row],[Maior km]]-tbVeiculos[[#This Row],[Menor km]])/tbVeiculos[[#This Row],[Manutenções]],""))</f>
        <v/>
      </c>
      <c r="R324" s="138" t="str">
        <f>IF(tbVeiculos[[#This Row],[Veículo]]="","",IF(tbVeiculos[[#This Row],[Km de Cadastro]]="",0,tbVeiculos[[#This Row],[Km de Cadastro]]))</f>
        <v/>
      </c>
      <c r="S324" s="138" t="str">
        <f t="array" ref="S32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24" s="138" t="str">
        <f>IF(tbVeiculos[[#This Row],[Veículo]]="","",IFERROR(COUNTIF(tbManutencao[Veículo],tbVeiculos[[#This Row],[Veículo]]),""))</f>
        <v/>
      </c>
    </row>
    <row r="325" spans="2:20" ht="24.95" customHeight="1" x14ac:dyDescent="0.25">
      <c r="B325" s="162"/>
      <c r="C325" s="162"/>
      <c r="D325" s="162"/>
      <c r="E325" s="162"/>
      <c r="F325" s="162"/>
      <c r="G325" s="163"/>
      <c r="H325" s="80" t="str">
        <f>IF(tbVeiculos[[#This Row],[Veículo]]="","",IFERROR(SUMIF(tbFinanciamento[Veículo],tbVeiculos[[#This Row],[Veículo]],tbFinanciamento[Valor pago]),""))</f>
        <v/>
      </c>
      <c r="I325" s="80" t="str">
        <f>IF(tbVeiculos[[#This Row],[Veículo]]="","",IFERROR(tbVeiculos[[#This Row],[Total finaciamento (R$)]]-tbVeiculos[[#This Row],[Total pago (R$)]],0))</f>
        <v/>
      </c>
      <c r="J325" s="164"/>
      <c r="K325" s="165"/>
      <c r="L325" s="165"/>
      <c r="M325" s="165"/>
      <c r="N325" s="167"/>
      <c r="O325" s="151" t="str">
        <f t="shared" ca="1" si="5"/>
        <v/>
      </c>
      <c r="P325" s="117" t="str">
        <f>IF(AND(tbVeiculos[[#This Row],[Marca]]&lt;&gt;"",tbVeiculos[[#This Row],[Placa]]&lt;&gt;""),tbVeiculos[[#This Row],[Marca]]&amp;"_"&amp;tbVeiculos[[#This Row],[Placa]],"")</f>
        <v/>
      </c>
      <c r="Q325" s="138" t="str">
        <f>IF(tbVeiculos[[#This Row],[Veículo]]="","",IFERROR((tbVeiculos[[#This Row],[Maior km]]-tbVeiculos[[#This Row],[Menor km]])/tbVeiculos[[#This Row],[Manutenções]],""))</f>
        <v/>
      </c>
      <c r="R325" s="138" t="str">
        <f>IF(tbVeiculos[[#This Row],[Veículo]]="","",IF(tbVeiculos[[#This Row],[Km de Cadastro]]="",0,tbVeiculos[[#This Row],[Km de Cadastro]]))</f>
        <v/>
      </c>
      <c r="S325" s="138" t="str">
        <f t="array" ref="S32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25" s="138" t="str">
        <f>IF(tbVeiculos[[#This Row],[Veículo]]="","",IFERROR(COUNTIF(tbManutencao[Veículo],tbVeiculos[[#This Row],[Veículo]]),""))</f>
        <v/>
      </c>
    </row>
    <row r="326" spans="2:20" ht="24.95" customHeight="1" x14ac:dyDescent="0.25">
      <c r="B326" s="162"/>
      <c r="C326" s="162"/>
      <c r="D326" s="162"/>
      <c r="E326" s="162"/>
      <c r="F326" s="162"/>
      <c r="G326" s="163"/>
      <c r="H326" s="80" t="str">
        <f>IF(tbVeiculos[[#This Row],[Veículo]]="","",IFERROR(SUMIF(tbFinanciamento[Veículo],tbVeiculos[[#This Row],[Veículo]],tbFinanciamento[Valor pago]),""))</f>
        <v/>
      </c>
      <c r="I326" s="80" t="str">
        <f>IF(tbVeiculos[[#This Row],[Veículo]]="","",IFERROR(tbVeiculos[[#This Row],[Total finaciamento (R$)]]-tbVeiculos[[#This Row],[Total pago (R$)]],0))</f>
        <v/>
      </c>
      <c r="J326" s="164"/>
      <c r="K326" s="165"/>
      <c r="L326" s="165"/>
      <c r="M326" s="165"/>
      <c r="N326" s="167"/>
      <c r="O326" s="151" t="str">
        <f t="shared" ca="1" si="5"/>
        <v/>
      </c>
      <c r="P326" s="117" t="str">
        <f>IF(AND(tbVeiculos[[#This Row],[Marca]]&lt;&gt;"",tbVeiculos[[#This Row],[Placa]]&lt;&gt;""),tbVeiculos[[#This Row],[Marca]]&amp;"_"&amp;tbVeiculos[[#This Row],[Placa]],"")</f>
        <v/>
      </c>
      <c r="Q326" s="138" t="str">
        <f>IF(tbVeiculos[[#This Row],[Veículo]]="","",IFERROR((tbVeiculos[[#This Row],[Maior km]]-tbVeiculos[[#This Row],[Menor km]])/tbVeiculos[[#This Row],[Manutenções]],""))</f>
        <v/>
      </c>
      <c r="R326" s="138" t="str">
        <f>IF(tbVeiculos[[#This Row],[Veículo]]="","",IF(tbVeiculos[[#This Row],[Km de Cadastro]]="",0,tbVeiculos[[#This Row],[Km de Cadastro]]))</f>
        <v/>
      </c>
      <c r="S326" s="138" t="str">
        <f t="array" ref="S32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26" s="138" t="str">
        <f>IF(tbVeiculos[[#This Row],[Veículo]]="","",IFERROR(COUNTIF(tbManutencao[Veículo],tbVeiculos[[#This Row],[Veículo]]),""))</f>
        <v/>
      </c>
    </row>
    <row r="327" spans="2:20" ht="24.95" customHeight="1" x14ac:dyDescent="0.25">
      <c r="B327" s="162"/>
      <c r="C327" s="162"/>
      <c r="D327" s="162"/>
      <c r="E327" s="162"/>
      <c r="F327" s="162"/>
      <c r="G327" s="163"/>
      <c r="H327" s="80" t="str">
        <f>IF(tbVeiculos[[#This Row],[Veículo]]="","",IFERROR(SUMIF(tbFinanciamento[Veículo],tbVeiculos[[#This Row],[Veículo]],tbFinanciamento[Valor pago]),""))</f>
        <v/>
      </c>
      <c r="I327" s="80" t="str">
        <f>IF(tbVeiculos[[#This Row],[Veículo]]="","",IFERROR(tbVeiculos[[#This Row],[Total finaciamento (R$)]]-tbVeiculos[[#This Row],[Total pago (R$)]],0))</f>
        <v/>
      </c>
      <c r="J327" s="164"/>
      <c r="K327" s="165"/>
      <c r="L327" s="165"/>
      <c r="M327" s="165"/>
      <c r="N327" s="167"/>
      <c r="O327" s="151" t="str">
        <f t="shared" ca="1" si="5"/>
        <v/>
      </c>
      <c r="P327" s="117" t="str">
        <f>IF(AND(tbVeiculos[[#This Row],[Marca]]&lt;&gt;"",tbVeiculos[[#This Row],[Placa]]&lt;&gt;""),tbVeiculos[[#This Row],[Marca]]&amp;"_"&amp;tbVeiculos[[#This Row],[Placa]],"")</f>
        <v/>
      </c>
      <c r="Q327" s="138" t="str">
        <f>IF(tbVeiculos[[#This Row],[Veículo]]="","",IFERROR((tbVeiculos[[#This Row],[Maior km]]-tbVeiculos[[#This Row],[Menor km]])/tbVeiculos[[#This Row],[Manutenções]],""))</f>
        <v/>
      </c>
      <c r="R327" s="138" t="str">
        <f>IF(tbVeiculos[[#This Row],[Veículo]]="","",IF(tbVeiculos[[#This Row],[Km de Cadastro]]="",0,tbVeiculos[[#This Row],[Km de Cadastro]]))</f>
        <v/>
      </c>
      <c r="S327" s="138" t="str">
        <f t="array" ref="S32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27" s="138" t="str">
        <f>IF(tbVeiculos[[#This Row],[Veículo]]="","",IFERROR(COUNTIF(tbManutencao[Veículo],tbVeiculos[[#This Row],[Veículo]]),""))</f>
        <v/>
      </c>
    </row>
    <row r="328" spans="2:20" ht="24.95" customHeight="1" x14ac:dyDescent="0.25">
      <c r="B328" s="162"/>
      <c r="C328" s="162"/>
      <c r="D328" s="162"/>
      <c r="E328" s="162"/>
      <c r="F328" s="162"/>
      <c r="G328" s="163"/>
      <c r="H328" s="80" t="str">
        <f>IF(tbVeiculos[[#This Row],[Veículo]]="","",IFERROR(SUMIF(tbFinanciamento[Veículo],tbVeiculos[[#This Row],[Veículo]],tbFinanciamento[Valor pago]),""))</f>
        <v/>
      </c>
      <c r="I328" s="80" t="str">
        <f>IF(tbVeiculos[[#This Row],[Veículo]]="","",IFERROR(tbVeiculos[[#This Row],[Total finaciamento (R$)]]-tbVeiculos[[#This Row],[Total pago (R$)]],0))</f>
        <v/>
      </c>
      <c r="J328" s="164"/>
      <c r="K328" s="165"/>
      <c r="L328" s="165"/>
      <c r="M328" s="165"/>
      <c r="N328" s="167"/>
      <c r="O328" s="151" t="str">
        <f t="shared" ref="O328:O391" ca="1" si="6">IF(B328="","",IF(N328="","Preencha a data ao lado",IF(N328&lt;TODAY(),"Atrasado",IF(AND(N328&gt;=TODAY(),N328&lt;=EOMONTH(TODAY(),0)),"Vence esse mês",IF(N328&gt;TODAY(),"Em dia")))))</f>
        <v/>
      </c>
      <c r="P328" s="117" t="str">
        <f>IF(AND(tbVeiculos[[#This Row],[Marca]]&lt;&gt;"",tbVeiculos[[#This Row],[Placa]]&lt;&gt;""),tbVeiculos[[#This Row],[Marca]]&amp;"_"&amp;tbVeiculos[[#This Row],[Placa]],"")</f>
        <v/>
      </c>
      <c r="Q328" s="138" t="str">
        <f>IF(tbVeiculos[[#This Row],[Veículo]]="","",IFERROR((tbVeiculos[[#This Row],[Maior km]]-tbVeiculos[[#This Row],[Menor km]])/tbVeiculos[[#This Row],[Manutenções]],""))</f>
        <v/>
      </c>
      <c r="R328" s="138" t="str">
        <f>IF(tbVeiculos[[#This Row],[Veículo]]="","",IF(tbVeiculos[[#This Row],[Km de Cadastro]]="",0,tbVeiculos[[#This Row],[Km de Cadastro]]))</f>
        <v/>
      </c>
      <c r="S328" s="138" t="str">
        <f t="array" ref="S32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28" s="138" t="str">
        <f>IF(tbVeiculos[[#This Row],[Veículo]]="","",IFERROR(COUNTIF(tbManutencao[Veículo],tbVeiculos[[#This Row],[Veículo]]),""))</f>
        <v/>
      </c>
    </row>
    <row r="329" spans="2:20" ht="24.95" customHeight="1" x14ac:dyDescent="0.25">
      <c r="B329" s="162"/>
      <c r="C329" s="162"/>
      <c r="D329" s="162"/>
      <c r="E329" s="162"/>
      <c r="F329" s="162"/>
      <c r="G329" s="163"/>
      <c r="H329" s="80" t="str">
        <f>IF(tbVeiculos[[#This Row],[Veículo]]="","",IFERROR(SUMIF(tbFinanciamento[Veículo],tbVeiculos[[#This Row],[Veículo]],tbFinanciamento[Valor pago]),""))</f>
        <v/>
      </c>
      <c r="I329" s="80" t="str">
        <f>IF(tbVeiculos[[#This Row],[Veículo]]="","",IFERROR(tbVeiculos[[#This Row],[Total finaciamento (R$)]]-tbVeiculos[[#This Row],[Total pago (R$)]],0))</f>
        <v/>
      </c>
      <c r="J329" s="164"/>
      <c r="K329" s="165"/>
      <c r="L329" s="165"/>
      <c r="M329" s="165"/>
      <c r="N329" s="167"/>
      <c r="O329" s="151" t="str">
        <f t="shared" ca="1" si="6"/>
        <v/>
      </c>
      <c r="P329" s="117" t="str">
        <f>IF(AND(tbVeiculos[[#This Row],[Marca]]&lt;&gt;"",tbVeiculos[[#This Row],[Placa]]&lt;&gt;""),tbVeiculos[[#This Row],[Marca]]&amp;"_"&amp;tbVeiculos[[#This Row],[Placa]],"")</f>
        <v/>
      </c>
      <c r="Q329" s="138" t="str">
        <f>IF(tbVeiculos[[#This Row],[Veículo]]="","",IFERROR((tbVeiculos[[#This Row],[Maior km]]-tbVeiculos[[#This Row],[Menor km]])/tbVeiculos[[#This Row],[Manutenções]],""))</f>
        <v/>
      </c>
      <c r="R329" s="138" t="str">
        <f>IF(tbVeiculos[[#This Row],[Veículo]]="","",IF(tbVeiculos[[#This Row],[Km de Cadastro]]="",0,tbVeiculos[[#This Row],[Km de Cadastro]]))</f>
        <v/>
      </c>
      <c r="S329" s="138" t="str">
        <f t="array" ref="S32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29" s="138" t="str">
        <f>IF(tbVeiculos[[#This Row],[Veículo]]="","",IFERROR(COUNTIF(tbManutencao[Veículo],tbVeiculos[[#This Row],[Veículo]]),""))</f>
        <v/>
      </c>
    </row>
    <row r="330" spans="2:20" ht="24.95" customHeight="1" x14ac:dyDescent="0.25">
      <c r="B330" s="162"/>
      <c r="C330" s="162"/>
      <c r="D330" s="162"/>
      <c r="E330" s="162"/>
      <c r="F330" s="162"/>
      <c r="G330" s="163"/>
      <c r="H330" s="80" t="str">
        <f>IF(tbVeiculos[[#This Row],[Veículo]]="","",IFERROR(SUMIF(tbFinanciamento[Veículo],tbVeiculos[[#This Row],[Veículo]],tbFinanciamento[Valor pago]),""))</f>
        <v/>
      </c>
      <c r="I330" s="80" t="str">
        <f>IF(tbVeiculos[[#This Row],[Veículo]]="","",IFERROR(tbVeiculos[[#This Row],[Total finaciamento (R$)]]-tbVeiculos[[#This Row],[Total pago (R$)]],0))</f>
        <v/>
      </c>
      <c r="J330" s="164"/>
      <c r="K330" s="165"/>
      <c r="L330" s="165"/>
      <c r="M330" s="165"/>
      <c r="N330" s="167"/>
      <c r="O330" s="151" t="str">
        <f t="shared" ca="1" si="6"/>
        <v/>
      </c>
      <c r="P330" s="117" t="str">
        <f>IF(AND(tbVeiculos[[#This Row],[Marca]]&lt;&gt;"",tbVeiculos[[#This Row],[Placa]]&lt;&gt;""),tbVeiculos[[#This Row],[Marca]]&amp;"_"&amp;tbVeiculos[[#This Row],[Placa]],"")</f>
        <v/>
      </c>
      <c r="Q330" s="138" t="str">
        <f>IF(tbVeiculos[[#This Row],[Veículo]]="","",IFERROR((tbVeiculos[[#This Row],[Maior km]]-tbVeiculos[[#This Row],[Menor km]])/tbVeiculos[[#This Row],[Manutenções]],""))</f>
        <v/>
      </c>
      <c r="R330" s="138" t="str">
        <f>IF(tbVeiculos[[#This Row],[Veículo]]="","",IF(tbVeiculos[[#This Row],[Km de Cadastro]]="",0,tbVeiculos[[#This Row],[Km de Cadastro]]))</f>
        <v/>
      </c>
      <c r="S330" s="138" t="str">
        <f t="array" ref="S33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30" s="138" t="str">
        <f>IF(tbVeiculos[[#This Row],[Veículo]]="","",IFERROR(COUNTIF(tbManutencao[Veículo],tbVeiculos[[#This Row],[Veículo]]),""))</f>
        <v/>
      </c>
    </row>
    <row r="331" spans="2:20" ht="24.95" customHeight="1" x14ac:dyDescent="0.25">
      <c r="B331" s="162"/>
      <c r="C331" s="162"/>
      <c r="D331" s="162"/>
      <c r="E331" s="162"/>
      <c r="F331" s="162"/>
      <c r="G331" s="163"/>
      <c r="H331" s="80" t="str">
        <f>IF(tbVeiculos[[#This Row],[Veículo]]="","",IFERROR(SUMIF(tbFinanciamento[Veículo],tbVeiculos[[#This Row],[Veículo]],tbFinanciamento[Valor pago]),""))</f>
        <v/>
      </c>
      <c r="I331" s="80" t="str">
        <f>IF(tbVeiculos[[#This Row],[Veículo]]="","",IFERROR(tbVeiculos[[#This Row],[Total finaciamento (R$)]]-tbVeiculos[[#This Row],[Total pago (R$)]],0))</f>
        <v/>
      </c>
      <c r="J331" s="164"/>
      <c r="K331" s="165"/>
      <c r="L331" s="165"/>
      <c r="M331" s="165"/>
      <c r="N331" s="167"/>
      <c r="O331" s="151" t="str">
        <f t="shared" ca="1" si="6"/>
        <v/>
      </c>
      <c r="P331" s="117" t="str">
        <f>IF(AND(tbVeiculos[[#This Row],[Marca]]&lt;&gt;"",tbVeiculos[[#This Row],[Placa]]&lt;&gt;""),tbVeiculos[[#This Row],[Marca]]&amp;"_"&amp;tbVeiculos[[#This Row],[Placa]],"")</f>
        <v/>
      </c>
      <c r="Q331" s="138" t="str">
        <f>IF(tbVeiculos[[#This Row],[Veículo]]="","",IFERROR((tbVeiculos[[#This Row],[Maior km]]-tbVeiculos[[#This Row],[Menor km]])/tbVeiculos[[#This Row],[Manutenções]],""))</f>
        <v/>
      </c>
      <c r="R331" s="138" t="str">
        <f>IF(tbVeiculos[[#This Row],[Veículo]]="","",IF(tbVeiculos[[#This Row],[Km de Cadastro]]="",0,tbVeiculos[[#This Row],[Km de Cadastro]]))</f>
        <v/>
      </c>
      <c r="S331" s="138" t="str">
        <f t="array" ref="S33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31" s="138" t="str">
        <f>IF(tbVeiculos[[#This Row],[Veículo]]="","",IFERROR(COUNTIF(tbManutencao[Veículo],tbVeiculos[[#This Row],[Veículo]]),""))</f>
        <v/>
      </c>
    </row>
    <row r="332" spans="2:20" ht="24.95" customHeight="1" x14ac:dyDescent="0.25">
      <c r="B332" s="162"/>
      <c r="C332" s="162"/>
      <c r="D332" s="162"/>
      <c r="E332" s="162"/>
      <c r="F332" s="162"/>
      <c r="G332" s="163"/>
      <c r="H332" s="80" t="str">
        <f>IF(tbVeiculos[[#This Row],[Veículo]]="","",IFERROR(SUMIF(tbFinanciamento[Veículo],tbVeiculos[[#This Row],[Veículo]],tbFinanciamento[Valor pago]),""))</f>
        <v/>
      </c>
      <c r="I332" s="80" t="str">
        <f>IF(tbVeiculos[[#This Row],[Veículo]]="","",IFERROR(tbVeiculos[[#This Row],[Total finaciamento (R$)]]-tbVeiculos[[#This Row],[Total pago (R$)]],0))</f>
        <v/>
      </c>
      <c r="J332" s="164"/>
      <c r="K332" s="165"/>
      <c r="L332" s="165"/>
      <c r="M332" s="165"/>
      <c r="N332" s="167"/>
      <c r="O332" s="151" t="str">
        <f t="shared" ca="1" si="6"/>
        <v/>
      </c>
      <c r="P332" s="117" t="str">
        <f>IF(AND(tbVeiculos[[#This Row],[Marca]]&lt;&gt;"",tbVeiculos[[#This Row],[Placa]]&lt;&gt;""),tbVeiculos[[#This Row],[Marca]]&amp;"_"&amp;tbVeiculos[[#This Row],[Placa]],"")</f>
        <v/>
      </c>
      <c r="Q332" s="138" t="str">
        <f>IF(tbVeiculos[[#This Row],[Veículo]]="","",IFERROR((tbVeiculos[[#This Row],[Maior km]]-tbVeiculos[[#This Row],[Menor km]])/tbVeiculos[[#This Row],[Manutenções]],""))</f>
        <v/>
      </c>
      <c r="R332" s="138" t="str">
        <f>IF(tbVeiculos[[#This Row],[Veículo]]="","",IF(tbVeiculos[[#This Row],[Km de Cadastro]]="",0,tbVeiculos[[#This Row],[Km de Cadastro]]))</f>
        <v/>
      </c>
      <c r="S332" s="138" t="str">
        <f t="array" ref="S33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32" s="138" t="str">
        <f>IF(tbVeiculos[[#This Row],[Veículo]]="","",IFERROR(COUNTIF(tbManutencao[Veículo],tbVeiculos[[#This Row],[Veículo]]),""))</f>
        <v/>
      </c>
    </row>
    <row r="333" spans="2:20" ht="24.95" customHeight="1" x14ac:dyDescent="0.25">
      <c r="B333" s="162"/>
      <c r="C333" s="162"/>
      <c r="D333" s="162"/>
      <c r="E333" s="162"/>
      <c r="F333" s="162"/>
      <c r="G333" s="163"/>
      <c r="H333" s="80" t="str">
        <f>IF(tbVeiculos[[#This Row],[Veículo]]="","",IFERROR(SUMIF(tbFinanciamento[Veículo],tbVeiculos[[#This Row],[Veículo]],tbFinanciamento[Valor pago]),""))</f>
        <v/>
      </c>
      <c r="I333" s="80" t="str">
        <f>IF(tbVeiculos[[#This Row],[Veículo]]="","",IFERROR(tbVeiculos[[#This Row],[Total finaciamento (R$)]]-tbVeiculos[[#This Row],[Total pago (R$)]],0))</f>
        <v/>
      </c>
      <c r="J333" s="164"/>
      <c r="K333" s="165"/>
      <c r="L333" s="165"/>
      <c r="M333" s="165"/>
      <c r="N333" s="167"/>
      <c r="O333" s="151" t="str">
        <f t="shared" ca="1" si="6"/>
        <v/>
      </c>
      <c r="P333" s="117" t="str">
        <f>IF(AND(tbVeiculos[[#This Row],[Marca]]&lt;&gt;"",tbVeiculos[[#This Row],[Placa]]&lt;&gt;""),tbVeiculos[[#This Row],[Marca]]&amp;"_"&amp;tbVeiculos[[#This Row],[Placa]],"")</f>
        <v/>
      </c>
      <c r="Q333" s="138" t="str">
        <f>IF(tbVeiculos[[#This Row],[Veículo]]="","",IFERROR((tbVeiculos[[#This Row],[Maior km]]-tbVeiculos[[#This Row],[Menor km]])/tbVeiculos[[#This Row],[Manutenções]],""))</f>
        <v/>
      </c>
      <c r="R333" s="138" t="str">
        <f>IF(tbVeiculos[[#This Row],[Veículo]]="","",IF(tbVeiculos[[#This Row],[Km de Cadastro]]="",0,tbVeiculos[[#This Row],[Km de Cadastro]]))</f>
        <v/>
      </c>
      <c r="S333" s="138" t="str">
        <f t="array" ref="S33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33" s="138" t="str">
        <f>IF(tbVeiculos[[#This Row],[Veículo]]="","",IFERROR(COUNTIF(tbManutencao[Veículo],tbVeiculos[[#This Row],[Veículo]]),""))</f>
        <v/>
      </c>
    </row>
    <row r="334" spans="2:20" ht="24.95" customHeight="1" x14ac:dyDescent="0.25">
      <c r="B334" s="162"/>
      <c r="C334" s="162"/>
      <c r="D334" s="162"/>
      <c r="E334" s="162"/>
      <c r="F334" s="162"/>
      <c r="G334" s="163"/>
      <c r="H334" s="80" t="str">
        <f>IF(tbVeiculos[[#This Row],[Veículo]]="","",IFERROR(SUMIF(tbFinanciamento[Veículo],tbVeiculos[[#This Row],[Veículo]],tbFinanciamento[Valor pago]),""))</f>
        <v/>
      </c>
      <c r="I334" s="80" t="str">
        <f>IF(tbVeiculos[[#This Row],[Veículo]]="","",IFERROR(tbVeiculos[[#This Row],[Total finaciamento (R$)]]-tbVeiculos[[#This Row],[Total pago (R$)]],0))</f>
        <v/>
      </c>
      <c r="J334" s="164"/>
      <c r="K334" s="165"/>
      <c r="L334" s="165"/>
      <c r="M334" s="165"/>
      <c r="N334" s="167"/>
      <c r="O334" s="151" t="str">
        <f t="shared" ca="1" si="6"/>
        <v/>
      </c>
      <c r="P334" s="117" t="str">
        <f>IF(AND(tbVeiculos[[#This Row],[Marca]]&lt;&gt;"",tbVeiculos[[#This Row],[Placa]]&lt;&gt;""),tbVeiculos[[#This Row],[Marca]]&amp;"_"&amp;tbVeiculos[[#This Row],[Placa]],"")</f>
        <v/>
      </c>
      <c r="Q334" s="138" t="str">
        <f>IF(tbVeiculos[[#This Row],[Veículo]]="","",IFERROR((tbVeiculos[[#This Row],[Maior km]]-tbVeiculos[[#This Row],[Menor km]])/tbVeiculos[[#This Row],[Manutenções]],""))</f>
        <v/>
      </c>
      <c r="R334" s="138" t="str">
        <f>IF(tbVeiculos[[#This Row],[Veículo]]="","",IF(tbVeiculos[[#This Row],[Km de Cadastro]]="",0,tbVeiculos[[#This Row],[Km de Cadastro]]))</f>
        <v/>
      </c>
      <c r="S334" s="138" t="str">
        <f t="array" ref="S33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34" s="138" t="str">
        <f>IF(tbVeiculos[[#This Row],[Veículo]]="","",IFERROR(COUNTIF(tbManutencao[Veículo],tbVeiculos[[#This Row],[Veículo]]),""))</f>
        <v/>
      </c>
    </row>
    <row r="335" spans="2:20" ht="24.95" customHeight="1" x14ac:dyDescent="0.25">
      <c r="B335" s="162"/>
      <c r="C335" s="162"/>
      <c r="D335" s="162"/>
      <c r="E335" s="162"/>
      <c r="F335" s="162"/>
      <c r="G335" s="163"/>
      <c r="H335" s="80" t="str">
        <f>IF(tbVeiculos[[#This Row],[Veículo]]="","",IFERROR(SUMIF(tbFinanciamento[Veículo],tbVeiculos[[#This Row],[Veículo]],tbFinanciamento[Valor pago]),""))</f>
        <v/>
      </c>
      <c r="I335" s="80" t="str">
        <f>IF(tbVeiculos[[#This Row],[Veículo]]="","",IFERROR(tbVeiculos[[#This Row],[Total finaciamento (R$)]]-tbVeiculos[[#This Row],[Total pago (R$)]],0))</f>
        <v/>
      </c>
      <c r="J335" s="164"/>
      <c r="K335" s="165"/>
      <c r="L335" s="165"/>
      <c r="M335" s="165"/>
      <c r="N335" s="167"/>
      <c r="O335" s="151" t="str">
        <f t="shared" ca="1" si="6"/>
        <v/>
      </c>
      <c r="P335" s="117" t="str">
        <f>IF(AND(tbVeiculos[[#This Row],[Marca]]&lt;&gt;"",tbVeiculos[[#This Row],[Placa]]&lt;&gt;""),tbVeiculos[[#This Row],[Marca]]&amp;"_"&amp;tbVeiculos[[#This Row],[Placa]],"")</f>
        <v/>
      </c>
      <c r="Q335" s="138" t="str">
        <f>IF(tbVeiculos[[#This Row],[Veículo]]="","",IFERROR((tbVeiculos[[#This Row],[Maior km]]-tbVeiculos[[#This Row],[Menor km]])/tbVeiculos[[#This Row],[Manutenções]],""))</f>
        <v/>
      </c>
      <c r="R335" s="138" t="str">
        <f>IF(tbVeiculos[[#This Row],[Veículo]]="","",IF(tbVeiculos[[#This Row],[Km de Cadastro]]="",0,tbVeiculos[[#This Row],[Km de Cadastro]]))</f>
        <v/>
      </c>
      <c r="S335" s="138" t="str">
        <f t="array" ref="S33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35" s="138" t="str">
        <f>IF(tbVeiculos[[#This Row],[Veículo]]="","",IFERROR(COUNTIF(tbManutencao[Veículo],tbVeiculos[[#This Row],[Veículo]]),""))</f>
        <v/>
      </c>
    </row>
    <row r="336" spans="2:20" ht="24.95" customHeight="1" x14ac:dyDescent="0.25">
      <c r="B336" s="162"/>
      <c r="C336" s="162"/>
      <c r="D336" s="162"/>
      <c r="E336" s="162"/>
      <c r="F336" s="162"/>
      <c r="G336" s="163"/>
      <c r="H336" s="80" t="str">
        <f>IF(tbVeiculos[[#This Row],[Veículo]]="","",IFERROR(SUMIF(tbFinanciamento[Veículo],tbVeiculos[[#This Row],[Veículo]],tbFinanciamento[Valor pago]),""))</f>
        <v/>
      </c>
      <c r="I336" s="80" t="str">
        <f>IF(tbVeiculos[[#This Row],[Veículo]]="","",IFERROR(tbVeiculos[[#This Row],[Total finaciamento (R$)]]-tbVeiculos[[#This Row],[Total pago (R$)]],0))</f>
        <v/>
      </c>
      <c r="J336" s="164"/>
      <c r="K336" s="165"/>
      <c r="L336" s="165"/>
      <c r="M336" s="165"/>
      <c r="N336" s="167"/>
      <c r="O336" s="151" t="str">
        <f t="shared" ca="1" si="6"/>
        <v/>
      </c>
      <c r="P336" s="117" t="str">
        <f>IF(AND(tbVeiculos[[#This Row],[Marca]]&lt;&gt;"",tbVeiculos[[#This Row],[Placa]]&lt;&gt;""),tbVeiculos[[#This Row],[Marca]]&amp;"_"&amp;tbVeiculos[[#This Row],[Placa]],"")</f>
        <v/>
      </c>
      <c r="Q336" s="138" t="str">
        <f>IF(tbVeiculos[[#This Row],[Veículo]]="","",IFERROR((tbVeiculos[[#This Row],[Maior km]]-tbVeiculos[[#This Row],[Menor km]])/tbVeiculos[[#This Row],[Manutenções]],""))</f>
        <v/>
      </c>
      <c r="R336" s="138" t="str">
        <f>IF(tbVeiculos[[#This Row],[Veículo]]="","",IF(tbVeiculos[[#This Row],[Km de Cadastro]]="",0,tbVeiculos[[#This Row],[Km de Cadastro]]))</f>
        <v/>
      </c>
      <c r="S336" s="138" t="str">
        <f t="array" ref="S33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36" s="138" t="str">
        <f>IF(tbVeiculos[[#This Row],[Veículo]]="","",IFERROR(COUNTIF(tbManutencao[Veículo],tbVeiculos[[#This Row],[Veículo]]),""))</f>
        <v/>
      </c>
    </row>
    <row r="337" spans="2:20" ht="24.95" customHeight="1" x14ac:dyDescent="0.25">
      <c r="B337" s="162"/>
      <c r="C337" s="162"/>
      <c r="D337" s="162"/>
      <c r="E337" s="162"/>
      <c r="F337" s="162"/>
      <c r="G337" s="163"/>
      <c r="H337" s="80" t="str">
        <f>IF(tbVeiculos[[#This Row],[Veículo]]="","",IFERROR(SUMIF(tbFinanciamento[Veículo],tbVeiculos[[#This Row],[Veículo]],tbFinanciamento[Valor pago]),""))</f>
        <v/>
      </c>
      <c r="I337" s="80" t="str">
        <f>IF(tbVeiculos[[#This Row],[Veículo]]="","",IFERROR(tbVeiculos[[#This Row],[Total finaciamento (R$)]]-tbVeiculos[[#This Row],[Total pago (R$)]],0))</f>
        <v/>
      </c>
      <c r="J337" s="164"/>
      <c r="K337" s="165"/>
      <c r="L337" s="165"/>
      <c r="M337" s="165"/>
      <c r="N337" s="167"/>
      <c r="O337" s="151" t="str">
        <f t="shared" ca="1" si="6"/>
        <v/>
      </c>
      <c r="P337" s="117" t="str">
        <f>IF(AND(tbVeiculos[[#This Row],[Marca]]&lt;&gt;"",tbVeiculos[[#This Row],[Placa]]&lt;&gt;""),tbVeiculos[[#This Row],[Marca]]&amp;"_"&amp;tbVeiculos[[#This Row],[Placa]],"")</f>
        <v/>
      </c>
      <c r="Q337" s="138" t="str">
        <f>IF(tbVeiculos[[#This Row],[Veículo]]="","",IFERROR((tbVeiculos[[#This Row],[Maior km]]-tbVeiculos[[#This Row],[Menor km]])/tbVeiculos[[#This Row],[Manutenções]],""))</f>
        <v/>
      </c>
      <c r="R337" s="138" t="str">
        <f>IF(tbVeiculos[[#This Row],[Veículo]]="","",IF(tbVeiculos[[#This Row],[Km de Cadastro]]="",0,tbVeiculos[[#This Row],[Km de Cadastro]]))</f>
        <v/>
      </c>
      <c r="S337" s="138" t="str">
        <f t="array" ref="S33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37" s="138" t="str">
        <f>IF(tbVeiculos[[#This Row],[Veículo]]="","",IFERROR(COUNTIF(tbManutencao[Veículo],tbVeiculos[[#This Row],[Veículo]]),""))</f>
        <v/>
      </c>
    </row>
    <row r="338" spans="2:20" ht="24.95" customHeight="1" x14ac:dyDescent="0.25">
      <c r="B338" s="162"/>
      <c r="C338" s="162"/>
      <c r="D338" s="162"/>
      <c r="E338" s="162"/>
      <c r="F338" s="162"/>
      <c r="G338" s="163"/>
      <c r="H338" s="80" t="str">
        <f>IF(tbVeiculos[[#This Row],[Veículo]]="","",IFERROR(SUMIF(tbFinanciamento[Veículo],tbVeiculos[[#This Row],[Veículo]],tbFinanciamento[Valor pago]),""))</f>
        <v/>
      </c>
      <c r="I338" s="80" t="str">
        <f>IF(tbVeiculos[[#This Row],[Veículo]]="","",IFERROR(tbVeiculos[[#This Row],[Total finaciamento (R$)]]-tbVeiculos[[#This Row],[Total pago (R$)]],0))</f>
        <v/>
      </c>
      <c r="J338" s="164"/>
      <c r="K338" s="165"/>
      <c r="L338" s="165"/>
      <c r="M338" s="165"/>
      <c r="N338" s="167"/>
      <c r="O338" s="151" t="str">
        <f t="shared" ca="1" si="6"/>
        <v/>
      </c>
      <c r="P338" s="117" t="str">
        <f>IF(AND(tbVeiculos[[#This Row],[Marca]]&lt;&gt;"",tbVeiculos[[#This Row],[Placa]]&lt;&gt;""),tbVeiculos[[#This Row],[Marca]]&amp;"_"&amp;tbVeiculos[[#This Row],[Placa]],"")</f>
        <v/>
      </c>
      <c r="Q338" s="138" t="str">
        <f>IF(tbVeiculos[[#This Row],[Veículo]]="","",IFERROR((tbVeiculos[[#This Row],[Maior km]]-tbVeiculos[[#This Row],[Menor km]])/tbVeiculos[[#This Row],[Manutenções]],""))</f>
        <v/>
      </c>
      <c r="R338" s="138" t="str">
        <f>IF(tbVeiculos[[#This Row],[Veículo]]="","",IF(tbVeiculos[[#This Row],[Km de Cadastro]]="",0,tbVeiculos[[#This Row],[Km de Cadastro]]))</f>
        <v/>
      </c>
      <c r="S338" s="138" t="str">
        <f t="array" ref="S33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38" s="138" t="str">
        <f>IF(tbVeiculos[[#This Row],[Veículo]]="","",IFERROR(COUNTIF(tbManutencao[Veículo],tbVeiculos[[#This Row],[Veículo]]),""))</f>
        <v/>
      </c>
    </row>
    <row r="339" spans="2:20" ht="24.95" customHeight="1" x14ac:dyDescent="0.25">
      <c r="B339" s="162"/>
      <c r="C339" s="162"/>
      <c r="D339" s="162"/>
      <c r="E339" s="162"/>
      <c r="F339" s="162"/>
      <c r="G339" s="163"/>
      <c r="H339" s="80" t="str">
        <f>IF(tbVeiculos[[#This Row],[Veículo]]="","",IFERROR(SUMIF(tbFinanciamento[Veículo],tbVeiculos[[#This Row],[Veículo]],tbFinanciamento[Valor pago]),""))</f>
        <v/>
      </c>
      <c r="I339" s="80" t="str">
        <f>IF(tbVeiculos[[#This Row],[Veículo]]="","",IFERROR(tbVeiculos[[#This Row],[Total finaciamento (R$)]]-tbVeiculos[[#This Row],[Total pago (R$)]],0))</f>
        <v/>
      </c>
      <c r="J339" s="164"/>
      <c r="K339" s="165"/>
      <c r="L339" s="165"/>
      <c r="M339" s="165"/>
      <c r="N339" s="167"/>
      <c r="O339" s="151" t="str">
        <f t="shared" ca="1" si="6"/>
        <v/>
      </c>
      <c r="P339" s="117" t="str">
        <f>IF(AND(tbVeiculos[[#This Row],[Marca]]&lt;&gt;"",tbVeiculos[[#This Row],[Placa]]&lt;&gt;""),tbVeiculos[[#This Row],[Marca]]&amp;"_"&amp;tbVeiculos[[#This Row],[Placa]],"")</f>
        <v/>
      </c>
      <c r="Q339" s="138" t="str">
        <f>IF(tbVeiculos[[#This Row],[Veículo]]="","",IFERROR((tbVeiculos[[#This Row],[Maior km]]-tbVeiculos[[#This Row],[Menor km]])/tbVeiculos[[#This Row],[Manutenções]],""))</f>
        <v/>
      </c>
      <c r="R339" s="138" t="str">
        <f>IF(tbVeiculos[[#This Row],[Veículo]]="","",IF(tbVeiculos[[#This Row],[Km de Cadastro]]="",0,tbVeiculos[[#This Row],[Km de Cadastro]]))</f>
        <v/>
      </c>
      <c r="S339" s="138" t="str">
        <f t="array" ref="S33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39" s="138" t="str">
        <f>IF(tbVeiculos[[#This Row],[Veículo]]="","",IFERROR(COUNTIF(tbManutencao[Veículo],tbVeiculos[[#This Row],[Veículo]]),""))</f>
        <v/>
      </c>
    </row>
    <row r="340" spans="2:20" ht="24.95" customHeight="1" x14ac:dyDescent="0.25">
      <c r="B340" s="162"/>
      <c r="C340" s="162"/>
      <c r="D340" s="162"/>
      <c r="E340" s="162"/>
      <c r="F340" s="162"/>
      <c r="G340" s="163"/>
      <c r="H340" s="80" t="str">
        <f>IF(tbVeiculos[[#This Row],[Veículo]]="","",IFERROR(SUMIF(tbFinanciamento[Veículo],tbVeiculos[[#This Row],[Veículo]],tbFinanciamento[Valor pago]),""))</f>
        <v/>
      </c>
      <c r="I340" s="80" t="str">
        <f>IF(tbVeiculos[[#This Row],[Veículo]]="","",IFERROR(tbVeiculos[[#This Row],[Total finaciamento (R$)]]-tbVeiculos[[#This Row],[Total pago (R$)]],0))</f>
        <v/>
      </c>
      <c r="J340" s="164"/>
      <c r="K340" s="165"/>
      <c r="L340" s="165"/>
      <c r="M340" s="165"/>
      <c r="N340" s="167"/>
      <c r="O340" s="151" t="str">
        <f t="shared" ca="1" si="6"/>
        <v/>
      </c>
      <c r="P340" s="117" t="str">
        <f>IF(AND(tbVeiculos[[#This Row],[Marca]]&lt;&gt;"",tbVeiculos[[#This Row],[Placa]]&lt;&gt;""),tbVeiculos[[#This Row],[Marca]]&amp;"_"&amp;tbVeiculos[[#This Row],[Placa]],"")</f>
        <v/>
      </c>
      <c r="Q340" s="138" t="str">
        <f>IF(tbVeiculos[[#This Row],[Veículo]]="","",IFERROR((tbVeiculos[[#This Row],[Maior km]]-tbVeiculos[[#This Row],[Menor km]])/tbVeiculos[[#This Row],[Manutenções]],""))</f>
        <v/>
      </c>
      <c r="R340" s="138" t="str">
        <f>IF(tbVeiculos[[#This Row],[Veículo]]="","",IF(tbVeiculos[[#This Row],[Km de Cadastro]]="",0,tbVeiculos[[#This Row],[Km de Cadastro]]))</f>
        <v/>
      </c>
      <c r="S340" s="138" t="str">
        <f t="array" ref="S34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40" s="138" t="str">
        <f>IF(tbVeiculos[[#This Row],[Veículo]]="","",IFERROR(COUNTIF(tbManutencao[Veículo],tbVeiculos[[#This Row],[Veículo]]),""))</f>
        <v/>
      </c>
    </row>
    <row r="341" spans="2:20" ht="24.95" customHeight="1" x14ac:dyDescent="0.25">
      <c r="B341" s="162"/>
      <c r="C341" s="162"/>
      <c r="D341" s="162"/>
      <c r="E341" s="162"/>
      <c r="F341" s="162"/>
      <c r="G341" s="163"/>
      <c r="H341" s="80" t="str">
        <f>IF(tbVeiculos[[#This Row],[Veículo]]="","",IFERROR(SUMIF(tbFinanciamento[Veículo],tbVeiculos[[#This Row],[Veículo]],tbFinanciamento[Valor pago]),""))</f>
        <v/>
      </c>
      <c r="I341" s="80" t="str">
        <f>IF(tbVeiculos[[#This Row],[Veículo]]="","",IFERROR(tbVeiculos[[#This Row],[Total finaciamento (R$)]]-tbVeiculos[[#This Row],[Total pago (R$)]],0))</f>
        <v/>
      </c>
      <c r="J341" s="164"/>
      <c r="K341" s="165"/>
      <c r="L341" s="165"/>
      <c r="M341" s="165"/>
      <c r="N341" s="167"/>
      <c r="O341" s="151" t="str">
        <f t="shared" ca="1" si="6"/>
        <v/>
      </c>
      <c r="P341" s="117" t="str">
        <f>IF(AND(tbVeiculos[[#This Row],[Marca]]&lt;&gt;"",tbVeiculos[[#This Row],[Placa]]&lt;&gt;""),tbVeiculos[[#This Row],[Marca]]&amp;"_"&amp;tbVeiculos[[#This Row],[Placa]],"")</f>
        <v/>
      </c>
      <c r="Q341" s="138" t="str">
        <f>IF(tbVeiculos[[#This Row],[Veículo]]="","",IFERROR((tbVeiculos[[#This Row],[Maior km]]-tbVeiculos[[#This Row],[Menor km]])/tbVeiculos[[#This Row],[Manutenções]],""))</f>
        <v/>
      </c>
      <c r="R341" s="138" t="str">
        <f>IF(tbVeiculos[[#This Row],[Veículo]]="","",IF(tbVeiculos[[#This Row],[Km de Cadastro]]="",0,tbVeiculos[[#This Row],[Km de Cadastro]]))</f>
        <v/>
      </c>
      <c r="S341" s="138" t="str">
        <f t="array" ref="S34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41" s="138" t="str">
        <f>IF(tbVeiculos[[#This Row],[Veículo]]="","",IFERROR(COUNTIF(tbManutencao[Veículo],tbVeiculos[[#This Row],[Veículo]]),""))</f>
        <v/>
      </c>
    </row>
    <row r="342" spans="2:20" ht="24.95" customHeight="1" x14ac:dyDescent="0.25">
      <c r="B342" s="162"/>
      <c r="C342" s="162"/>
      <c r="D342" s="162"/>
      <c r="E342" s="162"/>
      <c r="F342" s="162"/>
      <c r="G342" s="163"/>
      <c r="H342" s="80" t="str">
        <f>IF(tbVeiculos[[#This Row],[Veículo]]="","",IFERROR(SUMIF(tbFinanciamento[Veículo],tbVeiculos[[#This Row],[Veículo]],tbFinanciamento[Valor pago]),""))</f>
        <v/>
      </c>
      <c r="I342" s="80" t="str">
        <f>IF(tbVeiculos[[#This Row],[Veículo]]="","",IFERROR(tbVeiculos[[#This Row],[Total finaciamento (R$)]]-tbVeiculos[[#This Row],[Total pago (R$)]],0))</f>
        <v/>
      </c>
      <c r="J342" s="164"/>
      <c r="K342" s="165"/>
      <c r="L342" s="165"/>
      <c r="M342" s="165"/>
      <c r="N342" s="167"/>
      <c r="O342" s="151" t="str">
        <f t="shared" ca="1" si="6"/>
        <v/>
      </c>
      <c r="P342" s="117" t="str">
        <f>IF(AND(tbVeiculos[[#This Row],[Marca]]&lt;&gt;"",tbVeiculos[[#This Row],[Placa]]&lt;&gt;""),tbVeiculos[[#This Row],[Marca]]&amp;"_"&amp;tbVeiculos[[#This Row],[Placa]],"")</f>
        <v/>
      </c>
      <c r="Q342" s="138" t="str">
        <f>IF(tbVeiculos[[#This Row],[Veículo]]="","",IFERROR((tbVeiculos[[#This Row],[Maior km]]-tbVeiculos[[#This Row],[Menor km]])/tbVeiculos[[#This Row],[Manutenções]],""))</f>
        <v/>
      </c>
      <c r="R342" s="138" t="str">
        <f>IF(tbVeiculos[[#This Row],[Veículo]]="","",IF(tbVeiculos[[#This Row],[Km de Cadastro]]="",0,tbVeiculos[[#This Row],[Km de Cadastro]]))</f>
        <v/>
      </c>
      <c r="S342" s="138" t="str">
        <f t="array" ref="S34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42" s="138" t="str">
        <f>IF(tbVeiculos[[#This Row],[Veículo]]="","",IFERROR(COUNTIF(tbManutencao[Veículo],tbVeiculos[[#This Row],[Veículo]]),""))</f>
        <v/>
      </c>
    </row>
    <row r="343" spans="2:20" ht="24.95" customHeight="1" x14ac:dyDescent="0.25">
      <c r="B343" s="162"/>
      <c r="C343" s="162"/>
      <c r="D343" s="162"/>
      <c r="E343" s="162"/>
      <c r="F343" s="162"/>
      <c r="G343" s="163"/>
      <c r="H343" s="80" t="str">
        <f>IF(tbVeiculos[[#This Row],[Veículo]]="","",IFERROR(SUMIF(tbFinanciamento[Veículo],tbVeiculos[[#This Row],[Veículo]],tbFinanciamento[Valor pago]),""))</f>
        <v/>
      </c>
      <c r="I343" s="80" t="str">
        <f>IF(tbVeiculos[[#This Row],[Veículo]]="","",IFERROR(tbVeiculos[[#This Row],[Total finaciamento (R$)]]-tbVeiculos[[#This Row],[Total pago (R$)]],0))</f>
        <v/>
      </c>
      <c r="J343" s="164"/>
      <c r="K343" s="165"/>
      <c r="L343" s="165"/>
      <c r="M343" s="165"/>
      <c r="N343" s="167"/>
      <c r="O343" s="151" t="str">
        <f t="shared" ca="1" si="6"/>
        <v/>
      </c>
      <c r="P343" s="117" t="str">
        <f>IF(AND(tbVeiculos[[#This Row],[Marca]]&lt;&gt;"",tbVeiculos[[#This Row],[Placa]]&lt;&gt;""),tbVeiculos[[#This Row],[Marca]]&amp;"_"&amp;tbVeiculos[[#This Row],[Placa]],"")</f>
        <v/>
      </c>
      <c r="Q343" s="138" t="str">
        <f>IF(tbVeiculos[[#This Row],[Veículo]]="","",IFERROR((tbVeiculos[[#This Row],[Maior km]]-tbVeiculos[[#This Row],[Menor km]])/tbVeiculos[[#This Row],[Manutenções]],""))</f>
        <v/>
      </c>
      <c r="R343" s="138" t="str">
        <f>IF(tbVeiculos[[#This Row],[Veículo]]="","",IF(tbVeiculos[[#This Row],[Km de Cadastro]]="",0,tbVeiculos[[#This Row],[Km de Cadastro]]))</f>
        <v/>
      </c>
      <c r="S343" s="138" t="str">
        <f t="array" ref="S34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43" s="138" t="str">
        <f>IF(tbVeiculos[[#This Row],[Veículo]]="","",IFERROR(COUNTIF(tbManutencao[Veículo],tbVeiculos[[#This Row],[Veículo]]),""))</f>
        <v/>
      </c>
    </row>
    <row r="344" spans="2:20" ht="24.95" customHeight="1" x14ac:dyDescent="0.25">
      <c r="B344" s="162"/>
      <c r="C344" s="162"/>
      <c r="D344" s="162"/>
      <c r="E344" s="162"/>
      <c r="F344" s="162"/>
      <c r="G344" s="163"/>
      <c r="H344" s="80" t="str">
        <f>IF(tbVeiculos[[#This Row],[Veículo]]="","",IFERROR(SUMIF(tbFinanciamento[Veículo],tbVeiculos[[#This Row],[Veículo]],tbFinanciamento[Valor pago]),""))</f>
        <v/>
      </c>
      <c r="I344" s="80" t="str">
        <f>IF(tbVeiculos[[#This Row],[Veículo]]="","",IFERROR(tbVeiculos[[#This Row],[Total finaciamento (R$)]]-tbVeiculos[[#This Row],[Total pago (R$)]],0))</f>
        <v/>
      </c>
      <c r="J344" s="164"/>
      <c r="K344" s="165"/>
      <c r="L344" s="165"/>
      <c r="M344" s="165"/>
      <c r="N344" s="167"/>
      <c r="O344" s="151" t="str">
        <f t="shared" ca="1" si="6"/>
        <v/>
      </c>
      <c r="P344" s="117" t="str">
        <f>IF(AND(tbVeiculos[[#This Row],[Marca]]&lt;&gt;"",tbVeiculos[[#This Row],[Placa]]&lt;&gt;""),tbVeiculos[[#This Row],[Marca]]&amp;"_"&amp;tbVeiculos[[#This Row],[Placa]],"")</f>
        <v/>
      </c>
      <c r="Q344" s="138" t="str">
        <f>IF(tbVeiculos[[#This Row],[Veículo]]="","",IFERROR((tbVeiculos[[#This Row],[Maior km]]-tbVeiculos[[#This Row],[Menor km]])/tbVeiculos[[#This Row],[Manutenções]],""))</f>
        <v/>
      </c>
      <c r="R344" s="138" t="str">
        <f>IF(tbVeiculos[[#This Row],[Veículo]]="","",IF(tbVeiculos[[#This Row],[Km de Cadastro]]="",0,tbVeiculos[[#This Row],[Km de Cadastro]]))</f>
        <v/>
      </c>
      <c r="S344" s="138" t="str">
        <f t="array" ref="S34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44" s="138" t="str">
        <f>IF(tbVeiculos[[#This Row],[Veículo]]="","",IFERROR(COUNTIF(tbManutencao[Veículo],tbVeiculos[[#This Row],[Veículo]]),""))</f>
        <v/>
      </c>
    </row>
    <row r="345" spans="2:20" ht="24.95" customHeight="1" x14ac:dyDescent="0.25">
      <c r="B345" s="162"/>
      <c r="C345" s="162"/>
      <c r="D345" s="162"/>
      <c r="E345" s="162"/>
      <c r="F345" s="162"/>
      <c r="G345" s="163"/>
      <c r="H345" s="80" t="str">
        <f>IF(tbVeiculos[[#This Row],[Veículo]]="","",IFERROR(SUMIF(tbFinanciamento[Veículo],tbVeiculos[[#This Row],[Veículo]],tbFinanciamento[Valor pago]),""))</f>
        <v/>
      </c>
      <c r="I345" s="80" t="str">
        <f>IF(tbVeiculos[[#This Row],[Veículo]]="","",IFERROR(tbVeiculos[[#This Row],[Total finaciamento (R$)]]-tbVeiculos[[#This Row],[Total pago (R$)]],0))</f>
        <v/>
      </c>
      <c r="J345" s="164"/>
      <c r="K345" s="165"/>
      <c r="L345" s="165"/>
      <c r="M345" s="165"/>
      <c r="N345" s="167"/>
      <c r="O345" s="151" t="str">
        <f t="shared" ca="1" si="6"/>
        <v/>
      </c>
      <c r="P345" s="117" t="str">
        <f>IF(AND(tbVeiculos[[#This Row],[Marca]]&lt;&gt;"",tbVeiculos[[#This Row],[Placa]]&lt;&gt;""),tbVeiculos[[#This Row],[Marca]]&amp;"_"&amp;tbVeiculos[[#This Row],[Placa]],"")</f>
        <v/>
      </c>
      <c r="Q345" s="138" t="str">
        <f>IF(tbVeiculos[[#This Row],[Veículo]]="","",IFERROR((tbVeiculos[[#This Row],[Maior km]]-tbVeiculos[[#This Row],[Menor km]])/tbVeiculos[[#This Row],[Manutenções]],""))</f>
        <v/>
      </c>
      <c r="R345" s="138" t="str">
        <f>IF(tbVeiculos[[#This Row],[Veículo]]="","",IF(tbVeiculos[[#This Row],[Km de Cadastro]]="",0,tbVeiculos[[#This Row],[Km de Cadastro]]))</f>
        <v/>
      </c>
      <c r="S345" s="138" t="str">
        <f t="array" ref="S34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45" s="138" t="str">
        <f>IF(tbVeiculos[[#This Row],[Veículo]]="","",IFERROR(COUNTIF(tbManutencao[Veículo],tbVeiculos[[#This Row],[Veículo]]),""))</f>
        <v/>
      </c>
    </row>
    <row r="346" spans="2:20" ht="24.95" customHeight="1" x14ac:dyDescent="0.25">
      <c r="B346" s="162"/>
      <c r="C346" s="162"/>
      <c r="D346" s="162"/>
      <c r="E346" s="162"/>
      <c r="F346" s="162"/>
      <c r="G346" s="163"/>
      <c r="H346" s="80" t="str">
        <f>IF(tbVeiculos[[#This Row],[Veículo]]="","",IFERROR(SUMIF(tbFinanciamento[Veículo],tbVeiculos[[#This Row],[Veículo]],tbFinanciamento[Valor pago]),""))</f>
        <v/>
      </c>
      <c r="I346" s="80" t="str">
        <f>IF(tbVeiculos[[#This Row],[Veículo]]="","",IFERROR(tbVeiculos[[#This Row],[Total finaciamento (R$)]]-tbVeiculos[[#This Row],[Total pago (R$)]],0))</f>
        <v/>
      </c>
      <c r="J346" s="164"/>
      <c r="K346" s="165"/>
      <c r="L346" s="165"/>
      <c r="M346" s="165"/>
      <c r="N346" s="167"/>
      <c r="O346" s="151" t="str">
        <f t="shared" ca="1" si="6"/>
        <v/>
      </c>
      <c r="P346" s="117" t="str">
        <f>IF(AND(tbVeiculos[[#This Row],[Marca]]&lt;&gt;"",tbVeiculos[[#This Row],[Placa]]&lt;&gt;""),tbVeiculos[[#This Row],[Marca]]&amp;"_"&amp;tbVeiculos[[#This Row],[Placa]],"")</f>
        <v/>
      </c>
      <c r="Q346" s="138" t="str">
        <f>IF(tbVeiculos[[#This Row],[Veículo]]="","",IFERROR((tbVeiculos[[#This Row],[Maior km]]-tbVeiculos[[#This Row],[Menor km]])/tbVeiculos[[#This Row],[Manutenções]],""))</f>
        <v/>
      </c>
      <c r="R346" s="138" t="str">
        <f>IF(tbVeiculos[[#This Row],[Veículo]]="","",IF(tbVeiculos[[#This Row],[Km de Cadastro]]="",0,tbVeiculos[[#This Row],[Km de Cadastro]]))</f>
        <v/>
      </c>
      <c r="S346" s="138" t="str">
        <f t="array" ref="S34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46" s="138" t="str">
        <f>IF(tbVeiculos[[#This Row],[Veículo]]="","",IFERROR(COUNTIF(tbManutencao[Veículo],tbVeiculos[[#This Row],[Veículo]]),""))</f>
        <v/>
      </c>
    </row>
    <row r="347" spans="2:20" ht="24.95" customHeight="1" x14ac:dyDescent="0.25">
      <c r="B347" s="162"/>
      <c r="C347" s="162"/>
      <c r="D347" s="162"/>
      <c r="E347" s="162"/>
      <c r="F347" s="162"/>
      <c r="G347" s="163"/>
      <c r="H347" s="80" t="str">
        <f>IF(tbVeiculos[[#This Row],[Veículo]]="","",IFERROR(SUMIF(tbFinanciamento[Veículo],tbVeiculos[[#This Row],[Veículo]],tbFinanciamento[Valor pago]),""))</f>
        <v/>
      </c>
      <c r="I347" s="80" t="str">
        <f>IF(tbVeiculos[[#This Row],[Veículo]]="","",IFERROR(tbVeiculos[[#This Row],[Total finaciamento (R$)]]-tbVeiculos[[#This Row],[Total pago (R$)]],0))</f>
        <v/>
      </c>
      <c r="J347" s="164"/>
      <c r="K347" s="165"/>
      <c r="L347" s="165"/>
      <c r="M347" s="165"/>
      <c r="N347" s="167"/>
      <c r="O347" s="151" t="str">
        <f t="shared" ca="1" si="6"/>
        <v/>
      </c>
      <c r="P347" s="117" t="str">
        <f>IF(AND(tbVeiculos[[#This Row],[Marca]]&lt;&gt;"",tbVeiculos[[#This Row],[Placa]]&lt;&gt;""),tbVeiculos[[#This Row],[Marca]]&amp;"_"&amp;tbVeiculos[[#This Row],[Placa]],"")</f>
        <v/>
      </c>
      <c r="Q347" s="138" t="str">
        <f>IF(tbVeiculos[[#This Row],[Veículo]]="","",IFERROR((tbVeiculos[[#This Row],[Maior km]]-tbVeiculos[[#This Row],[Menor km]])/tbVeiculos[[#This Row],[Manutenções]],""))</f>
        <v/>
      </c>
      <c r="R347" s="138" t="str">
        <f>IF(tbVeiculos[[#This Row],[Veículo]]="","",IF(tbVeiculos[[#This Row],[Km de Cadastro]]="",0,tbVeiculos[[#This Row],[Km de Cadastro]]))</f>
        <v/>
      </c>
      <c r="S347" s="138" t="str">
        <f t="array" ref="S34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47" s="138" t="str">
        <f>IF(tbVeiculos[[#This Row],[Veículo]]="","",IFERROR(COUNTIF(tbManutencao[Veículo],tbVeiculos[[#This Row],[Veículo]]),""))</f>
        <v/>
      </c>
    </row>
    <row r="348" spans="2:20" ht="24.95" customHeight="1" x14ac:dyDescent="0.25">
      <c r="B348" s="162"/>
      <c r="C348" s="162"/>
      <c r="D348" s="162"/>
      <c r="E348" s="162"/>
      <c r="F348" s="162"/>
      <c r="G348" s="163"/>
      <c r="H348" s="80" t="str">
        <f>IF(tbVeiculos[[#This Row],[Veículo]]="","",IFERROR(SUMIF(tbFinanciamento[Veículo],tbVeiculos[[#This Row],[Veículo]],tbFinanciamento[Valor pago]),""))</f>
        <v/>
      </c>
      <c r="I348" s="80" t="str">
        <f>IF(tbVeiculos[[#This Row],[Veículo]]="","",IFERROR(tbVeiculos[[#This Row],[Total finaciamento (R$)]]-tbVeiculos[[#This Row],[Total pago (R$)]],0))</f>
        <v/>
      </c>
      <c r="J348" s="164"/>
      <c r="K348" s="165"/>
      <c r="L348" s="165"/>
      <c r="M348" s="165"/>
      <c r="N348" s="167"/>
      <c r="O348" s="151" t="str">
        <f t="shared" ca="1" si="6"/>
        <v/>
      </c>
      <c r="P348" s="117" t="str">
        <f>IF(AND(tbVeiculos[[#This Row],[Marca]]&lt;&gt;"",tbVeiculos[[#This Row],[Placa]]&lt;&gt;""),tbVeiculos[[#This Row],[Marca]]&amp;"_"&amp;tbVeiculos[[#This Row],[Placa]],"")</f>
        <v/>
      </c>
      <c r="Q348" s="138" t="str">
        <f>IF(tbVeiculos[[#This Row],[Veículo]]="","",IFERROR((tbVeiculos[[#This Row],[Maior km]]-tbVeiculos[[#This Row],[Menor km]])/tbVeiculos[[#This Row],[Manutenções]],""))</f>
        <v/>
      </c>
      <c r="R348" s="138" t="str">
        <f>IF(tbVeiculos[[#This Row],[Veículo]]="","",IF(tbVeiculos[[#This Row],[Km de Cadastro]]="",0,tbVeiculos[[#This Row],[Km de Cadastro]]))</f>
        <v/>
      </c>
      <c r="S348" s="138" t="str">
        <f t="array" ref="S34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48" s="138" t="str">
        <f>IF(tbVeiculos[[#This Row],[Veículo]]="","",IFERROR(COUNTIF(tbManutencao[Veículo],tbVeiculos[[#This Row],[Veículo]]),""))</f>
        <v/>
      </c>
    </row>
    <row r="349" spans="2:20" ht="24.95" customHeight="1" x14ac:dyDescent="0.25">
      <c r="B349" s="162"/>
      <c r="C349" s="162"/>
      <c r="D349" s="162"/>
      <c r="E349" s="162"/>
      <c r="F349" s="162"/>
      <c r="G349" s="163"/>
      <c r="H349" s="80" t="str">
        <f>IF(tbVeiculos[[#This Row],[Veículo]]="","",IFERROR(SUMIF(tbFinanciamento[Veículo],tbVeiculos[[#This Row],[Veículo]],tbFinanciamento[Valor pago]),""))</f>
        <v/>
      </c>
      <c r="I349" s="80" t="str">
        <f>IF(tbVeiculos[[#This Row],[Veículo]]="","",IFERROR(tbVeiculos[[#This Row],[Total finaciamento (R$)]]-tbVeiculos[[#This Row],[Total pago (R$)]],0))</f>
        <v/>
      </c>
      <c r="J349" s="164"/>
      <c r="K349" s="165"/>
      <c r="L349" s="165"/>
      <c r="M349" s="165"/>
      <c r="N349" s="167"/>
      <c r="O349" s="151" t="str">
        <f t="shared" ca="1" si="6"/>
        <v/>
      </c>
      <c r="P349" s="117" t="str">
        <f>IF(AND(tbVeiculos[[#This Row],[Marca]]&lt;&gt;"",tbVeiculos[[#This Row],[Placa]]&lt;&gt;""),tbVeiculos[[#This Row],[Marca]]&amp;"_"&amp;tbVeiculos[[#This Row],[Placa]],"")</f>
        <v/>
      </c>
      <c r="Q349" s="138" t="str">
        <f>IF(tbVeiculos[[#This Row],[Veículo]]="","",IFERROR((tbVeiculos[[#This Row],[Maior km]]-tbVeiculos[[#This Row],[Menor km]])/tbVeiculos[[#This Row],[Manutenções]],""))</f>
        <v/>
      </c>
      <c r="R349" s="138" t="str">
        <f>IF(tbVeiculos[[#This Row],[Veículo]]="","",IF(tbVeiculos[[#This Row],[Km de Cadastro]]="",0,tbVeiculos[[#This Row],[Km de Cadastro]]))</f>
        <v/>
      </c>
      <c r="S349" s="138" t="str">
        <f t="array" ref="S34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49" s="138" t="str">
        <f>IF(tbVeiculos[[#This Row],[Veículo]]="","",IFERROR(COUNTIF(tbManutencao[Veículo],tbVeiculos[[#This Row],[Veículo]]),""))</f>
        <v/>
      </c>
    </row>
    <row r="350" spans="2:20" ht="24.95" customHeight="1" x14ac:dyDescent="0.25">
      <c r="B350" s="162"/>
      <c r="C350" s="162"/>
      <c r="D350" s="162"/>
      <c r="E350" s="162"/>
      <c r="F350" s="162"/>
      <c r="G350" s="163"/>
      <c r="H350" s="80" t="str">
        <f>IF(tbVeiculos[[#This Row],[Veículo]]="","",IFERROR(SUMIF(tbFinanciamento[Veículo],tbVeiculos[[#This Row],[Veículo]],tbFinanciamento[Valor pago]),""))</f>
        <v/>
      </c>
      <c r="I350" s="80" t="str">
        <f>IF(tbVeiculos[[#This Row],[Veículo]]="","",IFERROR(tbVeiculos[[#This Row],[Total finaciamento (R$)]]-tbVeiculos[[#This Row],[Total pago (R$)]],0))</f>
        <v/>
      </c>
      <c r="J350" s="164"/>
      <c r="K350" s="165"/>
      <c r="L350" s="165"/>
      <c r="M350" s="165"/>
      <c r="N350" s="167"/>
      <c r="O350" s="151" t="str">
        <f t="shared" ca="1" si="6"/>
        <v/>
      </c>
      <c r="P350" s="117" t="str">
        <f>IF(AND(tbVeiculos[[#This Row],[Marca]]&lt;&gt;"",tbVeiculos[[#This Row],[Placa]]&lt;&gt;""),tbVeiculos[[#This Row],[Marca]]&amp;"_"&amp;tbVeiculos[[#This Row],[Placa]],"")</f>
        <v/>
      </c>
      <c r="Q350" s="138" t="str">
        <f>IF(tbVeiculos[[#This Row],[Veículo]]="","",IFERROR((tbVeiculos[[#This Row],[Maior km]]-tbVeiculos[[#This Row],[Menor km]])/tbVeiculos[[#This Row],[Manutenções]],""))</f>
        <v/>
      </c>
      <c r="R350" s="138" t="str">
        <f>IF(tbVeiculos[[#This Row],[Veículo]]="","",IF(tbVeiculos[[#This Row],[Km de Cadastro]]="",0,tbVeiculos[[#This Row],[Km de Cadastro]]))</f>
        <v/>
      </c>
      <c r="S350" s="138" t="str">
        <f t="array" ref="S35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50" s="138" t="str">
        <f>IF(tbVeiculos[[#This Row],[Veículo]]="","",IFERROR(COUNTIF(tbManutencao[Veículo],tbVeiculos[[#This Row],[Veículo]]),""))</f>
        <v/>
      </c>
    </row>
    <row r="351" spans="2:20" ht="24.95" customHeight="1" x14ac:dyDescent="0.25">
      <c r="B351" s="162"/>
      <c r="C351" s="162"/>
      <c r="D351" s="162"/>
      <c r="E351" s="162"/>
      <c r="F351" s="162"/>
      <c r="G351" s="163"/>
      <c r="H351" s="80" t="str">
        <f>IF(tbVeiculos[[#This Row],[Veículo]]="","",IFERROR(SUMIF(tbFinanciamento[Veículo],tbVeiculos[[#This Row],[Veículo]],tbFinanciamento[Valor pago]),""))</f>
        <v/>
      </c>
      <c r="I351" s="80" t="str">
        <f>IF(tbVeiculos[[#This Row],[Veículo]]="","",IFERROR(tbVeiculos[[#This Row],[Total finaciamento (R$)]]-tbVeiculos[[#This Row],[Total pago (R$)]],0))</f>
        <v/>
      </c>
      <c r="J351" s="164"/>
      <c r="K351" s="165"/>
      <c r="L351" s="165"/>
      <c r="M351" s="165"/>
      <c r="N351" s="167"/>
      <c r="O351" s="151" t="str">
        <f t="shared" ca="1" si="6"/>
        <v/>
      </c>
      <c r="P351" s="117" t="str">
        <f>IF(AND(tbVeiculos[[#This Row],[Marca]]&lt;&gt;"",tbVeiculos[[#This Row],[Placa]]&lt;&gt;""),tbVeiculos[[#This Row],[Marca]]&amp;"_"&amp;tbVeiculos[[#This Row],[Placa]],"")</f>
        <v/>
      </c>
      <c r="Q351" s="138" t="str">
        <f>IF(tbVeiculos[[#This Row],[Veículo]]="","",IFERROR((tbVeiculos[[#This Row],[Maior km]]-tbVeiculos[[#This Row],[Menor km]])/tbVeiculos[[#This Row],[Manutenções]],""))</f>
        <v/>
      </c>
      <c r="R351" s="138" t="str">
        <f>IF(tbVeiculos[[#This Row],[Veículo]]="","",IF(tbVeiculos[[#This Row],[Km de Cadastro]]="",0,tbVeiculos[[#This Row],[Km de Cadastro]]))</f>
        <v/>
      </c>
      <c r="S351" s="138" t="str">
        <f t="array" ref="S35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51" s="138" t="str">
        <f>IF(tbVeiculos[[#This Row],[Veículo]]="","",IFERROR(COUNTIF(tbManutencao[Veículo],tbVeiculos[[#This Row],[Veículo]]),""))</f>
        <v/>
      </c>
    </row>
    <row r="352" spans="2:20" ht="24.95" customHeight="1" x14ac:dyDescent="0.25">
      <c r="B352" s="162"/>
      <c r="C352" s="162"/>
      <c r="D352" s="162"/>
      <c r="E352" s="162"/>
      <c r="F352" s="162"/>
      <c r="G352" s="163"/>
      <c r="H352" s="80" t="str">
        <f>IF(tbVeiculos[[#This Row],[Veículo]]="","",IFERROR(SUMIF(tbFinanciamento[Veículo],tbVeiculos[[#This Row],[Veículo]],tbFinanciamento[Valor pago]),""))</f>
        <v/>
      </c>
      <c r="I352" s="80" t="str">
        <f>IF(tbVeiculos[[#This Row],[Veículo]]="","",IFERROR(tbVeiculos[[#This Row],[Total finaciamento (R$)]]-tbVeiculos[[#This Row],[Total pago (R$)]],0))</f>
        <v/>
      </c>
      <c r="J352" s="164"/>
      <c r="K352" s="165"/>
      <c r="L352" s="165"/>
      <c r="M352" s="165"/>
      <c r="N352" s="167"/>
      <c r="O352" s="151" t="str">
        <f t="shared" ca="1" si="6"/>
        <v/>
      </c>
      <c r="P352" s="117" t="str">
        <f>IF(AND(tbVeiculos[[#This Row],[Marca]]&lt;&gt;"",tbVeiculos[[#This Row],[Placa]]&lt;&gt;""),tbVeiculos[[#This Row],[Marca]]&amp;"_"&amp;tbVeiculos[[#This Row],[Placa]],"")</f>
        <v/>
      </c>
      <c r="Q352" s="138" t="str">
        <f>IF(tbVeiculos[[#This Row],[Veículo]]="","",IFERROR((tbVeiculos[[#This Row],[Maior km]]-tbVeiculos[[#This Row],[Menor km]])/tbVeiculos[[#This Row],[Manutenções]],""))</f>
        <v/>
      </c>
      <c r="R352" s="138" t="str">
        <f>IF(tbVeiculos[[#This Row],[Veículo]]="","",IF(tbVeiculos[[#This Row],[Km de Cadastro]]="",0,tbVeiculos[[#This Row],[Km de Cadastro]]))</f>
        <v/>
      </c>
      <c r="S352" s="138" t="str">
        <f t="array" ref="S35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52" s="138" t="str">
        <f>IF(tbVeiculos[[#This Row],[Veículo]]="","",IFERROR(COUNTIF(tbManutencao[Veículo],tbVeiculos[[#This Row],[Veículo]]),""))</f>
        <v/>
      </c>
    </row>
    <row r="353" spans="2:20" ht="24.95" customHeight="1" x14ac:dyDescent="0.25">
      <c r="B353" s="162"/>
      <c r="C353" s="162"/>
      <c r="D353" s="162"/>
      <c r="E353" s="162"/>
      <c r="F353" s="162"/>
      <c r="G353" s="163"/>
      <c r="H353" s="80" t="str">
        <f>IF(tbVeiculos[[#This Row],[Veículo]]="","",IFERROR(SUMIF(tbFinanciamento[Veículo],tbVeiculos[[#This Row],[Veículo]],tbFinanciamento[Valor pago]),""))</f>
        <v/>
      </c>
      <c r="I353" s="80" t="str">
        <f>IF(tbVeiculos[[#This Row],[Veículo]]="","",IFERROR(tbVeiculos[[#This Row],[Total finaciamento (R$)]]-tbVeiculos[[#This Row],[Total pago (R$)]],0))</f>
        <v/>
      </c>
      <c r="J353" s="164"/>
      <c r="K353" s="165"/>
      <c r="L353" s="165"/>
      <c r="M353" s="165"/>
      <c r="N353" s="167"/>
      <c r="O353" s="151" t="str">
        <f t="shared" ca="1" si="6"/>
        <v/>
      </c>
      <c r="P353" s="117" t="str">
        <f>IF(AND(tbVeiculos[[#This Row],[Marca]]&lt;&gt;"",tbVeiculos[[#This Row],[Placa]]&lt;&gt;""),tbVeiculos[[#This Row],[Marca]]&amp;"_"&amp;tbVeiculos[[#This Row],[Placa]],"")</f>
        <v/>
      </c>
      <c r="Q353" s="138" t="str">
        <f>IF(tbVeiculos[[#This Row],[Veículo]]="","",IFERROR((tbVeiculos[[#This Row],[Maior km]]-tbVeiculos[[#This Row],[Menor km]])/tbVeiculos[[#This Row],[Manutenções]],""))</f>
        <v/>
      </c>
      <c r="R353" s="138" t="str">
        <f>IF(tbVeiculos[[#This Row],[Veículo]]="","",IF(tbVeiculos[[#This Row],[Km de Cadastro]]="",0,tbVeiculos[[#This Row],[Km de Cadastro]]))</f>
        <v/>
      </c>
      <c r="S353" s="138" t="str">
        <f t="array" ref="S35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53" s="138" t="str">
        <f>IF(tbVeiculos[[#This Row],[Veículo]]="","",IFERROR(COUNTIF(tbManutencao[Veículo],tbVeiculos[[#This Row],[Veículo]]),""))</f>
        <v/>
      </c>
    </row>
    <row r="354" spans="2:20" ht="24.95" customHeight="1" x14ac:dyDescent="0.25">
      <c r="B354" s="162"/>
      <c r="C354" s="162"/>
      <c r="D354" s="162"/>
      <c r="E354" s="162"/>
      <c r="F354" s="162"/>
      <c r="G354" s="163"/>
      <c r="H354" s="80" t="str">
        <f>IF(tbVeiculos[[#This Row],[Veículo]]="","",IFERROR(SUMIF(tbFinanciamento[Veículo],tbVeiculos[[#This Row],[Veículo]],tbFinanciamento[Valor pago]),""))</f>
        <v/>
      </c>
      <c r="I354" s="80" t="str">
        <f>IF(tbVeiculos[[#This Row],[Veículo]]="","",IFERROR(tbVeiculos[[#This Row],[Total finaciamento (R$)]]-tbVeiculos[[#This Row],[Total pago (R$)]],0))</f>
        <v/>
      </c>
      <c r="J354" s="164"/>
      <c r="K354" s="165"/>
      <c r="L354" s="165"/>
      <c r="M354" s="165"/>
      <c r="N354" s="167"/>
      <c r="O354" s="151" t="str">
        <f t="shared" ca="1" si="6"/>
        <v/>
      </c>
      <c r="P354" s="117" t="str">
        <f>IF(AND(tbVeiculos[[#This Row],[Marca]]&lt;&gt;"",tbVeiculos[[#This Row],[Placa]]&lt;&gt;""),tbVeiculos[[#This Row],[Marca]]&amp;"_"&amp;tbVeiculos[[#This Row],[Placa]],"")</f>
        <v/>
      </c>
      <c r="Q354" s="138" t="str">
        <f>IF(tbVeiculos[[#This Row],[Veículo]]="","",IFERROR((tbVeiculos[[#This Row],[Maior km]]-tbVeiculos[[#This Row],[Menor km]])/tbVeiculos[[#This Row],[Manutenções]],""))</f>
        <v/>
      </c>
      <c r="R354" s="138" t="str">
        <f>IF(tbVeiculos[[#This Row],[Veículo]]="","",IF(tbVeiculos[[#This Row],[Km de Cadastro]]="",0,tbVeiculos[[#This Row],[Km de Cadastro]]))</f>
        <v/>
      </c>
      <c r="S354" s="138" t="str">
        <f t="array" ref="S35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54" s="138" t="str">
        <f>IF(tbVeiculos[[#This Row],[Veículo]]="","",IFERROR(COUNTIF(tbManutencao[Veículo],tbVeiculos[[#This Row],[Veículo]]),""))</f>
        <v/>
      </c>
    </row>
    <row r="355" spans="2:20" ht="24.95" customHeight="1" x14ac:dyDescent="0.25">
      <c r="B355" s="162"/>
      <c r="C355" s="162"/>
      <c r="D355" s="162"/>
      <c r="E355" s="162"/>
      <c r="F355" s="162"/>
      <c r="G355" s="163"/>
      <c r="H355" s="80" t="str">
        <f>IF(tbVeiculos[[#This Row],[Veículo]]="","",IFERROR(SUMIF(tbFinanciamento[Veículo],tbVeiculos[[#This Row],[Veículo]],tbFinanciamento[Valor pago]),""))</f>
        <v/>
      </c>
      <c r="I355" s="80" t="str">
        <f>IF(tbVeiculos[[#This Row],[Veículo]]="","",IFERROR(tbVeiculos[[#This Row],[Total finaciamento (R$)]]-tbVeiculos[[#This Row],[Total pago (R$)]],0))</f>
        <v/>
      </c>
      <c r="J355" s="164"/>
      <c r="K355" s="165"/>
      <c r="L355" s="165"/>
      <c r="M355" s="165"/>
      <c r="N355" s="167"/>
      <c r="O355" s="151" t="str">
        <f t="shared" ca="1" si="6"/>
        <v/>
      </c>
      <c r="P355" s="117" t="str">
        <f>IF(AND(tbVeiculos[[#This Row],[Marca]]&lt;&gt;"",tbVeiculos[[#This Row],[Placa]]&lt;&gt;""),tbVeiculos[[#This Row],[Marca]]&amp;"_"&amp;tbVeiculos[[#This Row],[Placa]],"")</f>
        <v/>
      </c>
      <c r="Q355" s="138" t="str">
        <f>IF(tbVeiculos[[#This Row],[Veículo]]="","",IFERROR((tbVeiculos[[#This Row],[Maior km]]-tbVeiculos[[#This Row],[Menor km]])/tbVeiculos[[#This Row],[Manutenções]],""))</f>
        <v/>
      </c>
      <c r="R355" s="138" t="str">
        <f>IF(tbVeiculos[[#This Row],[Veículo]]="","",IF(tbVeiculos[[#This Row],[Km de Cadastro]]="",0,tbVeiculos[[#This Row],[Km de Cadastro]]))</f>
        <v/>
      </c>
      <c r="S355" s="138" t="str">
        <f t="array" ref="S35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55" s="138" t="str">
        <f>IF(tbVeiculos[[#This Row],[Veículo]]="","",IFERROR(COUNTIF(tbManutencao[Veículo],tbVeiculos[[#This Row],[Veículo]]),""))</f>
        <v/>
      </c>
    </row>
    <row r="356" spans="2:20" ht="24.95" customHeight="1" x14ac:dyDescent="0.25">
      <c r="B356" s="162"/>
      <c r="C356" s="162"/>
      <c r="D356" s="162"/>
      <c r="E356" s="162"/>
      <c r="F356" s="162"/>
      <c r="G356" s="163"/>
      <c r="H356" s="80" t="str">
        <f>IF(tbVeiculos[[#This Row],[Veículo]]="","",IFERROR(SUMIF(tbFinanciamento[Veículo],tbVeiculos[[#This Row],[Veículo]],tbFinanciamento[Valor pago]),""))</f>
        <v/>
      </c>
      <c r="I356" s="80" t="str">
        <f>IF(tbVeiculos[[#This Row],[Veículo]]="","",IFERROR(tbVeiculos[[#This Row],[Total finaciamento (R$)]]-tbVeiculos[[#This Row],[Total pago (R$)]],0))</f>
        <v/>
      </c>
      <c r="J356" s="164"/>
      <c r="K356" s="165"/>
      <c r="L356" s="165"/>
      <c r="M356" s="165"/>
      <c r="N356" s="167"/>
      <c r="O356" s="151" t="str">
        <f t="shared" ca="1" si="6"/>
        <v/>
      </c>
      <c r="P356" s="117" t="str">
        <f>IF(AND(tbVeiculos[[#This Row],[Marca]]&lt;&gt;"",tbVeiculos[[#This Row],[Placa]]&lt;&gt;""),tbVeiculos[[#This Row],[Marca]]&amp;"_"&amp;tbVeiculos[[#This Row],[Placa]],"")</f>
        <v/>
      </c>
      <c r="Q356" s="138" t="str">
        <f>IF(tbVeiculos[[#This Row],[Veículo]]="","",IFERROR((tbVeiculos[[#This Row],[Maior km]]-tbVeiculos[[#This Row],[Menor km]])/tbVeiculos[[#This Row],[Manutenções]],""))</f>
        <v/>
      </c>
      <c r="R356" s="138" t="str">
        <f>IF(tbVeiculos[[#This Row],[Veículo]]="","",IF(tbVeiculos[[#This Row],[Km de Cadastro]]="",0,tbVeiculos[[#This Row],[Km de Cadastro]]))</f>
        <v/>
      </c>
      <c r="S356" s="138" t="str">
        <f t="array" ref="S35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56" s="138" t="str">
        <f>IF(tbVeiculos[[#This Row],[Veículo]]="","",IFERROR(COUNTIF(tbManutencao[Veículo],tbVeiculos[[#This Row],[Veículo]]),""))</f>
        <v/>
      </c>
    </row>
    <row r="357" spans="2:20" ht="24.95" customHeight="1" x14ac:dyDescent="0.25">
      <c r="B357" s="162"/>
      <c r="C357" s="162"/>
      <c r="D357" s="162"/>
      <c r="E357" s="162"/>
      <c r="F357" s="162"/>
      <c r="G357" s="163"/>
      <c r="H357" s="80" t="str">
        <f>IF(tbVeiculos[[#This Row],[Veículo]]="","",IFERROR(SUMIF(tbFinanciamento[Veículo],tbVeiculos[[#This Row],[Veículo]],tbFinanciamento[Valor pago]),""))</f>
        <v/>
      </c>
      <c r="I357" s="80" t="str">
        <f>IF(tbVeiculos[[#This Row],[Veículo]]="","",IFERROR(tbVeiculos[[#This Row],[Total finaciamento (R$)]]-tbVeiculos[[#This Row],[Total pago (R$)]],0))</f>
        <v/>
      </c>
      <c r="J357" s="164"/>
      <c r="K357" s="165"/>
      <c r="L357" s="165"/>
      <c r="M357" s="165"/>
      <c r="N357" s="167"/>
      <c r="O357" s="151" t="str">
        <f t="shared" ca="1" si="6"/>
        <v/>
      </c>
      <c r="P357" s="117" t="str">
        <f>IF(AND(tbVeiculos[[#This Row],[Marca]]&lt;&gt;"",tbVeiculos[[#This Row],[Placa]]&lt;&gt;""),tbVeiculos[[#This Row],[Marca]]&amp;"_"&amp;tbVeiculos[[#This Row],[Placa]],"")</f>
        <v/>
      </c>
      <c r="Q357" s="138" t="str">
        <f>IF(tbVeiculos[[#This Row],[Veículo]]="","",IFERROR((tbVeiculos[[#This Row],[Maior km]]-tbVeiculos[[#This Row],[Menor km]])/tbVeiculos[[#This Row],[Manutenções]],""))</f>
        <v/>
      </c>
      <c r="R357" s="138" t="str">
        <f>IF(tbVeiculos[[#This Row],[Veículo]]="","",IF(tbVeiculos[[#This Row],[Km de Cadastro]]="",0,tbVeiculos[[#This Row],[Km de Cadastro]]))</f>
        <v/>
      </c>
      <c r="S357" s="138" t="str">
        <f t="array" ref="S35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57" s="138" t="str">
        <f>IF(tbVeiculos[[#This Row],[Veículo]]="","",IFERROR(COUNTIF(tbManutencao[Veículo],tbVeiculos[[#This Row],[Veículo]]),""))</f>
        <v/>
      </c>
    </row>
    <row r="358" spans="2:20" ht="24.95" customHeight="1" x14ac:dyDescent="0.25">
      <c r="B358" s="162"/>
      <c r="C358" s="162"/>
      <c r="D358" s="162"/>
      <c r="E358" s="162"/>
      <c r="F358" s="162"/>
      <c r="G358" s="163"/>
      <c r="H358" s="80" t="str">
        <f>IF(tbVeiculos[[#This Row],[Veículo]]="","",IFERROR(SUMIF(tbFinanciamento[Veículo],tbVeiculos[[#This Row],[Veículo]],tbFinanciamento[Valor pago]),""))</f>
        <v/>
      </c>
      <c r="I358" s="80" t="str">
        <f>IF(tbVeiculos[[#This Row],[Veículo]]="","",IFERROR(tbVeiculos[[#This Row],[Total finaciamento (R$)]]-tbVeiculos[[#This Row],[Total pago (R$)]],0))</f>
        <v/>
      </c>
      <c r="J358" s="164"/>
      <c r="K358" s="165"/>
      <c r="L358" s="165"/>
      <c r="M358" s="165"/>
      <c r="N358" s="167"/>
      <c r="O358" s="151" t="str">
        <f t="shared" ca="1" si="6"/>
        <v/>
      </c>
      <c r="P358" s="117" t="str">
        <f>IF(AND(tbVeiculos[[#This Row],[Marca]]&lt;&gt;"",tbVeiculos[[#This Row],[Placa]]&lt;&gt;""),tbVeiculos[[#This Row],[Marca]]&amp;"_"&amp;tbVeiculos[[#This Row],[Placa]],"")</f>
        <v/>
      </c>
      <c r="Q358" s="138" t="str">
        <f>IF(tbVeiculos[[#This Row],[Veículo]]="","",IFERROR((tbVeiculos[[#This Row],[Maior km]]-tbVeiculos[[#This Row],[Menor km]])/tbVeiculos[[#This Row],[Manutenções]],""))</f>
        <v/>
      </c>
      <c r="R358" s="138" t="str">
        <f>IF(tbVeiculos[[#This Row],[Veículo]]="","",IF(tbVeiculos[[#This Row],[Km de Cadastro]]="",0,tbVeiculos[[#This Row],[Km de Cadastro]]))</f>
        <v/>
      </c>
      <c r="S358" s="138" t="str">
        <f t="array" ref="S35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58" s="138" t="str">
        <f>IF(tbVeiculos[[#This Row],[Veículo]]="","",IFERROR(COUNTIF(tbManutencao[Veículo],tbVeiculos[[#This Row],[Veículo]]),""))</f>
        <v/>
      </c>
    </row>
    <row r="359" spans="2:20" ht="24.95" customHeight="1" x14ac:dyDescent="0.25">
      <c r="B359" s="162"/>
      <c r="C359" s="162"/>
      <c r="D359" s="162"/>
      <c r="E359" s="162"/>
      <c r="F359" s="162"/>
      <c r="G359" s="163"/>
      <c r="H359" s="80" t="str">
        <f>IF(tbVeiculos[[#This Row],[Veículo]]="","",IFERROR(SUMIF(tbFinanciamento[Veículo],tbVeiculos[[#This Row],[Veículo]],tbFinanciamento[Valor pago]),""))</f>
        <v/>
      </c>
      <c r="I359" s="80" t="str">
        <f>IF(tbVeiculos[[#This Row],[Veículo]]="","",IFERROR(tbVeiculos[[#This Row],[Total finaciamento (R$)]]-tbVeiculos[[#This Row],[Total pago (R$)]],0))</f>
        <v/>
      </c>
      <c r="J359" s="164"/>
      <c r="K359" s="165"/>
      <c r="L359" s="165"/>
      <c r="M359" s="165"/>
      <c r="N359" s="167"/>
      <c r="O359" s="151" t="str">
        <f t="shared" ca="1" si="6"/>
        <v/>
      </c>
      <c r="P359" s="117" t="str">
        <f>IF(AND(tbVeiculos[[#This Row],[Marca]]&lt;&gt;"",tbVeiculos[[#This Row],[Placa]]&lt;&gt;""),tbVeiculos[[#This Row],[Marca]]&amp;"_"&amp;tbVeiculos[[#This Row],[Placa]],"")</f>
        <v/>
      </c>
      <c r="Q359" s="138" t="str">
        <f>IF(tbVeiculos[[#This Row],[Veículo]]="","",IFERROR((tbVeiculos[[#This Row],[Maior km]]-tbVeiculos[[#This Row],[Menor km]])/tbVeiculos[[#This Row],[Manutenções]],""))</f>
        <v/>
      </c>
      <c r="R359" s="138" t="str">
        <f>IF(tbVeiculos[[#This Row],[Veículo]]="","",IF(tbVeiculos[[#This Row],[Km de Cadastro]]="",0,tbVeiculos[[#This Row],[Km de Cadastro]]))</f>
        <v/>
      </c>
      <c r="S359" s="138" t="str">
        <f t="array" ref="S35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59" s="138" t="str">
        <f>IF(tbVeiculos[[#This Row],[Veículo]]="","",IFERROR(COUNTIF(tbManutencao[Veículo],tbVeiculos[[#This Row],[Veículo]]),""))</f>
        <v/>
      </c>
    </row>
    <row r="360" spans="2:20" ht="24.95" customHeight="1" x14ac:dyDescent="0.25">
      <c r="B360" s="162"/>
      <c r="C360" s="162"/>
      <c r="D360" s="162"/>
      <c r="E360" s="162"/>
      <c r="F360" s="162"/>
      <c r="G360" s="163"/>
      <c r="H360" s="80" t="str">
        <f>IF(tbVeiculos[[#This Row],[Veículo]]="","",IFERROR(SUMIF(tbFinanciamento[Veículo],tbVeiculos[[#This Row],[Veículo]],tbFinanciamento[Valor pago]),""))</f>
        <v/>
      </c>
      <c r="I360" s="80" t="str">
        <f>IF(tbVeiculos[[#This Row],[Veículo]]="","",IFERROR(tbVeiculos[[#This Row],[Total finaciamento (R$)]]-tbVeiculos[[#This Row],[Total pago (R$)]],0))</f>
        <v/>
      </c>
      <c r="J360" s="164"/>
      <c r="K360" s="165"/>
      <c r="L360" s="165"/>
      <c r="M360" s="165"/>
      <c r="N360" s="167"/>
      <c r="O360" s="151" t="str">
        <f t="shared" ca="1" si="6"/>
        <v/>
      </c>
      <c r="P360" s="117" t="str">
        <f>IF(AND(tbVeiculos[[#This Row],[Marca]]&lt;&gt;"",tbVeiculos[[#This Row],[Placa]]&lt;&gt;""),tbVeiculos[[#This Row],[Marca]]&amp;"_"&amp;tbVeiculos[[#This Row],[Placa]],"")</f>
        <v/>
      </c>
      <c r="Q360" s="138" t="str">
        <f>IF(tbVeiculos[[#This Row],[Veículo]]="","",IFERROR((tbVeiculos[[#This Row],[Maior km]]-tbVeiculos[[#This Row],[Menor km]])/tbVeiculos[[#This Row],[Manutenções]],""))</f>
        <v/>
      </c>
      <c r="R360" s="138" t="str">
        <f>IF(tbVeiculos[[#This Row],[Veículo]]="","",IF(tbVeiculos[[#This Row],[Km de Cadastro]]="",0,tbVeiculos[[#This Row],[Km de Cadastro]]))</f>
        <v/>
      </c>
      <c r="S360" s="138" t="str">
        <f t="array" ref="S36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60" s="138" t="str">
        <f>IF(tbVeiculos[[#This Row],[Veículo]]="","",IFERROR(COUNTIF(tbManutencao[Veículo],tbVeiculos[[#This Row],[Veículo]]),""))</f>
        <v/>
      </c>
    </row>
    <row r="361" spans="2:20" ht="24.95" customHeight="1" x14ac:dyDescent="0.25">
      <c r="B361" s="162"/>
      <c r="C361" s="162"/>
      <c r="D361" s="162"/>
      <c r="E361" s="162"/>
      <c r="F361" s="162"/>
      <c r="G361" s="163"/>
      <c r="H361" s="80" t="str">
        <f>IF(tbVeiculos[[#This Row],[Veículo]]="","",IFERROR(SUMIF(tbFinanciamento[Veículo],tbVeiculos[[#This Row],[Veículo]],tbFinanciamento[Valor pago]),""))</f>
        <v/>
      </c>
      <c r="I361" s="80" t="str">
        <f>IF(tbVeiculos[[#This Row],[Veículo]]="","",IFERROR(tbVeiculos[[#This Row],[Total finaciamento (R$)]]-tbVeiculos[[#This Row],[Total pago (R$)]],0))</f>
        <v/>
      </c>
      <c r="J361" s="164"/>
      <c r="K361" s="165"/>
      <c r="L361" s="165"/>
      <c r="M361" s="165"/>
      <c r="N361" s="167"/>
      <c r="O361" s="151" t="str">
        <f t="shared" ca="1" si="6"/>
        <v/>
      </c>
      <c r="P361" s="117" t="str">
        <f>IF(AND(tbVeiculos[[#This Row],[Marca]]&lt;&gt;"",tbVeiculos[[#This Row],[Placa]]&lt;&gt;""),tbVeiculos[[#This Row],[Marca]]&amp;"_"&amp;tbVeiculos[[#This Row],[Placa]],"")</f>
        <v/>
      </c>
      <c r="Q361" s="138" t="str">
        <f>IF(tbVeiculos[[#This Row],[Veículo]]="","",IFERROR((tbVeiculos[[#This Row],[Maior km]]-tbVeiculos[[#This Row],[Menor km]])/tbVeiculos[[#This Row],[Manutenções]],""))</f>
        <v/>
      </c>
      <c r="R361" s="138" t="str">
        <f>IF(tbVeiculos[[#This Row],[Veículo]]="","",IF(tbVeiculos[[#This Row],[Km de Cadastro]]="",0,tbVeiculos[[#This Row],[Km de Cadastro]]))</f>
        <v/>
      </c>
      <c r="S361" s="138" t="str">
        <f t="array" ref="S36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61" s="138" t="str">
        <f>IF(tbVeiculos[[#This Row],[Veículo]]="","",IFERROR(COUNTIF(tbManutencao[Veículo],tbVeiculos[[#This Row],[Veículo]]),""))</f>
        <v/>
      </c>
    </row>
    <row r="362" spans="2:20" ht="24.95" customHeight="1" x14ac:dyDescent="0.25">
      <c r="B362" s="162"/>
      <c r="C362" s="162"/>
      <c r="D362" s="162"/>
      <c r="E362" s="162"/>
      <c r="F362" s="162"/>
      <c r="G362" s="163"/>
      <c r="H362" s="80" t="str">
        <f>IF(tbVeiculos[[#This Row],[Veículo]]="","",IFERROR(SUMIF(tbFinanciamento[Veículo],tbVeiculos[[#This Row],[Veículo]],tbFinanciamento[Valor pago]),""))</f>
        <v/>
      </c>
      <c r="I362" s="80" t="str">
        <f>IF(tbVeiculos[[#This Row],[Veículo]]="","",IFERROR(tbVeiculos[[#This Row],[Total finaciamento (R$)]]-tbVeiculos[[#This Row],[Total pago (R$)]],0))</f>
        <v/>
      </c>
      <c r="J362" s="164"/>
      <c r="K362" s="165"/>
      <c r="L362" s="165"/>
      <c r="M362" s="165"/>
      <c r="N362" s="167"/>
      <c r="O362" s="151" t="str">
        <f t="shared" ca="1" si="6"/>
        <v/>
      </c>
      <c r="P362" s="117" t="str">
        <f>IF(AND(tbVeiculos[[#This Row],[Marca]]&lt;&gt;"",tbVeiculos[[#This Row],[Placa]]&lt;&gt;""),tbVeiculos[[#This Row],[Marca]]&amp;"_"&amp;tbVeiculos[[#This Row],[Placa]],"")</f>
        <v/>
      </c>
      <c r="Q362" s="138" t="str">
        <f>IF(tbVeiculos[[#This Row],[Veículo]]="","",IFERROR((tbVeiculos[[#This Row],[Maior km]]-tbVeiculos[[#This Row],[Menor km]])/tbVeiculos[[#This Row],[Manutenções]],""))</f>
        <v/>
      </c>
      <c r="R362" s="138" t="str">
        <f>IF(tbVeiculos[[#This Row],[Veículo]]="","",IF(tbVeiculos[[#This Row],[Km de Cadastro]]="",0,tbVeiculos[[#This Row],[Km de Cadastro]]))</f>
        <v/>
      </c>
      <c r="S362" s="138" t="str">
        <f t="array" ref="S36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62" s="138" t="str">
        <f>IF(tbVeiculos[[#This Row],[Veículo]]="","",IFERROR(COUNTIF(tbManutencao[Veículo],tbVeiculos[[#This Row],[Veículo]]),""))</f>
        <v/>
      </c>
    </row>
    <row r="363" spans="2:20" ht="24.95" customHeight="1" x14ac:dyDescent="0.25">
      <c r="B363" s="162"/>
      <c r="C363" s="162"/>
      <c r="D363" s="162"/>
      <c r="E363" s="162"/>
      <c r="F363" s="162"/>
      <c r="G363" s="163"/>
      <c r="H363" s="80" t="str">
        <f>IF(tbVeiculos[[#This Row],[Veículo]]="","",IFERROR(SUMIF(tbFinanciamento[Veículo],tbVeiculos[[#This Row],[Veículo]],tbFinanciamento[Valor pago]),""))</f>
        <v/>
      </c>
      <c r="I363" s="80" t="str">
        <f>IF(tbVeiculos[[#This Row],[Veículo]]="","",IFERROR(tbVeiculos[[#This Row],[Total finaciamento (R$)]]-tbVeiculos[[#This Row],[Total pago (R$)]],0))</f>
        <v/>
      </c>
      <c r="J363" s="164"/>
      <c r="K363" s="165"/>
      <c r="L363" s="165"/>
      <c r="M363" s="165"/>
      <c r="N363" s="167"/>
      <c r="O363" s="151" t="str">
        <f t="shared" ca="1" si="6"/>
        <v/>
      </c>
      <c r="P363" s="117" t="str">
        <f>IF(AND(tbVeiculos[[#This Row],[Marca]]&lt;&gt;"",tbVeiculos[[#This Row],[Placa]]&lt;&gt;""),tbVeiculos[[#This Row],[Marca]]&amp;"_"&amp;tbVeiculos[[#This Row],[Placa]],"")</f>
        <v/>
      </c>
      <c r="Q363" s="138" t="str">
        <f>IF(tbVeiculos[[#This Row],[Veículo]]="","",IFERROR((tbVeiculos[[#This Row],[Maior km]]-tbVeiculos[[#This Row],[Menor km]])/tbVeiculos[[#This Row],[Manutenções]],""))</f>
        <v/>
      </c>
      <c r="R363" s="138" t="str">
        <f>IF(tbVeiculos[[#This Row],[Veículo]]="","",IF(tbVeiculos[[#This Row],[Km de Cadastro]]="",0,tbVeiculos[[#This Row],[Km de Cadastro]]))</f>
        <v/>
      </c>
      <c r="S363" s="138" t="str">
        <f t="array" ref="S36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63" s="138" t="str">
        <f>IF(tbVeiculos[[#This Row],[Veículo]]="","",IFERROR(COUNTIF(tbManutencao[Veículo],tbVeiculos[[#This Row],[Veículo]]),""))</f>
        <v/>
      </c>
    </row>
    <row r="364" spans="2:20" ht="24.95" customHeight="1" x14ac:dyDescent="0.25">
      <c r="B364" s="162"/>
      <c r="C364" s="162"/>
      <c r="D364" s="162"/>
      <c r="E364" s="162"/>
      <c r="F364" s="162"/>
      <c r="G364" s="163"/>
      <c r="H364" s="80" t="str">
        <f>IF(tbVeiculos[[#This Row],[Veículo]]="","",IFERROR(SUMIF(tbFinanciamento[Veículo],tbVeiculos[[#This Row],[Veículo]],tbFinanciamento[Valor pago]),""))</f>
        <v/>
      </c>
      <c r="I364" s="80" t="str">
        <f>IF(tbVeiculos[[#This Row],[Veículo]]="","",IFERROR(tbVeiculos[[#This Row],[Total finaciamento (R$)]]-tbVeiculos[[#This Row],[Total pago (R$)]],0))</f>
        <v/>
      </c>
      <c r="J364" s="164"/>
      <c r="K364" s="165"/>
      <c r="L364" s="165"/>
      <c r="M364" s="165"/>
      <c r="N364" s="167"/>
      <c r="O364" s="151" t="str">
        <f t="shared" ca="1" si="6"/>
        <v/>
      </c>
      <c r="P364" s="117" t="str">
        <f>IF(AND(tbVeiculos[[#This Row],[Marca]]&lt;&gt;"",tbVeiculos[[#This Row],[Placa]]&lt;&gt;""),tbVeiculos[[#This Row],[Marca]]&amp;"_"&amp;tbVeiculos[[#This Row],[Placa]],"")</f>
        <v/>
      </c>
      <c r="Q364" s="138" t="str">
        <f>IF(tbVeiculos[[#This Row],[Veículo]]="","",IFERROR((tbVeiculos[[#This Row],[Maior km]]-tbVeiculos[[#This Row],[Menor km]])/tbVeiculos[[#This Row],[Manutenções]],""))</f>
        <v/>
      </c>
      <c r="R364" s="138" t="str">
        <f>IF(tbVeiculos[[#This Row],[Veículo]]="","",IF(tbVeiculos[[#This Row],[Km de Cadastro]]="",0,tbVeiculos[[#This Row],[Km de Cadastro]]))</f>
        <v/>
      </c>
      <c r="S364" s="138" t="str">
        <f t="array" ref="S36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64" s="138" t="str">
        <f>IF(tbVeiculos[[#This Row],[Veículo]]="","",IFERROR(COUNTIF(tbManutencao[Veículo],tbVeiculos[[#This Row],[Veículo]]),""))</f>
        <v/>
      </c>
    </row>
    <row r="365" spans="2:20" ht="24.95" customHeight="1" x14ac:dyDescent="0.25">
      <c r="B365" s="162"/>
      <c r="C365" s="162"/>
      <c r="D365" s="162"/>
      <c r="E365" s="162"/>
      <c r="F365" s="162"/>
      <c r="G365" s="163"/>
      <c r="H365" s="80" t="str">
        <f>IF(tbVeiculos[[#This Row],[Veículo]]="","",IFERROR(SUMIF(tbFinanciamento[Veículo],tbVeiculos[[#This Row],[Veículo]],tbFinanciamento[Valor pago]),""))</f>
        <v/>
      </c>
      <c r="I365" s="80" t="str">
        <f>IF(tbVeiculos[[#This Row],[Veículo]]="","",IFERROR(tbVeiculos[[#This Row],[Total finaciamento (R$)]]-tbVeiculos[[#This Row],[Total pago (R$)]],0))</f>
        <v/>
      </c>
      <c r="J365" s="164"/>
      <c r="K365" s="165"/>
      <c r="L365" s="165"/>
      <c r="M365" s="165"/>
      <c r="N365" s="167"/>
      <c r="O365" s="151" t="str">
        <f t="shared" ca="1" si="6"/>
        <v/>
      </c>
      <c r="P365" s="117" t="str">
        <f>IF(AND(tbVeiculos[[#This Row],[Marca]]&lt;&gt;"",tbVeiculos[[#This Row],[Placa]]&lt;&gt;""),tbVeiculos[[#This Row],[Marca]]&amp;"_"&amp;tbVeiculos[[#This Row],[Placa]],"")</f>
        <v/>
      </c>
      <c r="Q365" s="138" t="str">
        <f>IF(tbVeiculos[[#This Row],[Veículo]]="","",IFERROR((tbVeiculos[[#This Row],[Maior km]]-tbVeiculos[[#This Row],[Menor km]])/tbVeiculos[[#This Row],[Manutenções]],""))</f>
        <v/>
      </c>
      <c r="R365" s="138" t="str">
        <f>IF(tbVeiculos[[#This Row],[Veículo]]="","",IF(tbVeiculos[[#This Row],[Km de Cadastro]]="",0,tbVeiculos[[#This Row],[Km de Cadastro]]))</f>
        <v/>
      </c>
      <c r="S365" s="138" t="str">
        <f t="array" ref="S36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65" s="138" t="str">
        <f>IF(tbVeiculos[[#This Row],[Veículo]]="","",IFERROR(COUNTIF(tbManutencao[Veículo],tbVeiculos[[#This Row],[Veículo]]),""))</f>
        <v/>
      </c>
    </row>
    <row r="366" spans="2:20" ht="24.95" customHeight="1" x14ac:dyDescent="0.25">
      <c r="B366" s="162"/>
      <c r="C366" s="162"/>
      <c r="D366" s="162"/>
      <c r="E366" s="162"/>
      <c r="F366" s="162"/>
      <c r="G366" s="163"/>
      <c r="H366" s="80" t="str">
        <f>IF(tbVeiculos[[#This Row],[Veículo]]="","",IFERROR(SUMIF(tbFinanciamento[Veículo],tbVeiculos[[#This Row],[Veículo]],tbFinanciamento[Valor pago]),""))</f>
        <v/>
      </c>
      <c r="I366" s="80" t="str">
        <f>IF(tbVeiculos[[#This Row],[Veículo]]="","",IFERROR(tbVeiculos[[#This Row],[Total finaciamento (R$)]]-tbVeiculos[[#This Row],[Total pago (R$)]],0))</f>
        <v/>
      </c>
      <c r="J366" s="164"/>
      <c r="K366" s="165"/>
      <c r="L366" s="165"/>
      <c r="M366" s="165"/>
      <c r="N366" s="167"/>
      <c r="O366" s="151" t="str">
        <f t="shared" ca="1" si="6"/>
        <v/>
      </c>
      <c r="P366" s="117" t="str">
        <f>IF(AND(tbVeiculos[[#This Row],[Marca]]&lt;&gt;"",tbVeiculos[[#This Row],[Placa]]&lt;&gt;""),tbVeiculos[[#This Row],[Marca]]&amp;"_"&amp;tbVeiculos[[#This Row],[Placa]],"")</f>
        <v/>
      </c>
      <c r="Q366" s="138" t="str">
        <f>IF(tbVeiculos[[#This Row],[Veículo]]="","",IFERROR((tbVeiculos[[#This Row],[Maior km]]-tbVeiculos[[#This Row],[Menor km]])/tbVeiculos[[#This Row],[Manutenções]],""))</f>
        <v/>
      </c>
      <c r="R366" s="138" t="str">
        <f>IF(tbVeiculos[[#This Row],[Veículo]]="","",IF(tbVeiculos[[#This Row],[Km de Cadastro]]="",0,tbVeiculos[[#This Row],[Km de Cadastro]]))</f>
        <v/>
      </c>
      <c r="S366" s="138" t="str">
        <f t="array" ref="S36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66" s="138" t="str">
        <f>IF(tbVeiculos[[#This Row],[Veículo]]="","",IFERROR(COUNTIF(tbManutencao[Veículo],tbVeiculos[[#This Row],[Veículo]]),""))</f>
        <v/>
      </c>
    </row>
    <row r="367" spans="2:20" ht="24.95" customHeight="1" x14ac:dyDescent="0.25">
      <c r="B367" s="162"/>
      <c r="C367" s="162"/>
      <c r="D367" s="162"/>
      <c r="E367" s="162"/>
      <c r="F367" s="162"/>
      <c r="G367" s="163"/>
      <c r="H367" s="80" t="str">
        <f>IF(tbVeiculos[[#This Row],[Veículo]]="","",IFERROR(SUMIF(tbFinanciamento[Veículo],tbVeiculos[[#This Row],[Veículo]],tbFinanciamento[Valor pago]),""))</f>
        <v/>
      </c>
      <c r="I367" s="80" t="str">
        <f>IF(tbVeiculos[[#This Row],[Veículo]]="","",IFERROR(tbVeiculos[[#This Row],[Total finaciamento (R$)]]-tbVeiculos[[#This Row],[Total pago (R$)]],0))</f>
        <v/>
      </c>
      <c r="J367" s="164"/>
      <c r="K367" s="165"/>
      <c r="L367" s="165"/>
      <c r="M367" s="165"/>
      <c r="N367" s="167"/>
      <c r="O367" s="151" t="str">
        <f t="shared" ca="1" si="6"/>
        <v/>
      </c>
      <c r="P367" s="117" t="str">
        <f>IF(AND(tbVeiculos[[#This Row],[Marca]]&lt;&gt;"",tbVeiculos[[#This Row],[Placa]]&lt;&gt;""),tbVeiculos[[#This Row],[Marca]]&amp;"_"&amp;tbVeiculos[[#This Row],[Placa]],"")</f>
        <v/>
      </c>
      <c r="Q367" s="138" t="str">
        <f>IF(tbVeiculos[[#This Row],[Veículo]]="","",IFERROR((tbVeiculos[[#This Row],[Maior km]]-tbVeiculos[[#This Row],[Menor km]])/tbVeiculos[[#This Row],[Manutenções]],""))</f>
        <v/>
      </c>
      <c r="R367" s="138" t="str">
        <f>IF(tbVeiculos[[#This Row],[Veículo]]="","",IF(tbVeiculos[[#This Row],[Km de Cadastro]]="",0,tbVeiculos[[#This Row],[Km de Cadastro]]))</f>
        <v/>
      </c>
      <c r="S367" s="138" t="str">
        <f t="array" ref="S36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67" s="138" t="str">
        <f>IF(tbVeiculos[[#This Row],[Veículo]]="","",IFERROR(COUNTIF(tbManutencao[Veículo],tbVeiculos[[#This Row],[Veículo]]),""))</f>
        <v/>
      </c>
    </row>
    <row r="368" spans="2:20" ht="24.95" customHeight="1" x14ac:dyDescent="0.25">
      <c r="B368" s="162"/>
      <c r="C368" s="162"/>
      <c r="D368" s="162"/>
      <c r="E368" s="162"/>
      <c r="F368" s="162"/>
      <c r="G368" s="163"/>
      <c r="H368" s="80" t="str">
        <f>IF(tbVeiculos[[#This Row],[Veículo]]="","",IFERROR(SUMIF(tbFinanciamento[Veículo],tbVeiculos[[#This Row],[Veículo]],tbFinanciamento[Valor pago]),""))</f>
        <v/>
      </c>
      <c r="I368" s="80" t="str">
        <f>IF(tbVeiculos[[#This Row],[Veículo]]="","",IFERROR(tbVeiculos[[#This Row],[Total finaciamento (R$)]]-tbVeiculos[[#This Row],[Total pago (R$)]],0))</f>
        <v/>
      </c>
      <c r="J368" s="164"/>
      <c r="K368" s="165"/>
      <c r="L368" s="165"/>
      <c r="M368" s="165"/>
      <c r="N368" s="167"/>
      <c r="O368" s="151" t="str">
        <f t="shared" ca="1" si="6"/>
        <v/>
      </c>
      <c r="P368" s="117" t="str">
        <f>IF(AND(tbVeiculos[[#This Row],[Marca]]&lt;&gt;"",tbVeiculos[[#This Row],[Placa]]&lt;&gt;""),tbVeiculos[[#This Row],[Marca]]&amp;"_"&amp;tbVeiculos[[#This Row],[Placa]],"")</f>
        <v/>
      </c>
      <c r="Q368" s="138" t="str">
        <f>IF(tbVeiculos[[#This Row],[Veículo]]="","",IFERROR((tbVeiculos[[#This Row],[Maior km]]-tbVeiculos[[#This Row],[Menor km]])/tbVeiculos[[#This Row],[Manutenções]],""))</f>
        <v/>
      </c>
      <c r="R368" s="138" t="str">
        <f>IF(tbVeiculos[[#This Row],[Veículo]]="","",IF(tbVeiculos[[#This Row],[Km de Cadastro]]="",0,tbVeiculos[[#This Row],[Km de Cadastro]]))</f>
        <v/>
      </c>
      <c r="S368" s="138" t="str">
        <f t="array" ref="S36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68" s="138" t="str">
        <f>IF(tbVeiculos[[#This Row],[Veículo]]="","",IFERROR(COUNTIF(tbManutencao[Veículo],tbVeiculos[[#This Row],[Veículo]]),""))</f>
        <v/>
      </c>
    </row>
    <row r="369" spans="2:20" ht="24.95" customHeight="1" x14ac:dyDescent="0.25">
      <c r="B369" s="162"/>
      <c r="C369" s="162"/>
      <c r="D369" s="162"/>
      <c r="E369" s="162"/>
      <c r="F369" s="162"/>
      <c r="G369" s="163"/>
      <c r="H369" s="80" t="str">
        <f>IF(tbVeiculos[[#This Row],[Veículo]]="","",IFERROR(SUMIF(tbFinanciamento[Veículo],tbVeiculos[[#This Row],[Veículo]],tbFinanciamento[Valor pago]),""))</f>
        <v/>
      </c>
      <c r="I369" s="80" t="str">
        <f>IF(tbVeiculos[[#This Row],[Veículo]]="","",IFERROR(tbVeiculos[[#This Row],[Total finaciamento (R$)]]-tbVeiculos[[#This Row],[Total pago (R$)]],0))</f>
        <v/>
      </c>
      <c r="J369" s="164"/>
      <c r="K369" s="165"/>
      <c r="L369" s="165"/>
      <c r="M369" s="165"/>
      <c r="N369" s="167"/>
      <c r="O369" s="151" t="str">
        <f t="shared" ca="1" si="6"/>
        <v/>
      </c>
      <c r="P369" s="117" t="str">
        <f>IF(AND(tbVeiculos[[#This Row],[Marca]]&lt;&gt;"",tbVeiculos[[#This Row],[Placa]]&lt;&gt;""),tbVeiculos[[#This Row],[Marca]]&amp;"_"&amp;tbVeiculos[[#This Row],[Placa]],"")</f>
        <v/>
      </c>
      <c r="Q369" s="138" t="str">
        <f>IF(tbVeiculos[[#This Row],[Veículo]]="","",IFERROR((tbVeiculos[[#This Row],[Maior km]]-tbVeiculos[[#This Row],[Menor km]])/tbVeiculos[[#This Row],[Manutenções]],""))</f>
        <v/>
      </c>
      <c r="R369" s="138" t="str">
        <f>IF(tbVeiculos[[#This Row],[Veículo]]="","",IF(tbVeiculos[[#This Row],[Km de Cadastro]]="",0,tbVeiculos[[#This Row],[Km de Cadastro]]))</f>
        <v/>
      </c>
      <c r="S369" s="138" t="str">
        <f t="array" ref="S36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69" s="138" t="str">
        <f>IF(tbVeiculos[[#This Row],[Veículo]]="","",IFERROR(COUNTIF(tbManutencao[Veículo],tbVeiculos[[#This Row],[Veículo]]),""))</f>
        <v/>
      </c>
    </row>
    <row r="370" spans="2:20" ht="24.95" customHeight="1" x14ac:dyDescent="0.25">
      <c r="B370" s="162"/>
      <c r="C370" s="162"/>
      <c r="D370" s="162"/>
      <c r="E370" s="162"/>
      <c r="F370" s="162"/>
      <c r="G370" s="163"/>
      <c r="H370" s="80" t="str">
        <f>IF(tbVeiculos[[#This Row],[Veículo]]="","",IFERROR(SUMIF(tbFinanciamento[Veículo],tbVeiculos[[#This Row],[Veículo]],tbFinanciamento[Valor pago]),""))</f>
        <v/>
      </c>
      <c r="I370" s="80" t="str">
        <f>IF(tbVeiculos[[#This Row],[Veículo]]="","",IFERROR(tbVeiculos[[#This Row],[Total finaciamento (R$)]]-tbVeiculos[[#This Row],[Total pago (R$)]],0))</f>
        <v/>
      </c>
      <c r="J370" s="164"/>
      <c r="K370" s="165"/>
      <c r="L370" s="165"/>
      <c r="M370" s="165"/>
      <c r="N370" s="167"/>
      <c r="O370" s="151" t="str">
        <f t="shared" ca="1" si="6"/>
        <v/>
      </c>
      <c r="P370" s="117" t="str">
        <f>IF(AND(tbVeiculos[[#This Row],[Marca]]&lt;&gt;"",tbVeiculos[[#This Row],[Placa]]&lt;&gt;""),tbVeiculos[[#This Row],[Marca]]&amp;"_"&amp;tbVeiculos[[#This Row],[Placa]],"")</f>
        <v/>
      </c>
      <c r="Q370" s="138" t="str">
        <f>IF(tbVeiculos[[#This Row],[Veículo]]="","",IFERROR((tbVeiculos[[#This Row],[Maior km]]-tbVeiculos[[#This Row],[Menor km]])/tbVeiculos[[#This Row],[Manutenções]],""))</f>
        <v/>
      </c>
      <c r="R370" s="138" t="str">
        <f>IF(tbVeiculos[[#This Row],[Veículo]]="","",IF(tbVeiculos[[#This Row],[Km de Cadastro]]="",0,tbVeiculos[[#This Row],[Km de Cadastro]]))</f>
        <v/>
      </c>
      <c r="S370" s="138" t="str">
        <f t="array" ref="S37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70" s="138" t="str">
        <f>IF(tbVeiculos[[#This Row],[Veículo]]="","",IFERROR(COUNTIF(tbManutencao[Veículo],tbVeiculos[[#This Row],[Veículo]]),""))</f>
        <v/>
      </c>
    </row>
    <row r="371" spans="2:20" ht="24.95" customHeight="1" x14ac:dyDescent="0.25">
      <c r="B371" s="162"/>
      <c r="C371" s="162"/>
      <c r="D371" s="162"/>
      <c r="E371" s="162"/>
      <c r="F371" s="162"/>
      <c r="G371" s="163"/>
      <c r="H371" s="80" t="str">
        <f>IF(tbVeiculos[[#This Row],[Veículo]]="","",IFERROR(SUMIF(tbFinanciamento[Veículo],tbVeiculos[[#This Row],[Veículo]],tbFinanciamento[Valor pago]),""))</f>
        <v/>
      </c>
      <c r="I371" s="80" t="str">
        <f>IF(tbVeiculos[[#This Row],[Veículo]]="","",IFERROR(tbVeiculos[[#This Row],[Total finaciamento (R$)]]-tbVeiculos[[#This Row],[Total pago (R$)]],0))</f>
        <v/>
      </c>
      <c r="J371" s="164"/>
      <c r="K371" s="165"/>
      <c r="L371" s="165"/>
      <c r="M371" s="165"/>
      <c r="N371" s="167"/>
      <c r="O371" s="151" t="str">
        <f t="shared" ca="1" si="6"/>
        <v/>
      </c>
      <c r="P371" s="117" t="str">
        <f>IF(AND(tbVeiculos[[#This Row],[Marca]]&lt;&gt;"",tbVeiculos[[#This Row],[Placa]]&lt;&gt;""),tbVeiculos[[#This Row],[Marca]]&amp;"_"&amp;tbVeiculos[[#This Row],[Placa]],"")</f>
        <v/>
      </c>
      <c r="Q371" s="138" t="str">
        <f>IF(tbVeiculos[[#This Row],[Veículo]]="","",IFERROR((tbVeiculos[[#This Row],[Maior km]]-tbVeiculos[[#This Row],[Menor km]])/tbVeiculos[[#This Row],[Manutenções]],""))</f>
        <v/>
      </c>
      <c r="R371" s="138" t="str">
        <f>IF(tbVeiculos[[#This Row],[Veículo]]="","",IF(tbVeiculos[[#This Row],[Km de Cadastro]]="",0,tbVeiculos[[#This Row],[Km de Cadastro]]))</f>
        <v/>
      </c>
      <c r="S371" s="138" t="str">
        <f t="array" ref="S37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71" s="138" t="str">
        <f>IF(tbVeiculos[[#This Row],[Veículo]]="","",IFERROR(COUNTIF(tbManutencao[Veículo],tbVeiculos[[#This Row],[Veículo]]),""))</f>
        <v/>
      </c>
    </row>
    <row r="372" spans="2:20" ht="24.95" customHeight="1" x14ac:dyDescent="0.25">
      <c r="B372" s="162"/>
      <c r="C372" s="162"/>
      <c r="D372" s="162"/>
      <c r="E372" s="162"/>
      <c r="F372" s="162"/>
      <c r="G372" s="163"/>
      <c r="H372" s="80" t="str">
        <f>IF(tbVeiculos[[#This Row],[Veículo]]="","",IFERROR(SUMIF(tbFinanciamento[Veículo],tbVeiculos[[#This Row],[Veículo]],tbFinanciamento[Valor pago]),""))</f>
        <v/>
      </c>
      <c r="I372" s="80" t="str">
        <f>IF(tbVeiculos[[#This Row],[Veículo]]="","",IFERROR(tbVeiculos[[#This Row],[Total finaciamento (R$)]]-tbVeiculos[[#This Row],[Total pago (R$)]],0))</f>
        <v/>
      </c>
      <c r="J372" s="164"/>
      <c r="K372" s="165"/>
      <c r="L372" s="165"/>
      <c r="M372" s="165"/>
      <c r="N372" s="167"/>
      <c r="O372" s="151" t="str">
        <f t="shared" ca="1" si="6"/>
        <v/>
      </c>
      <c r="P372" s="117" t="str">
        <f>IF(AND(tbVeiculos[[#This Row],[Marca]]&lt;&gt;"",tbVeiculos[[#This Row],[Placa]]&lt;&gt;""),tbVeiculos[[#This Row],[Marca]]&amp;"_"&amp;tbVeiculos[[#This Row],[Placa]],"")</f>
        <v/>
      </c>
      <c r="Q372" s="138" t="str">
        <f>IF(tbVeiculos[[#This Row],[Veículo]]="","",IFERROR((tbVeiculos[[#This Row],[Maior km]]-tbVeiculos[[#This Row],[Menor km]])/tbVeiculos[[#This Row],[Manutenções]],""))</f>
        <v/>
      </c>
      <c r="R372" s="138" t="str">
        <f>IF(tbVeiculos[[#This Row],[Veículo]]="","",IF(tbVeiculos[[#This Row],[Km de Cadastro]]="",0,tbVeiculos[[#This Row],[Km de Cadastro]]))</f>
        <v/>
      </c>
      <c r="S372" s="138" t="str">
        <f t="array" ref="S37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72" s="138" t="str">
        <f>IF(tbVeiculos[[#This Row],[Veículo]]="","",IFERROR(COUNTIF(tbManutencao[Veículo],tbVeiculos[[#This Row],[Veículo]]),""))</f>
        <v/>
      </c>
    </row>
    <row r="373" spans="2:20" ht="24.95" customHeight="1" x14ac:dyDescent="0.25">
      <c r="B373" s="162"/>
      <c r="C373" s="162"/>
      <c r="D373" s="162"/>
      <c r="E373" s="162"/>
      <c r="F373" s="162"/>
      <c r="G373" s="163"/>
      <c r="H373" s="80" t="str">
        <f>IF(tbVeiculos[[#This Row],[Veículo]]="","",IFERROR(SUMIF(tbFinanciamento[Veículo],tbVeiculos[[#This Row],[Veículo]],tbFinanciamento[Valor pago]),""))</f>
        <v/>
      </c>
      <c r="I373" s="80" t="str">
        <f>IF(tbVeiculos[[#This Row],[Veículo]]="","",IFERROR(tbVeiculos[[#This Row],[Total finaciamento (R$)]]-tbVeiculos[[#This Row],[Total pago (R$)]],0))</f>
        <v/>
      </c>
      <c r="J373" s="164"/>
      <c r="K373" s="165"/>
      <c r="L373" s="165"/>
      <c r="M373" s="165"/>
      <c r="N373" s="167"/>
      <c r="O373" s="151" t="str">
        <f t="shared" ca="1" si="6"/>
        <v/>
      </c>
      <c r="P373" s="117" t="str">
        <f>IF(AND(tbVeiculos[[#This Row],[Marca]]&lt;&gt;"",tbVeiculos[[#This Row],[Placa]]&lt;&gt;""),tbVeiculos[[#This Row],[Marca]]&amp;"_"&amp;tbVeiculos[[#This Row],[Placa]],"")</f>
        <v/>
      </c>
      <c r="Q373" s="138" t="str">
        <f>IF(tbVeiculos[[#This Row],[Veículo]]="","",IFERROR((tbVeiculos[[#This Row],[Maior km]]-tbVeiculos[[#This Row],[Menor km]])/tbVeiculos[[#This Row],[Manutenções]],""))</f>
        <v/>
      </c>
      <c r="R373" s="138" t="str">
        <f>IF(tbVeiculos[[#This Row],[Veículo]]="","",IF(tbVeiculos[[#This Row],[Km de Cadastro]]="",0,tbVeiculos[[#This Row],[Km de Cadastro]]))</f>
        <v/>
      </c>
      <c r="S373" s="138" t="str">
        <f t="array" ref="S37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73" s="138" t="str">
        <f>IF(tbVeiculos[[#This Row],[Veículo]]="","",IFERROR(COUNTIF(tbManutencao[Veículo],tbVeiculos[[#This Row],[Veículo]]),""))</f>
        <v/>
      </c>
    </row>
    <row r="374" spans="2:20" ht="24.95" customHeight="1" x14ac:dyDescent="0.25">
      <c r="B374" s="162"/>
      <c r="C374" s="162"/>
      <c r="D374" s="162"/>
      <c r="E374" s="162"/>
      <c r="F374" s="162"/>
      <c r="G374" s="163"/>
      <c r="H374" s="80" t="str">
        <f>IF(tbVeiculos[[#This Row],[Veículo]]="","",IFERROR(SUMIF(tbFinanciamento[Veículo],tbVeiculos[[#This Row],[Veículo]],tbFinanciamento[Valor pago]),""))</f>
        <v/>
      </c>
      <c r="I374" s="80" t="str">
        <f>IF(tbVeiculos[[#This Row],[Veículo]]="","",IFERROR(tbVeiculos[[#This Row],[Total finaciamento (R$)]]-tbVeiculos[[#This Row],[Total pago (R$)]],0))</f>
        <v/>
      </c>
      <c r="J374" s="164"/>
      <c r="K374" s="165"/>
      <c r="L374" s="165"/>
      <c r="M374" s="165"/>
      <c r="N374" s="167"/>
      <c r="O374" s="151" t="str">
        <f t="shared" ca="1" si="6"/>
        <v/>
      </c>
      <c r="P374" s="117" t="str">
        <f>IF(AND(tbVeiculos[[#This Row],[Marca]]&lt;&gt;"",tbVeiculos[[#This Row],[Placa]]&lt;&gt;""),tbVeiculos[[#This Row],[Marca]]&amp;"_"&amp;tbVeiculos[[#This Row],[Placa]],"")</f>
        <v/>
      </c>
      <c r="Q374" s="138" t="str">
        <f>IF(tbVeiculos[[#This Row],[Veículo]]="","",IFERROR((tbVeiculos[[#This Row],[Maior km]]-tbVeiculos[[#This Row],[Menor km]])/tbVeiculos[[#This Row],[Manutenções]],""))</f>
        <v/>
      </c>
      <c r="R374" s="138" t="str">
        <f>IF(tbVeiculos[[#This Row],[Veículo]]="","",IF(tbVeiculos[[#This Row],[Km de Cadastro]]="",0,tbVeiculos[[#This Row],[Km de Cadastro]]))</f>
        <v/>
      </c>
      <c r="S374" s="138" t="str">
        <f t="array" ref="S37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74" s="138" t="str">
        <f>IF(tbVeiculos[[#This Row],[Veículo]]="","",IFERROR(COUNTIF(tbManutencao[Veículo],tbVeiculos[[#This Row],[Veículo]]),""))</f>
        <v/>
      </c>
    </row>
    <row r="375" spans="2:20" ht="24.95" customHeight="1" x14ac:dyDescent="0.25">
      <c r="B375" s="162"/>
      <c r="C375" s="162"/>
      <c r="D375" s="162"/>
      <c r="E375" s="162"/>
      <c r="F375" s="162"/>
      <c r="G375" s="163"/>
      <c r="H375" s="80" t="str">
        <f>IF(tbVeiculos[[#This Row],[Veículo]]="","",IFERROR(SUMIF(tbFinanciamento[Veículo],tbVeiculos[[#This Row],[Veículo]],tbFinanciamento[Valor pago]),""))</f>
        <v/>
      </c>
      <c r="I375" s="80" t="str">
        <f>IF(tbVeiculos[[#This Row],[Veículo]]="","",IFERROR(tbVeiculos[[#This Row],[Total finaciamento (R$)]]-tbVeiculos[[#This Row],[Total pago (R$)]],0))</f>
        <v/>
      </c>
      <c r="J375" s="164"/>
      <c r="K375" s="165"/>
      <c r="L375" s="165"/>
      <c r="M375" s="165"/>
      <c r="N375" s="167"/>
      <c r="O375" s="151" t="str">
        <f t="shared" ca="1" si="6"/>
        <v/>
      </c>
      <c r="P375" s="117" t="str">
        <f>IF(AND(tbVeiculos[[#This Row],[Marca]]&lt;&gt;"",tbVeiculos[[#This Row],[Placa]]&lt;&gt;""),tbVeiculos[[#This Row],[Marca]]&amp;"_"&amp;tbVeiculos[[#This Row],[Placa]],"")</f>
        <v/>
      </c>
      <c r="Q375" s="138" t="str">
        <f>IF(tbVeiculos[[#This Row],[Veículo]]="","",IFERROR((tbVeiculos[[#This Row],[Maior km]]-tbVeiculos[[#This Row],[Menor km]])/tbVeiculos[[#This Row],[Manutenções]],""))</f>
        <v/>
      </c>
      <c r="R375" s="138" t="str">
        <f>IF(tbVeiculos[[#This Row],[Veículo]]="","",IF(tbVeiculos[[#This Row],[Km de Cadastro]]="",0,tbVeiculos[[#This Row],[Km de Cadastro]]))</f>
        <v/>
      </c>
      <c r="S375" s="138" t="str">
        <f t="array" ref="S37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75" s="138" t="str">
        <f>IF(tbVeiculos[[#This Row],[Veículo]]="","",IFERROR(COUNTIF(tbManutencao[Veículo],tbVeiculos[[#This Row],[Veículo]]),""))</f>
        <v/>
      </c>
    </row>
    <row r="376" spans="2:20" ht="24.95" customHeight="1" x14ac:dyDescent="0.25">
      <c r="B376" s="162"/>
      <c r="C376" s="162"/>
      <c r="D376" s="162"/>
      <c r="E376" s="162"/>
      <c r="F376" s="162"/>
      <c r="G376" s="163"/>
      <c r="H376" s="80" t="str">
        <f>IF(tbVeiculos[[#This Row],[Veículo]]="","",IFERROR(SUMIF(tbFinanciamento[Veículo],tbVeiculos[[#This Row],[Veículo]],tbFinanciamento[Valor pago]),""))</f>
        <v/>
      </c>
      <c r="I376" s="80" t="str">
        <f>IF(tbVeiculos[[#This Row],[Veículo]]="","",IFERROR(tbVeiculos[[#This Row],[Total finaciamento (R$)]]-tbVeiculos[[#This Row],[Total pago (R$)]],0))</f>
        <v/>
      </c>
      <c r="J376" s="164"/>
      <c r="K376" s="165"/>
      <c r="L376" s="165"/>
      <c r="M376" s="165"/>
      <c r="N376" s="167"/>
      <c r="O376" s="151" t="str">
        <f t="shared" ca="1" si="6"/>
        <v/>
      </c>
      <c r="P376" s="117" t="str">
        <f>IF(AND(tbVeiculos[[#This Row],[Marca]]&lt;&gt;"",tbVeiculos[[#This Row],[Placa]]&lt;&gt;""),tbVeiculos[[#This Row],[Marca]]&amp;"_"&amp;tbVeiculos[[#This Row],[Placa]],"")</f>
        <v/>
      </c>
      <c r="Q376" s="138" t="str">
        <f>IF(tbVeiculos[[#This Row],[Veículo]]="","",IFERROR((tbVeiculos[[#This Row],[Maior km]]-tbVeiculos[[#This Row],[Menor km]])/tbVeiculos[[#This Row],[Manutenções]],""))</f>
        <v/>
      </c>
      <c r="R376" s="138" t="str">
        <f>IF(tbVeiculos[[#This Row],[Veículo]]="","",IF(tbVeiculos[[#This Row],[Km de Cadastro]]="",0,tbVeiculos[[#This Row],[Km de Cadastro]]))</f>
        <v/>
      </c>
      <c r="S376" s="138" t="str">
        <f t="array" ref="S37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76" s="138" t="str">
        <f>IF(tbVeiculos[[#This Row],[Veículo]]="","",IFERROR(COUNTIF(tbManutencao[Veículo],tbVeiculos[[#This Row],[Veículo]]),""))</f>
        <v/>
      </c>
    </row>
    <row r="377" spans="2:20" ht="24.95" customHeight="1" x14ac:dyDescent="0.25">
      <c r="B377" s="162"/>
      <c r="C377" s="162"/>
      <c r="D377" s="162"/>
      <c r="E377" s="162"/>
      <c r="F377" s="162"/>
      <c r="G377" s="163"/>
      <c r="H377" s="80" t="str">
        <f>IF(tbVeiculos[[#This Row],[Veículo]]="","",IFERROR(SUMIF(tbFinanciamento[Veículo],tbVeiculos[[#This Row],[Veículo]],tbFinanciamento[Valor pago]),""))</f>
        <v/>
      </c>
      <c r="I377" s="80" t="str">
        <f>IF(tbVeiculos[[#This Row],[Veículo]]="","",IFERROR(tbVeiculos[[#This Row],[Total finaciamento (R$)]]-tbVeiculos[[#This Row],[Total pago (R$)]],0))</f>
        <v/>
      </c>
      <c r="J377" s="164"/>
      <c r="K377" s="165"/>
      <c r="L377" s="165"/>
      <c r="M377" s="165"/>
      <c r="N377" s="167"/>
      <c r="O377" s="151" t="str">
        <f t="shared" ca="1" si="6"/>
        <v/>
      </c>
      <c r="P377" s="117" t="str">
        <f>IF(AND(tbVeiculos[[#This Row],[Marca]]&lt;&gt;"",tbVeiculos[[#This Row],[Placa]]&lt;&gt;""),tbVeiculos[[#This Row],[Marca]]&amp;"_"&amp;tbVeiculos[[#This Row],[Placa]],"")</f>
        <v/>
      </c>
      <c r="Q377" s="138" t="str">
        <f>IF(tbVeiculos[[#This Row],[Veículo]]="","",IFERROR((tbVeiculos[[#This Row],[Maior km]]-tbVeiculos[[#This Row],[Menor km]])/tbVeiculos[[#This Row],[Manutenções]],""))</f>
        <v/>
      </c>
      <c r="R377" s="138" t="str">
        <f>IF(tbVeiculos[[#This Row],[Veículo]]="","",IF(tbVeiculos[[#This Row],[Km de Cadastro]]="",0,tbVeiculos[[#This Row],[Km de Cadastro]]))</f>
        <v/>
      </c>
      <c r="S377" s="138" t="str">
        <f t="array" ref="S37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77" s="138" t="str">
        <f>IF(tbVeiculos[[#This Row],[Veículo]]="","",IFERROR(COUNTIF(tbManutencao[Veículo],tbVeiculos[[#This Row],[Veículo]]),""))</f>
        <v/>
      </c>
    </row>
    <row r="378" spans="2:20" ht="24.95" customHeight="1" x14ac:dyDescent="0.25">
      <c r="B378" s="162"/>
      <c r="C378" s="162"/>
      <c r="D378" s="162"/>
      <c r="E378" s="162"/>
      <c r="F378" s="162"/>
      <c r="G378" s="163"/>
      <c r="H378" s="80" t="str">
        <f>IF(tbVeiculos[[#This Row],[Veículo]]="","",IFERROR(SUMIF(tbFinanciamento[Veículo],tbVeiculos[[#This Row],[Veículo]],tbFinanciamento[Valor pago]),""))</f>
        <v/>
      </c>
      <c r="I378" s="80" t="str">
        <f>IF(tbVeiculos[[#This Row],[Veículo]]="","",IFERROR(tbVeiculos[[#This Row],[Total finaciamento (R$)]]-tbVeiculos[[#This Row],[Total pago (R$)]],0))</f>
        <v/>
      </c>
      <c r="J378" s="164"/>
      <c r="K378" s="165"/>
      <c r="L378" s="165"/>
      <c r="M378" s="165"/>
      <c r="N378" s="167"/>
      <c r="O378" s="151" t="str">
        <f t="shared" ca="1" si="6"/>
        <v/>
      </c>
      <c r="P378" s="117" t="str">
        <f>IF(AND(tbVeiculos[[#This Row],[Marca]]&lt;&gt;"",tbVeiculos[[#This Row],[Placa]]&lt;&gt;""),tbVeiculos[[#This Row],[Marca]]&amp;"_"&amp;tbVeiculos[[#This Row],[Placa]],"")</f>
        <v/>
      </c>
      <c r="Q378" s="138" t="str">
        <f>IF(tbVeiculos[[#This Row],[Veículo]]="","",IFERROR((tbVeiculos[[#This Row],[Maior km]]-tbVeiculos[[#This Row],[Menor km]])/tbVeiculos[[#This Row],[Manutenções]],""))</f>
        <v/>
      </c>
      <c r="R378" s="138" t="str">
        <f>IF(tbVeiculos[[#This Row],[Veículo]]="","",IF(tbVeiculos[[#This Row],[Km de Cadastro]]="",0,tbVeiculos[[#This Row],[Km de Cadastro]]))</f>
        <v/>
      </c>
      <c r="S378" s="138" t="str">
        <f t="array" ref="S37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78" s="138" t="str">
        <f>IF(tbVeiculos[[#This Row],[Veículo]]="","",IFERROR(COUNTIF(tbManutencao[Veículo],tbVeiculos[[#This Row],[Veículo]]),""))</f>
        <v/>
      </c>
    </row>
    <row r="379" spans="2:20" ht="24.95" customHeight="1" x14ac:dyDescent="0.25">
      <c r="B379" s="162"/>
      <c r="C379" s="162"/>
      <c r="D379" s="162"/>
      <c r="E379" s="162"/>
      <c r="F379" s="162"/>
      <c r="G379" s="163"/>
      <c r="H379" s="80" t="str">
        <f>IF(tbVeiculos[[#This Row],[Veículo]]="","",IFERROR(SUMIF(tbFinanciamento[Veículo],tbVeiculos[[#This Row],[Veículo]],tbFinanciamento[Valor pago]),""))</f>
        <v/>
      </c>
      <c r="I379" s="80" t="str">
        <f>IF(tbVeiculos[[#This Row],[Veículo]]="","",IFERROR(tbVeiculos[[#This Row],[Total finaciamento (R$)]]-tbVeiculos[[#This Row],[Total pago (R$)]],0))</f>
        <v/>
      </c>
      <c r="J379" s="164"/>
      <c r="K379" s="165"/>
      <c r="L379" s="165"/>
      <c r="M379" s="165"/>
      <c r="N379" s="167"/>
      <c r="O379" s="151" t="str">
        <f t="shared" ca="1" si="6"/>
        <v/>
      </c>
      <c r="P379" s="117" t="str">
        <f>IF(AND(tbVeiculos[[#This Row],[Marca]]&lt;&gt;"",tbVeiculos[[#This Row],[Placa]]&lt;&gt;""),tbVeiculos[[#This Row],[Marca]]&amp;"_"&amp;tbVeiculos[[#This Row],[Placa]],"")</f>
        <v/>
      </c>
      <c r="Q379" s="138" t="str">
        <f>IF(tbVeiculos[[#This Row],[Veículo]]="","",IFERROR((tbVeiculos[[#This Row],[Maior km]]-tbVeiculos[[#This Row],[Menor km]])/tbVeiculos[[#This Row],[Manutenções]],""))</f>
        <v/>
      </c>
      <c r="R379" s="138" t="str">
        <f>IF(tbVeiculos[[#This Row],[Veículo]]="","",IF(tbVeiculos[[#This Row],[Km de Cadastro]]="",0,tbVeiculos[[#This Row],[Km de Cadastro]]))</f>
        <v/>
      </c>
      <c r="S379" s="138" t="str">
        <f t="array" ref="S37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79" s="138" t="str">
        <f>IF(tbVeiculos[[#This Row],[Veículo]]="","",IFERROR(COUNTIF(tbManutencao[Veículo],tbVeiculos[[#This Row],[Veículo]]),""))</f>
        <v/>
      </c>
    </row>
    <row r="380" spans="2:20" ht="24.95" customHeight="1" x14ac:dyDescent="0.25">
      <c r="B380" s="162"/>
      <c r="C380" s="162"/>
      <c r="D380" s="162"/>
      <c r="E380" s="162"/>
      <c r="F380" s="162"/>
      <c r="G380" s="163"/>
      <c r="H380" s="80" t="str">
        <f>IF(tbVeiculos[[#This Row],[Veículo]]="","",IFERROR(SUMIF(tbFinanciamento[Veículo],tbVeiculos[[#This Row],[Veículo]],tbFinanciamento[Valor pago]),""))</f>
        <v/>
      </c>
      <c r="I380" s="80" t="str">
        <f>IF(tbVeiculos[[#This Row],[Veículo]]="","",IFERROR(tbVeiculos[[#This Row],[Total finaciamento (R$)]]-tbVeiculos[[#This Row],[Total pago (R$)]],0))</f>
        <v/>
      </c>
      <c r="J380" s="164"/>
      <c r="K380" s="165"/>
      <c r="L380" s="165"/>
      <c r="M380" s="165"/>
      <c r="N380" s="167"/>
      <c r="O380" s="151" t="str">
        <f t="shared" ca="1" si="6"/>
        <v/>
      </c>
      <c r="P380" s="117" t="str">
        <f>IF(AND(tbVeiculos[[#This Row],[Marca]]&lt;&gt;"",tbVeiculos[[#This Row],[Placa]]&lt;&gt;""),tbVeiculos[[#This Row],[Marca]]&amp;"_"&amp;tbVeiculos[[#This Row],[Placa]],"")</f>
        <v/>
      </c>
      <c r="Q380" s="138" t="str">
        <f>IF(tbVeiculos[[#This Row],[Veículo]]="","",IFERROR((tbVeiculos[[#This Row],[Maior km]]-tbVeiculos[[#This Row],[Menor km]])/tbVeiculos[[#This Row],[Manutenções]],""))</f>
        <v/>
      </c>
      <c r="R380" s="138" t="str">
        <f>IF(tbVeiculos[[#This Row],[Veículo]]="","",IF(tbVeiculos[[#This Row],[Km de Cadastro]]="",0,tbVeiculos[[#This Row],[Km de Cadastro]]))</f>
        <v/>
      </c>
      <c r="S380" s="138" t="str">
        <f t="array" ref="S38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80" s="138" t="str">
        <f>IF(tbVeiculos[[#This Row],[Veículo]]="","",IFERROR(COUNTIF(tbManutencao[Veículo],tbVeiculos[[#This Row],[Veículo]]),""))</f>
        <v/>
      </c>
    </row>
    <row r="381" spans="2:20" ht="24.95" customHeight="1" x14ac:dyDescent="0.25">
      <c r="B381" s="162"/>
      <c r="C381" s="162"/>
      <c r="D381" s="162"/>
      <c r="E381" s="162"/>
      <c r="F381" s="162"/>
      <c r="G381" s="163"/>
      <c r="H381" s="80" t="str">
        <f>IF(tbVeiculos[[#This Row],[Veículo]]="","",IFERROR(SUMIF(tbFinanciamento[Veículo],tbVeiculos[[#This Row],[Veículo]],tbFinanciamento[Valor pago]),""))</f>
        <v/>
      </c>
      <c r="I381" s="80" t="str">
        <f>IF(tbVeiculos[[#This Row],[Veículo]]="","",IFERROR(tbVeiculos[[#This Row],[Total finaciamento (R$)]]-tbVeiculos[[#This Row],[Total pago (R$)]],0))</f>
        <v/>
      </c>
      <c r="J381" s="164"/>
      <c r="K381" s="165"/>
      <c r="L381" s="165"/>
      <c r="M381" s="165"/>
      <c r="N381" s="167"/>
      <c r="O381" s="151" t="str">
        <f t="shared" ca="1" si="6"/>
        <v/>
      </c>
      <c r="P381" s="117" t="str">
        <f>IF(AND(tbVeiculos[[#This Row],[Marca]]&lt;&gt;"",tbVeiculos[[#This Row],[Placa]]&lt;&gt;""),tbVeiculos[[#This Row],[Marca]]&amp;"_"&amp;tbVeiculos[[#This Row],[Placa]],"")</f>
        <v/>
      </c>
      <c r="Q381" s="138" t="str">
        <f>IF(tbVeiculos[[#This Row],[Veículo]]="","",IFERROR((tbVeiculos[[#This Row],[Maior km]]-tbVeiculos[[#This Row],[Menor km]])/tbVeiculos[[#This Row],[Manutenções]],""))</f>
        <v/>
      </c>
      <c r="R381" s="138" t="str">
        <f>IF(tbVeiculos[[#This Row],[Veículo]]="","",IF(tbVeiculos[[#This Row],[Km de Cadastro]]="",0,tbVeiculos[[#This Row],[Km de Cadastro]]))</f>
        <v/>
      </c>
      <c r="S381" s="138" t="str">
        <f t="array" ref="S38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81" s="138" t="str">
        <f>IF(tbVeiculos[[#This Row],[Veículo]]="","",IFERROR(COUNTIF(tbManutencao[Veículo],tbVeiculos[[#This Row],[Veículo]]),""))</f>
        <v/>
      </c>
    </row>
    <row r="382" spans="2:20" ht="24.95" customHeight="1" x14ac:dyDescent="0.25">
      <c r="B382" s="162"/>
      <c r="C382" s="162"/>
      <c r="D382" s="162"/>
      <c r="E382" s="162"/>
      <c r="F382" s="162"/>
      <c r="G382" s="163"/>
      <c r="H382" s="80" t="str">
        <f>IF(tbVeiculos[[#This Row],[Veículo]]="","",IFERROR(SUMIF(tbFinanciamento[Veículo],tbVeiculos[[#This Row],[Veículo]],tbFinanciamento[Valor pago]),""))</f>
        <v/>
      </c>
      <c r="I382" s="80" t="str">
        <f>IF(tbVeiculos[[#This Row],[Veículo]]="","",IFERROR(tbVeiculos[[#This Row],[Total finaciamento (R$)]]-tbVeiculos[[#This Row],[Total pago (R$)]],0))</f>
        <v/>
      </c>
      <c r="J382" s="164"/>
      <c r="K382" s="165"/>
      <c r="L382" s="165"/>
      <c r="M382" s="165"/>
      <c r="N382" s="167"/>
      <c r="O382" s="151" t="str">
        <f t="shared" ca="1" si="6"/>
        <v/>
      </c>
      <c r="P382" s="117" t="str">
        <f>IF(AND(tbVeiculos[[#This Row],[Marca]]&lt;&gt;"",tbVeiculos[[#This Row],[Placa]]&lt;&gt;""),tbVeiculos[[#This Row],[Marca]]&amp;"_"&amp;tbVeiculos[[#This Row],[Placa]],"")</f>
        <v/>
      </c>
      <c r="Q382" s="138" t="str">
        <f>IF(tbVeiculos[[#This Row],[Veículo]]="","",IFERROR((tbVeiculos[[#This Row],[Maior km]]-tbVeiculos[[#This Row],[Menor km]])/tbVeiculos[[#This Row],[Manutenções]],""))</f>
        <v/>
      </c>
      <c r="R382" s="138" t="str">
        <f>IF(tbVeiculos[[#This Row],[Veículo]]="","",IF(tbVeiculos[[#This Row],[Km de Cadastro]]="",0,tbVeiculos[[#This Row],[Km de Cadastro]]))</f>
        <v/>
      </c>
      <c r="S382" s="138" t="str">
        <f t="array" ref="S38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82" s="138" t="str">
        <f>IF(tbVeiculos[[#This Row],[Veículo]]="","",IFERROR(COUNTIF(tbManutencao[Veículo],tbVeiculos[[#This Row],[Veículo]]),""))</f>
        <v/>
      </c>
    </row>
    <row r="383" spans="2:20" ht="24.95" customHeight="1" x14ac:dyDescent="0.25">
      <c r="B383" s="162"/>
      <c r="C383" s="162"/>
      <c r="D383" s="162"/>
      <c r="E383" s="162"/>
      <c r="F383" s="162"/>
      <c r="G383" s="163"/>
      <c r="H383" s="80" t="str">
        <f>IF(tbVeiculos[[#This Row],[Veículo]]="","",IFERROR(SUMIF(tbFinanciamento[Veículo],tbVeiculos[[#This Row],[Veículo]],tbFinanciamento[Valor pago]),""))</f>
        <v/>
      </c>
      <c r="I383" s="80" t="str">
        <f>IF(tbVeiculos[[#This Row],[Veículo]]="","",IFERROR(tbVeiculos[[#This Row],[Total finaciamento (R$)]]-tbVeiculos[[#This Row],[Total pago (R$)]],0))</f>
        <v/>
      </c>
      <c r="J383" s="164"/>
      <c r="K383" s="165"/>
      <c r="L383" s="165"/>
      <c r="M383" s="165"/>
      <c r="N383" s="167"/>
      <c r="O383" s="151" t="str">
        <f t="shared" ca="1" si="6"/>
        <v/>
      </c>
      <c r="P383" s="117" t="str">
        <f>IF(AND(tbVeiculos[[#This Row],[Marca]]&lt;&gt;"",tbVeiculos[[#This Row],[Placa]]&lt;&gt;""),tbVeiculos[[#This Row],[Marca]]&amp;"_"&amp;tbVeiculos[[#This Row],[Placa]],"")</f>
        <v/>
      </c>
      <c r="Q383" s="138" t="str">
        <f>IF(tbVeiculos[[#This Row],[Veículo]]="","",IFERROR((tbVeiculos[[#This Row],[Maior km]]-tbVeiculos[[#This Row],[Menor km]])/tbVeiculos[[#This Row],[Manutenções]],""))</f>
        <v/>
      </c>
      <c r="R383" s="138" t="str">
        <f>IF(tbVeiculos[[#This Row],[Veículo]]="","",IF(tbVeiculos[[#This Row],[Km de Cadastro]]="",0,tbVeiculos[[#This Row],[Km de Cadastro]]))</f>
        <v/>
      </c>
      <c r="S383" s="138" t="str">
        <f t="array" ref="S38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83" s="138" t="str">
        <f>IF(tbVeiculos[[#This Row],[Veículo]]="","",IFERROR(COUNTIF(tbManutencao[Veículo],tbVeiculos[[#This Row],[Veículo]]),""))</f>
        <v/>
      </c>
    </row>
    <row r="384" spans="2:20" ht="24.95" customHeight="1" x14ac:dyDescent="0.25">
      <c r="B384" s="162"/>
      <c r="C384" s="162"/>
      <c r="D384" s="162"/>
      <c r="E384" s="162"/>
      <c r="F384" s="162"/>
      <c r="G384" s="163"/>
      <c r="H384" s="80" t="str">
        <f>IF(tbVeiculos[[#This Row],[Veículo]]="","",IFERROR(SUMIF(tbFinanciamento[Veículo],tbVeiculos[[#This Row],[Veículo]],tbFinanciamento[Valor pago]),""))</f>
        <v/>
      </c>
      <c r="I384" s="80" t="str">
        <f>IF(tbVeiculos[[#This Row],[Veículo]]="","",IFERROR(tbVeiculos[[#This Row],[Total finaciamento (R$)]]-tbVeiculos[[#This Row],[Total pago (R$)]],0))</f>
        <v/>
      </c>
      <c r="J384" s="164"/>
      <c r="K384" s="165"/>
      <c r="L384" s="165"/>
      <c r="M384" s="165"/>
      <c r="N384" s="167"/>
      <c r="O384" s="151" t="str">
        <f t="shared" ca="1" si="6"/>
        <v/>
      </c>
      <c r="P384" s="117" t="str">
        <f>IF(AND(tbVeiculos[[#This Row],[Marca]]&lt;&gt;"",tbVeiculos[[#This Row],[Placa]]&lt;&gt;""),tbVeiculos[[#This Row],[Marca]]&amp;"_"&amp;tbVeiculos[[#This Row],[Placa]],"")</f>
        <v/>
      </c>
      <c r="Q384" s="138" t="str">
        <f>IF(tbVeiculos[[#This Row],[Veículo]]="","",IFERROR((tbVeiculos[[#This Row],[Maior km]]-tbVeiculos[[#This Row],[Menor km]])/tbVeiculos[[#This Row],[Manutenções]],""))</f>
        <v/>
      </c>
      <c r="R384" s="138" t="str">
        <f>IF(tbVeiculos[[#This Row],[Veículo]]="","",IF(tbVeiculos[[#This Row],[Km de Cadastro]]="",0,tbVeiculos[[#This Row],[Km de Cadastro]]))</f>
        <v/>
      </c>
      <c r="S384" s="138" t="str">
        <f t="array" ref="S38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84" s="138" t="str">
        <f>IF(tbVeiculos[[#This Row],[Veículo]]="","",IFERROR(COUNTIF(tbManutencao[Veículo],tbVeiculos[[#This Row],[Veículo]]),""))</f>
        <v/>
      </c>
    </row>
    <row r="385" spans="2:20" ht="24.95" customHeight="1" x14ac:dyDescent="0.25">
      <c r="B385" s="162"/>
      <c r="C385" s="162"/>
      <c r="D385" s="162"/>
      <c r="E385" s="162"/>
      <c r="F385" s="162"/>
      <c r="G385" s="163"/>
      <c r="H385" s="80" t="str">
        <f>IF(tbVeiculos[[#This Row],[Veículo]]="","",IFERROR(SUMIF(tbFinanciamento[Veículo],tbVeiculos[[#This Row],[Veículo]],tbFinanciamento[Valor pago]),""))</f>
        <v/>
      </c>
      <c r="I385" s="80" t="str">
        <f>IF(tbVeiculos[[#This Row],[Veículo]]="","",IFERROR(tbVeiculos[[#This Row],[Total finaciamento (R$)]]-tbVeiculos[[#This Row],[Total pago (R$)]],0))</f>
        <v/>
      </c>
      <c r="J385" s="164"/>
      <c r="K385" s="165"/>
      <c r="L385" s="165"/>
      <c r="M385" s="165"/>
      <c r="N385" s="167"/>
      <c r="O385" s="151" t="str">
        <f t="shared" ca="1" si="6"/>
        <v/>
      </c>
      <c r="P385" s="117" t="str">
        <f>IF(AND(tbVeiculos[[#This Row],[Marca]]&lt;&gt;"",tbVeiculos[[#This Row],[Placa]]&lt;&gt;""),tbVeiculos[[#This Row],[Marca]]&amp;"_"&amp;tbVeiculos[[#This Row],[Placa]],"")</f>
        <v/>
      </c>
      <c r="Q385" s="138" t="str">
        <f>IF(tbVeiculos[[#This Row],[Veículo]]="","",IFERROR((tbVeiculos[[#This Row],[Maior km]]-tbVeiculos[[#This Row],[Menor km]])/tbVeiculos[[#This Row],[Manutenções]],""))</f>
        <v/>
      </c>
      <c r="R385" s="138" t="str">
        <f>IF(tbVeiculos[[#This Row],[Veículo]]="","",IF(tbVeiculos[[#This Row],[Km de Cadastro]]="",0,tbVeiculos[[#This Row],[Km de Cadastro]]))</f>
        <v/>
      </c>
      <c r="S385" s="138" t="str">
        <f t="array" ref="S38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85" s="138" t="str">
        <f>IF(tbVeiculos[[#This Row],[Veículo]]="","",IFERROR(COUNTIF(tbManutencao[Veículo],tbVeiculos[[#This Row],[Veículo]]),""))</f>
        <v/>
      </c>
    </row>
    <row r="386" spans="2:20" ht="24.95" customHeight="1" x14ac:dyDescent="0.25">
      <c r="B386" s="162"/>
      <c r="C386" s="162"/>
      <c r="D386" s="162"/>
      <c r="E386" s="162"/>
      <c r="F386" s="162"/>
      <c r="G386" s="163"/>
      <c r="H386" s="80" t="str">
        <f>IF(tbVeiculos[[#This Row],[Veículo]]="","",IFERROR(SUMIF(tbFinanciamento[Veículo],tbVeiculos[[#This Row],[Veículo]],tbFinanciamento[Valor pago]),""))</f>
        <v/>
      </c>
      <c r="I386" s="80" t="str">
        <f>IF(tbVeiculos[[#This Row],[Veículo]]="","",IFERROR(tbVeiculos[[#This Row],[Total finaciamento (R$)]]-tbVeiculos[[#This Row],[Total pago (R$)]],0))</f>
        <v/>
      </c>
      <c r="J386" s="164"/>
      <c r="K386" s="165"/>
      <c r="L386" s="165"/>
      <c r="M386" s="165"/>
      <c r="N386" s="167"/>
      <c r="O386" s="151" t="str">
        <f t="shared" ca="1" si="6"/>
        <v/>
      </c>
      <c r="P386" s="117" t="str">
        <f>IF(AND(tbVeiculos[[#This Row],[Marca]]&lt;&gt;"",tbVeiculos[[#This Row],[Placa]]&lt;&gt;""),tbVeiculos[[#This Row],[Marca]]&amp;"_"&amp;tbVeiculos[[#This Row],[Placa]],"")</f>
        <v/>
      </c>
      <c r="Q386" s="138" t="str">
        <f>IF(tbVeiculos[[#This Row],[Veículo]]="","",IFERROR((tbVeiculos[[#This Row],[Maior km]]-tbVeiculos[[#This Row],[Menor km]])/tbVeiculos[[#This Row],[Manutenções]],""))</f>
        <v/>
      </c>
      <c r="R386" s="138" t="str">
        <f>IF(tbVeiculos[[#This Row],[Veículo]]="","",IF(tbVeiculos[[#This Row],[Km de Cadastro]]="",0,tbVeiculos[[#This Row],[Km de Cadastro]]))</f>
        <v/>
      </c>
      <c r="S386" s="138" t="str">
        <f t="array" ref="S38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86" s="138" t="str">
        <f>IF(tbVeiculos[[#This Row],[Veículo]]="","",IFERROR(COUNTIF(tbManutencao[Veículo],tbVeiculos[[#This Row],[Veículo]]),""))</f>
        <v/>
      </c>
    </row>
    <row r="387" spans="2:20" ht="24.95" customHeight="1" x14ac:dyDescent="0.25">
      <c r="B387" s="162"/>
      <c r="C387" s="162"/>
      <c r="D387" s="162"/>
      <c r="E387" s="162"/>
      <c r="F387" s="162"/>
      <c r="G387" s="163"/>
      <c r="H387" s="80" t="str">
        <f>IF(tbVeiculos[[#This Row],[Veículo]]="","",IFERROR(SUMIF(tbFinanciamento[Veículo],tbVeiculos[[#This Row],[Veículo]],tbFinanciamento[Valor pago]),""))</f>
        <v/>
      </c>
      <c r="I387" s="80" t="str">
        <f>IF(tbVeiculos[[#This Row],[Veículo]]="","",IFERROR(tbVeiculos[[#This Row],[Total finaciamento (R$)]]-tbVeiculos[[#This Row],[Total pago (R$)]],0))</f>
        <v/>
      </c>
      <c r="J387" s="164"/>
      <c r="K387" s="165"/>
      <c r="L387" s="165"/>
      <c r="M387" s="165"/>
      <c r="N387" s="167"/>
      <c r="O387" s="151" t="str">
        <f t="shared" ca="1" si="6"/>
        <v/>
      </c>
      <c r="P387" s="117" t="str">
        <f>IF(AND(tbVeiculos[[#This Row],[Marca]]&lt;&gt;"",tbVeiculos[[#This Row],[Placa]]&lt;&gt;""),tbVeiculos[[#This Row],[Marca]]&amp;"_"&amp;tbVeiculos[[#This Row],[Placa]],"")</f>
        <v/>
      </c>
      <c r="Q387" s="138" t="str">
        <f>IF(tbVeiculos[[#This Row],[Veículo]]="","",IFERROR((tbVeiculos[[#This Row],[Maior km]]-tbVeiculos[[#This Row],[Menor km]])/tbVeiculos[[#This Row],[Manutenções]],""))</f>
        <v/>
      </c>
      <c r="R387" s="138" t="str">
        <f>IF(tbVeiculos[[#This Row],[Veículo]]="","",IF(tbVeiculos[[#This Row],[Km de Cadastro]]="",0,tbVeiculos[[#This Row],[Km de Cadastro]]))</f>
        <v/>
      </c>
      <c r="S387" s="138" t="str">
        <f t="array" ref="S38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87" s="138" t="str">
        <f>IF(tbVeiculos[[#This Row],[Veículo]]="","",IFERROR(COUNTIF(tbManutencao[Veículo],tbVeiculos[[#This Row],[Veículo]]),""))</f>
        <v/>
      </c>
    </row>
    <row r="388" spans="2:20" ht="24.95" customHeight="1" x14ac:dyDescent="0.25">
      <c r="B388" s="162"/>
      <c r="C388" s="162"/>
      <c r="D388" s="162"/>
      <c r="E388" s="162"/>
      <c r="F388" s="162"/>
      <c r="G388" s="163"/>
      <c r="H388" s="80" t="str">
        <f>IF(tbVeiculos[[#This Row],[Veículo]]="","",IFERROR(SUMIF(tbFinanciamento[Veículo],tbVeiculos[[#This Row],[Veículo]],tbFinanciamento[Valor pago]),""))</f>
        <v/>
      </c>
      <c r="I388" s="80" t="str">
        <f>IF(tbVeiculos[[#This Row],[Veículo]]="","",IFERROR(tbVeiculos[[#This Row],[Total finaciamento (R$)]]-tbVeiculos[[#This Row],[Total pago (R$)]],0))</f>
        <v/>
      </c>
      <c r="J388" s="164"/>
      <c r="K388" s="165"/>
      <c r="L388" s="165"/>
      <c r="M388" s="165"/>
      <c r="N388" s="167"/>
      <c r="O388" s="151" t="str">
        <f t="shared" ca="1" si="6"/>
        <v/>
      </c>
      <c r="P388" s="117" t="str">
        <f>IF(AND(tbVeiculos[[#This Row],[Marca]]&lt;&gt;"",tbVeiculos[[#This Row],[Placa]]&lt;&gt;""),tbVeiculos[[#This Row],[Marca]]&amp;"_"&amp;tbVeiculos[[#This Row],[Placa]],"")</f>
        <v/>
      </c>
      <c r="Q388" s="138" t="str">
        <f>IF(tbVeiculos[[#This Row],[Veículo]]="","",IFERROR((tbVeiculos[[#This Row],[Maior km]]-tbVeiculos[[#This Row],[Menor km]])/tbVeiculos[[#This Row],[Manutenções]],""))</f>
        <v/>
      </c>
      <c r="R388" s="138" t="str">
        <f>IF(tbVeiculos[[#This Row],[Veículo]]="","",IF(tbVeiculos[[#This Row],[Km de Cadastro]]="",0,tbVeiculos[[#This Row],[Km de Cadastro]]))</f>
        <v/>
      </c>
      <c r="S388" s="138" t="str">
        <f t="array" ref="S38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88" s="138" t="str">
        <f>IF(tbVeiculos[[#This Row],[Veículo]]="","",IFERROR(COUNTIF(tbManutencao[Veículo],tbVeiculos[[#This Row],[Veículo]]),""))</f>
        <v/>
      </c>
    </row>
    <row r="389" spans="2:20" ht="24.95" customHeight="1" x14ac:dyDescent="0.25">
      <c r="B389" s="162"/>
      <c r="C389" s="162"/>
      <c r="D389" s="162"/>
      <c r="E389" s="162"/>
      <c r="F389" s="162"/>
      <c r="G389" s="163"/>
      <c r="H389" s="80" t="str">
        <f>IF(tbVeiculos[[#This Row],[Veículo]]="","",IFERROR(SUMIF(tbFinanciamento[Veículo],tbVeiculos[[#This Row],[Veículo]],tbFinanciamento[Valor pago]),""))</f>
        <v/>
      </c>
      <c r="I389" s="80" t="str">
        <f>IF(tbVeiculos[[#This Row],[Veículo]]="","",IFERROR(tbVeiculos[[#This Row],[Total finaciamento (R$)]]-tbVeiculos[[#This Row],[Total pago (R$)]],0))</f>
        <v/>
      </c>
      <c r="J389" s="164"/>
      <c r="K389" s="165"/>
      <c r="L389" s="165"/>
      <c r="M389" s="165"/>
      <c r="N389" s="167"/>
      <c r="O389" s="151" t="str">
        <f t="shared" ca="1" si="6"/>
        <v/>
      </c>
      <c r="P389" s="117" t="str">
        <f>IF(AND(tbVeiculos[[#This Row],[Marca]]&lt;&gt;"",tbVeiculos[[#This Row],[Placa]]&lt;&gt;""),tbVeiculos[[#This Row],[Marca]]&amp;"_"&amp;tbVeiculos[[#This Row],[Placa]],"")</f>
        <v/>
      </c>
      <c r="Q389" s="138" t="str">
        <f>IF(tbVeiculos[[#This Row],[Veículo]]="","",IFERROR((tbVeiculos[[#This Row],[Maior km]]-tbVeiculos[[#This Row],[Menor km]])/tbVeiculos[[#This Row],[Manutenções]],""))</f>
        <v/>
      </c>
      <c r="R389" s="138" t="str">
        <f>IF(tbVeiculos[[#This Row],[Veículo]]="","",IF(tbVeiculos[[#This Row],[Km de Cadastro]]="",0,tbVeiculos[[#This Row],[Km de Cadastro]]))</f>
        <v/>
      </c>
      <c r="S389" s="138" t="str">
        <f t="array" ref="S38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89" s="138" t="str">
        <f>IF(tbVeiculos[[#This Row],[Veículo]]="","",IFERROR(COUNTIF(tbManutencao[Veículo],tbVeiculos[[#This Row],[Veículo]]),""))</f>
        <v/>
      </c>
    </row>
    <row r="390" spans="2:20" ht="24.95" customHeight="1" x14ac:dyDescent="0.25">
      <c r="B390" s="162"/>
      <c r="C390" s="162"/>
      <c r="D390" s="162"/>
      <c r="E390" s="162"/>
      <c r="F390" s="162"/>
      <c r="G390" s="163"/>
      <c r="H390" s="80" t="str">
        <f>IF(tbVeiculos[[#This Row],[Veículo]]="","",IFERROR(SUMIF(tbFinanciamento[Veículo],tbVeiculos[[#This Row],[Veículo]],tbFinanciamento[Valor pago]),""))</f>
        <v/>
      </c>
      <c r="I390" s="80" t="str">
        <f>IF(tbVeiculos[[#This Row],[Veículo]]="","",IFERROR(tbVeiculos[[#This Row],[Total finaciamento (R$)]]-tbVeiculos[[#This Row],[Total pago (R$)]],0))</f>
        <v/>
      </c>
      <c r="J390" s="164"/>
      <c r="K390" s="165"/>
      <c r="L390" s="165"/>
      <c r="M390" s="165"/>
      <c r="N390" s="167"/>
      <c r="O390" s="151" t="str">
        <f t="shared" ca="1" si="6"/>
        <v/>
      </c>
      <c r="P390" s="117" t="str">
        <f>IF(AND(tbVeiculos[[#This Row],[Marca]]&lt;&gt;"",tbVeiculos[[#This Row],[Placa]]&lt;&gt;""),tbVeiculos[[#This Row],[Marca]]&amp;"_"&amp;tbVeiculos[[#This Row],[Placa]],"")</f>
        <v/>
      </c>
      <c r="Q390" s="138" t="str">
        <f>IF(tbVeiculos[[#This Row],[Veículo]]="","",IFERROR((tbVeiculos[[#This Row],[Maior km]]-tbVeiculos[[#This Row],[Menor km]])/tbVeiculos[[#This Row],[Manutenções]],""))</f>
        <v/>
      </c>
      <c r="R390" s="138" t="str">
        <f>IF(tbVeiculos[[#This Row],[Veículo]]="","",IF(tbVeiculos[[#This Row],[Km de Cadastro]]="",0,tbVeiculos[[#This Row],[Km de Cadastro]]))</f>
        <v/>
      </c>
      <c r="S390" s="138" t="str">
        <f t="array" ref="S39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90" s="138" t="str">
        <f>IF(tbVeiculos[[#This Row],[Veículo]]="","",IFERROR(COUNTIF(tbManutencao[Veículo],tbVeiculos[[#This Row],[Veículo]]),""))</f>
        <v/>
      </c>
    </row>
    <row r="391" spans="2:20" ht="24.95" customHeight="1" x14ac:dyDescent="0.25">
      <c r="B391" s="162"/>
      <c r="C391" s="162"/>
      <c r="D391" s="162"/>
      <c r="E391" s="162"/>
      <c r="F391" s="162"/>
      <c r="G391" s="163"/>
      <c r="H391" s="80" t="str">
        <f>IF(tbVeiculos[[#This Row],[Veículo]]="","",IFERROR(SUMIF(tbFinanciamento[Veículo],tbVeiculos[[#This Row],[Veículo]],tbFinanciamento[Valor pago]),""))</f>
        <v/>
      </c>
      <c r="I391" s="80" t="str">
        <f>IF(tbVeiculos[[#This Row],[Veículo]]="","",IFERROR(tbVeiculos[[#This Row],[Total finaciamento (R$)]]-tbVeiculos[[#This Row],[Total pago (R$)]],0))</f>
        <v/>
      </c>
      <c r="J391" s="164"/>
      <c r="K391" s="165"/>
      <c r="L391" s="165"/>
      <c r="M391" s="165"/>
      <c r="N391" s="167"/>
      <c r="O391" s="151" t="str">
        <f t="shared" ca="1" si="6"/>
        <v/>
      </c>
      <c r="P391" s="117" t="str">
        <f>IF(AND(tbVeiculos[[#This Row],[Marca]]&lt;&gt;"",tbVeiculos[[#This Row],[Placa]]&lt;&gt;""),tbVeiculos[[#This Row],[Marca]]&amp;"_"&amp;tbVeiculos[[#This Row],[Placa]],"")</f>
        <v/>
      </c>
      <c r="Q391" s="138" t="str">
        <f>IF(tbVeiculos[[#This Row],[Veículo]]="","",IFERROR((tbVeiculos[[#This Row],[Maior km]]-tbVeiculos[[#This Row],[Menor km]])/tbVeiculos[[#This Row],[Manutenções]],""))</f>
        <v/>
      </c>
      <c r="R391" s="138" t="str">
        <f>IF(tbVeiculos[[#This Row],[Veículo]]="","",IF(tbVeiculos[[#This Row],[Km de Cadastro]]="",0,tbVeiculos[[#This Row],[Km de Cadastro]]))</f>
        <v/>
      </c>
      <c r="S391" s="138" t="str">
        <f t="array" ref="S39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91" s="138" t="str">
        <f>IF(tbVeiculos[[#This Row],[Veículo]]="","",IFERROR(COUNTIF(tbManutencao[Veículo],tbVeiculos[[#This Row],[Veículo]]),""))</f>
        <v/>
      </c>
    </row>
    <row r="392" spans="2:20" ht="24.95" customHeight="1" x14ac:dyDescent="0.25">
      <c r="B392" s="162"/>
      <c r="C392" s="162"/>
      <c r="D392" s="162"/>
      <c r="E392" s="162"/>
      <c r="F392" s="162"/>
      <c r="G392" s="163"/>
      <c r="H392" s="80" t="str">
        <f>IF(tbVeiculos[[#This Row],[Veículo]]="","",IFERROR(SUMIF(tbFinanciamento[Veículo],tbVeiculos[[#This Row],[Veículo]],tbFinanciamento[Valor pago]),""))</f>
        <v/>
      </c>
      <c r="I392" s="80" t="str">
        <f>IF(tbVeiculos[[#This Row],[Veículo]]="","",IFERROR(tbVeiculos[[#This Row],[Total finaciamento (R$)]]-tbVeiculos[[#This Row],[Total pago (R$)]],0))</f>
        <v/>
      </c>
      <c r="J392" s="164"/>
      <c r="K392" s="165"/>
      <c r="L392" s="165"/>
      <c r="M392" s="165"/>
      <c r="N392" s="167"/>
      <c r="O392" s="151" t="str">
        <f t="shared" ref="O392:O455" ca="1" si="7">IF(B392="","",IF(N392="","Preencha a data ao lado",IF(N392&lt;TODAY(),"Atrasado",IF(AND(N392&gt;=TODAY(),N392&lt;=EOMONTH(TODAY(),0)),"Vence esse mês",IF(N392&gt;TODAY(),"Em dia")))))</f>
        <v/>
      </c>
      <c r="P392" s="117" t="str">
        <f>IF(AND(tbVeiculos[[#This Row],[Marca]]&lt;&gt;"",tbVeiculos[[#This Row],[Placa]]&lt;&gt;""),tbVeiculos[[#This Row],[Marca]]&amp;"_"&amp;tbVeiculos[[#This Row],[Placa]],"")</f>
        <v/>
      </c>
      <c r="Q392" s="138" t="str">
        <f>IF(tbVeiculos[[#This Row],[Veículo]]="","",IFERROR((tbVeiculos[[#This Row],[Maior km]]-tbVeiculos[[#This Row],[Menor km]])/tbVeiculos[[#This Row],[Manutenções]],""))</f>
        <v/>
      </c>
      <c r="R392" s="138" t="str">
        <f>IF(tbVeiculos[[#This Row],[Veículo]]="","",IF(tbVeiculos[[#This Row],[Km de Cadastro]]="",0,tbVeiculos[[#This Row],[Km de Cadastro]]))</f>
        <v/>
      </c>
      <c r="S392" s="138" t="str">
        <f t="array" ref="S39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92" s="138" t="str">
        <f>IF(tbVeiculos[[#This Row],[Veículo]]="","",IFERROR(COUNTIF(tbManutencao[Veículo],tbVeiculos[[#This Row],[Veículo]]),""))</f>
        <v/>
      </c>
    </row>
    <row r="393" spans="2:20" ht="24.95" customHeight="1" x14ac:dyDescent="0.25">
      <c r="B393" s="162"/>
      <c r="C393" s="162"/>
      <c r="D393" s="162"/>
      <c r="E393" s="162"/>
      <c r="F393" s="162"/>
      <c r="G393" s="163"/>
      <c r="H393" s="80" t="str">
        <f>IF(tbVeiculos[[#This Row],[Veículo]]="","",IFERROR(SUMIF(tbFinanciamento[Veículo],tbVeiculos[[#This Row],[Veículo]],tbFinanciamento[Valor pago]),""))</f>
        <v/>
      </c>
      <c r="I393" s="80" t="str">
        <f>IF(tbVeiculos[[#This Row],[Veículo]]="","",IFERROR(tbVeiculos[[#This Row],[Total finaciamento (R$)]]-tbVeiculos[[#This Row],[Total pago (R$)]],0))</f>
        <v/>
      </c>
      <c r="J393" s="164"/>
      <c r="K393" s="165"/>
      <c r="L393" s="165"/>
      <c r="M393" s="165"/>
      <c r="N393" s="167"/>
      <c r="O393" s="151" t="str">
        <f t="shared" ca="1" si="7"/>
        <v/>
      </c>
      <c r="P393" s="117" t="str">
        <f>IF(AND(tbVeiculos[[#This Row],[Marca]]&lt;&gt;"",tbVeiculos[[#This Row],[Placa]]&lt;&gt;""),tbVeiculos[[#This Row],[Marca]]&amp;"_"&amp;tbVeiculos[[#This Row],[Placa]],"")</f>
        <v/>
      </c>
      <c r="Q393" s="138" t="str">
        <f>IF(tbVeiculos[[#This Row],[Veículo]]="","",IFERROR((tbVeiculos[[#This Row],[Maior km]]-tbVeiculos[[#This Row],[Menor km]])/tbVeiculos[[#This Row],[Manutenções]],""))</f>
        <v/>
      </c>
      <c r="R393" s="138" t="str">
        <f>IF(tbVeiculos[[#This Row],[Veículo]]="","",IF(tbVeiculos[[#This Row],[Km de Cadastro]]="",0,tbVeiculos[[#This Row],[Km de Cadastro]]))</f>
        <v/>
      </c>
      <c r="S393" s="138" t="str">
        <f t="array" ref="S39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93" s="138" t="str">
        <f>IF(tbVeiculos[[#This Row],[Veículo]]="","",IFERROR(COUNTIF(tbManutencao[Veículo],tbVeiculos[[#This Row],[Veículo]]),""))</f>
        <v/>
      </c>
    </row>
    <row r="394" spans="2:20" ht="24.95" customHeight="1" x14ac:dyDescent="0.25">
      <c r="B394" s="162"/>
      <c r="C394" s="162"/>
      <c r="D394" s="162"/>
      <c r="E394" s="162"/>
      <c r="F394" s="162"/>
      <c r="G394" s="163"/>
      <c r="H394" s="80" t="str">
        <f>IF(tbVeiculos[[#This Row],[Veículo]]="","",IFERROR(SUMIF(tbFinanciamento[Veículo],tbVeiculos[[#This Row],[Veículo]],tbFinanciamento[Valor pago]),""))</f>
        <v/>
      </c>
      <c r="I394" s="80" t="str">
        <f>IF(tbVeiculos[[#This Row],[Veículo]]="","",IFERROR(tbVeiculos[[#This Row],[Total finaciamento (R$)]]-tbVeiculos[[#This Row],[Total pago (R$)]],0))</f>
        <v/>
      </c>
      <c r="J394" s="164"/>
      <c r="K394" s="165"/>
      <c r="L394" s="165"/>
      <c r="M394" s="165"/>
      <c r="N394" s="167"/>
      <c r="O394" s="151" t="str">
        <f t="shared" ca="1" si="7"/>
        <v/>
      </c>
      <c r="P394" s="117" t="str">
        <f>IF(AND(tbVeiculos[[#This Row],[Marca]]&lt;&gt;"",tbVeiculos[[#This Row],[Placa]]&lt;&gt;""),tbVeiculos[[#This Row],[Marca]]&amp;"_"&amp;tbVeiculos[[#This Row],[Placa]],"")</f>
        <v/>
      </c>
      <c r="Q394" s="138" t="str">
        <f>IF(tbVeiculos[[#This Row],[Veículo]]="","",IFERROR((tbVeiculos[[#This Row],[Maior km]]-tbVeiculos[[#This Row],[Menor km]])/tbVeiculos[[#This Row],[Manutenções]],""))</f>
        <v/>
      </c>
      <c r="R394" s="138" t="str">
        <f>IF(tbVeiculos[[#This Row],[Veículo]]="","",IF(tbVeiculos[[#This Row],[Km de Cadastro]]="",0,tbVeiculos[[#This Row],[Km de Cadastro]]))</f>
        <v/>
      </c>
      <c r="S394" s="138" t="str">
        <f t="array" ref="S39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94" s="138" t="str">
        <f>IF(tbVeiculos[[#This Row],[Veículo]]="","",IFERROR(COUNTIF(tbManutencao[Veículo],tbVeiculos[[#This Row],[Veículo]]),""))</f>
        <v/>
      </c>
    </row>
    <row r="395" spans="2:20" ht="24.95" customHeight="1" x14ac:dyDescent="0.25">
      <c r="B395" s="162"/>
      <c r="C395" s="162"/>
      <c r="D395" s="162"/>
      <c r="E395" s="162"/>
      <c r="F395" s="162"/>
      <c r="G395" s="163"/>
      <c r="H395" s="80" t="str">
        <f>IF(tbVeiculos[[#This Row],[Veículo]]="","",IFERROR(SUMIF(tbFinanciamento[Veículo],tbVeiculos[[#This Row],[Veículo]],tbFinanciamento[Valor pago]),""))</f>
        <v/>
      </c>
      <c r="I395" s="80" t="str">
        <f>IF(tbVeiculos[[#This Row],[Veículo]]="","",IFERROR(tbVeiculos[[#This Row],[Total finaciamento (R$)]]-tbVeiculos[[#This Row],[Total pago (R$)]],0))</f>
        <v/>
      </c>
      <c r="J395" s="164"/>
      <c r="K395" s="165"/>
      <c r="L395" s="165"/>
      <c r="M395" s="165"/>
      <c r="N395" s="167"/>
      <c r="O395" s="151" t="str">
        <f t="shared" ca="1" si="7"/>
        <v/>
      </c>
      <c r="P395" s="117" t="str">
        <f>IF(AND(tbVeiculos[[#This Row],[Marca]]&lt;&gt;"",tbVeiculos[[#This Row],[Placa]]&lt;&gt;""),tbVeiculos[[#This Row],[Marca]]&amp;"_"&amp;tbVeiculos[[#This Row],[Placa]],"")</f>
        <v/>
      </c>
      <c r="Q395" s="138" t="str">
        <f>IF(tbVeiculos[[#This Row],[Veículo]]="","",IFERROR((tbVeiculos[[#This Row],[Maior km]]-tbVeiculos[[#This Row],[Menor km]])/tbVeiculos[[#This Row],[Manutenções]],""))</f>
        <v/>
      </c>
      <c r="R395" s="138" t="str">
        <f>IF(tbVeiculos[[#This Row],[Veículo]]="","",IF(tbVeiculos[[#This Row],[Km de Cadastro]]="",0,tbVeiculos[[#This Row],[Km de Cadastro]]))</f>
        <v/>
      </c>
      <c r="S395" s="138" t="str">
        <f t="array" ref="S39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95" s="138" t="str">
        <f>IF(tbVeiculos[[#This Row],[Veículo]]="","",IFERROR(COUNTIF(tbManutencao[Veículo],tbVeiculos[[#This Row],[Veículo]]),""))</f>
        <v/>
      </c>
    </row>
    <row r="396" spans="2:20" ht="24.95" customHeight="1" x14ac:dyDescent="0.25">
      <c r="B396" s="162"/>
      <c r="C396" s="162"/>
      <c r="D396" s="162"/>
      <c r="E396" s="162"/>
      <c r="F396" s="162"/>
      <c r="G396" s="163"/>
      <c r="H396" s="80" t="str">
        <f>IF(tbVeiculos[[#This Row],[Veículo]]="","",IFERROR(SUMIF(tbFinanciamento[Veículo],tbVeiculos[[#This Row],[Veículo]],tbFinanciamento[Valor pago]),""))</f>
        <v/>
      </c>
      <c r="I396" s="80" t="str">
        <f>IF(tbVeiculos[[#This Row],[Veículo]]="","",IFERROR(tbVeiculos[[#This Row],[Total finaciamento (R$)]]-tbVeiculos[[#This Row],[Total pago (R$)]],0))</f>
        <v/>
      </c>
      <c r="J396" s="164"/>
      <c r="K396" s="165"/>
      <c r="L396" s="165"/>
      <c r="M396" s="165"/>
      <c r="N396" s="167"/>
      <c r="O396" s="151" t="str">
        <f t="shared" ca="1" si="7"/>
        <v/>
      </c>
      <c r="P396" s="117" t="str">
        <f>IF(AND(tbVeiculos[[#This Row],[Marca]]&lt;&gt;"",tbVeiculos[[#This Row],[Placa]]&lt;&gt;""),tbVeiculos[[#This Row],[Marca]]&amp;"_"&amp;tbVeiculos[[#This Row],[Placa]],"")</f>
        <v/>
      </c>
      <c r="Q396" s="138" t="str">
        <f>IF(tbVeiculos[[#This Row],[Veículo]]="","",IFERROR((tbVeiculos[[#This Row],[Maior km]]-tbVeiculos[[#This Row],[Menor km]])/tbVeiculos[[#This Row],[Manutenções]],""))</f>
        <v/>
      </c>
      <c r="R396" s="138" t="str">
        <f>IF(tbVeiculos[[#This Row],[Veículo]]="","",IF(tbVeiculos[[#This Row],[Km de Cadastro]]="",0,tbVeiculos[[#This Row],[Km de Cadastro]]))</f>
        <v/>
      </c>
      <c r="S396" s="138" t="str">
        <f t="array" ref="S39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96" s="138" t="str">
        <f>IF(tbVeiculos[[#This Row],[Veículo]]="","",IFERROR(COUNTIF(tbManutencao[Veículo],tbVeiculos[[#This Row],[Veículo]]),""))</f>
        <v/>
      </c>
    </row>
    <row r="397" spans="2:20" ht="24.95" customHeight="1" x14ac:dyDescent="0.25">
      <c r="B397" s="162"/>
      <c r="C397" s="162"/>
      <c r="D397" s="162"/>
      <c r="E397" s="162"/>
      <c r="F397" s="162"/>
      <c r="G397" s="163"/>
      <c r="H397" s="80" t="str">
        <f>IF(tbVeiculos[[#This Row],[Veículo]]="","",IFERROR(SUMIF(tbFinanciamento[Veículo],tbVeiculos[[#This Row],[Veículo]],tbFinanciamento[Valor pago]),""))</f>
        <v/>
      </c>
      <c r="I397" s="80" t="str">
        <f>IF(tbVeiculos[[#This Row],[Veículo]]="","",IFERROR(tbVeiculos[[#This Row],[Total finaciamento (R$)]]-tbVeiculos[[#This Row],[Total pago (R$)]],0))</f>
        <v/>
      </c>
      <c r="J397" s="164"/>
      <c r="K397" s="165"/>
      <c r="L397" s="165"/>
      <c r="M397" s="165"/>
      <c r="N397" s="167"/>
      <c r="O397" s="151" t="str">
        <f t="shared" ca="1" si="7"/>
        <v/>
      </c>
      <c r="P397" s="117" t="str">
        <f>IF(AND(tbVeiculos[[#This Row],[Marca]]&lt;&gt;"",tbVeiculos[[#This Row],[Placa]]&lt;&gt;""),tbVeiculos[[#This Row],[Marca]]&amp;"_"&amp;tbVeiculos[[#This Row],[Placa]],"")</f>
        <v/>
      </c>
      <c r="Q397" s="138" t="str">
        <f>IF(tbVeiculos[[#This Row],[Veículo]]="","",IFERROR((tbVeiculos[[#This Row],[Maior km]]-tbVeiculos[[#This Row],[Menor km]])/tbVeiculos[[#This Row],[Manutenções]],""))</f>
        <v/>
      </c>
      <c r="R397" s="138" t="str">
        <f>IF(tbVeiculos[[#This Row],[Veículo]]="","",IF(tbVeiculos[[#This Row],[Km de Cadastro]]="",0,tbVeiculos[[#This Row],[Km de Cadastro]]))</f>
        <v/>
      </c>
      <c r="S397" s="138" t="str">
        <f t="array" ref="S39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97" s="138" t="str">
        <f>IF(tbVeiculos[[#This Row],[Veículo]]="","",IFERROR(COUNTIF(tbManutencao[Veículo],tbVeiculos[[#This Row],[Veículo]]),""))</f>
        <v/>
      </c>
    </row>
    <row r="398" spans="2:20" ht="24.95" customHeight="1" x14ac:dyDescent="0.25">
      <c r="B398" s="162"/>
      <c r="C398" s="162"/>
      <c r="D398" s="162"/>
      <c r="E398" s="162"/>
      <c r="F398" s="162"/>
      <c r="G398" s="163"/>
      <c r="H398" s="80" t="str">
        <f>IF(tbVeiculos[[#This Row],[Veículo]]="","",IFERROR(SUMIF(tbFinanciamento[Veículo],tbVeiculos[[#This Row],[Veículo]],tbFinanciamento[Valor pago]),""))</f>
        <v/>
      </c>
      <c r="I398" s="80" t="str">
        <f>IF(tbVeiculos[[#This Row],[Veículo]]="","",IFERROR(tbVeiculos[[#This Row],[Total finaciamento (R$)]]-tbVeiculos[[#This Row],[Total pago (R$)]],0))</f>
        <v/>
      </c>
      <c r="J398" s="164"/>
      <c r="K398" s="165"/>
      <c r="L398" s="165"/>
      <c r="M398" s="165"/>
      <c r="N398" s="167"/>
      <c r="O398" s="151" t="str">
        <f t="shared" ca="1" si="7"/>
        <v/>
      </c>
      <c r="P398" s="117" t="str">
        <f>IF(AND(tbVeiculos[[#This Row],[Marca]]&lt;&gt;"",tbVeiculos[[#This Row],[Placa]]&lt;&gt;""),tbVeiculos[[#This Row],[Marca]]&amp;"_"&amp;tbVeiculos[[#This Row],[Placa]],"")</f>
        <v/>
      </c>
      <c r="Q398" s="138" t="str">
        <f>IF(tbVeiculos[[#This Row],[Veículo]]="","",IFERROR((tbVeiculos[[#This Row],[Maior km]]-tbVeiculos[[#This Row],[Menor km]])/tbVeiculos[[#This Row],[Manutenções]],""))</f>
        <v/>
      </c>
      <c r="R398" s="138" t="str">
        <f>IF(tbVeiculos[[#This Row],[Veículo]]="","",IF(tbVeiculos[[#This Row],[Km de Cadastro]]="",0,tbVeiculos[[#This Row],[Km de Cadastro]]))</f>
        <v/>
      </c>
      <c r="S398" s="138" t="str">
        <f t="array" ref="S39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98" s="138" t="str">
        <f>IF(tbVeiculos[[#This Row],[Veículo]]="","",IFERROR(COUNTIF(tbManutencao[Veículo],tbVeiculos[[#This Row],[Veículo]]),""))</f>
        <v/>
      </c>
    </row>
    <row r="399" spans="2:20" ht="24.95" customHeight="1" x14ac:dyDescent="0.25">
      <c r="B399" s="162"/>
      <c r="C399" s="162"/>
      <c r="D399" s="162"/>
      <c r="E399" s="162"/>
      <c r="F399" s="162"/>
      <c r="G399" s="163"/>
      <c r="H399" s="80" t="str">
        <f>IF(tbVeiculos[[#This Row],[Veículo]]="","",IFERROR(SUMIF(tbFinanciamento[Veículo],tbVeiculos[[#This Row],[Veículo]],tbFinanciamento[Valor pago]),""))</f>
        <v/>
      </c>
      <c r="I399" s="80" t="str">
        <f>IF(tbVeiculos[[#This Row],[Veículo]]="","",IFERROR(tbVeiculos[[#This Row],[Total finaciamento (R$)]]-tbVeiculos[[#This Row],[Total pago (R$)]],0))</f>
        <v/>
      </c>
      <c r="J399" s="164"/>
      <c r="K399" s="165"/>
      <c r="L399" s="165"/>
      <c r="M399" s="165"/>
      <c r="N399" s="167"/>
      <c r="O399" s="151" t="str">
        <f t="shared" ca="1" si="7"/>
        <v/>
      </c>
      <c r="P399" s="117" t="str">
        <f>IF(AND(tbVeiculos[[#This Row],[Marca]]&lt;&gt;"",tbVeiculos[[#This Row],[Placa]]&lt;&gt;""),tbVeiculos[[#This Row],[Marca]]&amp;"_"&amp;tbVeiculos[[#This Row],[Placa]],"")</f>
        <v/>
      </c>
      <c r="Q399" s="138" t="str">
        <f>IF(tbVeiculos[[#This Row],[Veículo]]="","",IFERROR((tbVeiculos[[#This Row],[Maior km]]-tbVeiculos[[#This Row],[Menor km]])/tbVeiculos[[#This Row],[Manutenções]],""))</f>
        <v/>
      </c>
      <c r="R399" s="138" t="str">
        <f>IF(tbVeiculos[[#This Row],[Veículo]]="","",IF(tbVeiculos[[#This Row],[Km de Cadastro]]="",0,tbVeiculos[[#This Row],[Km de Cadastro]]))</f>
        <v/>
      </c>
      <c r="S399" s="138" t="str">
        <f t="array" ref="S39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399" s="138" t="str">
        <f>IF(tbVeiculos[[#This Row],[Veículo]]="","",IFERROR(COUNTIF(tbManutencao[Veículo],tbVeiculos[[#This Row],[Veículo]]),""))</f>
        <v/>
      </c>
    </row>
    <row r="400" spans="2:20" ht="24.95" customHeight="1" x14ac:dyDescent="0.25">
      <c r="B400" s="162"/>
      <c r="C400" s="162"/>
      <c r="D400" s="162"/>
      <c r="E400" s="162"/>
      <c r="F400" s="162"/>
      <c r="G400" s="163"/>
      <c r="H400" s="80" t="str">
        <f>IF(tbVeiculos[[#This Row],[Veículo]]="","",IFERROR(SUMIF(tbFinanciamento[Veículo],tbVeiculos[[#This Row],[Veículo]],tbFinanciamento[Valor pago]),""))</f>
        <v/>
      </c>
      <c r="I400" s="80" t="str">
        <f>IF(tbVeiculos[[#This Row],[Veículo]]="","",IFERROR(tbVeiculos[[#This Row],[Total finaciamento (R$)]]-tbVeiculos[[#This Row],[Total pago (R$)]],0))</f>
        <v/>
      </c>
      <c r="J400" s="164"/>
      <c r="K400" s="165"/>
      <c r="L400" s="165"/>
      <c r="M400" s="165"/>
      <c r="N400" s="167"/>
      <c r="O400" s="151" t="str">
        <f t="shared" ca="1" si="7"/>
        <v/>
      </c>
      <c r="P400" s="117" t="str">
        <f>IF(AND(tbVeiculos[[#This Row],[Marca]]&lt;&gt;"",tbVeiculos[[#This Row],[Placa]]&lt;&gt;""),tbVeiculos[[#This Row],[Marca]]&amp;"_"&amp;tbVeiculos[[#This Row],[Placa]],"")</f>
        <v/>
      </c>
      <c r="Q400" s="138" t="str">
        <f>IF(tbVeiculos[[#This Row],[Veículo]]="","",IFERROR((tbVeiculos[[#This Row],[Maior km]]-tbVeiculos[[#This Row],[Menor km]])/tbVeiculos[[#This Row],[Manutenções]],""))</f>
        <v/>
      </c>
      <c r="R400" s="138" t="str">
        <f>IF(tbVeiculos[[#This Row],[Veículo]]="","",IF(tbVeiculos[[#This Row],[Km de Cadastro]]="",0,tbVeiculos[[#This Row],[Km de Cadastro]]))</f>
        <v/>
      </c>
      <c r="S400" s="138" t="str">
        <f t="array" ref="S40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00" s="138" t="str">
        <f>IF(tbVeiculos[[#This Row],[Veículo]]="","",IFERROR(COUNTIF(tbManutencao[Veículo],tbVeiculos[[#This Row],[Veículo]]),""))</f>
        <v/>
      </c>
    </row>
    <row r="401" spans="2:20" ht="24.95" customHeight="1" x14ac:dyDescent="0.25">
      <c r="B401" s="162"/>
      <c r="C401" s="162"/>
      <c r="D401" s="162"/>
      <c r="E401" s="162"/>
      <c r="F401" s="162"/>
      <c r="G401" s="163"/>
      <c r="H401" s="80" t="str">
        <f>IF(tbVeiculos[[#This Row],[Veículo]]="","",IFERROR(SUMIF(tbFinanciamento[Veículo],tbVeiculos[[#This Row],[Veículo]],tbFinanciamento[Valor pago]),""))</f>
        <v/>
      </c>
      <c r="I401" s="80" t="str">
        <f>IF(tbVeiculos[[#This Row],[Veículo]]="","",IFERROR(tbVeiculos[[#This Row],[Total finaciamento (R$)]]-tbVeiculos[[#This Row],[Total pago (R$)]],0))</f>
        <v/>
      </c>
      <c r="J401" s="164"/>
      <c r="K401" s="165"/>
      <c r="L401" s="165"/>
      <c r="M401" s="165"/>
      <c r="N401" s="167"/>
      <c r="O401" s="151" t="str">
        <f t="shared" ca="1" si="7"/>
        <v/>
      </c>
      <c r="P401" s="117" t="str">
        <f>IF(AND(tbVeiculos[[#This Row],[Marca]]&lt;&gt;"",tbVeiculos[[#This Row],[Placa]]&lt;&gt;""),tbVeiculos[[#This Row],[Marca]]&amp;"_"&amp;tbVeiculos[[#This Row],[Placa]],"")</f>
        <v/>
      </c>
      <c r="Q401" s="138" t="str">
        <f>IF(tbVeiculos[[#This Row],[Veículo]]="","",IFERROR((tbVeiculos[[#This Row],[Maior km]]-tbVeiculos[[#This Row],[Menor km]])/tbVeiculos[[#This Row],[Manutenções]],""))</f>
        <v/>
      </c>
      <c r="R401" s="138" t="str">
        <f>IF(tbVeiculos[[#This Row],[Veículo]]="","",IF(tbVeiculos[[#This Row],[Km de Cadastro]]="",0,tbVeiculos[[#This Row],[Km de Cadastro]]))</f>
        <v/>
      </c>
      <c r="S401" s="138" t="str">
        <f t="array" ref="S40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01" s="138" t="str">
        <f>IF(tbVeiculos[[#This Row],[Veículo]]="","",IFERROR(COUNTIF(tbManutencao[Veículo],tbVeiculos[[#This Row],[Veículo]]),""))</f>
        <v/>
      </c>
    </row>
    <row r="402" spans="2:20" ht="24.95" customHeight="1" x14ac:dyDescent="0.25">
      <c r="B402" s="162"/>
      <c r="C402" s="162"/>
      <c r="D402" s="162"/>
      <c r="E402" s="162"/>
      <c r="F402" s="162"/>
      <c r="G402" s="163"/>
      <c r="H402" s="80" t="str">
        <f>IF(tbVeiculos[[#This Row],[Veículo]]="","",IFERROR(SUMIF(tbFinanciamento[Veículo],tbVeiculos[[#This Row],[Veículo]],tbFinanciamento[Valor pago]),""))</f>
        <v/>
      </c>
      <c r="I402" s="80" t="str">
        <f>IF(tbVeiculos[[#This Row],[Veículo]]="","",IFERROR(tbVeiculos[[#This Row],[Total finaciamento (R$)]]-tbVeiculos[[#This Row],[Total pago (R$)]],0))</f>
        <v/>
      </c>
      <c r="J402" s="164"/>
      <c r="K402" s="165"/>
      <c r="L402" s="165"/>
      <c r="M402" s="165"/>
      <c r="N402" s="167"/>
      <c r="O402" s="151" t="str">
        <f t="shared" ca="1" si="7"/>
        <v/>
      </c>
      <c r="P402" s="117" t="str">
        <f>IF(AND(tbVeiculos[[#This Row],[Marca]]&lt;&gt;"",tbVeiculos[[#This Row],[Placa]]&lt;&gt;""),tbVeiculos[[#This Row],[Marca]]&amp;"_"&amp;tbVeiculos[[#This Row],[Placa]],"")</f>
        <v/>
      </c>
      <c r="Q402" s="138" t="str">
        <f>IF(tbVeiculos[[#This Row],[Veículo]]="","",IFERROR((tbVeiculos[[#This Row],[Maior km]]-tbVeiculos[[#This Row],[Menor km]])/tbVeiculos[[#This Row],[Manutenções]],""))</f>
        <v/>
      </c>
      <c r="R402" s="138" t="str">
        <f>IF(tbVeiculos[[#This Row],[Veículo]]="","",IF(tbVeiculos[[#This Row],[Km de Cadastro]]="",0,tbVeiculos[[#This Row],[Km de Cadastro]]))</f>
        <v/>
      </c>
      <c r="S402" s="138" t="str">
        <f t="array" ref="S40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02" s="138" t="str">
        <f>IF(tbVeiculos[[#This Row],[Veículo]]="","",IFERROR(COUNTIF(tbManutencao[Veículo],tbVeiculos[[#This Row],[Veículo]]),""))</f>
        <v/>
      </c>
    </row>
    <row r="403" spans="2:20" ht="24.95" customHeight="1" x14ac:dyDescent="0.25">
      <c r="B403" s="162"/>
      <c r="C403" s="162"/>
      <c r="D403" s="162"/>
      <c r="E403" s="162"/>
      <c r="F403" s="162"/>
      <c r="G403" s="163"/>
      <c r="H403" s="80" t="str">
        <f>IF(tbVeiculos[[#This Row],[Veículo]]="","",IFERROR(SUMIF(tbFinanciamento[Veículo],tbVeiculos[[#This Row],[Veículo]],tbFinanciamento[Valor pago]),""))</f>
        <v/>
      </c>
      <c r="I403" s="80" t="str">
        <f>IF(tbVeiculos[[#This Row],[Veículo]]="","",IFERROR(tbVeiculos[[#This Row],[Total finaciamento (R$)]]-tbVeiculos[[#This Row],[Total pago (R$)]],0))</f>
        <v/>
      </c>
      <c r="J403" s="164"/>
      <c r="K403" s="165"/>
      <c r="L403" s="165"/>
      <c r="M403" s="165"/>
      <c r="N403" s="167"/>
      <c r="O403" s="151" t="str">
        <f t="shared" ca="1" si="7"/>
        <v/>
      </c>
      <c r="P403" s="117" t="str">
        <f>IF(AND(tbVeiculos[[#This Row],[Marca]]&lt;&gt;"",tbVeiculos[[#This Row],[Placa]]&lt;&gt;""),tbVeiculos[[#This Row],[Marca]]&amp;"_"&amp;tbVeiculos[[#This Row],[Placa]],"")</f>
        <v/>
      </c>
      <c r="Q403" s="138" t="str">
        <f>IF(tbVeiculos[[#This Row],[Veículo]]="","",IFERROR((tbVeiculos[[#This Row],[Maior km]]-tbVeiculos[[#This Row],[Menor km]])/tbVeiculos[[#This Row],[Manutenções]],""))</f>
        <v/>
      </c>
      <c r="R403" s="138" t="str">
        <f>IF(tbVeiculos[[#This Row],[Veículo]]="","",IF(tbVeiculos[[#This Row],[Km de Cadastro]]="",0,tbVeiculos[[#This Row],[Km de Cadastro]]))</f>
        <v/>
      </c>
      <c r="S403" s="138" t="str">
        <f t="array" ref="S40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03" s="138" t="str">
        <f>IF(tbVeiculos[[#This Row],[Veículo]]="","",IFERROR(COUNTIF(tbManutencao[Veículo],tbVeiculos[[#This Row],[Veículo]]),""))</f>
        <v/>
      </c>
    </row>
    <row r="404" spans="2:20" ht="24.95" customHeight="1" x14ac:dyDescent="0.25">
      <c r="B404" s="162"/>
      <c r="C404" s="162"/>
      <c r="D404" s="162"/>
      <c r="E404" s="162"/>
      <c r="F404" s="162"/>
      <c r="G404" s="163"/>
      <c r="H404" s="80" t="str">
        <f>IF(tbVeiculos[[#This Row],[Veículo]]="","",IFERROR(SUMIF(tbFinanciamento[Veículo],tbVeiculos[[#This Row],[Veículo]],tbFinanciamento[Valor pago]),""))</f>
        <v/>
      </c>
      <c r="I404" s="80" t="str">
        <f>IF(tbVeiculos[[#This Row],[Veículo]]="","",IFERROR(tbVeiculos[[#This Row],[Total finaciamento (R$)]]-tbVeiculos[[#This Row],[Total pago (R$)]],0))</f>
        <v/>
      </c>
      <c r="J404" s="164"/>
      <c r="K404" s="165"/>
      <c r="L404" s="165"/>
      <c r="M404" s="165"/>
      <c r="N404" s="167"/>
      <c r="O404" s="151" t="str">
        <f t="shared" ca="1" si="7"/>
        <v/>
      </c>
      <c r="P404" s="117" t="str">
        <f>IF(AND(tbVeiculos[[#This Row],[Marca]]&lt;&gt;"",tbVeiculos[[#This Row],[Placa]]&lt;&gt;""),tbVeiculos[[#This Row],[Marca]]&amp;"_"&amp;tbVeiculos[[#This Row],[Placa]],"")</f>
        <v/>
      </c>
      <c r="Q404" s="138" t="str">
        <f>IF(tbVeiculos[[#This Row],[Veículo]]="","",IFERROR((tbVeiculos[[#This Row],[Maior km]]-tbVeiculos[[#This Row],[Menor km]])/tbVeiculos[[#This Row],[Manutenções]],""))</f>
        <v/>
      </c>
      <c r="R404" s="138" t="str">
        <f>IF(tbVeiculos[[#This Row],[Veículo]]="","",IF(tbVeiculos[[#This Row],[Km de Cadastro]]="",0,tbVeiculos[[#This Row],[Km de Cadastro]]))</f>
        <v/>
      </c>
      <c r="S404" s="138" t="str">
        <f t="array" ref="S40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04" s="138" t="str">
        <f>IF(tbVeiculos[[#This Row],[Veículo]]="","",IFERROR(COUNTIF(tbManutencao[Veículo],tbVeiculos[[#This Row],[Veículo]]),""))</f>
        <v/>
      </c>
    </row>
    <row r="405" spans="2:20" ht="24.95" customHeight="1" x14ac:dyDescent="0.25">
      <c r="B405" s="162"/>
      <c r="C405" s="162"/>
      <c r="D405" s="162"/>
      <c r="E405" s="162"/>
      <c r="F405" s="162"/>
      <c r="G405" s="163"/>
      <c r="H405" s="80" t="str">
        <f>IF(tbVeiculos[[#This Row],[Veículo]]="","",IFERROR(SUMIF(tbFinanciamento[Veículo],tbVeiculos[[#This Row],[Veículo]],tbFinanciamento[Valor pago]),""))</f>
        <v/>
      </c>
      <c r="I405" s="80" t="str">
        <f>IF(tbVeiculos[[#This Row],[Veículo]]="","",IFERROR(tbVeiculos[[#This Row],[Total finaciamento (R$)]]-tbVeiculos[[#This Row],[Total pago (R$)]],0))</f>
        <v/>
      </c>
      <c r="J405" s="164"/>
      <c r="K405" s="165"/>
      <c r="L405" s="165"/>
      <c r="M405" s="165"/>
      <c r="N405" s="167"/>
      <c r="O405" s="151" t="str">
        <f t="shared" ca="1" si="7"/>
        <v/>
      </c>
      <c r="P405" s="117" t="str">
        <f>IF(AND(tbVeiculos[[#This Row],[Marca]]&lt;&gt;"",tbVeiculos[[#This Row],[Placa]]&lt;&gt;""),tbVeiculos[[#This Row],[Marca]]&amp;"_"&amp;tbVeiculos[[#This Row],[Placa]],"")</f>
        <v/>
      </c>
      <c r="Q405" s="138" t="str">
        <f>IF(tbVeiculos[[#This Row],[Veículo]]="","",IFERROR((tbVeiculos[[#This Row],[Maior km]]-tbVeiculos[[#This Row],[Menor km]])/tbVeiculos[[#This Row],[Manutenções]],""))</f>
        <v/>
      </c>
      <c r="R405" s="138" t="str">
        <f>IF(tbVeiculos[[#This Row],[Veículo]]="","",IF(tbVeiculos[[#This Row],[Km de Cadastro]]="",0,tbVeiculos[[#This Row],[Km de Cadastro]]))</f>
        <v/>
      </c>
      <c r="S405" s="138" t="str">
        <f t="array" ref="S40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05" s="138" t="str">
        <f>IF(tbVeiculos[[#This Row],[Veículo]]="","",IFERROR(COUNTIF(tbManutencao[Veículo],tbVeiculos[[#This Row],[Veículo]]),""))</f>
        <v/>
      </c>
    </row>
    <row r="406" spans="2:20" ht="24.95" customHeight="1" x14ac:dyDescent="0.25">
      <c r="B406" s="162"/>
      <c r="C406" s="162"/>
      <c r="D406" s="162"/>
      <c r="E406" s="162"/>
      <c r="F406" s="162"/>
      <c r="G406" s="163"/>
      <c r="H406" s="80" t="str">
        <f>IF(tbVeiculos[[#This Row],[Veículo]]="","",IFERROR(SUMIF(tbFinanciamento[Veículo],tbVeiculos[[#This Row],[Veículo]],tbFinanciamento[Valor pago]),""))</f>
        <v/>
      </c>
      <c r="I406" s="80" t="str">
        <f>IF(tbVeiculos[[#This Row],[Veículo]]="","",IFERROR(tbVeiculos[[#This Row],[Total finaciamento (R$)]]-tbVeiculos[[#This Row],[Total pago (R$)]],0))</f>
        <v/>
      </c>
      <c r="J406" s="164"/>
      <c r="K406" s="165"/>
      <c r="L406" s="165"/>
      <c r="M406" s="165"/>
      <c r="N406" s="167"/>
      <c r="O406" s="151" t="str">
        <f t="shared" ca="1" si="7"/>
        <v/>
      </c>
      <c r="P406" s="117" t="str">
        <f>IF(AND(tbVeiculos[[#This Row],[Marca]]&lt;&gt;"",tbVeiculos[[#This Row],[Placa]]&lt;&gt;""),tbVeiculos[[#This Row],[Marca]]&amp;"_"&amp;tbVeiculos[[#This Row],[Placa]],"")</f>
        <v/>
      </c>
      <c r="Q406" s="138" t="str">
        <f>IF(tbVeiculos[[#This Row],[Veículo]]="","",IFERROR((tbVeiculos[[#This Row],[Maior km]]-tbVeiculos[[#This Row],[Menor km]])/tbVeiculos[[#This Row],[Manutenções]],""))</f>
        <v/>
      </c>
      <c r="R406" s="138" t="str">
        <f>IF(tbVeiculos[[#This Row],[Veículo]]="","",IF(tbVeiculos[[#This Row],[Km de Cadastro]]="",0,tbVeiculos[[#This Row],[Km de Cadastro]]))</f>
        <v/>
      </c>
      <c r="S406" s="138" t="str">
        <f t="array" ref="S40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06" s="138" t="str">
        <f>IF(tbVeiculos[[#This Row],[Veículo]]="","",IFERROR(COUNTIF(tbManutencao[Veículo],tbVeiculos[[#This Row],[Veículo]]),""))</f>
        <v/>
      </c>
    </row>
    <row r="407" spans="2:20" ht="24.95" customHeight="1" x14ac:dyDescent="0.25">
      <c r="B407" s="162"/>
      <c r="C407" s="162"/>
      <c r="D407" s="162"/>
      <c r="E407" s="162"/>
      <c r="F407" s="162"/>
      <c r="G407" s="163"/>
      <c r="H407" s="80" t="str">
        <f>IF(tbVeiculos[[#This Row],[Veículo]]="","",IFERROR(SUMIF(tbFinanciamento[Veículo],tbVeiculos[[#This Row],[Veículo]],tbFinanciamento[Valor pago]),""))</f>
        <v/>
      </c>
      <c r="I407" s="80" t="str">
        <f>IF(tbVeiculos[[#This Row],[Veículo]]="","",IFERROR(tbVeiculos[[#This Row],[Total finaciamento (R$)]]-tbVeiculos[[#This Row],[Total pago (R$)]],0))</f>
        <v/>
      </c>
      <c r="J407" s="164"/>
      <c r="K407" s="165"/>
      <c r="L407" s="165"/>
      <c r="M407" s="165"/>
      <c r="N407" s="167"/>
      <c r="O407" s="151" t="str">
        <f t="shared" ca="1" si="7"/>
        <v/>
      </c>
      <c r="P407" s="117" t="str">
        <f>IF(AND(tbVeiculos[[#This Row],[Marca]]&lt;&gt;"",tbVeiculos[[#This Row],[Placa]]&lt;&gt;""),tbVeiculos[[#This Row],[Marca]]&amp;"_"&amp;tbVeiculos[[#This Row],[Placa]],"")</f>
        <v/>
      </c>
      <c r="Q407" s="138" t="str">
        <f>IF(tbVeiculos[[#This Row],[Veículo]]="","",IFERROR((tbVeiculos[[#This Row],[Maior km]]-tbVeiculos[[#This Row],[Menor km]])/tbVeiculos[[#This Row],[Manutenções]],""))</f>
        <v/>
      </c>
      <c r="R407" s="138" t="str">
        <f>IF(tbVeiculos[[#This Row],[Veículo]]="","",IF(tbVeiculos[[#This Row],[Km de Cadastro]]="",0,tbVeiculos[[#This Row],[Km de Cadastro]]))</f>
        <v/>
      </c>
      <c r="S407" s="138" t="str">
        <f t="array" ref="S40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07" s="138" t="str">
        <f>IF(tbVeiculos[[#This Row],[Veículo]]="","",IFERROR(COUNTIF(tbManutencao[Veículo],tbVeiculos[[#This Row],[Veículo]]),""))</f>
        <v/>
      </c>
    </row>
    <row r="408" spans="2:20" ht="24.95" customHeight="1" x14ac:dyDescent="0.25">
      <c r="B408" s="162"/>
      <c r="C408" s="162"/>
      <c r="D408" s="162"/>
      <c r="E408" s="162"/>
      <c r="F408" s="162"/>
      <c r="G408" s="163"/>
      <c r="H408" s="80" t="str">
        <f>IF(tbVeiculos[[#This Row],[Veículo]]="","",IFERROR(SUMIF(tbFinanciamento[Veículo],tbVeiculos[[#This Row],[Veículo]],tbFinanciamento[Valor pago]),""))</f>
        <v/>
      </c>
      <c r="I408" s="80" t="str">
        <f>IF(tbVeiculos[[#This Row],[Veículo]]="","",IFERROR(tbVeiculos[[#This Row],[Total finaciamento (R$)]]-tbVeiculos[[#This Row],[Total pago (R$)]],0))</f>
        <v/>
      </c>
      <c r="J408" s="164"/>
      <c r="K408" s="165"/>
      <c r="L408" s="165"/>
      <c r="M408" s="165"/>
      <c r="N408" s="167"/>
      <c r="O408" s="151" t="str">
        <f t="shared" ca="1" si="7"/>
        <v/>
      </c>
      <c r="P408" s="117" t="str">
        <f>IF(AND(tbVeiculos[[#This Row],[Marca]]&lt;&gt;"",tbVeiculos[[#This Row],[Placa]]&lt;&gt;""),tbVeiculos[[#This Row],[Marca]]&amp;"_"&amp;tbVeiculos[[#This Row],[Placa]],"")</f>
        <v/>
      </c>
      <c r="Q408" s="138" t="str">
        <f>IF(tbVeiculos[[#This Row],[Veículo]]="","",IFERROR((tbVeiculos[[#This Row],[Maior km]]-tbVeiculos[[#This Row],[Menor km]])/tbVeiculos[[#This Row],[Manutenções]],""))</f>
        <v/>
      </c>
      <c r="R408" s="138" t="str">
        <f>IF(tbVeiculos[[#This Row],[Veículo]]="","",IF(tbVeiculos[[#This Row],[Km de Cadastro]]="",0,tbVeiculos[[#This Row],[Km de Cadastro]]))</f>
        <v/>
      </c>
      <c r="S408" s="138" t="str">
        <f t="array" ref="S40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08" s="138" t="str">
        <f>IF(tbVeiculos[[#This Row],[Veículo]]="","",IFERROR(COUNTIF(tbManutencao[Veículo],tbVeiculos[[#This Row],[Veículo]]),""))</f>
        <v/>
      </c>
    </row>
    <row r="409" spans="2:20" ht="24.95" customHeight="1" x14ac:dyDescent="0.25">
      <c r="B409" s="162"/>
      <c r="C409" s="162"/>
      <c r="D409" s="162"/>
      <c r="E409" s="162"/>
      <c r="F409" s="162"/>
      <c r="G409" s="163"/>
      <c r="H409" s="80" t="str">
        <f>IF(tbVeiculos[[#This Row],[Veículo]]="","",IFERROR(SUMIF(tbFinanciamento[Veículo],tbVeiculos[[#This Row],[Veículo]],tbFinanciamento[Valor pago]),""))</f>
        <v/>
      </c>
      <c r="I409" s="80" t="str">
        <f>IF(tbVeiculos[[#This Row],[Veículo]]="","",IFERROR(tbVeiculos[[#This Row],[Total finaciamento (R$)]]-tbVeiculos[[#This Row],[Total pago (R$)]],0))</f>
        <v/>
      </c>
      <c r="J409" s="164"/>
      <c r="K409" s="165"/>
      <c r="L409" s="165"/>
      <c r="M409" s="165"/>
      <c r="N409" s="167"/>
      <c r="O409" s="151" t="str">
        <f t="shared" ca="1" si="7"/>
        <v/>
      </c>
      <c r="P409" s="117" t="str">
        <f>IF(AND(tbVeiculos[[#This Row],[Marca]]&lt;&gt;"",tbVeiculos[[#This Row],[Placa]]&lt;&gt;""),tbVeiculos[[#This Row],[Marca]]&amp;"_"&amp;tbVeiculos[[#This Row],[Placa]],"")</f>
        <v/>
      </c>
      <c r="Q409" s="138" t="str">
        <f>IF(tbVeiculos[[#This Row],[Veículo]]="","",IFERROR((tbVeiculos[[#This Row],[Maior km]]-tbVeiculos[[#This Row],[Menor km]])/tbVeiculos[[#This Row],[Manutenções]],""))</f>
        <v/>
      </c>
      <c r="R409" s="138" t="str">
        <f>IF(tbVeiculos[[#This Row],[Veículo]]="","",IF(tbVeiculos[[#This Row],[Km de Cadastro]]="",0,tbVeiculos[[#This Row],[Km de Cadastro]]))</f>
        <v/>
      </c>
      <c r="S409" s="138" t="str">
        <f t="array" ref="S40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09" s="138" t="str">
        <f>IF(tbVeiculos[[#This Row],[Veículo]]="","",IFERROR(COUNTIF(tbManutencao[Veículo],tbVeiculos[[#This Row],[Veículo]]),""))</f>
        <v/>
      </c>
    </row>
    <row r="410" spans="2:20" ht="24.95" customHeight="1" x14ac:dyDescent="0.25">
      <c r="B410" s="162"/>
      <c r="C410" s="162"/>
      <c r="D410" s="162"/>
      <c r="E410" s="162"/>
      <c r="F410" s="162"/>
      <c r="G410" s="163"/>
      <c r="H410" s="80" t="str">
        <f>IF(tbVeiculos[[#This Row],[Veículo]]="","",IFERROR(SUMIF(tbFinanciamento[Veículo],tbVeiculos[[#This Row],[Veículo]],tbFinanciamento[Valor pago]),""))</f>
        <v/>
      </c>
      <c r="I410" s="80" t="str">
        <f>IF(tbVeiculos[[#This Row],[Veículo]]="","",IFERROR(tbVeiculos[[#This Row],[Total finaciamento (R$)]]-tbVeiculos[[#This Row],[Total pago (R$)]],0))</f>
        <v/>
      </c>
      <c r="J410" s="164"/>
      <c r="K410" s="165"/>
      <c r="L410" s="165"/>
      <c r="M410" s="165"/>
      <c r="N410" s="167"/>
      <c r="O410" s="151" t="str">
        <f t="shared" ca="1" si="7"/>
        <v/>
      </c>
      <c r="P410" s="117" t="str">
        <f>IF(AND(tbVeiculos[[#This Row],[Marca]]&lt;&gt;"",tbVeiculos[[#This Row],[Placa]]&lt;&gt;""),tbVeiculos[[#This Row],[Marca]]&amp;"_"&amp;tbVeiculos[[#This Row],[Placa]],"")</f>
        <v/>
      </c>
      <c r="Q410" s="138" t="str">
        <f>IF(tbVeiculos[[#This Row],[Veículo]]="","",IFERROR((tbVeiculos[[#This Row],[Maior km]]-tbVeiculos[[#This Row],[Menor km]])/tbVeiculos[[#This Row],[Manutenções]],""))</f>
        <v/>
      </c>
      <c r="R410" s="138" t="str">
        <f>IF(tbVeiculos[[#This Row],[Veículo]]="","",IF(tbVeiculos[[#This Row],[Km de Cadastro]]="",0,tbVeiculos[[#This Row],[Km de Cadastro]]))</f>
        <v/>
      </c>
      <c r="S410" s="138" t="str">
        <f t="array" ref="S41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10" s="138" t="str">
        <f>IF(tbVeiculos[[#This Row],[Veículo]]="","",IFERROR(COUNTIF(tbManutencao[Veículo],tbVeiculos[[#This Row],[Veículo]]),""))</f>
        <v/>
      </c>
    </row>
    <row r="411" spans="2:20" ht="24.95" customHeight="1" x14ac:dyDescent="0.25">
      <c r="B411" s="162"/>
      <c r="C411" s="162"/>
      <c r="D411" s="162"/>
      <c r="E411" s="162"/>
      <c r="F411" s="162"/>
      <c r="G411" s="163"/>
      <c r="H411" s="80" t="str">
        <f>IF(tbVeiculos[[#This Row],[Veículo]]="","",IFERROR(SUMIF(tbFinanciamento[Veículo],tbVeiculos[[#This Row],[Veículo]],tbFinanciamento[Valor pago]),""))</f>
        <v/>
      </c>
      <c r="I411" s="80" t="str">
        <f>IF(tbVeiculos[[#This Row],[Veículo]]="","",IFERROR(tbVeiculos[[#This Row],[Total finaciamento (R$)]]-tbVeiculos[[#This Row],[Total pago (R$)]],0))</f>
        <v/>
      </c>
      <c r="J411" s="164"/>
      <c r="K411" s="165"/>
      <c r="L411" s="165"/>
      <c r="M411" s="165"/>
      <c r="N411" s="167"/>
      <c r="O411" s="151" t="str">
        <f t="shared" ca="1" si="7"/>
        <v/>
      </c>
      <c r="P411" s="117" t="str">
        <f>IF(AND(tbVeiculos[[#This Row],[Marca]]&lt;&gt;"",tbVeiculos[[#This Row],[Placa]]&lt;&gt;""),tbVeiculos[[#This Row],[Marca]]&amp;"_"&amp;tbVeiculos[[#This Row],[Placa]],"")</f>
        <v/>
      </c>
      <c r="Q411" s="138" t="str">
        <f>IF(tbVeiculos[[#This Row],[Veículo]]="","",IFERROR((tbVeiculos[[#This Row],[Maior km]]-tbVeiculos[[#This Row],[Menor km]])/tbVeiculos[[#This Row],[Manutenções]],""))</f>
        <v/>
      </c>
      <c r="R411" s="138" t="str">
        <f>IF(tbVeiculos[[#This Row],[Veículo]]="","",IF(tbVeiculos[[#This Row],[Km de Cadastro]]="",0,tbVeiculos[[#This Row],[Km de Cadastro]]))</f>
        <v/>
      </c>
      <c r="S411" s="138" t="str">
        <f t="array" ref="S41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11" s="138" t="str">
        <f>IF(tbVeiculos[[#This Row],[Veículo]]="","",IFERROR(COUNTIF(tbManutencao[Veículo],tbVeiculos[[#This Row],[Veículo]]),""))</f>
        <v/>
      </c>
    </row>
    <row r="412" spans="2:20" ht="24.95" customHeight="1" x14ac:dyDescent="0.25">
      <c r="B412" s="162"/>
      <c r="C412" s="162"/>
      <c r="D412" s="162"/>
      <c r="E412" s="162"/>
      <c r="F412" s="162"/>
      <c r="G412" s="163"/>
      <c r="H412" s="80" t="str">
        <f>IF(tbVeiculos[[#This Row],[Veículo]]="","",IFERROR(SUMIF(tbFinanciamento[Veículo],tbVeiculos[[#This Row],[Veículo]],tbFinanciamento[Valor pago]),""))</f>
        <v/>
      </c>
      <c r="I412" s="80" t="str">
        <f>IF(tbVeiculos[[#This Row],[Veículo]]="","",IFERROR(tbVeiculos[[#This Row],[Total finaciamento (R$)]]-tbVeiculos[[#This Row],[Total pago (R$)]],0))</f>
        <v/>
      </c>
      <c r="J412" s="164"/>
      <c r="K412" s="165"/>
      <c r="L412" s="165"/>
      <c r="M412" s="165"/>
      <c r="N412" s="167"/>
      <c r="O412" s="151" t="str">
        <f t="shared" ca="1" si="7"/>
        <v/>
      </c>
      <c r="P412" s="117" t="str">
        <f>IF(AND(tbVeiculos[[#This Row],[Marca]]&lt;&gt;"",tbVeiculos[[#This Row],[Placa]]&lt;&gt;""),tbVeiculos[[#This Row],[Marca]]&amp;"_"&amp;tbVeiculos[[#This Row],[Placa]],"")</f>
        <v/>
      </c>
      <c r="Q412" s="138" t="str">
        <f>IF(tbVeiculos[[#This Row],[Veículo]]="","",IFERROR((tbVeiculos[[#This Row],[Maior km]]-tbVeiculos[[#This Row],[Menor km]])/tbVeiculos[[#This Row],[Manutenções]],""))</f>
        <v/>
      </c>
      <c r="R412" s="138" t="str">
        <f>IF(tbVeiculos[[#This Row],[Veículo]]="","",IF(tbVeiculos[[#This Row],[Km de Cadastro]]="",0,tbVeiculos[[#This Row],[Km de Cadastro]]))</f>
        <v/>
      </c>
      <c r="S412" s="138" t="str">
        <f t="array" ref="S41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12" s="138" t="str">
        <f>IF(tbVeiculos[[#This Row],[Veículo]]="","",IFERROR(COUNTIF(tbManutencao[Veículo],tbVeiculos[[#This Row],[Veículo]]),""))</f>
        <v/>
      </c>
    </row>
    <row r="413" spans="2:20" ht="24.95" customHeight="1" x14ac:dyDescent="0.25">
      <c r="B413" s="162"/>
      <c r="C413" s="162"/>
      <c r="D413" s="162"/>
      <c r="E413" s="162"/>
      <c r="F413" s="162"/>
      <c r="G413" s="163"/>
      <c r="H413" s="80" t="str">
        <f>IF(tbVeiculos[[#This Row],[Veículo]]="","",IFERROR(SUMIF(tbFinanciamento[Veículo],tbVeiculos[[#This Row],[Veículo]],tbFinanciamento[Valor pago]),""))</f>
        <v/>
      </c>
      <c r="I413" s="80" t="str">
        <f>IF(tbVeiculos[[#This Row],[Veículo]]="","",IFERROR(tbVeiculos[[#This Row],[Total finaciamento (R$)]]-tbVeiculos[[#This Row],[Total pago (R$)]],0))</f>
        <v/>
      </c>
      <c r="J413" s="164"/>
      <c r="K413" s="165"/>
      <c r="L413" s="165"/>
      <c r="M413" s="165"/>
      <c r="N413" s="167"/>
      <c r="O413" s="151" t="str">
        <f t="shared" ca="1" si="7"/>
        <v/>
      </c>
      <c r="P413" s="117" t="str">
        <f>IF(AND(tbVeiculos[[#This Row],[Marca]]&lt;&gt;"",tbVeiculos[[#This Row],[Placa]]&lt;&gt;""),tbVeiculos[[#This Row],[Marca]]&amp;"_"&amp;tbVeiculos[[#This Row],[Placa]],"")</f>
        <v/>
      </c>
      <c r="Q413" s="138" t="str">
        <f>IF(tbVeiculos[[#This Row],[Veículo]]="","",IFERROR((tbVeiculos[[#This Row],[Maior km]]-tbVeiculos[[#This Row],[Menor km]])/tbVeiculos[[#This Row],[Manutenções]],""))</f>
        <v/>
      </c>
      <c r="R413" s="138" t="str">
        <f>IF(tbVeiculos[[#This Row],[Veículo]]="","",IF(tbVeiculos[[#This Row],[Km de Cadastro]]="",0,tbVeiculos[[#This Row],[Km de Cadastro]]))</f>
        <v/>
      </c>
      <c r="S413" s="138" t="str">
        <f t="array" ref="S41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13" s="138" t="str">
        <f>IF(tbVeiculos[[#This Row],[Veículo]]="","",IFERROR(COUNTIF(tbManutencao[Veículo],tbVeiculos[[#This Row],[Veículo]]),""))</f>
        <v/>
      </c>
    </row>
    <row r="414" spans="2:20" ht="24.95" customHeight="1" x14ac:dyDescent="0.25">
      <c r="B414" s="162"/>
      <c r="C414" s="162"/>
      <c r="D414" s="162"/>
      <c r="E414" s="162"/>
      <c r="F414" s="162"/>
      <c r="G414" s="163"/>
      <c r="H414" s="80" t="str">
        <f>IF(tbVeiculos[[#This Row],[Veículo]]="","",IFERROR(SUMIF(tbFinanciamento[Veículo],tbVeiculos[[#This Row],[Veículo]],tbFinanciamento[Valor pago]),""))</f>
        <v/>
      </c>
      <c r="I414" s="80" t="str">
        <f>IF(tbVeiculos[[#This Row],[Veículo]]="","",IFERROR(tbVeiculos[[#This Row],[Total finaciamento (R$)]]-tbVeiculos[[#This Row],[Total pago (R$)]],0))</f>
        <v/>
      </c>
      <c r="J414" s="164"/>
      <c r="K414" s="165"/>
      <c r="L414" s="165"/>
      <c r="M414" s="165"/>
      <c r="N414" s="167"/>
      <c r="O414" s="151" t="str">
        <f t="shared" ca="1" si="7"/>
        <v/>
      </c>
      <c r="P414" s="117" t="str">
        <f>IF(AND(tbVeiculos[[#This Row],[Marca]]&lt;&gt;"",tbVeiculos[[#This Row],[Placa]]&lt;&gt;""),tbVeiculos[[#This Row],[Marca]]&amp;"_"&amp;tbVeiculos[[#This Row],[Placa]],"")</f>
        <v/>
      </c>
      <c r="Q414" s="138" t="str">
        <f>IF(tbVeiculos[[#This Row],[Veículo]]="","",IFERROR((tbVeiculos[[#This Row],[Maior km]]-tbVeiculos[[#This Row],[Menor km]])/tbVeiculos[[#This Row],[Manutenções]],""))</f>
        <v/>
      </c>
      <c r="R414" s="138" t="str">
        <f>IF(tbVeiculos[[#This Row],[Veículo]]="","",IF(tbVeiculos[[#This Row],[Km de Cadastro]]="",0,tbVeiculos[[#This Row],[Km de Cadastro]]))</f>
        <v/>
      </c>
      <c r="S414" s="138" t="str">
        <f t="array" ref="S41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14" s="138" t="str">
        <f>IF(tbVeiculos[[#This Row],[Veículo]]="","",IFERROR(COUNTIF(tbManutencao[Veículo],tbVeiculos[[#This Row],[Veículo]]),""))</f>
        <v/>
      </c>
    </row>
    <row r="415" spans="2:20" ht="24.95" customHeight="1" x14ac:dyDescent="0.25">
      <c r="B415" s="162"/>
      <c r="C415" s="162"/>
      <c r="D415" s="162"/>
      <c r="E415" s="162"/>
      <c r="F415" s="162"/>
      <c r="G415" s="163"/>
      <c r="H415" s="80" t="str">
        <f>IF(tbVeiculos[[#This Row],[Veículo]]="","",IFERROR(SUMIF(tbFinanciamento[Veículo],tbVeiculos[[#This Row],[Veículo]],tbFinanciamento[Valor pago]),""))</f>
        <v/>
      </c>
      <c r="I415" s="80" t="str">
        <f>IF(tbVeiculos[[#This Row],[Veículo]]="","",IFERROR(tbVeiculos[[#This Row],[Total finaciamento (R$)]]-tbVeiculos[[#This Row],[Total pago (R$)]],0))</f>
        <v/>
      </c>
      <c r="J415" s="164"/>
      <c r="K415" s="165"/>
      <c r="L415" s="165"/>
      <c r="M415" s="165"/>
      <c r="N415" s="167"/>
      <c r="O415" s="151" t="str">
        <f t="shared" ca="1" si="7"/>
        <v/>
      </c>
      <c r="P415" s="117" t="str">
        <f>IF(AND(tbVeiculos[[#This Row],[Marca]]&lt;&gt;"",tbVeiculos[[#This Row],[Placa]]&lt;&gt;""),tbVeiculos[[#This Row],[Marca]]&amp;"_"&amp;tbVeiculos[[#This Row],[Placa]],"")</f>
        <v/>
      </c>
      <c r="Q415" s="138" t="str">
        <f>IF(tbVeiculos[[#This Row],[Veículo]]="","",IFERROR((tbVeiculos[[#This Row],[Maior km]]-tbVeiculos[[#This Row],[Menor km]])/tbVeiculos[[#This Row],[Manutenções]],""))</f>
        <v/>
      </c>
      <c r="R415" s="138" t="str">
        <f>IF(tbVeiculos[[#This Row],[Veículo]]="","",IF(tbVeiculos[[#This Row],[Km de Cadastro]]="",0,tbVeiculos[[#This Row],[Km de Cadastro]]))</f>
        <v/>
      </c>
      <c r="S415" s="138" t="str">
        <f t="array" ref="S41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15" s="138" t="str">
        <f>IF(tbVeiculos[[#This Row],[Veículo]]="","",IFERROR(COUNTIF(tbManutencao[Veículo],tbVeiculos[[#This Row],[Veículo]]),""))</f>
        <v/>
      </c>
    </row>
    <row r="416" spans="2:20" ht="24.95" customHeight="1" x14ac:dyDescent="0.25">
      <c r="B416" s="162"/>
      <c r="C416" s="162"/>
      <c r="D416" s="162"/>
      <c r="E416" s="162"/>
      <c r="F416" s="162"/>
      <c r="G416" s="163"/>
      <c r="H416" s="80" t="str">
        <f>IF(tbVeiculos[[#This Row],[Veículo]]="","",IFERROR(SUMIF(tbFinanciamento[Veículo],tbVeiculos[[#This Row],[Veículo]],tbFinanciamento[Valor pago]),""))</f>
        <v/>
      </c>
      <c r="I416" s="80" t="str">
        <f>IF(tbVeiculos[[#This Row],[Veículo]]="","",IFERROR(tbVeiculos[[#This Row],[Total finaciamento (R$)]]-tbVeiculos[[#This Row],[Total pago (R$)]],0))</f>
        <v/>
      </c>
      <c r="J416" s="164"/>
      <c r="K416" s="165"/>
      <c r="L416" s="165"/>
      <c r="M416" s="165"/>
      <c r="N416" s="167"/>
      <c r="O416" s="151" t="str">
        <f t="shared" ca="1" si="7"/>
        <v/>
      </c>
      <c r="P416" s="117" t="str">
        <f>IF(AND(tbVeiculos[[#This Row],[Marca]]&lt;&gt;"",tbVeiculos[[#This Row],[Placa]]&lt;&gt;""),tbVeiculos[[#This Row],[Marca]]&amp;"_"&amp;tbVeiculos[[#This Row],[Placa]],"")</f>
        <v/>
      </c>
      <c r="Q416" s="138" t="str">
        <f>IF(tbVeiculos[[#This Row],[Veículo]]="","",IFERROR((tbVeiculos[[#This Row],[Maior km]]-tbVeiculos[[#This Row],[Menor km]])/tbVeiculos[[#This Row],[Manutenções]],""))</f>
        <v/>
      </c>
      <c r="R416" s="138" t="str">
        <f>IF(tbVeiculos[[#This Row],[Veículo]]="","",IF(tbVeiculos[[#This Row],[Km de Cadastro]]="",0,tbVeiculos[[#This Row],[Km de Cadastro]]))</f>
        <v/>
      </c>
      <c r="S416" s="138" t="str">
        <f t="array" ref="S41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16" s="138" t="str">
        <f>IF(tbVeiculos[[#This Row],[Veículo]]="","",IFERROR(COUNTIF(tbManutencao[Veículo],tbVeiculos[[#This Row],[Veículo]]),""))</f>
        <v/>
      </c>
    </row>
    <row r="417" spans="2:20" ht="24.95" customHeight="1" x14ac:dyDescent="0.25">
      <c r="B417" s="162"/>
      <c r="C417" s="162"/>
      <c r="D417" s="162"/>
      <c r="E417" s="162"/>
      <c r="F417" s="162"/>
      <c r="G417" s="163"/>
      <c r="H417" s="80" t="str">
        <f>IF(tbVeiculos[[#This Row],[Veículo]]="","",IFERROR(SUMIF(tbFinanciamento[Veículo],tbVeiculos[[#This Row],[Veículo]],tbFinanciamento[Valor pago]),""))</f>
        <v/>
      </c>
      <c r="I417" s="80" t="str">
        <f>IF(tbVeiculos[[#This Row],[Veículo]]="","",IFERROR(tbVeiculos[[#This Row],[Total finaciamento (R$)]]-tbVeiculos[[#This Row],[Total pago (R$)]],0))</f>
        <v/>
      </c>
      <c r="J417" s="164"/>
      <c r="K417" s="165"/>
      <c r="L417" s="165"/>
      <c r="M417" s="165"/>
      <c r="N417" s="167"/>
      <c r="O417" s="151" t="str">
        <f t="shared" ca="1" si="7"/>
        <v/>
      </c>
      <c r="P417" s="117" t="str">
        <f>IF(AND(tbVeiculos[[#This Row],[Marca]]&lt;&gt;"",tbVeiculos[[#This Row],[Placa]]&lt;&gt;""),tbVeiculos[[#This Row],[Marca]]&amp;"_"&amp;tbVeiculos[[#This Row],[Placa]],"")</f>
        <v/>
      </c>
      <c r="Q417" s="138" t="str">
        <f>IF(tbVeiculos[[#This Row],[Veículo]]="","",IFERROR((tbVeiculos[[#This Row],[Maior km]]-tbVeiculos[[#This Row],[Menor km]])/tbVeiculos[[#This Row],[Manutenções]],""))</f>
        <v/>
      </c>
      <c r="R417" s="138" t="str">
        <f>IF(tbVeiculos[[#This Row],[Veículo]]="","",IF(tbVeiculos[[#This Row],[Km de Cadastro]]="",0,tbVeiculos[[#This Row],[Km de Cadastro]]))</f>
        <v/>
      </c>
      <c r="S417" s="138" t="str">
        <f t="array" ref="S41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17" s="138" t="str">
        <f>IF(tbVeiculos[[#This Row],[Veículo]]="","",IFERROR(COUNTIF(tbManutencao[Veículo],tbVeiculos[[#This Row],[Veículo]]),""))</f>
        <v/>
      </c>
    </row>
    <row r="418" spans="2:20" ht="24.95" customHeight="1" x14ac:dyDescent="0.25">
      <c r="B418" s="162"/>
      <c r="C418" s="162"/>
      <c r="D418" s="162"/>
      <c r="E418" s="162"/>
      <c r="F418" s="162"/>
      <c r="G418" s="163"/>
      <c r="H418" s="80" t="str">
        <f>IF(tbVeiculos[[#This Row],[Veículo]]="","",IFERROR(SUMIF(tbFinanciamento[Veículo],tbVeiculos[[#This Row],[Veículo]],tbFinanciamento[Valor pago]),""))</f>
        <v/>
      </c>
      <c r="I418" s="80" t="str">
        <f>IF(tbVeiculos[[#This Row],[Veículo]]="","",IFERROR(tbVeiculos[[#This Row],[Total finaciamento (R$)]]-tbVeiculos[[#This Row],[Total pago (R$)]],0))</f>
        <v/>
      </c>
      <c r="J418" s="164"/>
      <c r="K418" s="165"/>
      <c r="L418" s="165"/>
      <c r="M418" s="165"/>
      <c r="N418" s="167"/>
      <c r="O418" s="151" t="str">
        <f t="shared" ca="1" si="7"/>
        <v/>
      </c>
      <c r="P418" s="117" t="str">
        <f>IF(AND(tbVeiculos[[#This Row],[Marca]]&lt;&gt;"",tbVeiculos[[#This Row],[Placa]]&lt;&gt;""),tbVeiculos[[#This Row],[Marca]]&amp;"_"&amp;tbVeiculos[[#This Row],[Placa]],"")</f>
        <v/>
      </c>
      <c r="Q418" s="138" t="str">
        <f>IF(tbVeiculos[[#This Row],[Veículo]]="","",IFERROR((tbVeiculos[[#This Row],[Maior km]]-tbVeiculos[[#This Row],[Menor km]])/tbVeiculos[[#This Row],[Manutenções]],""))</f>
        <v/>
      </c>
      <c r="R418" s="138" t="str">
        <f>IF(tbVeiculos[[#This Row],[Veículo]]="","",IF(tbVeiculos[[#This Row],[Km de Cadastro]]="",0,tbVeiculos[[#This Row],[Km de Cadastro]]))</f>
        <v/>
      </c>
      <c r="S418" s="138" t="str">
        <f t="array" ref="S41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18" s="138" t="str">
        <f>IF(tbVeiculos[[#This Row],[Veículo]]="","",IFERROR(COUNTIF(tbManutencao[Veículo],tbVeiculos[[#This Row],[Veículo]]),""))</f>
        <v/>
      </c>
    </row>
    <row r="419" spans="2:20" ht="24.95" customHeight="1" x14ac:dyDescent="0.25">
      <c r="B419" s="162"/>
      <c r="C419" s="162"/>
      <c r="D419" s="162"/>
      <c r="E419" s="162"/>
      <c r="F419" s="162"/>
      <c r="G419" s="163"/>
      <c r="H419" s="80" t="str">
        <f>IF(tbVeiculos[[#This Row],[Veículo]]="","",IFERROR(SUMIF(tbFinanciamento[Veículo],tbVeiculos[[#This Row],[Veículo]],tbFinanciamento[Valor pago]),""))</f>
        <v/>
      </c>
      <c r="I419" s="80" t="str">
        <f>IF(tbVeiculos[[#This Row],[Veículo]]="","",IFERROR(tbVeiculos[[#This Row],[Total finaciamento (R$)]]-tbVeiculos[[#This Row],[Total pago (R$)]],0))</f>
        <v/>
      </c>
      <c r="J419" s="164"/>
      <c r="K419" s="165"/>
      <c r="L419" s="165"/>
      <c r="M419" s="165"/>
      <c r="N419" s="167"/>
      <c r="O419" s="151" t="str">
        <f t="shared" ca="1" si="7"/>
        <v/>
      </c>
      <c r="P419" s="117" t="str">
        <f>IF(AND(tbVeiculos[[#This Row],[Marca]]&lt;&gt;"",tbVeiculos[[#This Row],[Placa]]&lt;&gt;""),tbVeiculos[[#This Row],[Marca]]&amp;"_"&amp;tbVeiculos[[#This Row],[Placa]],"")</f>
        <v/>
      </c>
      <c r="Q419" s="138" t="str">
        <f>IF(tbVeiculos[[#This Row],[Veículo]]="","",IFERROR((tbVeiculos[[#This Row],[Maior km]]-tbVeiculos[[#This Row],[Menor km]])/tbVeiculos[[#This Row],[Manutenções]],""))</f>
        <v/>
      </c>
      <c r="R419" s="138" t="str">
        <f>IF(tbVeiculos[[#This Row],[Veículo]]="","",IF(tbVeiculos[[#This Row],[Km de Cadastro]]="",0,tbVeiculos[[#This Row],[Km de Cadastro]]))</f>
        <v/>
      </c>
      <c r="S419" s="138" t="str">
        <f t="array" ref="S41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19" s="138" t="str">
        <f>IF(tbVeiculos[[#This Row],[Veículo]]="","",IFERROR(COUNTIF(tbManutencao[Veículo],tbVeiculos[[#This Row],[Veículo]]),""))</f>
        <v/>
      </c>
    </row>
    <row r="420" spans="2:20" ht="24.95" customHeight="1" x14ac:dyDescent="0.25">
      <c r="B420" s="162"/>
      <c r="C420" s="162"/>
      <c r="D420" s="162"/>
      <c r="E420" s="162"/>
      <c r="F420" s="162"/>
      <c r="G420" s="163"/>
      <c r="H420" s="80" t="str">
        <f>IF(tbVeiculos[[#This Row],[Veículo]]="","",IFERROR(SUMIF(tbFinanciamento[Veículo],tbVeiculos[[#This Row],[Veículo]],tbFinanciamento[Valor pago]),""))</f>
        <v/>
      </c>
      <c r="I420" s="80" t="str">
        <f>IF(tbVeiculos[[#This Row],[Veículo]]="","",IFERROR(tbVeiculos[[#This Row],[Total finaciamento (R$)]]-tbVeiculos[[#This Row],[Total pago (R$)]],0))</f>
        <v/>
      </c>
      <c r="J420" s="164"/>
      <c r="K420" s="165"/>
      <c r="L420" s="165"/>
      <c r="M420" s="165"/>
      <c r="N420" s="167"/>
      <c r="O420" s="151" t="str">
        <f t="shared" ca="1" si="7"/>
        <v/>
      </c>
      <c r="P420" s="117" t="str">
        <f>IF(AND(tbVeiculos[[#This Row],[Marca]]&lt;&gt;"",tbVeiculos[[#This Row],[Placa]]&lt;&gt;""),tbVeiculos[[#This Row],[Marca]]&amp;"_"&amp;tbVeiculos[[#This Row],[Placa]],"")</f>
        <v/>
      </c>
      <c r="Q420" s="138" t="str">
        <f>IF(tbVeiculos[[#This Row],[Veículo]]="","",IFERROR((tbVeiculos[[#This Row],[Maior km]]-tbVeiculos[[#This Row],[Menor km]])/tbVeiculos[[#This Row],[Manutenções]],""))</f>
        <v/>
      </c>
      <c r="R420" s="138" t="str">
        <f>IF(tbVeiculos[[#This Row],[Veículo]]="","",IF(tbVeiculos[[#This Row],[Km de Cadastro]]="",0,tbVeiculos[[#This Row],[Km de Cadastro]]))</f>
        <v/>
      </c>
      <c r="S420" s="138" t="str">
        <f t="array" ref="S42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20" s="138" t="str">
        <f>IF(tbVeiculos[[#This Row],[Veículo]]="","",IFERROR(COUNTIF(tbManutencao[Veículo],tbVeiculos[[#This Row],[Veículo]]),""))</f>
        <v/>
      </c>
    </row>
    <row r="421" spans="2:20" ht="24.95" customHeight="1" x14ac:dyDescent="0.25">
      <c r="B421" s="162"/>
      <c r="C421" s="162"/>
      <c r="D421" s="162"/>
      <c r="E421" s="162"/>
      <c r="F421" s="162"/>
      <c r="G421" s="163"/>
      <c r="H421" s="80" t="str">
        <f>IF(tbVeiculos[[#This Row],[Veículo]]="","",IFERROR(SUMIF(tbFinanciamento[Veículo],tbVeiculos[[#This Row],[Veículo]],tbFinanciamento[Valor pago]),""))</f>
        <v/>
      </c>
      <c r="I421" s="80" t="str">
        <f>IF(tbVeiculos[[#This Row],[Veículo]]="","",IFERROR(tbVeiculos[[#This Row],[Total finaciamento (R$)]]-tbVeiculos[[#This Row],[Total pago (R$)]],0))</f>
        <v/>
      </c>
      <c r="J421" s="164"/>
      <c r="K421" s="165"/>
      <c r="L421" s="165"/>
      <c r="M421" s="165"/>
      <c r="N421" s="167"/>
      <c r="O421" s="151" t="str">
        <f t="shared" ca="1" si="7"/>
        <v/>
      </c>
      <c r="P421" s="117" t="str">
        <f>IF(AND(tbVeiculos[[#This Row],[Marca]]&lt;&gt;"",tbVeiculos[[#This Row],[Placa]]&lt;&gt;""),tbVeiculos[[#This Row],[Marca]]&amp;"_"&amp;tbVeiculos[[#This Row],[Placa]],"")</f>
        <v/>
      </c>
      <c r="Q421" s="138" t="str">
        <f>IF(tbVeiculos[[#This Row],[Veículo]]="","",IFERROR((tbVeiculos[[#This Row],[Maior km]]-tbVeiculos[[#This Row],[Menor km]])/tbVeiculos[[#This Row],[Manutenções]],""))</f>
        <v/>
      </c>
      <c r="R421" s="138" t="str">
        <f>IF(tbVeiculos[[#This Row],[Veículo]]="","",IF(tbVeiculos[[#This Row],[Km de Cadastro]]="",0,tbVeiculos[[#This Row],[Km de Cadastro]]))</f>
        <v/>
      </c>
      <c r="S421" s="138" t="str">
        <f t="array" ref="S42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21" s="138" t="str">
        <f>IF(tbVeiculos[[#This Row],[Veículo]]="","",IFERROR(COUNTIF(tbManutencao[Veículo],tbVeiculos[[#This Row],[Veículo]]),""))</f>
        <v/>
      </c>
    </row>
    <row r="422" spans="2:20" ht="24.95" customHeight="1" x14ac:dyDescent="0.25">
      <c r="B422" s="162"/>
      <c r="C422" s="162"/>
      <c r="D422" s="162"/>
      <c r="E422" s="162"/>
      <c r="F422" s="162"/>
      <c r="G422" s="163"/>
      <c r="H422" s="80" t="str">
        <f>IF(tbVeiculos[[#This Row],[Veículo]]="","",IFERROR(SUMIF(tbFinanciamento[Veículo],tbVeiculos[[#This Row],[Veículo]],tbFinanciamento[Valor pago]),""))</f>
        <v/>
      </c>
      <c r="I422" s="80" t="str">
        <f>IF(tbVeiculos[[#This Row],[Veículo]]="","",IFERROR(tbVeiculos[[#This Row],[Total finaciamento (R$)]]-tbVeiculos[[#This Row],[Total pago (R$)]],0))</f>
        <v/>
      </c>
      <c r="J422" s="164"/>
      <c r="K422" s="165"/>
      <c r="L422" s="165"/>
      <c r="M422" s="165"/>
      <c r="N422" s="167"/>
      <c r="O422" s="151" t="str">
        <f t="shared" ca="1" si="7"/>
        <v/>
      </c>
      <c r="P422" s="117" t="str">
        <f>IF(AND(tbVeiculos[[#This Row],[Marca]]&lt;&gt;"",tbVeiculos[[#This Row],[Placa]]&lt;&gt;""),tbVeiculos[[#This Row],[Marca]]&amp;"_"&amp;tbVeiculos[[#This Row],[Placa]],"")</f>
        <v/>
      </c>
      <c r="Q422" s="138" t="str">
        <f>IF(tbVeiculos[[#This Row],[Veículo]]="","",IFERROR((tbVeiculos[[#This Row],[Maior km]]-tbVeiculos[[#This Row],[Menor km]])/tbVeiculos[[#This Row],[Manutenções]],""))</f>
        <v/>
      </c>
      <c r="R422" s="138" t="str">
        <f>IF(tbVeiculos[[#This Row],[Veículo]]="","",IF(tbVeiculos[[#This Row],[Km de Cadastro]]="",0,tbVeiculos[[#This Row],[Km de Cadastro]]))</f>
        <v/>
      </c>
      <c r="S422" s="138" t="str">
        <f t="array" ref="S42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22" s="138" t="str">
        <f>IF(tbVeiculos[[#This Row],[Veículo]]="","",IFERROR(COUNTIF(tbManutencao[Veículo],tbVeiculos[[#This Row],[Veículo]]),""))</f>
        <v/>
      </c>
    </row>
    <row r="423" spans="2:20" ht="24.95" customHeight="1" x14ac:dyDescent="0.25">
      <c r="B423" s="162"/>
      <c r="C423" s="162"/>
      <c r="D423" s="162"/>
      <c r="E423" s="162"/>
      <c r="F423" s="162"/>
      <c r="G423" s="163"/>
      <c r="H423" s="80" t="str">
        <f>IF(tbVeiculos[[#This Row],[Veículo]]="","",IFERROR(SUMIF(tbFinanciamento[Veículo],tbVeiculos[[#This Row],[Veículo]],tbFinanciamento[Valor pago]),""))</f>
        <v/>
      </c>
      <c r="I423" s="80" t="str">
        <f>IF(tbVeiculos[[#This Row],[Veículo]]="","",IFERROR(tbVeiculos[[#This Row],[Total finaciamento (R$)]]-tbVeiculos[[#This Row],[Total pago (R$)]],0))</f>
        <v/>
      </c>
      <c r="J423" s="164"/>
      <c r="K423" s="165"/>
      <c r="L423" s="165"/>
      <c r="M423" s="165"/>
      <c r="N423" s="167"/>
      <c r="O423" s="151" t="str">
        <f t="shared" ca="1" si="7"/>
        <v/>
      </c>
      <c r="P423" s="117" t="str">
        <f>IF(AND(tbVeiculos[[#This Row],[Marca]]&lt;&gt;"",tbVeiculos[[#This Row],[Placa]]&lt;&gt;""),tbVeiculos[[#This Row],[Marca]]&amp;"_"&amp;tbVeiculos[[#This Row],[Placa]],"")</f>
        <v/>
      </c>
      <c r="Q423" s="138" t="str">
        <f>IF(tbVeiculos[[#This Row],[Veículo]]="","",IFERROR((tbVeiculos[[#This Row],[Maior km]]-tbVeiculos[[#This Row],[Menor km]])/tbVeiculos[[#This Row],[Manutenções]],""))</f>
        <v/>
      </c>
      <c r="R423" s="138" t="str">
        <f>IF(tbVeiculos[[#This Row],[Veículo]]="","",IF(tbVeiculos[[#This Row],[Km de Cadastro]]="",0,tbVeiculos[[#This Row],[Km de Cadastro]]))</f>
        <v/>
      </c>
      <c r="S423" s="138" t="str">
        <f t="array" ref="S42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23" s="138" t="str">
        <f>IF(tbVeiculos[[#This Row],[Veículo]]="","",IFERROR(COUNTIF(tbManutencao[Veículo],tbVeiculos[[#This Row],[Veículo]]),""))</f>
        <v/>
      </c>
    </row>
    <row r="424" spans="2:20" ht="24.95" customHeight="1" x14ac:dyDescent="0.25">
      <c r="B424" s="162"/>
      <c r="C424" s="162"/>
      <c r="D424" s="162"/>
      <c r="E424" s="162"/>
      <c r="F424" s="162"/>
      <c r="G424" s="163"/>
      <c r="H424" s="80" t="str">
        <f>IF(tbVeiculos[[#This Row],[Veículo]]="","",IFERROR(SUMIF(tbFinanciamento[Veículo],tbVeiculos[[#This Row],[Veículo]],tbFinanciamento[Valor pago]),""))</f>
        <v/>
      </c>
      <c r="I424" s="80" t="str">
        <f>IF(tbVeiculos[[#This Row],[Veículo]]="","",IFERROR(tbVeiculos[[#This Row],[Total finaciamento (R$)]]-tbVeiculos[[#This Row],[Total pago (R$)]],0))</f>
        <v/>
      </c>
      <c r="J424" s="164"/>
      <c r="K424" s="165"/>
      <c r="L424" s="165"/>
      <c r="M424" s="165"/>
      <c r="N424" s="167"/>
      <c r="O424" s="151" t="str">
        <f t="shared" ca="1" si="7"/>
        <v/>
      </c>
      <c r="P424" s="117" t="str">
        <f>IF(AND(tbVeiculos[[#This Row],[Marca]]&lt;&gt;"",tbVeiculos[[#This Row],[Placa]]&lt;&gt;""),tbVeiculos[[#This Row],[Marca]]&amp;"_"&amp;tbVeiculos[[#This Row],[Placa]],"")</f>
        <v/>
      </c>
      <c r="Q424" s="138" t="str">
        <f>IF(tbVeiculos[[#This Row],[Veículo]]="","",IFERROR((tbVeiculos[[#This Row],[Maior km]]-tbVeiculos[[#This Row],[Menor km]])/tbVeiculos[[#This Row],[Manutenções]],""))</f>
        <v/>
      </c>
      <c r="R424" s="138" t="str">
        <f>IF(tbVeiculos[[#This Row],[Veículo]]="","",IF(tbVeiculos[[#This Row],[Km de Cadastro]]="",0,tbVeiculos[[#This Row],[Km de Cadastro]]))</f>
        <v/>
      </c>
      <c r="S424" s="138" t="str">
        <f t="array" ref="S42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24" s="138" t="str">
        <f>IF(tbVeiculos[[#This Row],[Veículo]]="","",IFERROR(COUNTIF(tbManutencao[Veículo],tbVeiculos[[#This Row],[Veículo]]),""))</f>
        <v/>
      </c>
    </row>
    <row r="425" spans="2:20" ht="24.95" customHeight="1" x14ac:dyDescent="0.25">
      <c r="B425" s="162"/>
      <c r="C425" s="162"/>
      <c r="D425" s="162"/>
      <c r="E425" s="162"/>
      <c r="F425" s="162"/>
      <c r="G425" s="163"/>
      <c r="H425" s="80" t="str">
        <f>IF(tbVeiculos[[#This Row],[Veículo]]="","",IFERROR(SUMIF(tbFinanciamento[Veículo],tbVeiculos[[#This Row],[Veículo]],tbFinanciamento[Valor pago]),""))</f>
        <v/>
      </c>
      <c r="I425" s="80" t="str">
        <f>IF(tbVeiculos[[#This Row],[Veículo]]="","",IFERROR(tbVeiculos[[#This Row],[Total finaciamento (R$)]]-tbVeiculos[[#This Row],[Total pago (R$)]],0))</f>
        <v/>
      </c>
      <c r="J425" s="164"/>
      <c r="K425" s="165"/>
      <c r="L425" s="165"/>
      <c r="M425" s="165"/>
      <c r="N425" s="167"/>
      <c r="O425" s="151" t="str">
        <f t="shared" ca="1" si="7"/>
        <v/>
      </c>
      <c r="P425" s="117" t="str">
        <f>IF(AND(tbVeiculos[[#This Row],[Marca]]&lt;&gt;"",tbVeiculos[[#This Row],[Placa]]&lt;&gt;""),tbVeiculos[[#This Row],[Marca]]&amp;"_"&amp;tbVeiculos[[#This Row],[Placa]],"")</f>
        <v/>
      </c>
      <c r="Q425" s="138" t="str">
        <f>IF(tbVeiculos[[#This Row],[Veículo]]="","",IFERROR((tbVeiculos[[#This Row],[Maior km]]-tbVeiculos[[#This Row],[Menor km]])/tbVeiculos[[#This Row],[Manutenções]],""))</f>
        <v/>
      </c>
      <c r="R425" s="138" t="str">
        <f>IF(tbVeiculos[[#This Row],[Veículo]]="","",IF(tbVeiculos[[#This Row],[Km de Cadastro]]="",0,tbVeiculos[[#This Row],[Km de Cadastro]]))</f>
        <v/>
      </c>
      <c r="S425" s="138" t="str">
        <f t="array" ref="S42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25" s="138" t="str">
        <f>IF(tbVeiculos[[#This Row],[Veículo]]="","",IFERROR(COUNTIF(tbManutencao[Veículo],tbVeiculos[[#This Row],[Veículo]]),""))</f>
        <v/>
      </c>
    </row>
    <row r="426" spans="2:20" ht="24.95" customHeight="1" x14ac:dyDescent="0.25">
      <c r="B426" s="162"/>
      <c r="C426" s="162"/>
      <c r="D426" s="162"/>
      <c r="E426" s="162"/>
      <c r="F426" s="162"/>
      <c r="G426" s="163"/>
      <c r="H426" s="80" t="str">
        <f>IF(tbVeiculos[[#This Row],[Veículo]]="","",IFERROR(SUMIF(tbFinanciamento[Veículo],tbVeiculos[[#This Row],[Veículo]],tbFinanciamento[Valor pago]),""))</f>
        <v/>
      </c>
      <c r="I426" s="80" t="str">
        <f>IF(tbVeiculos[[#This Row],[Veículo]]="","",IFERROR(tbVeiculos[[#This Row],[Total finaciamento (R$)]]-tbVeiculos[[#This Row],[Total pago (R$)]],0))</f>
        <v/>
      </c>
      <c r="J426" s="164"/>
      <c r="K426" s="165"/>
      <c r="L426" s="165"/>
      <c r="M426" s="165"/>
      <c r="N426" s="167"/>
      <c r="O426" s="151" t="str">
        <f t="shared" ca="1" si="7"/>
        <v/>
      </c>
      <c r="P426" s="117" t="str">
        <f>IF(AND(tbVeiculos[[#This Row],[Marca]]&lt;&gt;"",tbVeiculos[[#This Row],[Placa]]&lt;&gt;""),tbVeiculos[[#This Row],[Marca]]&amp;"_"&amp;tbVeiculos[[#This Row],[Placa]],"")</f>
        <v/>
      </c>
      <c r="Q426" s="138" t="str">
        <f>IF(tbVeiculos[[#This Row],[Veículo]]="","",IFERROR((tbVeiculos[[#This Row],[Maior km]]-tbVeiculos[[#This Row],[Menor km]])/tbVeiculos[[#This Row],[Manutenções]],""))</f>
        <v/>
      </c>
      <c r="R426" s="138" t="str">
        <f>IF(tbVeiculos[[#This Row],[Veículo]]="","",IF(tbVeiculos[[#This Row],[Km de Cadastro]]="",0,tbVeiculos[[#This Row],[Km de Cadastro]]))</f>
        <v/>
      </c>
      <c r="S426" s="138" t="str">
        <f t="array" ref="S42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26" s="138" t="str">
        <f>IF(tbVeiculos[[#This Row],[Veículo]]="","",IFERROR(COUNTIF(tbManutencao[Veículo],tbVeiculos[[#This Row],[Veículo]]),""))</f>
        <v/>
      </c>
    </row>
    <row r="427" spans="2:20" ht="24.95" customHeight="1" x14ac:dyDescent="0.25">
      <c r="B427" s="162"/>
      <c r="C427" s="162"/>
      <c r="D427" s="162"/>
      <c r="E427" s="162"/>
      <c r="F427" s="162"/>
      <c r="G427" s="163"/>
      <c r="H427" s="80" t="str">
        <f>IF(tbVeiculos[[#This Row],[Veículo]]="","",IFERROR(SUMIF(tbFinanciamento[Veículo],tbVeiculos[[#This Row],[Veículo]],tbFinanciamento[Valor pago]),""))</f>
        <v/>
      </c>
      <c r="I427" s="80" t="str">
        <f>IF(tbVeiculos[[#This Row],[Veículo]]="","",IFERROR(tbVeiculos[[#This Row],[Total finaciamento (R$)]]-tbVeiculos[[#This Row],[Total pago (R$)]],0))</f>
        <v/>
      </c>
      <c r="J427" s="164"/>
      <c r="K427" s="165"/>
      <c r="L427" s="165"/>
      <c r="M427" s="165"/>
      <c r="N427" s="167"/>
      <c r="O427" s="151" t="str">
        <f t="shared" ca="1" si="7"/>
        <v/>
      </c>
      <c r="P427" s="117" t="str">
        <f>IF(AND(tbVeiculos[[#This Row],[Marca]]&lt;&gt;"",tbVeiculos[[#This Row],[Placa]]&lt;&gt;""),tbVeiculos[[#This Row],[Marca]]&amp;"_"&amp;tbVeiculos[[#This Row],[Placa]],"")</f>
        <v/>
      </c>
      <c r="Q427" s="138" t="str">
        <f>IF(tbVeiculos[[#This Row],[Veículo]]="","",IFERROR((tbVeiculos[[#This Row],[Maior km]]-tbVeiculos[[#This Row],[Menor km]])/tbVeiculos[[#This Row],[Manutenções]],""))</f>
        <v/>
      </c>
      <c r="R427" s="138" t="str">
        <f>IF(tbVeiculos[[#This Row],[Veículo]]="","",IF(tbVeiculos[[#This Row],[Km de Cadastro]]="",0,tbVeiculos[[#This Row],[Km de Cadastro]]))</f>
        <v/>
      </c>
      <c r="S427" s="138" t="str">
        <f t="array" ref="S42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27" s="138" t="str">
        <f>IF(tbVeiculos[[#This Row],[Veículo]]="","",IFERROR(COUNTIF(tbManutencao[Veículo],tbVeiculos[[#This Row],[Veículo]]),""))</f>
        <v/>
      </c>
    </row>
    <row r="428" spans="2:20" ht="24.95" customHeight="1" x14ac:dyDescent="0.25">
      <c r="B428" s="162"/>
      <c r="C428" s="162"/>
      <c r="D428" s="162"/>
      <c r="E428" s="162"/>
      <c r="F428" s="162"/>
      <c r="G428" s="163"/>
      <c r="H428" s="80" t="str">
        <f>IF(tbVeiculos[[#This Row],[Veículo]]="","",IFERROR(SUMIF(tbFinanciamento[Veículo],tbVeiculos[[#This Row],[Veículo]],tbFinanciamento[Valor pago]),""))</f>
        <v/>
      </c>
      <c r="I428" s="80" t="str">
        <f>IF(tbVeiculos[[#This Row],[Veículo]]="","",IFERROR(tbVeiculos[[#This Row],[Total finaciamento (R$)]]-tbVeiculos[[#This Row],[Total pago (R$)]],0))</f>
        <v/>
      </c>
      <c r="J428" s="164"/>
      <c r="K428" s="165"/>
      <c r="L428" s="165"/>
      <c r="M428" s="165"/>
      <c r="N428" s="167"/>
      <c r="O428" s="151" t="str">
        <f t="shared" ca="1" si="7"/>
        <v/>
      </c>
      <c r="P428" s="117" t="str">
        <f>IF(AND(tbVeiculos[[#This Row],[Marca]]&lt;&gt;"",tbVeiculos[[#This Row],[Placa]]&lt;&gt;""),tbVeiculos[[#This Row],[Marca]]&amp;"_"&amp;tbVeiculos[[#This Row],[Placa]],"")</f>
        <v/>
      </c>
      <c r="Q428" s="138" t="str">
        <f>IF(tbVeiculos[[#This Row],[Veículo]]="","",IFERROR((tbVeiculos[[#This Row],[Maior km]]-tbVeiculos[[#This Row],[Menor km]])/tbVeiculos[[#This Row],[Manutenções]],""))</f>
        <v/>
      </c>
      <c r="R428" s="138" t="str">
        <f>IF(tbVeiculos[[#This Row],[Veículo]]="","",IF(tbVeiculos[[#This Row],[Km de Cadastro]]="",0,tbVeiculos[[#This Row],[Km de Cadastro]]))</f>
        <v/>
      </c>
      <c r="S428" s="138" t="str">
        <f t="array" ref="S42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28" s="138" t="str">
        <f>IF(tbVeiculos[[#This Row],[Veículo]]="","",IFERROR(COUNTIF(tbManutencao[Veículo],tbVeiculos[[#This Row],[Veículo]]),""))</f>
        <v/>
      </c>
    </row>
    <row r="429" spans="2:20" ht="24.95" customHeight="1" x14ac:dyDescent="0.25">
      <c r="B429" s="162"/>
      <c r="C429" s="162"/>
      <c r="D429" s="162"/>
      <c r="E429" s="162"/>
      <c r="F429" s="162"/>
      <c r="G429" s="163"/>
      <c r="H429" s="80" t="str">
        <f>IF(tbVeiculos[[#This Row],[Veículo]]="","",IFERROR(SUMIF(tbFinanciamento[Veículo],tbVeiculos[[#This Row],[Veículo]],tbFinanciamento[Valor pago]),""))</f>
        <v/>
      </c>
      <c r="I429" s="80" t="str">
        <f>IF(tbVeiculos[[#This Row],[Veículo]]="","",IFERROR(tbVeiculos[[#This Row],[Total finaciamento (R$)]]-tbVeiculos[[#This Row],[Total pago (R$)]],0))</f>
        <v/>
      </c>
      <c r="J429" s="164"/>
      <c r="K429" s="165"/>
      <c r="L429" s="165"/>
      <c r="M429" s="165"/>
      <c r="N429" s="167"/>
      <c r="O429" s="151" t="str">
        <f t="shared" ca="1" si="7"/>
        <v/>
      </c>
      <c r="P429" s="117" t="str">
        <f>IF(AND(tbVeiculos[[#This Row],[Marca]]&lt;&gt;"",tbVeiculos[[#This Row],[Placa]]&lt;&gt;""),tbVeiculos[[#This Row],[Marca]]&amp;"_"&amp;tbVeiculos[[#This Row],[Placa]],"")</f>
        <v/>
      </c>
      <c r="Q429" s="138" t="str">
        <f>IF(tbVeiculos[[#This Row],[Veículo]]="","",IFERROR((tbVeiculos[[#This Row],[Maior km]]-tbVeiculos[[#This Row],[Menor km]])/tbVeiculos[[#This Row],[Manutenções]],""))</f>
        <v/>
      </c>
      <c r="R429" s="138" t="str">
        <f>IF(tbVeiculos[[#This Row],[Veículo]]="","",IF(tbVeiculos[[#This Row],[Km de Cadastro]]="",0,tbVeiculos[[#This Row],[Km de Cadastro]]))</f>
        <v/>
      </c>
      <c r="S429" s="138" t="str">
        <f t="array" ref="S42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29" s="138" t="str">
        <f>IF(tbVeiculos[[#This Row],[Veículo]]="","",IFERROR(COUNTIF(tbManutencao[Veículo],tbVeiculos[[#This Row],[Veículo]]),""))</f>
        <v/>
      </c>
    </row>
    <row r="430" spans="2:20" ht="24.95" customHeight="1" x14ac:dyDescent="0.25">
      <c r="B430" s="162"/>
      <c r="C430" s="162"/>
      <c r="D430" s="162"/>
      <c r="E430" s="162"/>
      <c r="F430" s="162"/>
      <c r="G430" s="163"/>
      <c r="H430" s="80" t="str">
        <f>IF(tbVeiculos[[#This Row],[Veículo]]="","",IFERROR(SUMIF(tbFinanciamento[Veículo],tbVeiculos[[#This Row],[Veículo]],tbFinanciamento[Valor pago]),""))</f>
        <v/>
      </c>
      <c r="I430" s="80" t="str">
        <f>IF(tbVeiculos[[#This Row],[Veículo]]="","",IFERROR(tbVeiculos[[#This Row],[Total finaciamento (R$)]]-tbVeiculos[[#This Row],[Total pago (R$)]],0))</f>
        <v/>
      </c>
      <c r="J430" s="164"/>
      <c r="K430" s="165"/>
      <c r="L430" s="165"/>
      <c r="M430" s="165"/>
      <c r="N430" s="167"/>
      <c r="O430" s="151" t="str">
        <f t="shared" ca="1" si="7"/>
        <v/>
      </c>
      <c r="P430" s="117" t="str">
        <f>IF(AND(tbVeiculos[[#This Row],[Marca]]&lt;&gt;"",tbVeiculos[[#This Row],[Placa]]&lt;&gt;""),tbVeiculos[[#This Row],[Marca]]&amp;"_"&amp;tbVeiculos[[#This Row],[Placa]],"")</f>
        <v/>
      </c>
      <c r="Q430" s="138" t="str">
        <f>IF(tbVeiculos[[#This Row],[Veículo]]="","",IFERROR((tbVeiculos[[#This Row],[Maior km]]-tbVeiculos[[#This Row],[Menor km]])/tbVeiculos[[#This Row],[Manutenções]],""))</f>
        <v/>
      </c>
      <c r="R430" s="138" t="str">
        <f>IF(tbVeiculos[[#This Row],[Veículo]]="","",IF(tbVeiculos[[#This Row],[Km de Cadastro]]="",0,tbVeiculos[[#This Row],[Km de Cadastro]]))</f>
        <v/>
      </c>
      <c r="S430" s="138" t="str">
        <f t="array" ref="S43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30" s="138" t="str">
        <f>IF(tbVeiculos[[#This Row],[Veículo]]="","",IFERROR(COUNTIF(tbManutencao[Veículo],tbVeiculos[[#This Row],[Veículo]]),""))</f>
        <v/>
      </c>
    </row>
    <row r="431" spans="2:20" ht="24.95" customHeight="1" x14ac:dyDescent="0.25">
      <c r="B431" s="162"/>
      <c r="C431" s="162"/>
      <c r="D431" s="162"/>
      <c r="E431" s="162"/>
      <c r="F431" s="162"/>
      <c r="G431" s="163"/>
      <c r="H431" s="80" t="str">
        <f>IF(tbVeiculos[[#This Row],[Veículo]]="","",IFERROR(SUMIF(tbFinanciamento[Veículo],tbVeiculos[[#This Row],[Veículo]],tbFinanciamento[Valor pago]),""))</f>
        <v/>
      </c>
      <c r="I431" s="80" t="str">
        <f>IF(tbVeiculos[[#This Row],[Veículo]]="","",IFERROR(tbVeiculos[[#This Row],[Total finaciamento (R$)]]-tbVeiculos[[#This Row],[Total pago (R$)]],0))</f>
        <v/>
      </c>
      <c r="J431" s="164"/>
      <c r="K431" s="165"/>
      <c r="L431" s="165"/>
      <c r="M431" s="165"/>
      <c r="N431" s="167"/>
      <c r="O431" s="151" t="str">
        <f t="shared" ca="1" si="7"/>
        <v/>
      </c>
      <c r="P431" s="117" t="str">
        <f>IF(AND(tbVeiculos[[#This Row],[Marca]]&lt;&gt;"",tbVeiculos[[#This Row],[Placa]]&lt;&gt;""),tbVeiculos[[#This Row],[Marca]]&amp;"_"&amp;tbVeiculos[[#This Row],[Placa]],"")</f>
        <v/>
      </c>
      <c r="Q431" s="138" t="str">
        <f>IF(tbVeiculos[[#This Row],[Veículo]]="","",IFERROR((tbVeiculos[[#This Row],[Maior km]]-tbVeiculos[[#This Row],[Menor km]])/tbVeiculos[[#This Row],[Manutenções]],""))</f>
        <v/>
      </c>
      <c r="R431" s="138" t="str">
        <f>IF(tbVeiculos[[#This Row],[Veículo]]="","",IF(tbVeiculos[[#This Row],[Km de Cadastro]]="",0,tbVeiculos[[#This Row],[Km de Cadastro]]))</f>
        <v/>
      </c>
      <c r="S431" s="138" t="str">
        <f t="array" ref="S43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31" s="138" t="str">
        <f>IF(tbVeiculos[[#This Row],[Veículo]]="","",IFERROR(COUNTIF(tbManutencao[Veículo],tbVeiculos[[#This Row],[Veículo]]),""))</f>
        <v/>
      </c>
    </row>
    <row r="432" spans="2:20" ht="24.95" customHeight="1" x14ac:dyDescent="0.25">
      <c r="B432" s="162"/>
      <c r="C432" s="162"/>
      <c r="D432" s="162"/>
      <c r="E432" s="162"/>
      <c r="F432" s="162"/>
      <c r="G432" s="163"/>
      <c r="H432" s="80" t="str">
        <f>IF(tbVeiculos[[#This Row],[Veículo]]="","",IFERROR(SUMIF(tbFinanciamento[Veículo],tbVeiculos[[#This Row],[Veículo]],tbFinanciamento[Valor pago]),""))</f>
        <v/>
      </c>
      <c r="I432" s="80" t="str">
        <f>IF(tbVeiculos[[#This Row],[Veículo]]="","",IFERROR(tbVeiculos[[#This Row],[Total finaciamento (R$)]]-tbVeiculos[[#This Row],[Total pago (R$)]],0))</f>
        <v/>
      </c>
      <c r="J432" s="164"/>
      <c r="K432" s="165"/>
      <c r="L432" s="165"/>
      <c r="M432" s="165"/>
      <c r="N432" s="167"/>
      <c r="O432" s="151" t="str">
        <f t="shared" ca="1" si="7"/>
        <v/>
      </c>
      <c r="P432" s="117" t="str">
        <f>IF(AND(tbVeiculos[[#This Row],[Marca]]&lt;&gt;"",tbVeiculos[[#This Row],[Placa]]&lt;&gt;""),tbVeiculos[[#This Row],[Marca]]&amp;"_"&amp;tbVeiculos[[#This Row],[Placa]],"")</f>
        <v/>
      </c>
      <c r="Q432" s="138" t="str">
        <f>IF(tbVeiculos[[#This Row],[Veículo]]="","",IFERROR((tbVeiculos[[#This Row],[Maior km]]-tbVeiculos[[#This Row],[Menor km]])/tbVeiculos[[#This Row],[Manutenções]],""))</f>
        <v/>
      </c>
      <c r="R432" s="138" t="str">
        <f>IF(tbVeiculos[[#This Row],[Veículo]]="","",IF(tbVeiculos[[#This Row],[Km de Cadastro]]="",0,tbVeiculos[[#This Row],[Km de Cadastro]]))</f>
        <v/>
      </c>
      <c r="S432" s="138" t="str">
        <f t="array" ref="S43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32" s="138" t="str">
        <f>IF(tbVeiculos[[#This Row],[Veículo]]="","",IFERROR(COUNTIF(tbManutencao[Veículo],tbVeiculos[[#This Row],[Veículo]]),""))</f>
        <v/>
      </c>
    </row>
    <row r="433" spans="2:20" ht="24.95" customHeight="1" x14ac:dyDescent="0.25">
      <c r="B433" s="162"/>
      <c r="C433" s="162"/>
      <c r="D433" s="162"/>
      <c r="E433" s="162"/>
      <c r="F433" s="162"/>
      <c r="G433" s="163"/>
      <c r="H433" s="80" t="str">
        <f>IF(tbVeiculos[[#This Row],[Veículo]]="","",IFERROR(SUMIF(tbFinanciamento[Veículo],tbVeiculos[[#This Row],[Veículo]],tbFinanciamento[Valor pago]),""))</f>
        <v/>
      </c>
      <c r="I433" s="80" t="str">
        <f>IF(tbVeiculos[[#This Row],[Veículo]]="","",IFERROR(tbVeiculos[[#This Row],[Total finaciamento (R$)]]-tbVeiculos[[#This Row],[Total pago (R$)]],0))</f>
        <v/>
      </c>
      <c r="J433" s="164"/>
      <c r="K433" s="165"/>
      <c r="L433" s="165"/>
      <c r="M433" s="165"/>
      <c r="N433" s="167"/>
      <c r="O433" s="151" t="str">
        <f t="shared" ca="1" si="7"/>
        <v/>
      </c>
      <c r="P433" s="117" t="str">
        <f>IF(AND(tbVeiculos[[#This Row],[Marca]]&lt;&gt;"",tbVeiculos[[#This Row],[Placa]]&lt;&gt;""),tbVeiculos[[#This Row],[Marca]]&amp;"_"&amp;tbVeiculos[[#This Row],[Placa]],"")</f>
        <v/>
      </c>
      <c r="Q433" s="138" t="str">
        <f>IF(tbVeiculos[[#This Row],[Veículo]]="","",IFERROR((tbVeiculos[[#This Row],[Maior km]]-tbVeiculos[[#This Row],[Menor km]])/tbVeiculos[[#This Row],[Manutenções]],""))</f>
        <v/>
      </c>
      <c r="R433" s="138" t="str">
        <f>IF(tbVeiculos[[#This Row],[Veículo]]="","",IF(tbVeiculos[[#This Row],[Km de Cadastro]]="",0,tbVeiculos[[#This Row],[Km de Cadastro]]))</f>
        <v/>
      </c>
      <c r="S433" s="138" t="str">
        <f t="array" ref="S43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33" s="138" t="str">
        <f>IF(tbVeiculos[[#This Row],[Veículo]]="","",IFERROR(COUNTIF(tbManutencao[Veículo],tbVeiculos[[#This Row],[Veículo]]),""))</f>
        <v/>
      </c>
    </row>
    <row r="434" spans="2:20" ht="24.95" customHeight="1" x14ac:dyDescent="0.25">
      <c r="B434" s="162"/>
      <c r="C434" s="162"/>
      <c r="D434" s="162"/>
      <c r="E434" s="162"/>
      <c r="F434" s="162"/>
      <c r="G434" s="163"/>
      <c r="H434" s="80" t="str">
        <f>IF(tbVeiculos[[#This Row],[Veículo]]="","",IFERROR(SUMIF(tbFinanciamento[Veículo],tbVeiculos[[#This Row],[Veículo]],tbFinanciamento[Valor pago]),""))</f>
        <v/>
      </c>
      <c r="I434" s="80" t="str">
        <f>IF(tbVeiculos[[#This Row],[Veículo]]="","",IFERROR(tbVeiculos[[#This Row],[Total finaciamento (R$)]]-tbVeiculos[[#This Row],[Total pago (R$)]],0))</f>
        <v/>
      </c>
      <c r="J434" s="164"/>
      <c r="K434" s="165"/>
      <c r="L434" s="165"/>
      <c r="M434" s="165"/>
      <c r="N434" s="167"/>
      <c r="O434" s="151" t="str">
        <f t="shared" ca="1" si="7"/>
        <v/>
      </c>
      <c r="P434" s="117" t="str">
        <f>IF(AND(tbVeiculos[[#This Row],[Marca]]&lt;&gt;"",tbVeiculos[[#This Row],[Placa]]&lt;&gt;""),tbVeiculos[[#This Row],[Marca]]&amp;"_"&amp;tbVeiculos[[#This Row],[Placa]],"")</f>
        <v/>
      </c>
      <c r="Q434" s="138" t="str">
        <f>IF(tbVeiculos[[#This Row],[Veículo]]="","",IFERROR((tbVeiculos[[#This Row],[Maior km]]-tbVeiculos[[#This Row],[Menor km]])/tbVeiculos[[#This Row],[Manutenções]],""))</f>
        <v/>
      </c>
      <c r="R434" s="138" t="str">
        <f>IF(tbVeiculos[[#This Row],[Veículo]]="","",IF(tbVeiculos[[#This Row],[Km de Cadastro]]="",0,tbVeiculos[[#This Row],[Km de Cadastro]]))</f>
        <v/>
      </c>
      <c r="S434" s="138" t="str">
        <f t="array" ref="S43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34" s="138" t="str">
        <f>IF(tbVeiculos[[#This Row],[Veículo]]="","",IFERROR(COUNTIF(tbManutencao[Veículo],tbVeiculos[[#This Row],[Veículo]]),""))</f>
        <v/>
      </c>
    </row>
    <row r="435" spans="2:20" ht="24.95" customHeight="1" x14ac:dyDescent="0.25">
      <c r="B435" s="162"/>
      <c r="C435" s="162"/>
      <c r="D435" s="162"/>
      <c r="E435" s="162"/>
      <c r="F435" s="162"/>
      <c r="G435" s="163"/>
      <c r="H435" s="80" t="str">
        <f>IF(tbVeiculos[[#This Row],[Veículo]]="","",IFERROR(SUMIF(tbFinanciamento[Veículo],tbVeiculos[[#This Row],[Veículo]],tbFinanciamento[Valor pago]),""))</f>
        <v/>
      </c>
      <c r="I435" s="80" t="str">
        <f>IF(tbVeiculos[[#This Row],[Veículo]]="","",IFERROR(tbVeiculos[[#This Row],[Total finaciamento (R$)]]-tbVeiculos[[#This Row],[Total pago (R$)]],0))</f>
        <v/>
      </c>
      <c r="J435" s="164"/>
      <c r="K435" s="165"/>
      <c r="L435" s="165"/>
      <c r="M435" s="165"/>
      <c r="N435" s="167"/>
      <c r="O435" s="151" t="str">
        <f t="shared" ca="1" si="7"/>
        <v/>
      </c>
      <c r="P435" s="117" t="str">
        <f>IF(AND(tbVeiculos[[#This Row],[Marca]]&lt;&gt;"",tbVeiculos[[#This Row],[Placa]]&lt;&gt;""),tbVeiculos[[#This Row],[Marca]]&amp;"_"&amp;tbVeiculos[[#This Row],[Placa]],"")</f>
        <v/>
      </c>
      <c r="Q435" s="138" t="str">
        <f>IF(tbVeiculos[[#This Row],[Veículo]]="","",IFERROR((tbVeiculos[[#This Row],[Maior km]]-tbVeiculos[[#This Row],[Menor km]])/tbVeiculos[[#This Row],[Manutenções]],""))</f>
        <v/>
      </c>
      <c r="R435" s="138" t="str">
        <f>IF(tbVeiculos[[#This Row],[Veículo]]="","",IF(tbVeiculos[[#This Row],[Km de Cadastro]]="",0,tbVeiculos[[#This Row],[Km de Cadastro]]))</f>
        <v/>
      </c>
      <c r="S435" s="138" t="str">
        <f t="array" ref="S43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35" s="138" t="str">
        <f>IF(tbVeiculos[[#This Row],[Veículo]]="","",IFERROR(COUNTIF(tbManutencao[Veículo],tbVeiculos[[#This Row],[Veículo]]),""))</f>
        <v/>
      </c>
    </row>
    <row r="436" spans="2:20" ht="24.95" customHeight="1" x14ac:dyDescent="0.25">
      <c r="B436" s="162"/>
      <c r="C436" s="162"/>
      <c r="D436" s="162"/>
      <c r="E436" s="162"/>
      <c r="F436" s="162"/>
      <c r="G436" s="163"/>
      <c r="H436" s="80" t="str">
        <f>IF(tbVeiculos[[#This Row],[Veículo]]="","",IFERROR(SUMIF(tbFinanciamento[Veículo],tbVeiculos[[#This Row],[Veículo]],tbFinanciamento[Valor pago]),""))</f>
        <v/>
      </c>
      <c r="I436" s="80" t="str">
        <f>IF(tbVeiculos[[#This Row],[Veículo]]="","",IFERROR(tbVeiculos[[#This Row],[Total finaciamento (R$)]]-tbVeiculos[[#This Row],[Total pago (R$)]],0))</f>
        <v/>
      </c>
      <c r="J436" s="164"/>
      <c r="K436" s="165"/>
      <c r="L436" s="165"/>
      <c r="M436" s="165"/>
      <c r="N436" s="167"/>
      <c r="O436" s="151" t="str">
        <f t="shared" ca="1" si="7"/>
        <v/>
      </c>
      <c r="P436" s="117" t="str">
        <f>IF(AND(tbVeiculos[[#This Row],[Marca]]&lt;&gt;"",tbVeiculos[[#This Row],[Placa]]&lt;&gt;""),tbVeiculos[[#This Row],[Marca]]&amp;"_"&amp;tbVeiculos[[#This Row],[Placa]],"")</f>
        <v/>
      </c>
      <c r="Q436" s="138" t="str">
        <f>IF(tbVeiculos[[#This Row],[Veículo]]="","",IFERROR((tbVeiculos[[#This Row],[Maior km]]-tbVeiculos[[#This Row],[Menor km]])/tbVeiculos[[#This Row],[Manutenções]],""))</f>
        <v/>
      </c>
      <c r="R436" s="138" t="str">
        <f>IF(tbVeiculos[[#This Row],[Veículo]]="","",IF(tbVeiculos[[#This Row],[Km de Cadastro]]="",0,tbVeiculos[[#This Row],[Km de Cadastro]]))</f>
        <v/>
      </c>
      <c r="S436" s="138" t="str">
        <f t="array" ref="S43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36" s="138" t="str">
        <f>IF(tbVeiculos[[#This Row],[Veículo]]="","",IFERROR(COUNTIF(tbManutencao[Veículo],tbVeiculos[[#This Row],[Veículo]]),""))</f>
        <v/>
      </c>
    </row>
    <row r="437" spans="2:20" ht="24.95" customHeight="1" x14ac:dyDescent="0.25">
      <c r="B437" s="162"/>
      <c r="C437" s="162"/>
      <c r="D437" s="162"/>
      <c r="E437" s="162"/>
      <c r="F437" s="162"/>
      <c r="G437" s="163"/>
      <c r="H437" s="80" t="str">
        <f>IF(tbVeiculos[[#This Row],[Veículo]]="","",IFERROR(SUMIF(tbFinanciamento[Veículo],tbVeiculos[[#This Row],[Veículo]],tbFinanciamento[Valor pago]),""))</f>
        <v/>
      </c>
      <c r="I437" s="80" t="str">
        <f>IF(tbVeiculos[[#This Row],[Veículo]]="","",IFERROR(tbVeiculos[[#This Row],[Total finaciamento (R$)]]-tbVeiculos[[#This Row],[Total pago (R$)]],0))</f>
        <v/>
      </c>
      <c r="J437" s="164"/>
      <c r="K437" s="165"/>
      <c r="L437" s="165"/>
      <c r="M437" s="165"/>
      <c r="N437" s="167"/>
      <c r="O437" s="151" t="str">
        <f t="shared" ca="1" si="7"/>
        <v/>
      </c>
      <c r="P437" s="117" t="str">
        <f>IF(AND(tbVeiculos[[#This Row],[Marca]]&lt;&gt;"",tbVeiculos[[#This Row],[Placa]]&lt;&gt;""),tbVeiculos[[#This Row],[Marca]]&amp;"_"&amp;tbVeiculos[[#This Row],[Placa]],"")</f>
        <v/>
      </c>
      <c r="Q437" s="138" t="str">
        <f>IF(tbVeiculos[[#This Row],[Veículo]]="","",IFERROR((tbVeiculos[[#This Row],[Maior km]]-tbVeiculos[[#This Row],[Menor km]])/tbVeiculos[[#This Row],[Manutenções]],""))</f>
        <v/>
      </c>
      <c r="R437" s="138" t="str">
        <f>IF(tbVeiculos[[#This Row],[Veículo]]="","",IF(tbVeiculos[[#This Row],[Km de Cadastro]]="",0,tbVeiculos[[#This Row],[Km de Cadastro]]))</f>
        <v/>
      </c>
      <c r="S437" s="138" t="str">
        <f t="array" ref="S43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37" s="138" t="str">
        <f>IF(tbVeiculos[[#This Row],[Veículo]]="","",IFERROR(COUNTIF(tbManutencao[Veículo],tbVeiculos[[#This Row],[Veículo]]),""))</f>
        <v/>
      </c>
    </row>
    <row r="438" spans="2:20" ht="24.95" customHeight="1" x14ac:dyDescent="0.25">
      <c r="B438" s="162"/>
      <c r="C438" s="162"/>
      <c r="D438" s="162"/>
      <c r="E438" s="162"/>
      <c r="F438" s="162"/>
      <c r="G438" s="163"/>
      <c r="H438" s="80" t="str">
        <f>IF(tbVeiculos[[#This Row],[Veículo]]="","",IFERROR(SUMIF(tbFinanciamento[Veículo],tbVeiculos[[#This Row],[Veículo]],tbFinanciamento[Valor pago]),""))</f>
        <v/>
      </c>
      <c r="I438" s="80" t="str">
        <f>IF(tbVeiculos[[#This Row],[Veículo]]="","",IFERROR(tbVeiculos[[#This Row],[Total finaciamento (R$)]]-tbVeiculos[[#This Row],[Total pago (R$)]],0))</f>
        <v/>
      </c>
      <c r="J438" s="164"/>
      <c r="K438" s="165"/>
      <c r="L438" s="165"/>
      <c r="M438" s="165"/>
      <c r="N438" s="167"/>
      <c r="O438" s="151" t="str">
        <f t="shared" ca="1" si="7"/>
        <v/>
      </c>
      <c r="P438" s="117" t="str">
        <f>IF(AND(tbVeiculos[[#This Row],[Marca]]&lt;&gt;"",tbVeiculos[[#This Row],[Placa]]&lt;&gt;""),tbVeiculos[[#This Row],[Marca]]&amp;"_"&amp;tbVeiculos[[#This Row],[Placa]],"")</f>
        <v/>
      </c>
      <c r="Q438" s="138" t="str">
        <f>IF(tbVeiculos[[#This Row],[Veículo]]="","",IFERROR((tbVeiculos[[#This Row],[Maior km]]-tbVeiculos[[#This Row],[Menor km]])/tbVeiculos[[#This Row],[Manutenções]],""))</f>
        <v/>
      </c>
      <c r="R438" s="138" t="str">
        <f>IF(tbVeiculos[[#This Row],[Veículo]]="","",IF(tbVeiculos[[#This Row],[Km de Cadastro]]="",0,tbVeiculos[[#This Row],[Km de Cadastro]]))</f>
        <v/>
      </c>
      <c r="S438" s="138" t="str">
        <f t="array" ref="S43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38" s="138" t="str">
        <f>IF(tbVeiculos[[#This Row],[Veículo]]="","",IFERROR(COUNTIF(tbManutencao[Veículo],tbVeiculos[[#This Row],[Veículo]]),""))</f>
        <v/>
      </c>
    </row>
    <row r="439" spans="2:20" ht="24.95" customHeight="1" x14ac:dyDescent="0.25">
      <c r="B439" s="162"/>
      <c r="C439" s="162"/>
      <c r="D439" s="162"/>
      <c r="E439" s="162"/>
      <c r="F439" s="162"/>
      <c r="G439" s="163"/>
      <c r="H439" s="80" t="str">
        <f>IF(tbVeiculos[[#This Row],[Veículo]]="","",IFERROR(SUMIF(tbFinanciamento[Veículo],tbVeiculos[[#This Row],[Veículo]],tbFinanciamento[Valor pago]),""))</f>
        <v/>
      </c>
      <c r="I439" s="80" t="str">
        <f>IF(tbVeiculos[[#This Row],[Veículo]]="","",IFERROR(tbVeiculos[[#This Row],[Total finaciamento (R$)]]-tbVeiculos[[#This Row],[Total pago (R$)]],0))</f>
        <v/>
      </c>
      <c r="J439" s="164"/>
      <c r="K439" s="165"/>
      <c r="L439" s="165"/>
      <c r="M439" s="165"/>
      <c r="N439" s="167"/>
      <c r="O439" s="151" t="str">
        <f t="shared" ca="1" si="7"/>
        <v/>
      </c>
      <c r="P439" s="117" t="str">
        <f>IF(AND(tbVeiculos[[#This Row],[Marca]]&lt;&gt;"",tbVeiculos[[#This Row],[Placa]]&lt;&gt;""),tbVeiculos[[#This Row],[Marca]]&amp;"_"&amp;tbVeiculos[[#This Row],[Placa]],"")</f>
        <v/>
      </c>
      <c r="Q439" s="138" t="str">
        <f>IF(tbVeiculos[[#This Row],[Veículo]]="","",IFERROR((tbVeiculos[[#This Row],[Maior km]]-tbVeiculos[[#This Row],[Menor km]])/tbVeiculos[[#This Row],[Manutenções]],""))</f>
        <v/>
      </c>
      <c r="R439" s="138" t="str">
        <f>IF(tbVeiculos[[#This Row],[Veículo]]="","",IF(tbVeiculos[[#This Row],[Km de Cadastro]]="",0,tbVeiculos[[#This Row],[Km de Cadastro]]))</f>
        <v/>
      </c>
      <c r="S439" s="138" t="str">
        <f t="array" ref="S43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39" s="138" t="str">
        <f>IF(tbVeiculos[[#This Row],[Veículo]]="","",IFERROR(COUNTIF(tbManutencao[Veículo],tbVeiculos[[#This Row],[Veículo]]),""))</f>
        <v/>
      </c>
    </row>
    <row r="440" spans="2:20" ht="24.95" customHeight="1" x14ac:dyDescent="0.25">
      <c r="B440" s="162"/>
      <c r="C440" s="162"/>
      <c r="D440" s="162"/>
      <c r="E440" s="162"/>
      <c r="F440" s="162"/>
      <c r="G440" s="163"/>
      <c r="H440" s="80" t="str">
        <f>IF(tbVeiculos[[#This Row],[Veículo]]="","",IFERROR(SUMIF(tbFinanciamento[Veículo],tbVeiculos[[#This Row],[Veículo]],tbFinanciamento[Valor pago]),""))</f>
        <v/>
      </c>
      <c r="I440" s="80" t="str">
        <f>IF(tbVeiculos[[#This Row],[Veículo]]="","",IFERROR(tbVeiculos[[#This Row],[Total finaciamento (R$)]]-tbVeiculos[[#This Row],[Total pago (R$)]],0))</f>
        <v/>
      </c>
      <c r="J440" s="164"/>
      <c r="K440" s="165"/>
      <c r="L440" s="165"/>
      <c r="M440" s="165"/>
      <c r="N440" s="167"/>
      <c r="O440" s="151" t="str">
        <f t="shared" ca="1" si="7"/>
        <v/>
      </c>
      <c r="P440" s="117" t="str">
        <f>IF(AND(tbVeiculos[[#This Row],[Marca]]&lt;&gt;"",tbVeiculos[[#This Row],[Placa]]&lt;&gt;""),tbVeiculos[[#This Row],[Marca]]&amp;"_"&amp;tbVeiculos[[#This Row],[Placa]],"")</f>
        <v/>
      </c>
      <c r="Q440" s="138" t="str">
        <f>IF(tbVeiculos[[#This Row],[Veículo]]="","",IFERROR((tbVeiculos[[#This Row],[Maior km]]-tbVeiculos[[#This Row],[Menor km]])/tbVeiculos[[#This Row],[Manutenções]],""))</f>
        <v/>
      </c>
      <c r="R440" s="138" t="str">
        <f>IF(tbVeiculos[[#This Row],[Veículo]]="","",IF(tbVeiculos[[#This Row],[Km de Cadastro]]="",0,tbVeiculos[[#This Row],[Km de Cadastro]]))</f>
        <v/>
      </c>
      <c r="S440" s="138" t="str">
        <f t="array" ref="S44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40" s="138" t="str">
        <f>IF(tbVeiculos[[#This Row],[Veículo]]="","",IFERROR(COUNTIF(tbManutencao[Veículo],tbVeiculos[[#This Row],[Veículo]]),""))</f>
        <v/>
      </c>
    </row>
    <row r="441" spans="2:20" ht="24.95" customHeight="1" x14ac:dyDescent="0.25">
      <c r="B441" s="162"/>
      <c r="C441" s="162"/>
      <c r="D441" s="162"/>
      <c r="E441" s="162"/>
      <c r="F441" s="162"/>
      <c r="G441" s="163"/>
      <c r="H441" s="80" t="str">
        <f>IF(tbVeiculos[[#This Row],[Veículo]]="","",IFERROR(SUMIF(tbFinanciamento[Veículo],tbVeiculos[[#This Row],[Veículo]],tbFinanciamento[Valor pago]),""))</f>
        <v/>
      </c>
      <c r="I441" s="80" t="str">
        <f>IF(tbVeiculos[[#This Row],[Veículo]]="","",IFERROR(tbVeiculos[[#This Row],[Total finaciamento (R$)]]-tbVeiculos[[#This Row],[Total pago (R$)]],0))</f>
        <v/>
      </c>
      <c r="J441" s="164"/>
      <c r="K441" s="165"/>
      <c r="L441" s="165"/>
      <c r="M441" s="165"/>
      <c r="N441" s="167"/>
      <c r="O441" s="151" t="str">
        <f t="shared" ca="1" si="7"/>
        <v/>
      </c>
      <c r="P441" s="117" t="str">
        <f>IF(AND(tbVeiculos[[#This Row],[Marca]]&lt;&gt;"",tbVeiculos[[#This Row],[Placa]]&lt;&gt;""),tbVeiculos[[#This Row],[Marca]]&amp;"_"&amp;tbVeiculos[[#This Row],[Placa]],"")</f>
        <v/>
      </c>
      <c r="Q441" s="138" t="str">
        <f>IF(tbVeiculos[[#This Row],[Veículo]]="","",IFERROR((tbVeiculos[[#This Row],[Maior km]]-tbVeiculos[[#This Row],[Menor km]])/tbVeiculos[[#This Row],[Manutenções]],""))</f>
        <v/>
      </c>
      <c r="R441" s="138" t="str">
        <f>IF(tbVeiculos[[#This Row],[Veículo]]="","",IF(tbVeiculos[[#This Row],[Km de Cadastro]]="",0,tbVeiculos[[#This Row],[Km de Cadastro]]))</f>
        <v/>
      </c>
      <c r="S441" s="138" t="str">
        <f t="array" ref="S44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41" s="138" t="str">
        <f>IF(tbVeiculos[[#This Row],[Veículo]]="","",IFERROR(COUNTIF(tbManutencao[Veículo],tbVeiculos[[#This Row],[Veículo]]),""))</f>
        <v/>
      </c>
    </row>
    <row r="442" spans="2:20" ht="24.95" customHeight="1" x14ac:dyDescent="0.25">
      <c r="B442" s="162"/>
      <c r="C442" s="162"/>
      <c r="D442" s="162"/>
      <c r="E442" s="162"/>
      <c r="F442" s="162"/>
      <c r="G442" s="163"/>
      <c r="H442" s="80" t="str">
        <f>IF(tbVeiculos[[#This Row],[Veículo]]="","",IFERROR(SUMIF(tbFinanciamento[Veículo],tbVeiculos[[#This Row],[Veículo]],tbFinanciamento[Valor pago]),""))</f>
        <v/>
      </c>
      <c r="I442" s="80" t="str">
        <f>IF(tbVeiculos[[#This Row],[Veículo]]="","",IFERROR(tbVeiculos[[#This Row],[Total finaciamento (R$)]]-tbVeiculos[[#This Row],[Total pago (R$)]],0))</f>
        <v/>
      </c>
      <c r="J442" s="164"/>
      <c r="K442" s="165"/>
      <c r="L442" s="165"/>
      <c r="M442" s="165"/>
      <c r="N442" s="167"/>
      <c r="O442" s="151" t="str">
        <f t="shared" ca="1" si="7"/>
        <v/>
      </c>
      <c r="P442" s="117" t="str">
        <f>IF(AND(tbVeiculos[[#This Row],[Marca]]&lt;&gt;"",tbVeiculos[[#This Row],[Placa]]&lt;&gt;""),tbVeiculos[[#This Row],[Marca]]&amp;"_"&amp;tbVeiculos[[#This Row],[Placa]],"")</f>
        <v/>
      </c>
      <c r="Q442" s="138" t="str">
        <f>IF(tbVeiculos[[#This Row],[Veículo]]="","",IFERROR((tbVeiculos[[#This Row],[Maior km]]-tbVeiculos[[#This Row],[Menor km]])/tbVeiculos[[#This Row],[Manutenções]],""))</f>
        <v/>
      </c>
      <c r="R442" s="138" t="str">
        <f>IF(tbVeiculos[[#This Row],[Veículo]]="","",IF(tbVeiculos[[#This Row],[Km de Cadastro]]="",0,tbVeiculos[[#This Row],[Km de Cadastro]]))</f>
        <v/>
      </c>
      <c r="S442" s="138" t="str">
        <f t="array" ref="S44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42" s="138" t="str">
        <f>IF(tbVeiculos[[#This Row],[Veículo]]="","",IFERROR(COUNTIF(tbManutencao[Veículo],tbVeiculos[[#This Row],[Veículo]]),""))</f>
        <v/>
      </c>
    </row>
    <row r="443" spans="2:20" ht="24.95" customHeight="1" x14ac:dyDescent="0.25">
      <c r="B443" s="162"/>
      <c r="C443" s="162"/>
      <c r="D443" s="162"/>
      <c r="E443" s="162"/>
      <c r="F443" s="162"/>
      <c r="G443" s="163"/>
      <c r="H443" s="80" t="str">
        <f>IF(tbVeiculos[[#This Row],[Veículo]]="","",IFERROR(SUMIF(tbFinanciamento[Veículo],tbVeiculos[[#This Row],[Veículo]],tbFinanciamento[Valor pago]),""))</f>
        <v/>
      </c>
      <c r="I443" s="80" t="str">
        <f>IF(tbVeiculos[[#This Row],[Veículo]]="","",IFERROR(tbVeiculos[[#This Row],[Total finaciamento (R$)]]-tbVeiculos[[#This Row],[Total pago (R$)]],0))</f>
        <v/>
      </c>
      <c r="J443" s="164"/>
      <c r="K443" s="165"/>
      <c r="L443" s="165"/>
      <c r="M443" s="165"/>
      <c r="N443" s="167"/>
      <c r="O443" s="151" t="str">
        <f t="shared" ca="1" si="7"/>
        <v/>
      </c>
      <c r="P443" s="117" t="str">
        <f>IF(AND(tbVeiculos[[#This Row],[Marca]]&lt;&gt;"",tbVeiculos[[#This Row],[Placa]]&lt;&gt;""),tbVeiculos[[#This Row],[Marca]]&amp;"_"&amp;tbVeiculos[[#This Row],[Placa]],"")</f>
        <v/>
      </c>
      <c r="Q443" s="138" t="str">
        <f>IF(tbVeiculos[[#This Row],[Veículo]]="","",IFERROR((tbVeiculos[[#This Row],[Maior km]]-tbVeiculos[[#This Row],[Menor km]])/tbVeiculos[[#This Row],[Manutenções]],""))</f>
        <v/>
      </c>
      <c r="R443" s="138" t="str">
        <f>IF(tbVeiculos[[#This Row],[Veículo]]="","",IF(tbVeiculos[[#This Row],[Km de Cadastro]]="",0,tbVeiculos[[#This Row],[Km de Cadastro]]))</f>
        <v/>
      </c>
      <c r="S443" s="138" t="str">
        <f t="array" ref="S44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43" s="138" t="str">
        <f>IF(tbVeiculos[[#This Row],[Veículo]]="","",IFERROR(COUNTIF(tbManutencao[Veículo],tbVeiculos[[#This Row],[Veículo]]),""))</f>
        <v/>
      </c>
    </row>
    <row r="444" spans="2:20" ht="24.95" customHeight="1" x14ac:dyDescent="0.25">
      <c r="B444" s="162"/>
      <c r="C444" s="162"/>
      <c r="D444" s="162"/>
      <c r="E444" s="162"/>
      <c r="F444" s="162"/>
      <c r="G444" s="163"/>
      <c r="H444" s="80" t="str">
        <f>IF(tbVeiculos[[#This Row],[Veículo]]="","",IFERROR(SUMIF(tbFinanciamento[Veículo],tbVeiculos[[#This Row],[Veículo]],tbFinanciamento[Valor pago]),""))</f>
        <v/>
      </c>
      <c r="I444" s="80" t="str">
        <f>IF(tbVeiculos[[#This Row],[Veículo]]="","",IFERROR(tbVeiculos[[#This Row],[Total finaciamento (R$)]]-tbVeiculos[[#This Row],[Total pago (R$)]],0))</f>
        <v/>
      </c>
      <c r="J444" s="164"/>
      <c r="K444" s="165"/>
      <c r="L444" s="165"/>
      <c r="M444" s="165"/>
      <c r="N444" s="167"/>
      <c r="O444" s="151" t="str">
        <f t="shared" ca="1" si="7"/>
        <v/>
      </c>
      <c r="P444" s="117" t="str">
        <f>IF(AND(tbVeiculos[[#This Row],[Marca]]&lt;&gt;"",tbVeiculos[[#This Row],[Placa]]&lt;&gt;""),tbVeiculos[[#This Row],[Marca]]&amp;"_"&amp;tbVeiculos[[#This Row],[Placa]],"")</f>
        <v/>
      </c>
      <c r="Q444" s="138" t="str">
        <f>IF(tbVeiculos[[#This Row],[Veículo]]="","",IFERROR((tbVeiculos[[#This Row],[Maior km]]-tbVeiculos[[#This Row],[Menor km]])/tbVeiculos[[#This Row],[Manutenções]],""))</f>
        <v/>
      </c>
      <c r="R444" s="138" t="str">
        <f>IF(tbVeiculos[[#This Row],[Veículo]]="","",IF(tbVeiculos[[#This Row],[Km de Cadastro]]="",0,tbVeiculos[[#This Row],[Km de Cadastro]]))</f>
        <v/>
      </c>
      <c r="S444" s="138" t="str">
        <f t="array" ref="S44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44" s="138" t="str">
        <f>IF(tbVeiculos[[#This Row],[Veículo]]="","",IFERROR(COUNTIF(tbManutencao[Veículo],tbVeiculos[[#This Row],[Veículo]]),""))</f>
        <v/>
      </c>
    </row>
    <row r="445" spans="2:20" ht="24.95" customHeight="1" x14ac:dyDescent="0.25">
      <c r="B445" s="162"/>
      <c r="C445" s="162"/>
      <c r="D445" s="162"/>
      <c r="E445" s="162"/>
      <c r="F445" s="162"/>
      <c r="G445" s="163"/>
      <c r="H445" s="80" t="str">
        <f>IF(tbVeiculos[[#This Row],[Veículo]]="","",IFERROR(SUMIF(tbFinanciamento[Veículo],tbVeiculos[[#This Row],[Veículo]],tbFinanciamento[Valor pago]),""))</f>
        <v/>
      </c>
      <c r="I445" s="80" t="str">
        <f>IF(tbVeiculos[[#This Row],[Veículo]]="","",IFERROR(tbVeiculos[[#This Row],[Total finaciamento (R$)]]-tbVeiculos[[#This Row],[Total pago (R$)]],0))</f>
        <v/>
      </c>
      <c r="J445" s="164"/>
      <c r="K445" s="165"/>
      <c r="L445" s="165"/>
      <c r="M445" s="165"/>
      <c r="N445" s="167"/>
      <c r="O445" s="151" t="str">
        <f t="shared" ca="1" si="7"/>
        <v/>
      </c>
      <c r="P445" s="117" t="str">
        <f>IF(AND(tbVeiculos[[#This Row],[Marca]]&lt;&gt;"",tbVeiculos[[#This Row],[Placa]]&lt;&gt;""),tbVeiculos[[#This Row],[Marca]]&amp;"_"&amp;tbVeiculos[[#This Row],[Placa]],"")</f>
        <v/>
      </c>
      <c r="Q445" s="138" t="str">
        <f>IF(tbVeiculos[[#This Row],[Veículo]]="","",IFERROR((tbVeiculos[[#This Row],[Maior km]]-tbVeiculos[[#This Row],[Menor km]])/tbVeiculos[[#This Row],[Manutenções]],""))</f>
        <v/>
      </c>
      <c r="R445" s="138" t="str">
        <f>IF(tbVeiculos[[#This Row],[Veículo]]="","",IF(tbVeiculos[[#This Row],[Km de Cadastro]]="",0,tbVeiculos[[#This Row],[Km de Cadastro]]))</f>
        <v/>
      </c>
      <c r="S445" s="138" t="str">
        <f t="array" ref="S44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45" s="138" t="str">
        <f>IF(tbVeiculos[[#This Row],[Veículo]]="","",IFERROR(COUNTIF(tbManutencao[Veículo],tbVeiculos[[#This Row],[Veículo]]),""))</f>
        <v/>
      </c>
    </row>
    <row r="446" spans="2:20" ht="24.95" customHeight="1" x14ac:dyDescent="0.25">
      <c r="B446" s="162"/>
      <c r="C446" s="162"/>
      <c r="D446" s="162"/>
      <c r="E446" s="162"/>
      <c r="F446" s="162"/>
      <c r="G446" s="163"/>
      <c r="H446" s="80" t="str">
        <f>IF(tbVeiculos[[#This Row],[Veículo]]="","",IFERROR(SUMIF(tbFinanciamento[Veículo],tbVeiculos[[#This Row],[Veículo]],tbFinanciamento[Valor pago]),""))</f>
        <v/>
      </c>
      <c r="I446" s="80" t="str">
        <f>IF(tbVeiculos[[#This Row],[Veículo]]="","",IFERROR(tbVeiculos[[#This Row],[Total finaciamento (R$)]]-tbVeiculos[[#This Row],[Total pago (R$)]],0))</f>
        <v/>
      </c>
      <c r="J446" s="164"/>
      <c r="K446" s="165"/>
      <c r="L446" s="165"/>
      <c r="M446" s="165"/>
      <c r="N446" s="167"/>
      <c r="O446" s="151" t="str">
        <f t="shared" ca="1" si="7"/>
        <v/>
      </c>
      <c r="P446" s="117" t="str">
        <f>IF(AND(tbVeiculos[[#This Row],[Marca]]&lt;&gt;"",tbVeiculos[[#This Row],[Placa]]&lt;&gt;""),tbVeiculos[[#This Row],[Marca]]&amp;"_"&amp;tbVeiculos[[#This Row],[Placa]],"")</f>
        <v/>
      </c>
      <c r="Q446" s="138" t="str">
        <f>IF(tbVeiculos[[#This Row],[Veículo]]="","",IFERROR((tbVeiculos[[#This Row],[Maior km]]-tbVeiculos[[#This Row],[Menor km]])/tbVeiculos[[#This Row],[Manutenções]],""))</f>
        <v/>
      </c>
      <c r="R446" s="138" t="str">
        <f>IF(tbVeiculos[[#This Row],[Veículo]]="","",IF(tbVeiculos[[#This Row],[Km de Cadastro]]="",0,tbVeiculos[[#This Row],[Km de Cadastro]]))</f>
        <v/>
      </c>
      <c r="S446" s="138" t="str">
        <f t="array" ref="S44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46" s="138" t="str">
        <f>IF(tbVeiculos[[#This Row],[Veículo]]="","",IFERROR(COUNTIF(tbManutencao[Veículo],tbVeiculos[[#This Row],[Veículo]]),""))</f>
        <v/>
      </c>
    </row>
    <row r="447" spans="2:20" ht="24.95" customHeight="1" x14ac:dyDescent="0.25">
      <c r="B447" s="162"/>
      <c r="C447" s="162"/>
      <c r="D447" s="162"/>
      <c r="E447" s="162"/>
      <c r="F447" s="162"/>
      <c r="G447" s="163"/>
      <c r="H447" s="80" t="str">
        <f>IF(tbVeiculos[[#This Row],[Veículo]]="","",IFERROR(SUMIF(tbFinanciamento[Veículo],tbVeiculos[[#This Row],[Veículo]],tbFinanciamento[Valor pago]),""))</f>
        <v/>
      </c>
      <c r="I447" s="80" t="str">
        <f>IF(tbVeiculos[[#This Row],[Veículo]]="","",IFERROR(tbVeiculos[[#This Row],[Total finaciamento (R$)]]-tbVeiculos[[#This Row],[Total pago (R$)]],0))</f>
        <v/>
      </c>
      <c r="J447" s="164"/>
      <c r="K447" s="165"/>
      <c r="L447" s="165"/>
      <c r="M447" s="165"/>
      <c r="N447" s="167"/>
      <c r="O447" s="151" t="str">
        <f t="shared" ca="1" si="7"/>
        <v/>
      </c>
      <c r="P447" s="117" t="str">
        <f>IF(AND(tbVeiculos[[#This Row],[Marca]]&lt;&gt;"",tbVeiculos[[#This Row],[Placa]]&lt;&gt;""),tbVeiculos[[#This Row],[Marca]]&amp;"_"&amp;tbVeiculos[[#This Row],[Placa]],"")</f>
        <v/>
      </c>
      <c r="Q447" s="138" t="str">
        <f>IF(tbVeiculos[[#This Row],[Veículo]]="","",IFERROR((tbVeiculos[[#This Row],[Maior km]]-tbVeiculos[[#This Row],[Menor km]])/tbVeiculos[[#This Row],[Manutenções]],""))</f>
        <v/>
      </c>
      <c r="R447" s="138" t="str">
        <f>IF(tbVeiculos[[#This Row],[Veículo]]="","",IF(tbVeiculos[[#This Row],[Km de Cadastro]]="",0,tbVeiculos[[#This Row],[Km de Cadastro]]))</f>
        <v/>
      </c>
      <c r="S447" s="138" t="str">
        <f t="array" ref="S44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47" s="138" t="str">
        <f>IF(tbVeiculos[[#This Row],[Veículo]]="","",IFERROR(COUNTIF(tbManutencao[Veículo],tbVeiculos[[#This Row],[Veículo]]),""))</f>
        <v/>
      </c>
    </row>
    <row r="448" spans="2:20" ht="24.95" customHeight="1" x14ac:dyDescent="0.25">
      <c r="B448" s="162"/>
      <c r="C448" s="162"/>
      <c r="D448" s="162"/>
      <c r="E448" s="162"/>
      <c r="F448" s="162"/>
      <c r="G448" s="163"/>
      <c r="H448" s="80" t="str">
        <f>IF(tbVeiculos[[#This Row],[Veículo]]="","",IFERROR(SUMIF(tbFinanciamento[Veículo],tbVeiculos[[#This Row],[Veículo]],tbFinanciamento[Valor pago]),""))</f>
        <v/>
      </c>
      <c r="I448" s="80" t="str">
        <f>IF(tbVeiculos[[#This Row],[Veículo]]="","",IFERROR(tbVeiculos[[#This Row],[Total finaciamento (R$)]]-tbVeiculos[[#This Row],[Total pago (R$)]],0))</f>
        <v/>
      </c>
      <c r="J448" s="164"/>
      <c r="K448" s="165"/>
      <c r="L448" s="165"/>
      <c r="M448" s="165"/>
      <c r="N448" s="167"/>
      <c r="O448" s="151" t="str">
        <f t="shared" ca="1" si="7"/>
        <v/>
      </c>
      <c r="P448" s="117" t="str">
        <f>IF(AND(tbVeiculos[[#This Row],[Marca]]&lt;&gt;"",tbVeiculos[[#This Row],[Placa]]&lt;&gt;""),tbVeiculos[[#This Row],[Marca]]&amp;"_"&amp;tbVeiculos[[#This Row],[Placa]],"")</f>
        <v/>
      </c>
      <c r="Q448" s="138" t="str">
        <f>IF(tbVeiculos[[#This Row],[Veículo]]="","",IFERROR((tbVeiculos[[#This Row],[Maior km]]-tbVeiculos[[#This Row],[Menor km]])/tbVeiculos[[#This Row],[Manutenções]],""))</f>
        <v/>
      </c>
      <c r="R448" s="138" t="str">
        <f>IF(tbVeiculos[[#This Row],[Veículo]]="","",IF(tbVeiculos[[#This Row],[Km de Cadastro]]="",0,tbVeiculos[[#This Row],[Km de Cadastro]]))</f>
        <v/>
      </c>
      <c r="S448" s="138" t="str">
        <f t="array" ref="S44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48" s="138" t="str">
        <f>IF(tbVeiculos[[#This Row],[Veículo]]="","",IFERROR(COUNTIF(tbManutencao[Veículo],tbVeiculos[[#This Row],[Veículo]]),""))</f>
        <v/>
      </c>
    </row>
    <row r="449" spans="2:20" ht="24.95" customHeight="1" x14ac:dyDescent="0.25">
      <c r="B449" s="162"/>
      <c r="C449" s="162"/>
      <c r="D449" s="162"/>
      <c r="E449" s="162"/>
      <c r="F449" s="162"/>
      <c r="G449" s="163"/>
      <c r="H449" s="80" t="str">
        <f>IF(tbVeiculos[[#This Row],[Veículo]]="","",IFERROR(SUMIF(tbFinanciamento[Veículo],tbVeiculos[[#This Row],[Veículo]],tbFinanciamento[Valor pago]),""))</f>
        <v/>
      </c>
      <c r="I449" s="80" t="str">
        <f>IF(tbVeiculos[[#This Row],[Veículo]]="","",IFERROR(tbVeiculos[[#This Row],[Total finaciamento (R$)]]-tbVeiculos[[#This Row],[Total pago (R$)]],0))</f>
        <v/>
      </c>
      <c r="J449" s="164"/>
      <c r="K449" s="165"/>
      <c r="L449" s="165"/>
      <c r="M449" s="165"/>
      <c r="N449" s="167"/>
      <c r="O449" s="151" t="str">
        <f t="shared" ca="1" si="7"/>
        <v/>
      </c>
      <c r="P449" s="117" t="str">
        <f>IF(AND(tbVeiculos[[#This Row],[Marca]]&lt;&gt;"",tbVeiculos[[#This Row],[Placa]]&lt;&gt;""),tbVeiculos[[#This Row],[Marca]]&amp;"_"&amp;tbVeiculos[[#This Row],[Placa]],"")</f>
        <v/>
      </c>
      <c r="Q449" s="138" t="str">
        <f>IF(tbVeiculos[[#This Row],[Veículo]]="","",IFERROR((tbVeiculos[[#This Row],[Maior km]]-tbVeiculos[[#This Row],[Menor km]])/tbVeiculos[[#This Row],[Manutenções]],""))</f>
        <v/>
      </c>
      <c r="R449" s="138" t="str">
        <f>IF(tbVeiculos[[#This Row],[Veículo]]="","",IF(tbVeiculos[[#This Row],[Km de Cadastro]]="",0,tbVeiculos[[#This Row],[Km de Cadastro]]))</f>
        <v/>
      </c>
      <c r="S449" s="138" t="str">
        <f t="array" ref="S44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49" s="138" t="str">
        <f>IF(tbVeiculos[[#This Row],[Veículo]]="","",IFERROR(COUNTIF(tbManutencao[Veículo],tbVeiculos[[#This Row],[Veículo]]),""))</f>
        <v/>
      </c>
    </row>
    <row r="450" spans="2:20" ht="24.95" customHeight="1" x14ac:dyDescent="0.25">
      <c r="B450" s="162"/>
      <c r="C450" s="162"/>
      <c r="D450" s="162"/>
      <c r="E450" s="162"/>
      <c r="F450" s="162"/>
      <c r="G450" s="163"/>
      <c r="H450" s="80" t="str">
        <f>IF(tbVeiculos[[#This Row],[Veículo]]="","",IFERROR(SUMIF(tbFinanciamento[Veículo],tbVeiculos[[#This Row],[Veículo]],tbFinanciamento[Valor pago]),""))</f>
        <v/>
      </c>
      <c r="I450" s="80" t="str">
        <f>IF(tbVeiculos[[#This Row],[Veículo]]="","",IFERROR(tbVeiculos[[#This Row],[Total finaciamento (R$)]]-tbVeiculos[[#This Row],[Total pago (R$)]],0))</f>
        <v/>
      </c>
      <c r="J450" s="164"/>
      <c r="K450" s="165"/>
      <c r="L450" s="165"/>
      <c r="M450" s="165"/>
      <c r="N450" s="167"/>
      <c r="O450" s="151" t="str">
        <f t="shared" ca="1" si="7"/>
        <v/>
      </c>
      <c r="P450" s="117" t="str">
        <f>IF(AND(tbVeiculos[[#This Row],[Marca]]&lt;&gt;"",tbVeiculos[[#This Row],[Placa]]&lt;&gt;""),tbVeiculos[[#This Row],[Marca]]&amp;"_"&amp;tbVeiculos[[#This Row],[Placa]],"")</f>
        <v/>
      </c>
      <c r="Q450" s="138" t="str">
        <f>IF(tbVeiculos[[#This Row],[Veículo]]="","",IFERROR((tbVeiculos[[#This Row],[Maior km]]-tbVeiculos[[#This Row],[Menor km]])/tbVeiculos[[#This Row],[Manutenções]],""))</f>
        <v/>
      </c>
      <c r="R450" s="138" t="str">
        <f>IF(tbVeiculos[[#This Row],[Veículo]]="","",IF(tbVeiculos[[#This Row],[Km de Cadastro]]="",0,tbVeiculos[[#This Row],[Km de Cadastro]]))</f>
        <v/>
      </c>
      <c r="S450" s="138" t="str">
        <f t="array" ref="S45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50" s="138" t="str">
        <f>IF(tbVeiculos[[#This Row],[Veículo]]="","",IFERROR(COUNTIF(tbManutencao[Veículo],tbVeiculos[[#This Row],[Veículo]]),""))</f>
        <v/>
      </c>
    </row>
    <row r="451" spans="2:20" ht="24.95" customHeight="1" x14ac:dyDescent="0.25">
      <c r="B451" s="162"/>
      <c r="C451" s="162"/>
      <c r="D451" s="162"/>
      <c r="E451" s="162"/>
      <c r="F451" s="162"/>
      <c r="G451" s="163"/>
      <c r="H451" s="80" t="str">
        <f>IF(tbVeiculos[[#This Row],[Veículo]]="","",IFERROR(SUMIF(tbFinanciamento[Veículo],tbVeiculos[[#This Row],[Veículo]],tbFinanciamento[Valor pago]),""))</f>
        <v/>
      </c>
      <c r="I451" s="80" t="str">
        <f>IF(tbVeiculos[[#This Row],[Veículo]]="","",IFERROR(tbVeiculos[[#This Row],[Total finaciamento (R$)]]-tbVeiculos[[#This Row],[Total pago (R$)]],0))</f>
        <v/>
      </c>
      <c r="J451" s="164"/>
      <c r="K451" s="165"/>
      <c r="L451" s="165"/>
      <c r="M451" s="165"/>
      <c r="N451" s="167"/>
      <c r="O451" s="151" t="str">
        <f t="shared" ca="1" si="7"/>
        <v/>
      </c>
      <c r="P451" s="117" t="str">
        <f>IF(AND(tbVeiculos[[#This Row],[Marca]]&lt;&gt;"",tbVeiculos[[#This Row],[Placa]]&lt;&gt;""),tbVeiculos[[#This Row],[Marca]]&amp;"_"&amp;tbVeiculos[[#This Row],[Placa]],"")</f>
        <v/>
      </c>
      <c r="Q451" s="138" t="str">
        <f>IF(tbVeiculos[[#This Row],[Veículo]]="","",IFERROR((tbVeiculos[[#This Row],[Maior km]]-tbVeiculos[[#This Row],[Menor km]])/tbVeiculos[[#This Row],[Manutenções]],""))</f>
        <v/>
      </c>
      <c r="R451" s="138" t="str">
        <f>IF(tbVeiculos[[#This Row],[Veículo]]="","",IF(tbVeiculos[[#This Row],[Km de Cadastro]]="",0,tbVeiculos[[#This Row],[Km de Cadastro]]))</f>
        <v/>
      </c>
      <c r="S451" s="138" t="str">
        <f t="array" ref="S45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51" s="138" t="str">
        <f>IF(tbVeiculos[[#This Row],[Veículo]]="","",IFERROR(COUNTIF(tbManutencao[Veículo],tbVeiculos[[#This Row],[Veículo]]),""))</f>
        <v/>
      </c>
    </row>
    <row r="452" spans="2:20" ht="24.95" customHeight="1" x14ac:dyDescent="0.25">
      <c r="B452" s="162"/>
      <c r="C452" s="162"/>
      <c r="D452" s="162"/>
      <c r="E452" s="162"/>
      <c r="F452" s="162"/>
      <c r="G452" s="163"/>
      <c r="H452" s="80" t="str">
        <f>IF(tbVeiculos[[#This Row],[Veículo]]="","",IFERROR(SUMIF(tbFinanciamento[Veículo],tbVeiculos[[#This Row],[Veículo]],tbFinanciamento[Valor pago]),""))</f>
        <v/>
      </c>
      <c r="I452" s="80" t="str">
        <f>IF(tbVeiculos[[#This Row],[Veículo]]="","",IFERROR(tbVeiculos[[#This Row],[Total finaciamento (R$)]]-tbVeiculos[[#This Row],[Total pago (R$)]],0))</f>
        <v/>
      </c>
      <c r="J452" s="164"/>
      <c r="K452" s="165"/>
      <c r="L452" s="165"/>
      <c r="M452" s="165"/>
      <c r="N452" s="167"/>
      <c r="O452" s="151" t="str">
        <f t="shared" ca="1" si="7"/>
        <v/>
      </c>
      <c r="P452" s="117" t="str">
        <f>IF(AND(tbVeiculos[[#This Row],[Marca]]&lt;&gt;"",tbVeiculos[[#This Row],[Placa]]&lt;&gt;""),tbVeiculos[[#This Row],[Marca]]&amp;"_"&amp;tbVeiculos[[#This Row],[Placa]],"")</f>
        <v/>
      </c>
      <c r="Q452" s="138" t="str">
        <f>IF(tbVeiculos[[#This Row],[Veículo]]="","",IFERROR((tbVeiculos[[#This Row],[Maior km]]-tbVeiculos[[#This Row],[Menor km]])/tbVeiculos[[#This Row],[Manutenções]],""))</f>
        <v/>
      </c>
      <c r="R452" s="138" t="str">
        <f>IF(tbVeiculos[[#This Row],[Veículo]]="","",IF(tbVeiculos[[#This Row],[Km de Cadastro]]="",0,tbVeiculos[[#This Row],[Km de Cadastro]]))</f>
        <v/>
      </c>
      <c r="S452" s="138" t="str">
        <f t="array" ref="S45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52" s="138" t="str">
        <f>IF(tbVeiculos[[#This Row],[Veículo]]="","",IFERROR(COUNTIF(tbManutencao[Veículo],tbVeiculos[[#This Row],[Veículo]]),""))</f>
        <v/>
      </c>
    </row>
    <row r="453" spans="2:20" ht="24.95" customHeight="1" x14ac:dyDescent="0.25">
      <c r="B453" s="162"/>
      <c r="C453" s="162"/>
      <c r="D453" s="162"/>
      <c r="E453" s="162"/>
      <c r="F453" s="162"/>
      <c r="G453" s="163"/>
      <c r="H453" s="80" t="str">
        <f>IF(tbVeiculos[[#This Row],[Veículo]]="","",IFERROR(SUMIF(tbFinanciamento[Veículo],tbVeiculos[[#This Row],[Veículo]],tbFinanciamento[Valor pago]),""))</f>
        <v/>
      </c>
      <c r="I453" s="80" t="str">
        <f>IF(tbVeiculos[[#This Row],[Veículo]]="","",IFERROR(tbVeiculos[[#This Row],[Total finaciamento (R$)]]-tbVeiculos[[#This Row],[Total pago (R$)]],0))</f>
        <v/>
      </c>
      <c r="J453" s="164"/>
      <c r="K453" s="165"/>
      <c r="L453" s="165"/>
      <c r="M453" s="165"/>
      <c r="N453" s="167"/>
      <c r="O453" s="151" t="str">
        <f t="shared" ca="1" si="7"/>
        <v/>
      </c>
      <c r="P453" s="117" t="str">
        <f>IF(AND(tbVeiculos[[#This Row],[Marca]]&lt;&gt;"",tbVeiculos[[#This Row],[Placa]]&lt;&gt;""),tbVeiculos[[#This Row],[Marca]]&amp;"_"&amp;tbVeiculos[[#This Row],[Placa]],"")</f>
        <v/>
      </c>
      <c r="Q453" s="138" t="str">
        <f>IF(tbVeiculos[[#This Row],[Veículo]]="","",IFERROR((tbVeiculos[[#This Row],[Maior km]]-tbVeiculos[[#This Row],[Menor km]])/tbVeiculos[[#This Row],[Manutenções]],""))</f>
        <v/>
      </c>
      <c r="R453" s="138" t="str">
        <f>IF(tbVeiculos[[#This Row],[Veículo]]="","",IF(tbVeiculos[[#This Row],[Km de Cadastro]]="",0,tbVeiculos[[#This Row],[Km de Cadastro]]))</f>
        <v/>
      </c>
      <c r="S453" s="138" t="str">
        <f t="array" ref="S45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53" s="138" t="str">
        <f>IF(tbVeiculos[[#This Row],[Veículo]]="","",IFERROR(COUNTIF(tbManutencao[Veículo],tbVeiculos[[#This Row],[Veículo]]),""))</f>
        <v/>
      </c>
    </row>
    <row r="454" spans="2:20" ht="24.95" customHeight="1" x14ac:dyDescent="0.25">
      <c r="B454" s="162"/>
      <c r="C454" s="162"/>
      <c r="D454" s="162"/>
      <c r="E454" s="162"/>
      <c r="F454" s="162"/>
      <c r="G454" s="163"/>
      <c r="H454" s="80" t="str">
        <f>IF(tbVeiculos[[#This Row],[Veículo]]="","",IFERROR(SUMIF(tbFinanciamento[Veículo],tbVeiculos[[#This Row],[Veículo]],tbFinanciamento[Valor pago]),""))</f>
        <v/>
      </c>
      <c r="I454" s="80" t="str">
        <f>IF(tbVeiculos[[#This Row],[Veículo]]="","",IFERROR(tbVeiculos[[#This Row],[Total finaciamento (R$)]]-tbVeiculos[[#This Row],[Total pago (R$)]],0))</f>
        <v/>
      </c>
      <c r="J454" s="164"/>
      <c r="K454" s="165"/>
      <c r="L454" s="165"/>
      <c r="M454" s="165"/>
      <c r="N454" s="167"/>
      <c r="O454" s="151" t="str">
        <f t="shared" ca="1" si="7"/>
        <v/>
      </c>
      <c r="P454" s="117" t="str">
        <f>IF(AND(tbVeiculos[[#This Row],[Marca]]&lt;&gt;"",tbVeiculos[[#This Row],[Placa]]&lt;&gt;""),tbVeiculos[[#This Row],[Marca]]&amp;"_"&amp;tbVeiculos[[#This Row],[Placa]],"")</f>
        <v/>
      </c>
      <c r="Q454" s="138" t="str">
        <f>IF(tbVeiculos[[#This Row],[Veículo]]="","",IFERROR((tbVeiculos[[#This Row],[Maior km]]-tbVeiculos[[#This Row],[Menor km]])/tbVeiculos[[#This Row],[Manutenções]],""))</f>
        <v/>
      </c>
      <c r="R454" s="138" t="str">
        <f>IF(tbVeiculos[[#This Row],[Veículo]]="","",IF(tbVeiculos[[#This Row],[Km de Cadastro]]="",0,tbVeiculos[[#This Row],[Km de Cadastro]]))</f>
        <v/>
      </c>
      <c r="S454" s="138" t="str">
        <f t="array" ref="S45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54" s="138" t="str">
        <f>IF(tbVeiculos[[#This Row],[Veículo]]="","",IFERROR(COUNTIF(tbManutencao[Veículo],tbVeiculos[[#This Row],[Veículo]]),""))</f>
        <v/>
      </c>
    </row>
    <row r="455" spans="2:20" ht="24.95" customHeight="1" x14ac:dyDescent="0.25">
      <c r="B455" s="162"/>
      <c r="C455" s="162"/>
      <c r="D455" s="162"/>
      <c r="E455" s="162"/>
      <c r="F455" s="162"/>
      <c r="G455" s="163"/>
      <c r="H455" s="80" t="str">
        <f>IF(tbVeiculos[[#This Row],[Veículo]]="","",IFERROR(SUMIF(tbFinanciamento[Veículo],tbVeiculos[[#This Row],[Veículo]],tbFinanciamento[Valor pago]),""))</f>
        <v/>
      </c>
      <c r="I455" s="80" t="str">
        <f>IF(tbVeiculos[[#This Row],[Veículo]]="","",IFERROR(tbVeiculos[[#This Row],[Total finaciamento (R$)]]-tbVeiculos[[#This Row],[Total pago (R$)]],0))</f>
        <v/>
      </c>
      <c r="J455" s="164"/>
      <c r="K455" s="165"/>
      <c r="L455" s="165"/>
      <c r="M455" s="165"/>
      <c r="N455" s="167"/>
      <c r="O455" s="151" t="str">
        <f t="shared" ca="1" si="7"/>
        <v/>
      </c>
      <c r="P455" s="117" t="str">
        <f>IF(AND(tbVeiculos[[#This Row],[Marca]]&lt;&gt;"",tbVeiculos[[#This Row],[Placa]]&lt;&gt;""),tbVeiculos[[#This Row],[Marca]]&amp;"_"&amp;tbVeiculos[[#This Row],[Placa]],"")</f>
        <v/>
      </c>
      <c r="Q455" s="138" t="str">
        <f>IF(tbVeiculos[[#This Row],[Veículo]]="","",IFERROR((tbVeiculos[[#This Row],[Maior km]]-tbVeiculos[[#This Row],[Menor km]])/tbVeiculos[[#This Row],[Manutenções]],""))</f>
        <v/>
      </c>
      <c r="R455" s="138" t="str">
        <f>IF(tbVeiculos[[#This Row],[Veículo]]="","",IF(tbVeiculos[[#This Row],[Km de Cadastro]]="",0,tbVeiculos[[#This Row],[Km de Cadastro]]))</f>
        <v/>
      </c>
      <c r="S455" s="138" t="str">
        <f t="array" ref="S45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55" s="138" t="str">
        <f>IF(tbVeiculos[[#This Row],[Veículo]]="","",IFERROR(COUNTIF(tbManutencao[Veículo],tbVeiculos[[#This Row],[Veículo]]),""))</f>
        <v/>
      </c>
    </row>
    <row r="456" spans="2:20" ht="24.95" customHeight="1" x14ac:dyDescent="0.25">
      <c r="B456" s="162"/>
      <c r="C456" s="162"/>
      <c r="D456" s="162"/>
      <c r="E456" s="162"/>
      <c r="F456" s="162"/>
      <c r="G456" s="163"/>
      <c r="H456" s="80" t="str">
        <f>IF(tbVeiculos[[#This Row],[Veículo]]="","",IFERROR(SUMIF(tbFinanciamento[Veículo],tbVeiculos[[#This Row],[Veículo]],tbFinanciamento[Valor pago]),""))</f>
        <v/>
      </c>
      <c r="I456" s="80" t="str">
        <f>IF(tbVeiculos[[#This Row],[Veículo]]="","",IFERROR(tbVeiculos[[#This Row],[Total finaciamento (R$)]]-tbVeiculos[[#This Row],[Total pago (R$)]],0))</f>
        <v/>
      </c>
      <c r="J456" s="164"/>
      <c r="K456" s="165"/>
      <c r="L456" s="165"/>
      <c r="M456" s="165"/>
      <c r="N456" s="167"/>
      <c r="O456" s="151" t="str">
        <f t="shared" ref="O456:O507" ca="1" si="8">IF(B456="","",IF(N456="","Preencha a data ao lado",IF(N456&lt;TODAY(),"Atrasado",IF(AND(N456&gt;=TODAY(),N456&lt;=EOMONTH(TODAY(),0)),"Vence esse mês",IF(N456&gt;TODAY(),"Em dia")))))</f>
        <v/>
      </c>
      <c r="P456" s="117" t="str">
        <f>IF(AND(tbVeiculos[[#This Row],[Marca]]&lt;&gt;"",tbVeiculos[[#This Row],[Placa]]&lt;&gt;""),tbVeiculos[[#This Row],[Marca]]&amp;"_"&amp;tbVeiculos[[#This Row],[Placa]],"")</f>
        <v/>
      </c>
      <c r="Q456" s="138" t="str">
        <f>IF(tbVeiculos[[#This Row],[Veículo]]="","",IFERROR((tbVeiculos[[#This Row],[Maior km]]-tbVeiculos[[#This Row],[Menor km]])/tbVeiculos[[#This Row],[Manutenções]],""))</f>
        <v/>
      </c>
      <c r="R456" s="138" t="str">
        <f>IF(tbVeiculos[[#This Row],[Veículo]]="","",IF(tbVeiculos[[#This Row],[Km de Cadastro]]="",0,tbVeiculos[[#This Row],[Km de Cadastro]]))</f>
        <v/>
      </c>
      <c r="S456" s="138" t="str">
        <f t="array" ref="S45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56" s="138" t="str">
        <f>IF(tbVeiculos[[#This Row],[Veículo]]="","",IFERROR(COUNTIF(tbManutencao[Veículo],tbVeiculos[[#This Row],[Veículo]]),""))</f>
        <v/>
      </c>
    </row>
    <row r="457" spans="2:20" ht="24.95" customHeight="1" x14ac:dyDescent="0.25">
      <c r="B457" s="162"/>
      <c r="C457" s="162"/>
      <c r="D457" s="162"/>
      <c r="E457" s="162"/>
      <c r="F457" s="162"/>
      <c r="G457" s="163"/>
      <c r="H457" s="80" t="str">
        <f>IF(tbVeiculos[[#This Row],[Veículo]]="","",IFERROR(SUMIF(tbFinanciamento[Veículo],tbVeiculos[[#This Row],[Veículo]],tbFinanciamento[Valor pago]),""))</f>
        <v/>
      </c>
      <c r="I457" s="80" t="str">
        <f>IF(tbVeiculos[[#This Row],[Veículo]]="","",IFERROR(tbVeiculos[[#This Row],[Total finaciamento (R$)]]-tbVeiculos[[#This Row],[Total pago (R$)]],0))</f>
        <v/>
      </c>
      <c r="J457" s="164"/>
      <c r="K457" s="165"/>
      <c r="L457" s="165"/>
      <c r="M457" s="165"/>
      <c r="N457" s="167"/>
      <c r="O457" s="151" t="str">
        <f t="shared" ca="1" si="8"/>
        <v/>
      </c>
      <c r="P457" s="117" t="str">
        <f>IF(AND(tbVeiculos[[#This Row],[Marca]]&lt;&gt;"",tbVeiculos[[#This Row],[Placa]]&lt;&gt;""),tbVeiculos[[#This Row],[Marca]]&amp;"_"&amp;tbVeiculos[[#This Row],[Placa]],"")</f>
        <v/>
      </c>
      <c r="Q457" s="138" t="str">
        <f>IF(tbVeiculos[[#This Row],[Veículo]]="","",IFERROR((tbVeiculos[[#This Row],[Maior km]]-tbVeiculos[[#This Row],[Menor km]])/tbVeiculos[[#This Row],[Manutenções]],""))</f>
        <v/>
      </c>
      <c r="R457" s="138" t="str">
        <f>IF(tbVeiculos[[#This Row],[Veículo]]="","",IF(tbVeiculos[[#This Row],[Km de Cadastro]]="",0,tbVeiculos[[#This Row],[Km de Cadastro]]))</f>
        <v/>
      </c>
      <c r="S457" s="138" t="str">
        <f t="array" ref="S45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57" s="138" t="str">
        <f>IF(tbVeiculos[[#This Row],[Veículo]]="","",IFERROR(COUNTIF(tbManutencao[Veículo],tbVeiculos[[#This Row],[Veículo]]),""))</f>
        <v/>
      </c>
    </row>
    <row r="458" spans="2:20" ht="24.95" customHeight="1" x14ac:dyDescent="0.25">
      <c r="B458" s="162"/>
      <c r="C458" s="162"/>
      <c r="D458" s="162"/>
      <c r="E458" s="162"/>
      <c r="F458" s="162"/>
      <c r="G458" s="163"/>
      <c r="H458" s="80" t="str">
        <f>IF(tbVeiculos[[#This Row],[Veículo]]="","",IFERROR(SUMIF(tbFinanciamento[Veículo],tbVeiculos[[#This Row],[Veículo]],tbFinanciamento[Valor pago]),""))</f>
        <v/>
      </c>
      <c r="I458" s="80" t="str">
        <f>IF(tbVeiculos[[#This Row],[Veículo]]="","",IFERROR(tbVeiculos[[#This Row],[Total finaciamento (R$)]]-tbVeiculos[[#This Row],[Total pago (R$)]],0))</f>
        <v/>
      </c>
      <c r="J458" s="164"/>
      <c r="K458" s="165"/>
      <c r="L458" s="165"/>
      <c r="M458" s="165"/>
      <c r="N458" s="167"/>
      <c r="O458" s="151" t="str">
        <f t="shared" ca="1" si="8"/>
        <v/>
      </c>
      <c r="P458" s="117" t="str">
        <f>IF(AND(tbVeiculos[[#This Row],[Marca]]&lt;&gt;"",tbVeiculos[[#This Row],[Placa]]&lt;&gt;""),tbVeiculos[[#This Row],[Marca]]&amp;"_"&amp;tbVeiculos[[#This Row],[Placa]],"")</f>
        <v/>
      </c>
      <c r="Q458" s="138" t="str">
        <f>IF(tbVeiculos[[#This Row],[Veículo]]="","",IFERROR((tbVeiculos[[#This Row],[Maior km]]-tbVeiculos[[#This Row],[Menor km]])/tbVeiculos[[#This Row],[Manutenções]],""))</f>
        <v/>
      </c>
      <c r="R458" s="138" t="str">
        <f>IF(tbVeiculos[[#This Row],[Veículo]]="","",IF(tbVeiculos[[#This Row],[Km de Cadastro]]="",0,tbVeiculos[[#This Row],[Km de Cadastro]]))</f>
        <v/>
      </c>
      <c r="S458" s="138" t="str">
        <f t="array" ref="S45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58" s="138" t="str">
        <f>IF(tbVeiculos[[#This Row],[Veículo]]="","",IFERROR(COUNTIF(tbManutencao[Veículo],tbVeiculos[[#This Row],[Veículo]]),""))</f>
        <v/>
      </c>
    </row>
    <row r="459" spans="2:20" ht="24.95" customHeight="1" x14ac:dyDescent="0.25">
      <c r="B459" s="162"/>
      <c r="C459" s="162"/>
      <c r="D459" s="162"/>
      <c r="E459" s="162"/>
      <c r="F459" s="162"/>
      <c r="G459" s="163"/>
      <c r="H459" s="80" t="str">
        <f>IF(tbVeiculos[[#This Row],[Veículo]]="","",IFERROR(SUMIF(tbFinanciamento[Veículo],tbVeiculos[[#This Row],[Veículo]],tbFinanciamento[Valor pago]),""))</f>
        <v/>
      </c>
      <c r="I459" s="80" t="str">
        <f>IF(tbVeiculos[[#This Row],[Veículo]]="","",IFERROR(tbVeiculos[[#This Row],[Total finaciamento (R$)]]-tbVeiculos[[#This Row],[Total pago (R$)]],0))</f>
        <v/>
      </c>
      <c r="J459" s="164"/>
      <c r="K459" s="165"/>
      <c r="L459" s="165"/>
      <c r="M459" s="165"/>
      <c r="N459" s="167"/>
      <c r="O459" s="151" t="str">
        <f t="shared" ca="1" si="8"/>
        <v/>
      </c>
      <c r="P459" s="117" t="str">
        <f>IF(AND(tbVeiculos[[#This Row],[Marca]]&lt;&gt;"",tbVeiculos[[#This Row],[Placa]]&lt;&gt;""),tbVeiculos[[#This Row],[Marca]]&amp;"_"&amp;tbVeiculos[[#This Row],[Placa]],"")</f>
        <v/>
      </c>
      <c r="Q459" s="138" t="str">
        <f>IF(tbVeiculos[[#This Row],[Veículo]]="","",IFERROR((tbVeiculos[[#This Row],[Maior km]]-tbVeiculos[[#This Row],[Menor km]])/tbVeiculos[[#This Row],[Manutenções]],""))</f>
        <v/>
      </c>
      <c r="R459" s="138" t="str">
        <f>IF(tbVeiculos[[#This Row],[Veículo]]="","",IF(tbVeiculos[[#This Row],[Km de Cadastro]]="",0,tbVeiculos[[#This Row],[Km de Cadastro]]))</f>
        <v/>
      </c>
      <c r="S459" s="138" t="str">
        <f t="array" ref="S45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59" s="138" t="str">
        <f>IF(tbVeiculos[[#This Row],[Veículo]]="","",IFERROR(COUNTIF(tbManutencao[Veículo],tbVeiculos[[#This Row],[Veículo]]),""))</f>
        <v/>
      </c>
    </row>
    <row r="460" spans="2:20" ht="24.95" customHeight="1" x14ac:dyDescent="0.25">
      <c r="B460" s="162"/>
      <c r="C460" s="162"/>
      <c r="D460" s="162"/>
      <c r="E460" s="162"/>
      <c r="F460" s="162"/>
      <c r="G460" s="163"/>
      <c r="H460" s="80" t="str">
        <f>IF(tbVeiculos[[#This Row],[Veículo]]="","",IFERROR(SUMIF(tbFinanciamento[Veículo],tbVeiculos[[#This Row],[Veículo]],tbFinanciamento[Valor pago]),""))</f>
        <v/>
      </c>
      <c r="I460" s="80" t="str">
        <f>IF(tbVeiculos[[#This Row],[Veículo]]="","",IFERROR(tbVeiculos[[#This Row],[Total finaciamento (R$)]]-tbVeiculos[[#This Row],[Total pago (R$)]],0))</f>
        <v/>
      </c>
      <c r="J460" s="164"/>
      <c r="K460" s="165"/>
      <c r="L460" s="165"/>
      <c r="M460" s="165"/>
      <c r="N460" s="167"/>
      <c r="O460" s="151" t="str">
        <f t="shared" ca="1" si="8"/>
        <v/>
      </c>
      <c r="P460" s="117" t="str">
        <f>IF(AND(tbVeiculos[[#This Row],[Marca]]&lt;&gt;"",tbVeiculos[[#This Row],[Placa]]&lt;&gt;""),tbVeiculos[[#This Row],[Marca]]&amp;"_"&amp;tbVeiculos[[#This Row],[Placa]],"")</f>
        <v/>
      </c>
      <c r="Q460" s="138" t="str">
        <f>IF(tbVeiculos[[#This Row],[Veículo]]="","",IFERROR((tbVeiculos[[#This Row],[Maior km]]-tbVeiculos[[#This Row],[Menor km]])/tbVeiculos[[#This Row],[Manutenções]],""))</f>
        <v/>
      </c>
      <c r="R460" s="138" t="str">
        <f>IF(tbVeiculos[[#This Row],[Veículo]]="","",IF(tbVeiculos[[#This Row],[Km de Cadastro]]="",0,tbVeiculos[[#This Row],[Km de Cadastro]]))</f>
        <v/>
      </c>
      <c r="S460" s="138" t="str">
        <f t="array" ref="S46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60" s="138" t="str">
        <f>IF(tbVeiculos[[#This Row],[Veículo]]="","",IFERROR(COUNTIF(tbManutencao[Veículo],tbVeiculos[[#This Row],[Veículo]]),""))</f>
        <v/>
      </c>
    </row>
    <row r="461" spans="2:20" ht="24.95" customHeight="1" x14ac:dyDescent="0.25">
      <c r="B461" s="162"/>
      <c r="C461" s="162"/>
      <c r="D461" s="162"/>
      <c r="E461" s="162"/>
      <c r="F461" s="162"/>
      <c r="G461" s="163"/>
      <c r="H461" s="80" t="str">
        <f>IF(tbVeiculos[[#This Row],[Veículo]]="","",IFERROR(SUMIF(tbFinanciamento[Veículo],tbVeiculos[[#This Row],[Veículo]],tbFinanciamento[Valor pago]),""))</f>
        <v/>
      </c>
      <c r="I461" s="80" t="str">
        <f>IF(tbVeiculos[[#This Row],[Veículo]]="","",IFERROR(tbVeiculos[[#This Row],[Total finaciamento (R$)]]-tbVeiculos[[#This Row],[Total pago (R$)]],0))</f>
        <v/>
      </c>
      <c r="J461" s="164"/>
      <c r="K461" s="165"/>
      <c r="L461" s="165"/>
      <c r="M461" s="165"/>
      <c r="N461" s="167"/>
      <c r="O461" s="151" t="str">
        <f t="shared" ca="1" si="8"/>
        <v/>
      </c>
      <c r="P461" s="117" t="str">
        <f>IF(AND(tbVeiculos[[#This Row],[Marca]]&lt;&gt;"",tbVeiculos[[#This Row],[Placa]]&lt;&gt;""),tbVeiculos[[#This Row],[Marca]]&amp;"_"&amp;tbVeiculos[[#This Row],[Placa]],"")</f>
        <v/>
      </c>
      <c r="Q461" s="138" t="str">
        <f>IF(tbVeiculos[[#This Row],[Veículo]]="","",IFERROR((tbVeiculos[[#This Row],[Maior km]]-tbVeiculos[[#This Row],[Menor km]])/tbVeiculos[[#This Row],[Manutenções]],""))</f>
        <v/>
      </c>
      <c r="R461" s="138" t="str">
        <f>IF(tbVeiculos[[#This Row],[Veículo]]="","",IF(tbVeiculos[[#This Row],[Km de Cadastro]]="",0,tbVeiculos[[#This Row],[Km de Cadastro]]))</f>
        <v/>
      </c>
      <c r="S461" s="138" t="str">
        <f t="array" ref="S46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61" s="138" t="str">
        <f>IF(tbVeiculos[[#This Row],[Veículo]]="","",IFERROR(COUNTIF(tbManutencao[Veículo],tbVeiculos[[#This Row],[Veículo]]),""))</f>
        <v/>
      </c>
    </row>
    <row r="462" spans="2:20" ht="24.95" customHeight="1" x14ac:dyDescent="0.25">
      <c r="B462" s="162"/>
      <c r="C462" s="162"/>
      <c r="D462" s="162"/>
      <c r="E462" s="162"/>
      <c r="F462" s="162"/>
      <c r="G462" s="163"/>
      <c r="H462" s="80" t="str">
        <f>IF(tbVeiculos[[#This Row],[Veículo]]="","",IFERROR(SUMIF(tbFinanciamento[Veículo],tbVeiculos[[#This Row],[Veículo]],tbFinanciamento[Valor pago]),""))</f>
        <v/>
      </c>
      <c r="I462" s="80" t="str">
        <f>IF(tbVeiculos[[#This Row],[Veículo]]="","",IFERROR(tbVeiculos[[#This Row],[Total finaciamento (R$)]]-tbVeiculos[[#This Row],[Total pago (R$)]],0))</f>
        <v/>
      </c>
      <c r="J462" s="164"/>
      <c r="K462" s="165"/>
      <c r="L462" s="165"/>
      <c r="M462" s="165"/>
      <c r="N462" s="167"/>
      <c r="O462" s="151" t="str">
        <f t="shared" ca="1" si="8"/>
        <v/>
      </c>
      <c r="P462" s="117" t="str">
        <f>IF(AND(tbVeiculos[[#This Row],[Marca]]&lt;&gt;"",tbVeiculos[[#This Row],[Placa]]&lt;&gt;""),tbVeiculos[[#This Row],[Marca]]&amp;"_"&amp;tbVeiculos[[#This Row],[Placa]],"")</f>
        <v/>
      </c>
      <c r="Q462" s="138" t="str">
        <f>IF(tbVeiculos[[#This Row],[Veículo]]="","",IFERROR((tbVeiculos[[#This Row],[Maior km]]-tbVeiculos[[#This Row],[Menor km]])/tbVeiculos[[#This Row],[Manutenções]],""))</f>
        <v/>
      </c>
      <c r="R462" s="138" t="str">
        <f>IF(tbVeiculos[[#This Row],[Veículo]]="","",IF(tbVeiculos[[#This Row],[Km de Cadastro]]="",0,tbVeiculos[[#This Row],[Km de Cadastro]]))</f>
        <v/>
      </c>
      <c r="S462" s="138" t="str">
        <f t="array" ref="S46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62" s="138" t="str">
        <f>IF(tbVeiculos[[#This Row],[Veículo]]="","",IFERROR(COUNTIF(tbManutencao[Veículo],tbVeiculos[[#This Row],[Veículo]]),""))</f>
        <v/>
      </c>
    </row>
    <row r="463" spans="2:20" ht="24.95" customHeight="1" x14ac:dyDescent="0.25">
      <c r="B463" s="162"/>
      <c r="C463" s="162"/>
      <c r="D463" s="162"/>
      <c r="E463" s="162"/>
      <c r="F463" s="162"/>
      <c r="G463" s="163"/>
      <c r="H463" s="80" t="str">
        <f>IF(tbVeiculos[[#This Row],[Veículo]]="","",IFERROR(SUMIF(tbFinanciamento[Veículo],tbVeiculos[[#This Row],[Veículo]],tbFinanciamento[Valor pago]),""))</f>
        <v/>
      </c>
      <c r="I463" s="80" t="str">
        <f>IF(tbVeiculos[[#This Row],[Veículo]]="","",IFERROR(tbVeiculos[[#This Row],[Total finaciamento (R$)]]-tbVeiculos[[#This Row],[Total pago (R$)]],0))</f>
        <v/>
      </c>
      <c r="J463" s="164"/>
      <c r="K463" s="165"/>
      <c r="L463" s="165"/>
      <c r="M463" s="165"/>
      <c r="N463" s="167"/>
      <c r="O463" s="151" t="str">
        <f t="shared" ca="1" si="8"/>
        <v/>
      </c>
      <c r="P463" s="117" t="str">
        <f>IF(AND(tbVeiculos[[#This Row],[Marca]]&lt;&gt;"",tbVeiculos[[#This Row],[Placa]]&lt;&gt;""),tbVeiculos[[#This Row],[Marca]]&amp;"_"&amp;tbVeiculos[[#This Row],[Placa]],"")</f>
        <v/>
      </c>
      <c r="Q463" s="138" t="str">
        <f>IF(tbVeiculos[[#This Row],[Veículo]]="","",IFERROR((tbVeiculos[[#This Row],[Maior km]]-tbVeiculos[[#This Row],[Menor km]])/tbVeiculos[[#This Row],[Manutenções]],""))</f>
        <v/>
      </c>
      <c r="R463" s="138" t="str">
        <f>IF(tbVeiculos[[#This Row],[Veículo]]="","",IF(tbVeiculos[[#This Row],[Km de Cadastro]]="",0,tbVeiculos[[#This Row],[Km de Cadastro]]))</f>
        <v/>
      </c>
      <c r="S463" s="138" t="str">
        <f t="array" ref="S46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63" s="138" t="str">
        <f>IF(tbVeiculos[[#This Row],[Veículo]]="","",IFERROR(COUNTIF(tbManutencao[Veículo],tbVeiculos[[#This Row],[Veículo]]),""))</f>
        <v/>
      </c>
    </row>
    <row r="464" spans="2:20" ht="24.95" customHeight="1" x14ac:dyDescent="0.25">
      <c r="B464" s="162"/>
      <c r="C464" s="162"/>
      <c r="D464" s="162"/>
      <c r="E464" s="162"/>
      <c r="F464" s="162"/>
      <c r="G464" s="163"/>
      <c r="H464" s="80" t="str">
        <f>IF(tbVeiculos[[#This Row],[Veículo]]="","",IFERROR(SUMIF(tbFinanciamento[Veículo],tbVeiculos[[#This Row],[Veículo]],tbFinanciamento[Valor pago]),""))</f>
        <v/>
      </c>
      <c r="I464" s="80" t="str">
        <f>IF(tbVeiculos[[#This Row],[Veículo]]="","",IFERROR(tbVeiculos[[#This Row],[Total finaciamento (R$)]]-tbVeiculos[[#This Row],[Total pago (R$)]],0))</f>
        <v/>
      </c>
      <c r="J464" s="164"/>
      <c r="K464" s="165"/>
      <c r="L464" s="165"/>
      <c r="M464" s="165"/>
      <c r="N464" s="167"/>
      <c r="O464" s="151" t="str">
        <f t="shared" ca="1" si="8"/>
        <v/>
      </c>
      <c r="P464" s="117" t="str">
        <f>IF(AND(tbVeiculos[[#This Row],[Marca]]&lt;&gt;"",tbVeiculos[[#This Row],[Placa]]&lt;&gt;""),tbVeiculos[[#This Row],[Marca]]&amp;"_"&amp;tbVeiculos[[#This Row],[Placa]],"")</f>
        <v/>
      </c>
      <c r="Q464" s="138" t="str">
        <f>IF(tbVeiculos[[#This Row],[Veículo]]="","",IFERROR((tbVeiculos[[#This Row],[Maior km]]-tbVeiculos[[#This Row],[Menor km]])/tbVeiculos[[#This Row],[Manutenções]],""))</f>
        <v/>
      </c>
      <c r="R464" s="138" t="str">
        <f>IF(tbVeiculos[[#This Row],[Veículo]]="","",IF(tbVeiculos[[#This Row],[Km de Cadastro]]="",0,tbVeiculos[[#This Row],[Km de Cadastro]]))</f>
        <v/>
      </c>
      <c r="S464" s="138" t="str">
        <f t="array" ref="S46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64" s="138" t="str">
        <f>IF(tbVeiculos[[#This Row],[Veículo]]="","",IFERROR(COUNTIF(tbManutencao[Veículo],tbVeiculos[[#This Row],[Veículo]]),""))</f>
        <v/>
      </c>
    </row>
    <row r="465" spans="2:20" ht="24.95" customHeight="1" x14ac:dyDescent="0.25">
      <c r="B465" s="162"/>
      <c r="C465" s="162"/>
      <c r="D465" s="162"/>
      <c r="E465" s="162"/>
      <c r="F465" s="162"/>
      <c r="G465" s="163"/>
      <c r="H465" s="80" t="str">
        <f>IF(tbVeiculos[[#This Row],[Veículo]]="","",IFERROR(SUMIF(tbFinanciamento[Veículo],tbVeiculos[[#This Row],[Veículo]],tbFinanciamento[Valor pago]),""))</f>
        <v/>
      </c>
      <c r="I465" s="80" t="str">
        <f>IF(tbVeiculos[[#This Row],[Veículo]]="","",IFERROR(tbVeiculos[[#This Row],[Total finaciamento (R$)]]-tbVeiculos[[#This Row],[Total pago (R$)]],0))</f>
        <v/>
      </c>
      <c r="J465" s="164"/>
      <c r="K465" s="165"/>
      <c r="L465" s="165"/>
      <c r="M465" s="165"/>
      <c r="N465" s="167"/>
      <c r="O465" s="151" t="str">
        <f t="shared" ca="1" si="8"/>
        <v/>
      </c>
      <c r="P465" s="117" t="str">
        <f>IF(AND(tbVeiculos[[#This Row],[Marca]]&lt;&gt;"",tbVeiculos[[#This Row],[Placa]]&lt;&gt;""),tbVeiculos[[#This Row],[Marca]]&amp;"_"&amp;tbVeiculos[[#This Row],[Placa]],"")</f>
        <v/>
      </c>
      <c r="Q465" s="138" t="str">
        <f>IF(tbVeiculos[[#This Row],[Veículo]]="","",IFERROR((tbVeiculos[[#This Row],[Maior km]]-tbVeiculos[[#This Row],[Menor km]])/tbVeiculos[[#This Row],[Manutenções]],""))</f>
        <v/>
      </c>
      <c r="R465" s="138" t="str">
        <f>IF(tbVeiculos[[#This Row],[Veículo]]="","",IF(tbVeiculos[[#This Row],[Km de Cadastro]]="",0,tbVeiculos[[#This Row],[Km de Cadastro]]))</f>
        <v/>
      </c>
      <c r="S465" s="138" t="str">
        <f t="array" ref="S46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65" s="138" t="str">
        <f>IF(tbVeiculos[[#This Row],[Veículo]]="","",IFERROR(COUNTIF(tbManutencao[Veículo],tbVeiculos[[#This Row],[Veículo]]),""))</f>
        <v/>
      </c>
    </row>
    <row r="466" spans="2:20" ht="24.95" customHeight="1" x14ac:dyDescent="0.25">
      <c r="B466" s="162"/>
      <c r="C466" s="162"/>
      <c r="D466" s="162"/>
      <c r="E466" s="162"/>
      <c r="F466" s="162"/>
      <c r="G466" s="163"/>
      <c r="H466" s="80" t="str">
        <f>IF(tbVeiculos[[#This Row],[Veículo]]="","",IFERROR(SUMIF(tbFinanciamento[Veículo],tbVeiculos[[#This Row],[Veículo]],tbFinanciamento[Valor pago]),""))</f>
        <v/>
      </c>
      <c r="I466" s="80" t="str">
        <f>IF(tbVeiculos[[#This Row],[Veículo]]="","",IFERROR(tbVeiculos[[#This Row],[Total finaciamento (R$)]]-tbVeiculos[[#This Row],[Total pago (R$)]],0))</f>
        <v/>
      </c>
      <c r="J466" s="164"/>
      <c r="K466" s="165"/>
      <c r="L466" s="165"/>
      <c r="M466" s="165"/>
      <c r="N466" s="167"/>
      <c r="O466" s="151" t="str">
        <f t="shared" ca="1" si="8"/>
        <v/>
      </c>
      <c r="P466" s="117" t="str">
        <f>IF(AND(tbVeiculos[[#This Row],[Marca]]&lt;&gt;"",tbVeiculos[[#This Row],[Placa]]&lt;&gt;""),tbVeiculos[[#This Row],[Marca]]&amp;"_"&amp;tbVeiculos[[#This Row],[Placa]],"")</f>
        <v/>
      </c>
      <c r="Q466" s="138" t="str">
        <f>IF(tbVeiculos[[#This Row],[Veículo]]="","",IFERROR((tbVeiculos[[#This Row],[Maior km]]-tbVeiculos[[#This Row],[Menor km]])/tbVeiculos[[#This Row],[Manutenções]],""))</f>
        <v/>
      </c>
      <c r="R466" s="138" t="str">
        <f>IF(tbVeiculos[[#This Row],[Veículo]]="","",IF(tbVeiculos[[#This Row],[Km de Cadastro]]="",0,tbVeiculos[[#This Row],[Km de Cadastro]]))</f>
        <v/>
      </c>
      <c r="S466" s="138" t="str">
        <f t="array" ref="S46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66" s="138" t="str">
        <f>IF(tbVeiculos[[#This Row],[Veículo]]="","",IFERROR(COUNTIF(tbManutencao[Veículo],tbVeiculos[[#This Row],[Veículo]]),""))</f>
        <v/>
      </c>
    </row>
    <row r="467" spans="2:20" ht="24.95" customHeight="1" x14ac:dyDescent="0.25">
      <c r="B467" s="162"/>
      <c r="C467" s="162"/>
      <c r="D467" s="162"/>
      <c r="E467" s="162"/>
      <c r="F467" s="162"/>
      <c r="G467" s="163"/>
      <c r="H467" s="80" t="str">
        <f>IF(tbVeiculos[[#This Row],[Veículo]]="","",IFERROR(SUMIF(tbFinanciamento[Veículo],tbVeiculos[[#This Row],[Veículo]],tbFinanciamento[Valor pago]),""))</f>
        <v/>
      </c>
      <c r="I467" s="80" t="str">
        <f>IF(tbVeiculos[[#This Row],[Veículo]]="","",IFERROR(tbVeiculos[[#This Row],[Total finaciamento (R$)]]-tbVeiculos[[#This Row],[Total pago (R$)]],0))</f>
        <v/>
      </c>
      <c r="J467" s="164"/>
      <c r="K467" s="165"/>
      <c r="L467" s="165"/>
      <c r="M467" s="165"/>
      <c r="N467" s="167"/>
      <c r="O467" s="151" t="str">
        <f t="shared" ca="1" si="8"/>
        <v/>
      </c>
      <c r="P467" s="117" t="str">
        <f>IF(AND(tbVeiculos[[#This Row],[Marca]]&lt;&gt;"",tbVeiculos[[#This Row],[Placa]]&lt;&gt;""),tbVeiculos[[#This Row],[Marca]]&amp;"_"&amp;tbVeiculos[[#This Row],[Placa]],"")</f>
        <v/>
      </c>
      <c r="Q467" s="138" t="str">
        <f>IF(tbVeiculos[[#This Row],[Veículo]]="","",IFERROR((tbVeiculos[[#This Row],[Maior km]]-tbVeiculos[[#This Row],[Menor km]])/tbVeiculos[[#This Row],[Manutenções]],""))</f>
        <v/>
      </c>
      <c r="R467" s="138" t="str">
        <f>IF(tbVeiculos[[#This Row],[Veículo]]="","",IF(tbVeiculos[[#This Row],[Km de Cadastro]]="",0,tbVeiculos[[#This Row],[Km de Cadastro]]))</f>
        <v/>
      </c>
      <c r="S467" s="138" t="str">
        <f t="array" ref="S46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67" s="138" t="str">
        <f>IF(tbVeiculos[[#This Row],[Veículo]]="","",IFERROR(COUNTIF(tbManutencao[Veículo],tbVeiculos[[#This Row],[Veículo]]),""))</f>
        <v/>
      </c>
    </row>
    <row r="468" spans="2:20" ht="24.95" customHeight="1" x14ac:dyDescent="0.25">
      <c r="B468" s="162"/>
      <c r="C468" s="162"/>
      <c r="D468" s="162"/>
      <c r="E468" s="162"/>
      <c r="F468" s="162"/>
      <c r="G468" s="163"/>
      <c r="H468" s="80" t="str">
        <f>IF(tbVeiculos[[#This Row],[Veículo]]="","",IFERROR(SUMIF(tbFinanciamento[Veículo],tbVeiculos[[#This Row],[Veículo]],tbFinanciamento[Valor pago]),""))</f>
        <v/>
      </c>
      <c r="I468" s="80" t="str">
        <f>IF(tbVeiculos[[#This Row],[Veículo]]="","",IFERROR(tbVeiculos[[#This Row],[Total finaciamento (R$)]]-tbVeiculos[[#This Row],[Total pago (R$)]],0))</f>
        <v/>
      </c>
      <c r="J468" s="164"/>
      <c r="K468" s="165"/>
      <c r="L468" s="165"/>
      <c r="M468" s="165"/>
      <c r="N468" s="167"/>
      <c r="O468" s="151" t="str">
        <f t="shared" ca="1" si="8"/>
        <v/>
      </c>
      <c r="P468" s="117" t="str">
        <f>IF(AND(tbVeiculos[[#This Row],[Marca]]&lt;&gt;"",tbVeiculos[[#This Row],[Placa]]&lt;&gt;""),tbVeiculos[[#This Row],[Marca]]&amp;"_"&amp;tbVeiculos[[#This Row],[Placa]],"")</f>
        <v/>
      </c>
      <c r="Q468" s="138" t="str">
        <f>IF(tbVeiculos[[#This Row],[Veículo]]="","",IFERROR((tbVeiculos[[#This Row],[Maior km]]-tbVeiculos[[#This Row],[Menor km]])/tbVeiculos[[#This Row],[Manutenções]],""))</f>
        <v/>
      </c>
      <c r="R468" s="138" t="str">
        <f>IF(tbVeiculos[[#This Row],[Veículo]]="","",IF(tbVeiculos[[#This Row],[Km de Cadastro]]="",0,tbVeiculos[[#This Row],[Km de Cadastro]]))</f>
        <v/>
      </c>
      <c r="S468" s="138" t="str">
        <f t="array" ref="S46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68" s="138" t="str">
        <f>IF(tbVeiculos[[#This Row],[Veículo]]="","",IFERROR(COUNTIF(tbManutencao[Veículo],tbVeiculos[[#This Row],[Veículo]]),""))</f>
        <v/>
      </c>
    </row>
    <row r="469" spans="2:20" ht="24.95" customHeight="1" x14ac:dyDescent="0.25">
      <c r="B469" s="162"/>
      <c r="C469" s="162"/>
      <c r="D469" s="162"/>
      <c r="E469" s="162"/>
      <c r="F469" s="162"/>
      <c r="G469" s="163"/>
      <c r="H469" s="80" t="str">
        <f>IF(tbVeiculos[[#This Row],[Veículo]]="","",IFERROR(SUMIF(tbFinanciamento[Veículo],tbVeiculos[[#This Row],[Veículo]],tbFinanciamento[Valor pago]),""))</f>
        <v/>
      </c>
      <c r="I469" s="80" t="str">
        <f>IF(tbVeiculos[[#This Row],[Veículo]]="","",IFERROR(tbVeiculos[[#This Row],[Total finaciamento (R$)]]-tbVeiculos[[#This Row],[Total pago (R$)]],0))</f>
        <v/>
      </c>
      <c r="J469" s="164"/>
      <c r="K469" s="165"/>
      <c r="L469" s="165"/>
      <c r="M469" s="165"/>
      <c r="N469" s="167"/>
      <c r="O469" s="151" t="str">
        <f t="shared" ca="1" si="8"/>
        <v/>
      </c>
      <c r="P469" s="117" t="str">
        <f>IF(AND(tbVeiculos[[#This Row],[Marca]]&lt;&gt;"",tbVeiculos[[#This Row],[Placa]]&lt;&gt;""),tbVeiculos[[#This Row],[Marca]]&amp;"_"&amp;tbVeiculos[[#This Row],[Placa]],"")</f>
        <v/>
      </c>
      <c r="Q469" s="138" t="str">
        <f>IF(tbVeiculos[[#This Row],[Veículo]]="","",IFERROR((tbVeiculos[[#This Row],[Maior km]]-tbVeiculos[[#This Row],[Menor km]])/tbVeiculos[[#This Row],[Manutenções]],""))</f>
        <v/>
      </c>
      <c r="R469" s="138" t="str">
        <f>IF(tbVeiculos[[#This Row],[Veículo]]="","",IF(tbVeiculos[[#This Row],[Km de Cadastro]]="",0,tbVeiculos[[#This Row],[Km de Cadastro]]))</f>
        <v/>
      </c>
      <c r="S469" s="138" t="str">
        <f t="array" ref="S46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69" s="138" t="str">
        <f>IF(tbVeiculos[[#This Row],[Veículo]]="","",IFERROR(COUNTIF(tbManutencao[Veículo],tbVeiculos[[#This Row],[Veículo]]),""))</f>
        <v/>
      </c>
    </row>
    <row r="470" spans="2:20" ht="24.95" customHeight="1" x14ac:dyDescent="0.25">
      <c r="B470" s="162"/>
      <c r="C470" s="162"/>
      <c r="D470" s="162"/>
      <c r="E470" s="162"/>
      <c r="F470" s="162"/>
      <c r="G470" s="163"/>
      <c r="H470" s="80" t="str">
        <f>IF(tbVeiculos[[#This Row],[Veículo]]="","",IFERROR(SUMIF(tbFinanciamento[Veículo],tbVeiculos[[#This Row],[Veículo]],tbFinanciamento[Valor pago]),""))</f>
        <v/>
      </c>
      <c r="I470" s="80" t="str">
        <f>IF(tbVeiculos[[#This Row],[Veículo]]="","",IFERROR(tbVeiculos[[#This Row],[Total finaciamento (R$)]]-tbVeiculos[[#This Row],[Total pago (R$)]],0))</f>
        <v/>
      </c>
      <c r="J470" s="164"/>
      <c r="K470" s="165"/>
      <c r="L470" s="165"/>
      <c r="M470" s="165"/>
      <c r="N470" s="167"/>
      <c r="O470" s="151" t="str">
        <f t="shared" ca="1" si="8"/>
        <v/>
      </c>
      <c r="P470" s="117" t="str">
        <f>IF(AND(tbVeiculos[[#This Row],[Marca]]&lt;&gt;"",tbVeiculos[[#This Row],[Placa]]&lt;&gt;""),tbVeiculos[[#This Row],[Marca]]&amp;"_"&amp;tbVeiculos[[#This Row],[Placa]],"")</f>
        <v/>
      </c>
      <c r="Q470" s="138" t="str">
        <f>IF(tbVeiculos[[#This Row],[Veículo]]="","",IFERROR((tbVeiculos[[#This Row],[Maior km]]-tbVeiculos[[#This Row],[Menor km]])/tbVeiculos[[#This Row],[Manutenções]],""))</f>
        <v/>
      </c>
      <c r="R470" s="138" t="str">
        <f>IF(tbVeiculos[[#This Row],[Veículo]]="","",IF(tbVeiculos[[#This Row],[Km de Cadastro]]="",0,tbVeiculos[[#This Row],[Km de Cadastro]]))</f>
        <v/>
      </c>
      <c r="S470" s="138" t="str">
        <f t="array" ref="S47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70" s="138" t="str">
        <f>IF(tbVeiculos[[#This Row],[Veículo]]="","",IFERROR(COUNTIF(tbManutencao[Veículo],tbVeiculos[[#This Row],[Veículo]]),""))</f>
        <v/>
      </c>
    </row>
    <row r="471" spans="2:20" ht="24.95" customHeight="1" x14ac:dyDescent="0.25">
      <c r="B471" s="162"/>
      <c r="C471" s="162"/>
      <c r="D471" s="162"/>
      <c r="E471" s="162"/>
      <c r="F471" s="162"/>
      <c r="G471" s="163"/>
      <c r="H471" s="80" t="str">
        <f>IF(tbVeiculos[[#This Row],[Veículo]]="","",IFERROR(SUMIF(tbFinanciamento[Veículo],tbVeiculos[[#This Row],[Veículo]],tbFinanciamento[Valor pago]),""))</f>
        <v/>
      </c>
      <c r="I471" s="80" t="str">
        <f>IF(tbVeiculos[[#This Row],[Veículo]]="","",IFERROR(tbVeiculos[[#This Row],[Total finaciamento (R$)]]-tbVeiculos[[#This Row],[Total pago (R$)]],0))</f>
        <v/>
      </c>
      <c r="J471" s="164"/>
      <c r="K471" s="165"/>
      <c r="L471" s="165"/>
      <c r="M471" s="165"/>
      <c r="N471" s="167"/>
      <c r="O471" s="151" t="str">
        <f t="shared" ca="1" si="8"/>
        <v/>
      </c>
      <c r="P471" s="117" t="str">
        <f>IF(AND(tbVeiculos[[#This Row],[Marca]]&lt;&gt;"",tbVeiculos[[#This Row],[Placa]]&lt;&gt;""),tbVeiculos[[#This Row],[Marca]]&amp;"_"&amp;tbVeiculos[[#This Row],[Placa]],"")</f>
        <v/>
      </c>
      <c r="Q471" s="138" t="str">
        <f>IF(tbVeiculos[[#This Row],[Veículo]]="","",IFERROR((tbVeiculos[[#This Row],[Maior km]]-tbVeiculos[[#This Row],[Menor km]])/tbVeiculos[[#This Row],[Manutenções]],""))</f>
        <v/>
      </c>
      <c r="R471" s="138" t="str">
        <f>IF(tbVeiculos[[#This Row],[Veículo]]="","",IF(tbVeiculos[[#This Row],[Km de Cadastro]]="",0,tbVeiculos[[#This Row],[Km de Cadastro]]))</f>
        <v/>
      </c>
      <c r="S471" s="138" t="str">
        <f t="array" ref="S47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71" s="138" t="str">
        <f>IF(tbVeiculos[[#This Row],[Veículo]]="","",IFERROR(COUNTIF(tbManutencao[Veículo],tbVeiculos[[#This Row],[Veículo]]),""))</f>
        <v/>
      </c>
    </row>
    <row r="472" spans="2:20" ht="24.95" customHeight="1" x14ac:dyDescent="0.25">
      <c r="B472" s="162"/>
      <c r="C472" s="162"/>
      <c r="D472" s="162"/>
      <c r="E472" s="162"/>
      <c r="F472" s="162"/>
      <c r="G472" s="163"/>
      <c r="H472" s="80" t="str">
        <f>IF(tbVeiculos[[#This Row],[Veículo]]="","",IFERROR(SUMIF(tbFinanciamento[Veículo],tbVeiculos[[#This Row],[Veículo]],tbFinanciamento[Valor pago]),""))</f>
        <v/>
      </c>
      <c r="I472" s="80" t="str">
        <f>IF(tbVeiculos[[#This Row],[Veículo]]="","",IFERROR(tbVeiculos[[#This Row],[Total finaciamento (R$)]]-tbVeiculos[[#This Row],[Total pago (R$)]],0))</f>
        <v/>
      </c>
      <c r="J472" s="164"/>
      <c r="K472" s="165"/>
      <c r="L472" s="165"/>
      <c r="M472" s="165"/>
      <c r="N472" s="167"/>
      <c r="O472" s="151" t="str">
        <f t="shared" ca="1" si="8"/>
        <v/>
      </c>
      <c r="P472" s="117" t="str">
        <f>IF(AND(tbVeiculos[[#This Row],[Marca]]&lt;&gt;"",tbVeiculos[[#This Row],[Placa]]&lt;&gt;""),tbVeiculos[[#This Row],[Marca]]&amp;"_"&amp;tbVeiculos[[#This Row],[Placa]],"")</f>
        <v/>
      </c>
      <c r="Q472" s="138" t="str">
        <f>IF(tbVeiculos[[#This Row],[Veículo]]="","",IFERROR((tbVeiculos[[#This Row],[Maior km]]-tbVeiculos[[#This Row],[Menor km]])/tbVeiculos[[#This Row],[Manutenções]],""))</f>
        <v/>
      </c>
      <c r="R472" s="138" t="str">
        <f>IF(tbVeiculos[[#This Row],[Veículo]]="","",IF(tbVeiculos[[#This Row],[Km de Cadastro]]="",0,tbVeiculos[[#This Row],[Km de Cadastro]]))</f>
        <v/>
      </c>
      <c r="S472" s="138" t="str">
        <f t="array" ref="S47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72" s="138" t="str">
        <f>IF(tbVeiculos[[#This Row],[Veículo]]="","",IFERROR(COUNTIF(tbManutencao[Veículo],tbVeiculos[[#This Row],[Veículo]]),""))</f>
        <v/>
      </c>
    </row>
    <row r="473" spans="2:20" ht="24.95" customHeight="1" x14ac:dyDescent="0.25">
      <c r="B473" s="162"/>
      <c r="C473" s="162"/>
      <c r="D473" s="162"/>
      <c r="E473" s="162"/>
      <c r="F473" s="162"/>
      <c r="G473" s="163"/>
      <c r="H473" s="80" t="str">
        <f>IF(tbVeiculos[[#This Row],[Veículo]]="","",IFERROR(SUMIF(tbFinanciamento[Veículo],tbVeiculos[[#This Row],[Veículo]],tbFinanciamento[Valor pago]),""))</f>
        <v/>
      </c>
      <c r="I473" s="80" t="str">
        <f>IF(tbVeiculos[[#This Row],[Veículo]]="","",IFERROR(tbVeiculos[[#This Row],[Total finaciamento (R$)]]-tbVeiculos[[#This Row],[Total pago (R$)]],0))</f>
        <v/>
      </c>
      <c r="J473" s="164"/>
      <c r="K473" s="165"/>
      <c r="L473" s="165"/>
      <c r="M473" s="165"/>
      <c r="N473" s="167"/>
      <c r="O473" s="151" t="str">
        <f t="shared" ca="1" si="8"/>
        <v/>
      </c>
      <c r="P473" s="117" t="str">
        <f>IF(AND(tbVeiculos[[#This Row],[Marca]]&lt;&gt;"",tbVeiculos[[#This Row],[Placa]]&lt;&gt;""),tbVeiculos[[#This Row],[Marca]]&amp;"_"&amp;tbVeiculos[[#This Row],[Placa]],"")</f>
        <v/>
      </c>
      <c r="Q473" s="138" t="str">
        <f>IF(tbVeiculos[[#This Row],[Veículo]]="","",IFERROR((tbVeiculos[[#This Row],[Maior km]]-tbVeiculos[[#This Row],[Menor km]])/tbVeiculos[[#This Row],[Manutenções]],""))</f>
        <v/>
      </c>
      <c r="R473" s="138" t="str">
        <f>IF(tbVeiculos[[#This Row],[Veículo]]="","",IF(tbVeiculos[[#This Row],[Km de Cadastro]]="",0,tbVeiculos[[#This Row],[Km de Cadastro]]))</f>
        <v/>
      </c>
      <c r="S473" s="138" t="str">
        <f t="array" ref="S47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73" s="138" t="str">
        <f>IF(tbVeiculos[[#This Row],[Veículo]]="","",IFERROR(COUNTIF(tbManutencao[Veículo],tbVeiculos[[#This Row],[Veículo]]),""))</f>
        <v/>
      </c>
    </row>
    <row r="474" spans="2:20" ht="24.95" customHeight="1" x14ac:dyDescent="0.25">
      <c r="B474" s="162"/>
      <c r="C474" s="162"/>
      <c r="D474" s="162"/>
      <c r="E474" s="162"/>
      <c r="F474" s="162"/>
      <c r="G474" s="163"/>
      <c r="H474" s="80" t="str">
        <f>IF(tbVeiculos[[#This Row],[Veículo]]="","",IFERROR(SUMIF(tbFinanciamento[Veículo],tbVeiculos[[#This Row],[Veículo]],tbFinanciamento[Valor pago]),""))</f>
        <v/>
      </c>
      <c r="I474" s="80" t="str">
        <f>IF(tbVeiculos[[#This Row],[Veículo]]="","",IFERROR(tbVeiculos[[#This Row],[Total finaciamento (R$)]]-tbVeiculos[[#This Row],[Total pago (R$)]],0))</f>
        <v/>
      </c>
      <c r="J474" s="164"/>
      <c r="K474" s="165"/>
      <c r="L474" s="165"/>
      <c r="M474" s="165"/>
      <c r="N474" s="167"/>
      <c r="O474" s="151" t="str">
        <f t="shared" ca="1" si="8"/>
        <v/>
      </c>
      <c r="P474" s="117" t="str">
        <f>IF(AND(tbVeiculos[[#This Row],[Marca]]&lt;&gt;"",tbVeiculos[[#This Row],[Placa]]&lt;&gt;""),tbVeiculos[[#This Row],[Marca]]&amp;"_"&amp;tbVeiculos[[#This Row],[Placa]],"")</f>
        <v/>
      </c>
      <c r="Q474" s="138" t="str">
        <f>IF(tbVeiculos[[#This Row],[Veículo]]="","",IFERROR((tbVeiculos[[#This Row],[Maior km]]-tbVeiculos[[#This Row],[Menor km]])/tbVeiculos[[#This Row],[Manutenções]],""))</f>
        <v/>
      </c>
      <c r="R474" s="138" t="str">
        <f>IF(tbVeiculos[[#This Row],[Veículo]]="","",IF(tbVeiculos[[#This Row],[Km de Cadastro]]="",0,tbVeiculos[[#This Row],[Km de Cadastro]]))</f>
        <v/>
      </c>
      <c r="S474" s="138" t="str">
        <f t="array" ref="S47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74" s="138" t="str">
        <f>IF(tbVeiculos[[#This Row],[Veículo]]="","",IFERROR(COUNTIF(tbManutencao[Veículo],tbVeiculos[[#This Row],[Veículo]]),""))</f>
        <v/>
      </c>
    </row>
    <row r="475" spans="2:20" ht="24.95" customHeight="1" x14ac:dyDescent="0.25">
      <c r="B475" s="162"/>
      <c r="C475" s="162"/>
      <c r="D475" s="162"/>
      <c r="E475" s="162"/>
      <c r="F475" s="162"/>
      <c r="G475" s="163"/>
      <c r="H475" s="80" t="str">
        <f>IF(tbVeiculos[[#This Row],[Veículo]]="","",IFERROR(SUMIF(tbFinanciamento[Veículo],tbVeiculos[[#This Row],[Veículo]],tbFinanciamento[Valor pago]),""))</f>
        <v/>
      </c>
      <c r="I475" s="80" t="str">
        <f>IF(tbVeiculos[[#This Row],[Veículo]]="","",IFERROR(tbVeiculos[[#This Row],[Total finaciamento (R$)]]-tbVeiculos[[#This Row],[Total pago (R$)]],0))</f>
        <v/>
      </c>
      <c r="J475" s="164"/>
      <c r="K475" s="165"/>
      <c r="L475" s="165"/>
      <c r="M475" s="165"/>
      <c r="N475" s="167"/>
      <c r="O475" s="151" t="str">
        <f t="shared" ca="1" si="8"/>
        <v/>
      </c>
      <c r="P475" s="117" t="str">
        <f>IF(AND(tbVeiculos[[#This Row],[Marca]]&lt;&gt;"",tbVeiculos[[#This Row],[Placa]]&lt;&gt;""),tbVeiculos[[#This Row],[Marca]]&amp;"_"&amp;tbVeiculos[[#This Row],[Placa]],"")</f>
        <v/>
      </c>
      <c r="Q475" s="138" t="str">
        <f>IF(tbVeiculos[[#This Row],[Veículo]]="","",IFERROR((tbVeiculos[[#This Row],[Maior km]]-tbVeiculos[[#This Row],[Menor km]])/tbVeiculos[[#This Row],[Manutenções]],""))</f>
        <v/>
      </c>
      <c r="R475" s="138" t="str">
        <f>IF(tbVeiculos[[#This Row],[Veículo]]="","",IF(tbVeiculos[[#This Row],[Km de Cadastro]]="",0,tbVeiculos[[#This Row],[Km de Cadastro]]))</f>
        <v/>
      </c>
      <c r="S475" s="138" t="str">
        <f t="array" ref="S47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75" s="138" t="str">
        <f>IF(tbVeiculos[[#This Row],[Veículo]]="","",IFERROR(COUNTIF(tbManutencao[Veículo],tbVeiculos[[#This Row],[Veículo]]),""))</f>
        <v/>
      </c>
    </row>
    <row r="476" spans="2:20" ht="24.95" customHeight="1" x14ac:dyDescent="0.25">
      <c r="B476" s="162"/>
      <c r="C476" s="162"/>
      <c r="D476" s="162"/>
      <c r="E476" s="162"/>
      <c r="F476" s="162"/>
      <c r="G476" s="163"/>
      <c r="H476" s="80" t="str">
        <f>IF(tbVeiculos[[#This Row],[Veículo]]="","",IFERROR(SUMIF(tbFinanciamento[Veículo],tbVeiculos[[#This Row],[Veículo]],tbFinanciamento[Valor pago]),""))</f>
        <v/>
      </c>
      <c r="I476" s="80" t="str">
        <f>IF(tbVeiculos[[#This Row],[Veículo]]="","",IFERROR(tbVeiculos[[#This Row],[Total finaciamento (R$)]]-tbVeiculos[[#This Row],[Total pago (R$)]],0))</f>
        <v/>
      </c>
      <c r="J476" s="164"/>
      <c r="K476" s="165"/>
      <c r="L476" s="165"/>
      <c r="M476" s="165"/>
      <c r="N476" s="167"/>
      <c r="O476" s="151" t="str">
        <f t="shared" ca="1" si="8"/>
        <v/>
      </c>
      <c r="P476" s="117" t="str">
        <f>IF(AND(tbVeiculos[[#This Row],[Marca]]&lt;&gt;"",tbVeiculos[[#This Row],[Placa]]&lt;&gt;""),tbVeiculos[[#This Row],[Marca]]&amp;"_"&amp;tbVeiculos[[#This Row],[Placa]],"")</f>
        <v/>
      </c>
      <c r="Q476" s="138" t="str">
        <f>IF(tbVeiculos[[#This Row],[Veículo]]="","",IFERROR((tbVeiculos[[#This Row],[Maior km]]-tbVeiculos[[#This Row],[Menor km]])/tbVeiculos[[#This Row],[Manutenções]],""))</f>
        <v/>
      </c>
      <c r="R476" s="138" t="str">
        <f>IF(tbVeiculos[[#This Row],[Veículo]]="","",IF(tbVeiculos[[#This Row],[Km de Cadastro]]="",0,tbVeiculos[[#This Row],[Km de Cadastro]]))</f>
        <v/>
      </c>
      <c r="S476" s="138" t="str">
        <f t="array" ref="S47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76" s="138" t="str">
        <f>IF(tbVeiculos[[#This Row],[Veículo]]="","",IFERROR(COUNTIF(tbManutencao[Veículo],tbVeiculos[[#This Row],[Veículo]]),""))</f>
        <v/>
      </c>
    </row>
    <row r="477" spans="2:20" ht="24.95" customHeight="1" x14ac:dyDescent="0.25">
      <c r="B477" s="162"/>
      <c r="C477" s="162"/>
      <c r="D477" s="162"/>
      <c r="E477" s="162"/>
      <c r="F477" s="162"/>
      <c r="G477" s="163"/>
      <c r="H477" s="80" t="str">
        <f>IF(tbVeiculos[[#This Row],[Veículo]]="","",IFERROR(SUMIF(tbFinanciamento[Veículo],tbVeiculos[[#This Row],[Veículo]],tbFinanciamento[Valor pago]),""))</f>
        <v/>
      </c>
      <c r="I477" s="80" t="str">
        <f>IF(tbVeiculos[[#This Row],[Veículo]]="","",IFERROR(tbVeiculos[[#This Row],[Total finaciamento (R$)]]-tbVeiculos[[#This Row],[Total pago (R$)]],0))</f>
        <v/>
      </c>
      <c r="J477" s="164"/>
      <c r="K477" s="165"/>
      <c r="L477" s="165"/>
      <c r="M477" s="165"/>
      <c r="N477" s="167"/>
      <c r="O477" s="151" t="str">
        <f t="shared" ca="1" si="8"/>
        <v/>
      </c>
      <c r="P477" s="117" t="str">
        <f>IF(AND(tbVeiculos[[#This Row],[Marca]]&lt;&gt;"",tbVeiculos[[#This Row],[Placa]]&lt;&gt;""),tbVeiculos[[#This Row],[Marca]]&amp;"_"&amp;tbVeiculos[[#This Row],[Placa]],"")</f>
        <v/>
      </c>
      <c r="Q477" s="138" t="str">
        <f>IF(tbVeiculos[[#This Row],[Veículo]]="","",IFERROR((tbVeiculos[[#This Row],[Maior km]]-tbVeiculos[[#This Row],[Menor km]])/tbVeiculos[[#This Row],[Manutenções]],""))</f>
        <v/>
      </c>
      <c r="R477" s="138" t="str">
        <f>IF(tbVeiculos[[#This Row],[Veículo]]="","",IF(tbVeiculos[[#This Row],[Km de Cadastro]]="",0,tbVeiculos[[#This Row],[Km de Cadastro]]))</f>
        <v/>
      </c>
      <c r="S477" s="138" t="str">
        <f t="array" ref="S47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77" s="138" t="str">
        <f>IF(tbVeiculos[[#This Row],[Veículo]]="","",IFERROR(COUNTIF(tbManutencao[Veículo],tbVeiculos[[#This Row],[Veículo]]),""))</f>
        <v/>
      </c>
    </row>
    <row r="478" spans="2:20" ht="24.95" customHeight="1" x14ac:dyDescent="0.25">
      <c r="B478" s="162"/>
      <c r="C478" s="162"/>
      <c r="D478" s="162"/>
      <c r="E478" s="162"/>
      <c r="F478" s="162"/>
      <c r="G478" s="163"/>
      <c r="H478" s="80" t="str">
        <f>IF(tbVeiculos[[#This Row],[Veículo]]="","",IFERROR(SUMIF(tbFinanciamento[Veículo],tbVeiculos[[#This Row],[Veículo]],tbFinanciamento[Valor pago]),""))</f>
        <v/>
      </c>
      <c r="I478" s="80" t="str">
        <f>IF(tbVeiculos[[#This Row],[Veículo]]="","",IFERROR(tbVeiculos[[#This Row],[Total finaciamento (R$)]]-tbVeiculos[[#This Row],[Total pago (R$)]],0))</f>
        <v/>
      </c>
      <c r="J478" s="164"/>
      <c r="K478" s="165"/>
      <c r="L478" s="165"/>
      <c r="M478" s="165"/>
      <c r="N478" s="167"/>
      <c r="O478" s="151" t="str">
        <f t="shared" ca="1" si="8"/>
        <v/>
      </c>
      <c r="P478" s="117" t="str">
        <f>IF(AND(tbVeiculos[[#This Row],[Marca]]&lt;&gt;"",tbVeiculos[[#This Row],[Placa]]&lt;&gt;""),tbVeiculos[[#This Row],[Marca]]&amp;"_"&amp;tbVeiculos[[#This Row],[Placa]],"")</f>
        <v/>
      </c>
      <c r="Q478" s="138" t="str">
        <f>IF(tbVeiculos[[#This Row],[Veículo]]="","",IFERROR((tbVeiculos[[#This Row],[Maior km]]-tbVeiculos[[#This Row],[Menor km]])/tbVeiculos[[#This Row],[Manutenções]],""))</f>
        <v/>
      </c>
      <c r="R478" s="138" t="str">
        <f>IF(tbVeiculos[[#This Row],[Veículo]]="","",IF(tbVeiculos[[#This Row],[Km de Cadastro]]="",0,tbVeiculos[[#This Row],[Km de Cadastro]]))</f>
        <v/>
      </c>
      <c r="S478" s="138" t="str">
        <f t="array" ref="S47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78" s="138" t="str">
        <f>IF(tbVeiculos[[#This Row],[Veículo]]="","",IFERROR(COUNTIF(tbManutencao[Veículo],tbVeiculos[[#This Row],[Veículo]]),""))</f>
        <v/>
      </c>
    </row>
    <row r="479" spans="2:20" ht="24.95" customHeight="1" x14ac:dyDescent="0.25">
      <c r="B479" s="162"/>
      <c r="C479" s="162"/>
      <c r="D479" s="162"/>
      <c r="E479" s="162"/>
      <c r="F479" s="162"/>
      <c r="G479" s="163"/>
      <c r="H479" s="80" t="str">
        <f>IF(tbVeiculos[[#This Row],[Veículo]]="","",IFERROR(SUMIF(tbFinanciamento[Veículo],tbVeiculos[[#This Row],[Veículo]],tbFinanciamento[Valor pago]),""))</f>
        <v/>
      </c>
      <c r="I479" s="80" t="str">
        <f>IF(tbVeiculos[[#This Row],[Veículo]]="","",IFERROR(tbVeiculos[[#This Row],[Total finaciamento (R$)]]-tbVeiculos[[#This Row],[Total pago (R$)]],0))</f>
        <v/>
      </c>
      <c r="J479" s="164"/>
      <c r="K479" s="165"/>
      <c r="L479" s="165"/>
      <c r="M479" s="165"/>
      <c r="N479" s="167"/>
      <c r="O479" s="151" t="str">
        <f t="shared" ca="1" si="8"/>
        <v/>
      </c>
      <c r="P479" s="117" t="str">
        <f>IF(AND(tbVeiculos[[#This Row],[Marca]]&lt;&gt;"",tbVeiculos[[#This Row],[Placa]]&lt;&gt;""),tbVeiculos[[#This Row],[Marca]]&amp;"_"&amp;tbVeiculos[[#This Row],[Placa]],"")</f>
        <v/>
      </c>
      <c r="Q479" s="138" t="str">
        <f>IF(tbVeiculos[[#This Row],[Veículo]]="","",IFERROR((tbVeiculos[[#This Row],[Maior km]]-tbVeiculos[[#This Row],[Menor km]])/tbVeiculos[[#This Row],[Manutenções]],""))</f>
        <v/>
      </c>
      <c r="R479" s="138" t="str">
        <f>IF(tbVeiculos[[#This Row],[Veículo]]="","",IF(tbVeiculos[[#This Row],[Km de Cadastro]]="",0,tbVeiculos[[#This Row],[Km de Cadastro]]))</f>
        <v/>
      </c>
      <c r="S479" s="138" t="str">
        <f t="array" ref="S47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79" s="138" t="str">
        <f>IF(tbVeiculos[[#This Row],[Veículo]]="","",IFERROR(COUNTIF(tbManutencao[Veículo],tbVeiculos[[#This Row],[Veículo]]),""))</f>
        <v/>
      </c>
    </row>
    <row r="480" spans="2:20" ht="24.95" customHeight="1" x14ac:dyDescent="0.25">
      <c r="B480" s="162"/>
      <c r="C480" s="162"/>
      <c r="D480" s="162"/>
      <c r="E480" s="162"/>
      <c r="F480" s="162"/>
      <c r="G480" s="163"/>
      <c r="H480" s="80" t="str">
        <f>IF(tbVeiculos[[#This Row],[Veículo]]="","",IFERROR(SUMIF(tbFinanciamento[Veículo],tbVeiculos[[#This Row],[Veículo]],tbFinanciamento[Valor pago]),""))</f>
        <v/>
      </c>
      <c r="I480" s="80" t="str">
        <f>IF(tbVeiculos[[#This Row],[Veículo]]="","",IFERROR(tbVeiculos[[#This Row],[Total finaciamento (R$)]]-tbVeiculos[[#This Row],[Total pago (R$)]],0))</f>
        <v/>
      </c>
      <c r="J480" s="164"/>
      <c r="K480" s="165"/>
      <c r="L480" s="165"/>
      <c r="M480" s="165"/>
      <c r="N480" s="167"/>
      <c r="O480" s="151" t="str">
        <f t="shared" ca="1" si="8"/>
        <v/>
      </c>
      <c r="P480" s="117" t="str">
        <f>IF(AND(tbVeiculos[[#This Row],[Marca]]&lt;&gt;"",tbVeiculos[[#This Row],[Placa]]&lt;&gt;""),tbVeiculos[[#This Row],[Marca]]&amp;"_"&amp;tbVeiculos[[#This Row],[Placa]],"")</f>
        <v/>
      </c>
      <c r="Q480" s="138" t="str">
        <f>IF(tbVeiculos[[#This Row],[Veículo]]="","",IFERROR((tbVeiculos[[#This Row],[Maior km]]-tbVeiculos[[#This Row],[Menor km]])/tbVeiculos[[#This Row],[Manutenções]],""))</f>
        <v/>
      </c>
      <c r="R480" s="138" t="str">
        <f>IF(tbVeiculos[[#This Row],[Veículo]]="","",IF(tbVeiculos[[#This Row],[Km de Cadastro]]="",0,tbVeiculos[[#This Row],[Km de Cadastro]]))</f>
        <v/>
      </c>
      <c r="S480" s="138" t="str">
        <f t="array" ref="S48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80" s="138" t="str">
        <f>IF(tbVeiculos[[#This Row],[Veículo]]="","",IFERROR(COUNTIF(tbManutencao[Veículo],tbVeiculos[[#This Row],[Veículo]]),""))</f>
        <v/>
      </c>
    </row>
    <row r="481" spans="2:20" ht="24.95" customHeight="1" x14ac:dyDescent="0.25">
      <c r="B481" s="162"/>
      <c r="C481" s="162"/>
      <c r="D481" s="162"/>
      <c r="E481" s="162"/>
      <c r="F481" s="162"/>
      <c r="G481" s="163"/>
      <c r="H481" s="80" t="str">
        <f>IF(tbVeiculos[[#This Row],[Veículo]]="","",IFERROR(SUMIF(tbFinanciamento[Veículo],tbVeiculos[[#This Row],[Veículo]],tbFinanciamento[Valor pago]),""))</f>
        <v/>
      </c>
      <c r="I481" s="80" t="str">
        <f>IF(tbVeiculos[[#This Row],[Veículo]]="","",IFERROR(tbVeiculos[[#This Row],[Total finaciamento (R$)]]-tbVeiculos[[#This Row],[Total pago (R$)]],0))</f>
        <v/>
      </c>
      <c r="J481" s="164"/>
      <c r="K481" s="165"/>
      <c r="L481" s="165"/>
      <c r="M481" s="165"/>
      <c r="N481" s="167"/>
      <c r="O481" s="151" t="str">
        <f t="shared" ca="1" si="8"/>
        <v/>
      </c>
      <c r="P481" s="117" t="str">
        <f>IF(AND(tbVeiculos[[#This Row],[Marca]]&lt;&gt;"",tbVeiculos[[#This Row],[Placa]]&lt;&gt;""),tbVeiculos[[#This Row],[Marca]]&amp;"_"&amp;tbVeiculos[[#This Row],[Placa]],"")</f>
        <v/>
      </c>
      <c r="Q481" s="138" t="str">
        <f>IF(tbVeiculos[[#This Row],[Veículo]]="","",IFERROR((tbVeiculos[[#This Row],[Maior km]]-tbVeiculos[[#This Row],[Menor km]])/tbVeiculos[[#This Row],[Manutenções]],""))</f>
        <v/>
      </c>
      <c r="R481" s="138" t="str">
        <f>IF(tbVeiculos[[#This Row],[Veículo]]="","",IF(tbVeiculos[[#This Row],[Km de Cadastro]]="",0,tbVeiculos[[#This Row],[Km de Cadastro]]))</f>
        <v/>
      </c>
      <c r="S481" s="138" t="str">
        <f t="array" ref="S48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81" s="138" t="str">
        <f>IF(tbVeiculos[[#This Row],[Veículo]]="","",IFERROR(COUNTIF(tbManutencao[Veículo],tbVeiculos[[#This Row],[Veículo]]),""))</f>
        <v/>
      </c>
    </row>
    <row r="482" spans="2:20" ht="24.95" customHeight="1" x14ac:dyDescent="0.25">
      <c r="B482" s="162"/>
      <c r="C482" s="162"/>
      <c r="D482" s="162"/>
      <c r="E482" s="162"/>
      <c r="F482" s="162"/>
      <c r="G482" s="163"/>
      <c r="H482" s="80" t="str">
        <f>IF(tbVeiculos[[#This Row],[Veículo]]="","",IFERROR(SUMIF(tbFinanciamento[Veículo],tbVeiculos[[#This Row],[Veículo]],tbFinanciamento[Valor pago]),""))</f>
        <v/>
      </c>
      <c r="I482" s="80" t="str">
        <f>IF(tbVeiculos[[#This Row],[Veículo]]="","",IFERROR(tbVeiculos[[#This Row],[Total finaciamento (R$)]]-tbVeiculos[[#This Row],[Total pago (R$)]],0))</f>
        <v/>
      </c>
      <c r="J482" s="164"/>
      <c r="K482" s="165"/>
      <c r="L482" s="165"/>
      <c r="M482" s="165"/>
      <c r="N482" s="167"/>
      <c r="O482" s="151" t="str">
        <f t="shared" ca="1" si="8"/>
        <v/>
      </c>
      <c r="P482" s="117" t="str">
        <f>IF(AND(tbVeiculos[[#This Row],[Marca]]&lt;&gt;"",tbVeiculos[[#This Row],[Placa]]&lt;&gt;""),tbVeiculos[[#This Row],[Marca]]&amp;"_"&amp;tbVeiculos[[#This Row],[Placa]],"")</f>
        <v/>
      </c>
      <c r="Q482" s="138" t="str">
        <f>IF(tbVeiculos[[#This Row],[Veículo]]="","",IFERROR((tbVeiculos[[#This Row],[Maior km]]-tbVeiculos[[#This Row],[Menor km]])/tbVeiculos[[#This Row],[Manutenções]],""))</f>
        <v/>
      </c>
      <c r="R482" s="138" t="str">
        <f>IF(tbVeiculos[[#This Row],[Veículo]]="","",IF(tbVeiculos[[#This Row],[Km de Cadastro]]="",0,tbVeiculos[[#This Row],[Km de Cadastro]]))</f>
        <v/>
      </c>
      <c r="S482" s="138" t="str">
        <f t="array" ref="S48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82" s="138" t="str">
        <f>IF(tbVeiculos[[#This Row],[Veículo]]="","",IFERROR(COUNTIF(tbManutencao[Veículo],tbVeiculos[[#This Row],[Veículo]]),""))</f>
        <v/>
      </c>
    </row>
    <row r="483" spans="2:20" ht="24.95" customHeight="1" x14ac:dyDescent="0.25">
      <c r="B483" s="162"/>
      <c r="C483" s="162"/>
      <c r="D483" s="162"/>
      <c r="E483" s="162"/>
      <c r="F483" s="162"/>
      <c r="G483" s="163"/>
      <c r="H483" s="80" t="str">
        <f>IF(tbVeiculos[[#This Row],[Veículo]]="","",IFERROR(SUMIF(tbFinanciamento[Veículo],tbVeiculos[[#This Row],[Veículo]],tbFinanciamento[Valor pago]),""))</f>
        <v/>
      </c>
      <c r="I483" s="80" t="str">
        <f>IF(tbVeiculos[[#This Row],[Veículo]]="","",IFERROR(tbVeiculos[[#This Row],[Total finaciamento (R$)]]-tbVeiculos[[#This Row],[Total pago (R$)]],0))</f>
        <v/>
      </c>
      <c r="J483" s="164"/>
      <c r="K483" s="165"/>
      <c r="L483" s="165"/>
      <c r="M483" s="165"/>
      <c r="N483" s="167"/>
      <c r="O483" s="151" t="str">
        <f t="shared" ca="1" si="8"/>
        <v/>
      </c>
      <c r="P483" s="117" t="str">
        <f>IF(AND(tbVeiculos[[#This Row],[Marca]]&lt;&gt;"",tbVeiculos[[#This Row],[Placa]]&lt;&gt;""),tbVeiculos[[#This Row],[Marca]]&amp;"_"&amp;tbVeiculos[[#This Row],[Placa]],"")</f>
        <v/>
      </c>
      <c r="Q483" s="138" t="str">
        <f>IF(tbVeiculos[[#This Row],[Veículo]]="","",IFERROR((tbVeiculos[[#This Row],[Maior km]]-tbVeiculos[[#This Row],[Menor km]])/tbVeiculos[[#This Row],[Manutenções]],""))</f>
        <v/>
      </c>
      <c r="R483" s="138" t="str">
        <f>IF(tbVeiculos[[#This Row],[Veículo]]="","",IF(tbVeiculos[[#This Row],[Km de Cadastro]]="",0,tbVeiculos[[#This Row],[Km de Cadastro]]))</f>
        <v/>
      </c>
      <c r="S483" s="138" t="str">
        <f t="array" ref="S48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83" s="138" t="str">
        <f>IF(tbVeiculos[[#This Row],[Veículo]]="","",IFERROR(COUNTIF(tbManutencao[Veículo],tbVeiculos[[#This Row],[Veículo]]),""))</f>
        <v/>
      </c>
    </row>
    <row r="484" spans="2:20" ht="24.95" customHeight="1" x14ac:dyDescent="0.25">
      <c r="B484" s="162"/>
      <c r="C484" s="162"/>
      <c r="D484" s="162"/>
      <c r="E484" s="162"/>
      <c r="F484" s="162"/>
      <c r="G484" s="163"/>
      <c r="H484" s="80" t="str">
        <f>IF(tbVeiculos[[#This Row],[Veículo]]="","",IFERROR(SUMIF(tbFinanciamento[Veículo],tbVeiculos[[#This Row],[Veículo]],tbFinanciamento[Valor pago]),""))</f>
        <v/>
      </c>
      <c r="I484" s="80" t="str">
        <f>IF(tbVeiculos[[#This Row],[Veículo]]="","",IFERROR(tbVeiculos[[#This Row],[Total finaciamento (R$)]]-tbVeiculos[[#This Row],[Total pago (R$)]],0))</f>
        <v/>
      </c>
      <c r="J484" s="164"/>
      <c r="K484" s="165"/>
      <c r="L484" s="165"/>
      <c r="M484" s="165"/>
      <c r="N484" s="167"/>
      <c r="O484" s="151" t="str">
        <f t="shared" ca="1" si="8"/>
        <v/>
      </c>
      <c r="P484" s="117" t="str">
        <f>IF(AND(tbVeiculos[[#This Row],[Marca]]&lt;&gt;"",tbVeiculos[[#This Row],[Placa]]&lt;&gt;""),tbVeiculos[[#This Row],[Marca]]&amp;"_"&amp;tbVeiculos[[#This Row],[Placa]],"")</f>
        <v/>
      </c>
      <c r="Q484" s="138" t="str">
        <f>IF(tbVeiculos[[#This Row],[Veículo]]="","",IFERROR((tbVeiculos[[#This Row],[Maior km]]-tbVeiculos[[#This Row],[Menor km]])/tbVeiculos[[#This Row],[Manutenções]],""))</f>
        <v/>
      </c>
      <c r="R484" s="138" t="str">
        <f>IF(tbVeiculos[[#This Row],[Veículo]]="","",IF(tbVeiculos[[#This Row],[Km de Cadastro]]="",0,tbVeiculos[[#This Row],[Km de Cadastro]]))</f>
        <v/>
      </c>
      <c r="S484" s="138" t="str">
        <f t="array" ref="S48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84" s="138" t="str">
        <f>IF(tbVeiculos[[#This Row],[Veículo]]="","",IFERROR(COUNTIF(tbManutencao[Veículo],tbVeiculos[[#This Row],[Veículo]]),""))</f>
        <v/>
      </c>
    </row>
    <row r="485" spans="2:20" ht="24.95" customHeight="1" x14ac:dyDescent="0.25">
      <c r="B485" s="162"/>
      <c r="C485" s="162"/>
      <c r="D485" s="162"/>
      <c r="E485" s="162"/>
      <c r="F485" s="162"/>
      <c r="G485" s="163"/>
      <c r="H485" s="80" t="str">
        <f>IF(tbVeiculos[[#This Row],[Veículo]]="","",IFERROR(SUMIF(tbFinanciamento[Veículo],tbVeiculos[[#This Row],[Veículo]],tbFinanciamento[Valor pago]),""))</f>
        <v/>
      </c>
      <c r="I485" s="80" t="str">
        <f>IF(tbVeiculos[[#This Row],[Veículo]]="","",IFERROR(tbVeiculos[[#This Row],[Total finaciamento (R$)]]-tbVeiculos[[#This Row],[Total pago (R$)]],0))</f>
        <v/>
      </c>
      <c r="J485" s="164"/>
      <c r="K485" s="165"/>
      <c r="L485" s="165"/>
      <c r="M485" s="165"/>
      <c r="N485" s="167"/>
      <c r="O485" s="151" t="str">
        <f t="shared" ca="1" si="8"/>
        <v/>
      </c>
      <c r="P485" s="117" t="str">
        <f>IF(AND(tbVeiculos[[#This Row],[Marca]]&lt;&gt;"",tbVeiculos[[#This Row],[Placa]]&lt;&gt;""),tbVeiculos[[#This Row],[Marca]]&amp;"_"&amp;tbVeiculos[[#This Row],[Placa]],"")</f>
        <v/>
      </c>
      <c r="Q485" s="138" t="str">
        <f>IF(tbVeiculos[[#This Row],[Veículo]]="","",IFERROR((tbVeiculos[[#This Row],[Maior km]]-tbVeiculos[[#This Row],[Menor km]])/tbVeiculos[[#This Row],[Manutenções]],""))</f>
        <v/>
      </c>
      <c r="R485" s="138" t="str">
        <f>IF(tbVeiculos[[#This Row],[Veículo]]="","",IF(tbVeiculos[[#This Row],[Km de Cadastro]]="",0,tbVeiculos[[#This Row],[Km de Cadastro]]))</f>
        <v/>
      </c>
      <c r="S485" s="138" t="str">
        <f t="array" ref="S48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85" s="138" t="str">
        <f>IF(tbVeiculos[[#This Row],[Veículo]]="","",IFERROR(COUNTIF(tbManutencao[Veículo],tbVeiculos[[#This Row],[Veículo]]),""))</f>
        <v/>
      </c>
    </row>
    <row r="486" spans="2:20" ht="24.95" customHeight="1" x14ac:dyDescent="0.25">
      <c r="B486" s="162"/>
      <c r="C486" s="162"/>
      <c r="D486" s="162"/>
      <c r="E486" s="162"/>
      <c r="F486" s="162"/>
      <c r="G486" s="163"/>
      <c r="H486" s="80" t="str">
        <f>IF(tbVeiculos[[#This Row],[Veículo]]="","",IFERROR(SUMIF(tbFinanciamento[Veículo],tbVeiculos[[#This Row],[Veículo]],tbFinanciamento[Valor pago]),""))</f>
        <v/>
      </c>
      <c r="I486" s="80" t="str">
        <f>IF(tbVeiculos[[#This Row],[Veículo]]="","",IFERROR(tbVeiculos[[#This Row],[Total finaciamento (R$)]]-tbVeiculos[[#This Row],[Total pago (R$)]],0))</f>
        <v/>
      </c>
      <c r="J486" s="164"/>
      <c r="K486" s="165"/>
      <c r="L486" s="165"/>
      <c r="M486" s="165"/>
      <c r="N486" s="167"/>
      <c r="O486" s="151" t="str">
        <f t="shared" ca="1" si="8"/>
        <v/>
      </c>
      <c r="P486" s="117" t="str">
        <f>IF(AND(tbVeiculos[[#This Row],[Marca]]&lt;&gt;"",tbVeiculos[[#This Row],[Placa]]&lt;&gt;""),tbVeiculos[[#This Row],[Marca]]&amp;"_"&amp;tbVeiculos[[#This Row],[Placa]],"")</f>
        <v/>
      </c>
      <c r="Q486" s="138" t="str">
        <f>IF(tbVeiculos[[#This Row],[Veículo]]="","",IFERROR((tbVeiculos[[#This Row],[Maior km]]-tbVeiculos[[#This Row],[Menor km]])/tbVeiculos[[#This Row],[Manutenções]],""))</f>
        <v/>
      </c>
      <c r="R486" s="138" t="str">
        <f>IF(tbVeiculos[[#This Row],[Veículo]]="","",IF(tbVeiculos[[#This Row],[Km de Cadastro]]="",0,tbVeiculos[[#This Row],[Km de Cadastro]]))</f>
        <v/>
      </c>
      <c r="S486" s="138" t="str">
        <f t="array" ref="S48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86" s="138" t="str">
        <f>IF(tbVeiculos[[#This Row],[Veículo]]="","",IFERROR(COUNTIF(tbManutencao[Veículo],tbVeiculos[[#This Row],[Veículo]]),""))</f>
        <v/>
      </c>
    </row>
    <row r="487" spans="2:20" ht="24.95" customHeight="1" x14ac:dyDescent="0.25">
      <c r="B487" s="162"/>
      <c r="C487" s="162"/>
      <c r="D487" s="162"/>
      <c r="E487" s="162"/>
      <c r="F487" s="162"/>
      <c r="G487" s="163"/>
      <c r="H487" s="80" t="str">
        <f>IF(tbVeiculos[[#This Row],[Veículo]]="","",IFERROR(SUMIF(tbFinanciamento[Veículo],tbVeiculos[[#This Row],[Veículo]],tbFinanciamento[Valor pago]),""))</f>
        <v/>
      </c>
      <c r="I487" s="80" t="str">
        <f>IF(tbVeiculos[[#This Row],[Veículo]]="","",IFERROR(tbVeiculos[[#This Row],[Total finaciamento (R$)]]-tbVeiculos[[#This Row],[Total pago (R$)]],0))</f>
        <v/>
      </c>
      <c r="J487" s="164"/>
      <c r="K487" s="165"/>
      <c r="L487" s="165"/>
      <c r="M487" s="165"/>
      <c r="N487" s="167"/>
      <c r="O487" s="151" t="str">
        <f t="shared" ca="1" si="8"/>
        <v/>
      </c>
      <c r="P487" s="117" t="str">
        <f>IF(AND(tbVeiculos[[#This Row],[Marca]]&lt;&gt;"",tbVeiculos[[#This Row],[Placa]]&lt;&gt;""),tbVeiculos[[#This Row],[Marca]]&amp;"_"&amp;tbVeiculos[[#This Row],[Placa]],"")</f>
        <v/>
      </c>
      <c r="Q487" s="138" t="str">
        <f>IF(tbVeiculos[[#This Row],[Veículo]]="","",IFERROR((tbVeiculos[[#This Row],[Maior km]]-tbVeiculos[[#This Row],[Menor km]])/tbVeiculos[[#This Row],[Manutenções]],""))</f>
        <v/>
      </c>
      <c r="R487" s="138" t="str">
        <f>IF(tbVeiculos[[#This Row],[Veículo]]="","",IF(tbVeiculos[[#This Row],[Km de Cadastro]]="",0,tbVeiculos[[#This Row],[Km de Cadastro]]))</f>
        <v/>
      </c>
      <c r="S487" s="138" t="str">
        <f t="array" ref="S48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87" s="138" t="str">
        <f>IF(tbVeiculos[[#This Row],[Veículo]]="","",IFERROR(COUNTIF(tbManutencao[Veículo],tbVeiculos[[#This Row],[Veículo]]),""))</f>
        <v/>
      </c>
    </row>
    <row r="488" spans="2:20" ht="24.95" customHeight="1" x14ac:dyDescent="0.25">
      <c r="B488" s="162"/>
      <c r="C488" s="162"/>
      <c r="D488" s="162"/>
      <c r="E488" s="162"/>
      <c r="F488" s="162"/>
      <c r="G488" s="163"/>
      <c r="H488" s="80" t="str">
        <f>IF(tbVeiculos[[#This Row],[Veículo]]="","",IFERROR(SUMIF(tbFinanciamento[Veículo],tbVeiculos[[#This Row],[Veículo]],tbFinanciamento[Valor pago]),""))</f>
        <v/>
      </c>
      <c r="I488" s="80" t="str">
        <f>IF(tbVeiculos[[#This Row],[Veículo]]="","",IFERROR(tbVeiculos[[#This Row],[Total finaciamento (R$)]]-tbVeiculos[[#This Row],[Total pago (R$)]],0))</f>
        <v/>
      </c>
      <c r="J488" s="164"/>
      <c r="K488" s="165"/>
      <c r="L488" s="165"/>
      <c r="M488" s="165"/>
      <c r="N488" s="167"/>
      <c r="O488" s="151" t="str">
        <f t="shared" ca="1" si="8"/>
        <v/>
      </c>
      <c r="P488" s="117" t="str">
        <f>IF(AND(tbVeiculos[[#This Row],[Marca]]&lt;&gt;"",tbVeiculos[[#This Row],[Placa]]&lt;&gt;""),tbVeiculos[[#This Row],[Marca]]&amp;"_"&amp;tbVeiculos[[#This Row],[Placa]],"")</f>
        <v/>
      </c>
      <c r="Q488" s="138" t="str">
        <f>IF(tbVeiculos[[#This Row],[Veículo]]="","",IFERROR((tbVeiculos[[#This Row],[Maior km]]-tbVeiculos[[#This Row],[Menor km]])/tbVeiculos[[#This Row],[Manutenções]],""))</f>
        <v/>
      </c>
      <c r="R488" s="138" t="str">
        <f>IF(tbVeiculos[[#This Row],[Veículo]]="","",IF(tbVeiculos[[#This Row],[Km de Cadastro]]="",0,tbVeiculos[[#This Row],[Km de Cadastro]]))</f>
        <v/>
      </c>
      <c r="S488" s="138" t="str">
        <f t="array" ref="S48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88" s="138" t="str">
        <f>IF(tbVeiculos[[#This Row],[Veículo]]="","",IFERROR(COUNTIF(tbManutencao[Veículo],tbVeiculos[[#This Row],[Veículo]]),""))</f>
        <v/>
      </c>
    </row>
    <row r="489" spans="2:20" ht="24.95" customHeight="1" x14ac:dyDescent="0.25">
      <c r="B489" s="162"/>
      <c r="C489" s="162"/>
      <c r="D489" s="162"/>
      <c r="E489" s="162"/>
      <c r="F489" s="162"/>
      <c r="G489" s="163"/>
      <c r="H489" s="80" t="str">
        <f>IF(tbVeiculos[[#This Row],[Veículo]]="","",IFERROR(SUMIF(tbFinanciamento[Veículo],tbVeiculos[[#This Row],[Veículo]],tbFinanciamento[Valor pago]),""))</f>
        <v/>
      </c>
      <c r="I489" s="80" t="str">
        <f>IF(tbVeiculos[[#This Row],[Veículo]]="","",IFERROR(tbVeiculos[[#This Row],[Total finaciamento (R$)]]-tbVeiculos[[#This Row],[Total pago (R$)]],0))</f>
        <v/>
      </c>
      <c r="J489" s="164"/>
      <c r="K489" s="165"/>
      <c r="L489" s="165"/>
      <c r="M489" s="165"/>
      <c r="N489" s="167"/>
      <c r="O489" s="151" t="str">
        <f t="shared" ca="1" si="8"/>
        <v/>
      </c>
      <c r="P489" s="117" t="str">
        <f>IF(AND(tbVeiculos[[#This Row],[Marca]]&lt;&gt;"",tbVeiculos[[#This Row],[Placa]]&lt;&gt;""),tbVeiculos[[#This Row],[Marca]]&amp;"_"&amp;tbVeiculos[[#This Row],[Placa]],"")</f>
        <v/>
      </c>
      <c r="Q489" s="138" t="str">
        <f>IF(tbVeiculos[[#This Row],[Veículo]]="","",IFERROR((tbVeiculos[[#This Row],[Maior km]]-tbVeiculos[[#This Row],[Menor km]])/tbVeiculos[[#This Row],[Manutenções]],""))</f>
        <v/>
      </c>
      <c r="R489" s="138" t="str">
        <f>IF(tbVeiculos[[#This Row],[Veículo]]="","",IF(tbVeiculos[[#This Row],[Km de Cadastro]]="",0,tbVeiculos[[#This Row],[Km de Cadastro]]))</f>
        <v/>
      </c>
      <c r="S489" s="138" t="str">
        <f t="array" ref="S48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89" s="138" t="str">
        <f>IF(tbVeiculos[[#This Row],[Veículo]]="","",IFERROR(COUNTIF(tbManutencao[Veículo],tbVeiculos[[#This Row],[Veículo]]),""))</f>
        <v/>
      </c>
    </row>
    <row r="490" spans="2:20" ht="24.95" customHeight="1" x14ac:dyDescent="0.25">
      <c r="B490" s="162"/>
      <c r="C490" s="162"/>
      <c r="D490" s="162"/>
      <c r="E490" s="162"/>
      <c r="F490" s="162"/>
      <c r="G490" s="163"/>
      <c r="H490" s="80" t="str">
        <f>IF(tbVeiculos[[#This Row],[Veículo]]="","",IFERROR(SUMIF(tbFinanciamento[Veículo],tbVeiculos[[#This Row],[Veículo]],tbFinanciamento[Valor pago]),""))</f>
        <v/>
      </c>
      <c r="I490" s="80" t="str">
        <f>IF(tbVeiculos[[#This Row],[Veículo]]="","",IFERROR(tbVeiculos[[#This Row],[Total finaciamento (R$)]]-tbVeiculos[[#This Row],[Total pago (R$)]],0))</f>
        <v/>
      </c>
      <c r="J490" s="164"/>
      <c r="K490" s="165"/>
      <c r="L490" s="165"/>
      <c r="M490" s="165"/>
      <c r="N490" s="167"/>
      <c r="O490" s="151" t="str">
        <f t="shared" ca="1" si="8"/>
        <v/>
      </c>
      <c r="P490" s="117" t="str">
        <f>IF(AND(tbVeiculos[[#This Row],[Marca]]&lt;&gt;"",tbVeiculos[[#This Row],[Placa]]&lt;&gt;""),tbVeiculos[[#This Row],[Marca]]&amp;"_"&amp;tbVeiculos[[#This Row],[Placa]],"")</f>
        <v/>
      </c>
      <c r="Q490" s="138" t="str">
        <f>IF(tbVeiculos[[#This Row],[Veículo]]="","",IFERROR((tbVeiculos[[#This Row],[Maior km]]-tbVeiculos[[#This Row],[Menor km]])/tbVeiculos[[#This Row],[Manutenções]],""))</f>
        <v/>
      </c>
      <c r="R490" s="138" t="str">
        <f>IF(tbVeiculos[[#This Row],[Veículo]]="","",IF(tbVeiculos[[#This Row],[Km de Cadastro]]="",0,tbVeiculos[[#This Row],[Km de Cadastro]]))</f>
        <v/>
      </c>
      <c r="S490" s="138" t="str">
        <f t="array" ref="S49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90" s="138" t="str">
        <f>IF(tbVeiculos[[#This Row],[Veículo]]="","",IFERROR(COUNTIF(tbManutencao[Veículo],tbVeiculos[[#This Row],[Veículo]]),""))</f>
        <v/>
      </c>
    </row>
    <row r="491" spans="2:20" ht="24.95" customHeight="1" x14ac:dyDescent="0.25">
      <c r="B491" s="162"/>
      <c r="C491" s="162"/>
      <c r="D491" s="162"/>
      <c r="E491" s="162"/>
      <c r="F491" s="162"/>
      <c r="G491" s="163"/>
      <c r="H491" s="80" t="str">
        <f>IF(tbVeiculos[[#This Row],[Veículo]]="","",IFERROR(SUMIF(tbFinanciamento[Veículo],tbVeiculos[[#This Row],[Veículo]],tbFinanciamento[Valor pago]),""))</f>
        <v/>
      </c>
      <c r="I491" s="80" t="str">
        <f>IF(tbVeiculos[[#This Row],[Veículo]]="","",IFERROR(tbVeiculos[[#This Row],[Total finaciamento (R$)]]-tbVeiculos[[#This Row],[Total pago (R$)]],0))</f>
        <v/>
      </c>
      <c r="J491" s="164"/>
      <c r="K491" s="165"/>
      <c r="L491" s="165"/>
      <c r="M491" s="165"/>
      <c r="N491" s="167"/>
      <c r="O491" s="151" t="str">
        <f t="shared" ca="1" si="8"/>
        <v/>
      </c>
      <c r="P491" s="117" t="str">
        <f>IF(AND(tbVeiculos[[#This Row],[Marca]]&lt;&gt;"",tbVeiculos[[#This Row],[Placa]]&lt;&gt;""),tbVeiculos[[#This Row],[Marca]]&amp;"_"&amp;tbVeiculos[[#This Row],[Placa]],"")</f>
        <v/>
      </c>
      <c r="Q491" s="138" t="str">
        <f>IF(tbVeiculos[[#This Row],[Veículo]]="","",IFERROR((tbVeiculos[[#This Row],[Maior km]]-tbVeiculos[[#This Row],[Menor km]])/tbVeiculos[[#This Row],[Manutenções]],""))</f>
        <v/>
      </c>
      <c r="R491" s="138" t="str">
        <f>IF(tbVeiculos[[#This Row],[Veículo]]="","",IF(tbVeiculos[[#This Row],[Km de Cadastro]]="",0,tbVeiculos[[#This Row],[Km de Cadastro]]))</f>
        <v/>
      </c>
      <c r="S491" s="138" t="str">
        <f t="array" ref="S49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91" s="138" t="str">
        <f>IF(tbVeiculos[[#This Row],[Veículo]]="","",IFERROR(COUNTIF(tbManutencao[Veículo],tbVeiculos[[#This Row],[Veículo]]),""))</f>
        <v/>
      </c>
    </row>
    <row r="492" spans="2:20" ht="24.95" customHeight="1" x14ac:dyDescent="0.25">
      <c r="B492" s="162"/>
      <c r="C492" s="162"/>
      <c r="D492" s="162"/>
      <c r="E492" s="162"/>
      <c r="F492" s="162"/>
      <c r="G492" s="163"/>
      <c r="H492" s="80" t="str">
        <f>IF(tbVeiculos[[#This Row],[Veículo]]="","",IFERROR(SUMIF(tbFinanciamento[Veículo],tbVeiculos[[#This Row],[Veículo]],tbFinanciamento[Valor pago]),""))</f>
        <v/>
      </c>
      <c r="I492" s="80" t="str">
        <f>IF(tbVeiculos[[#This Row],[Veículo]]="","",IFERROR(tbVeiculos[[#This Row],[Total finaciamento (R$)]]-tbVeiculos[[#This Row],[Total pago (R$)]],0))</f>
        <v/>
      </c>
      <c r="J492" s="164"/>
      <c r="K492" s="165"/>
      <c r="L492" s="165"/>
      <c r="M492" s="165"/>
      <c r="N492" s="167"/>
      <c r="O492" s="151" t="str">
        <f t="shared" ca="1" si="8"/>
        <v/>
      </c>
      <c r="P492" s="117" t="str">
        <f>IF(AND(tbVeiculos[[#This Row],[Marca]]&lt;&gt;"",tbVeiculos[[#This Row],[Placa]]&lt;&gt;""),tbVeiculos[[#This Row],[Marca]]&amp;"_"&amp;tbVeiculos[[#This Row],[Placa]],"")</f>
        <v/>
      </c>
      <c r="Q492" s="138" t="str">
        <f>IF(tbVeiculos[[#This Row],[Veículo]]="","",IFERROR((tbVeiculos[[#This Row],[Maior km]]-tbVeiculos[[#This Row],[Menor km]])/tbVeiculos[[#This Row],[Manutenções]],""))</f>
        <v/>
      </c>
      <c r="R492" s="138" t="str">
        <f>IF(tbVeiculos[[#This Row],[Veículo]]="","",IF(tbVeiculos[[#This Row],[Km de Cadastro]]="",0,tbVeiculos[[#This Row],[Km de Cadastro]]))</f>
        <v/>
      </c>
      <c r="S492" s="138" t="str">
        <f t="array" ref="S49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92" s="138" t="str">
        <f>IF(tbVeiculos[[#This Row],[Veículo]]="","",IFERROR(COUNTIF(tbManutencao[Veículo],tbVeiculos[[#This Row],[Veículo]]),""))</f>
        <v/>
      </c>
    </row>
    <row r="493" spans="2:20" ht="24.95" customHeight="1" x14ac:dyDescent="0.25">
      <c r="B493" s="162"/>
      <c r="C493" s="162"/>
      <c r="D493" s="162"/>
      <c r="E493" s="162"/>
      <c r="F493" s="162"/>
      <c r="G493" s="163"/>
      <c r="H493" s="80" t="str">
        <f>IF(tbVeiculos[[#This Row],[Veículo]]="","",IFERROR(SUMIF(tbFinanciamento[Veículo],tbVeiculos[[#This Row],[Veículo]],tbFinanciamento[Valor pago]),""))</f>
        <v/>
      </c>
      <c r="I493" s="80" t="str">
        <f>IF(tbVeiculos[[#This Row],[Veículo]]="","",IFERROR(tbVeiculos[[#This Row],[Total finaciamento (R$)]]-tbVeiculos[[#This Row],[Total pago (R$)]],0))</f>
        <v/>
      </c>
      <c r="J493" s="164"/>
      <c r="K493" s="165"/>
      <c r="L493" s="165"/>
      <c r="M493" s="165"/>
      <c r="N493" s="167"/>
      <c r="O493" s="151" t="str">
        <f t="shared" ca="1" si="8"/>
        <v/>
      </c>
      <c r="P493" s="117" t="str">
        <f>IF(AND(tbVeiculos[[#This Row],[Marca]]&lt;&gt;"",tbVeiculos[[#This Row],[Placa]]&lt;&gt;""),tbVeiculos[[#This Row],[Marca]]&amp;"_"&amp;tbVeiculos[[#This Row],[Placa]],"")</f>
        <v/>
      </c>
      <c r="Q493" s="138" t="str">
        <f>IF(tbVeiculos[[#This Row],[Veículo]]="","",IFERROR((tbVeiculos[[#This Row],[Maior km]]-tbVeiculos[[#This Row],[Menor km]])/tbVeiculos[[#This Row],[Manutenções]],""))</f>
        <v/>
      </c>
      <c r="R493" s="138" t="str">
        <f>IF(tbVeiculos[[#This Row],[Veículo]]="","",IF(tbVeiculos[[#This Row],[Km de Cadastro]]="",0,tbVeiculos[[#This Row],[Km de Cadastro]]))</f>
        <v/>
      </c>
      <c r="S493" s="138" t="str">
        <f t="array" ref="S49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93" s="138" t="str">
        <f>IF(tbVeiculos[[#This Row],[Veículo]]="","",IFERROR(COUNTIF(tbManutencao[Veículo],tbVeiculos[[#This Row],[Veículo]]),""))</f>
        <v/>
      </c>
    </row>
    <row r="494" spans="2:20" ht="24.95" customHeight="1" x14ac:dyDescent="0.25">
      <c r="B494" s="162"/>
      <c r="C494" s="162"/>
      <c r="D494" s="162"/>
      <c r="E494" s="162"/>
      <c r="F494" s="162"/>
      <c r="G494" s="163"/>
      <c r="H494" s="80" t="str">
        <f>IF(tbVeiculos[[#This Row],[Veículo]]="","",IFERROR(SUMIF(tbFinanciamento[Veículo],tbVeiculos[[#This Row],[Veículo]],tbFinanciamento[Valor pago]),""))</f>
        <v/>
      </c>
      <c r="I494" s="80" t="str">
        <f>IF(tbVeiculos[[#This Row],[Veículo]]="","",IFERROR(tbVeiculos[[#This Row],[Total finaciamento (R$)]]-tbVeiculos[[#This Row],[Total pago (R$)]],0))</f>
        <v/>
      </c>
      <c r="J494" s="164"/>
      <c r="K494" s="165"/>
      <c r="L494" s="165"/>
      <c r="M494" s="165"/>
      <c r="N494" s="167"/>
      <c r="O494" s="151" t="str">
        <f t="shared" ca="1" si="8"/>
        <v/>
      </c>
      <c r="P494" s="117" t="str">
        <f>IF(AND(tbVeiculos[[#This Row],[Marca]]&lt;&gt;"",tbVeiculos[[#This Row],[Placa]]&lt;&gt;""),tbVeiculos[[#This Row],[Marca]]&amp;"_"&amp;tbVeiculos[[#This Row],[Placa]],"")</f>
        <v/>
      </c>
      <c r="Q494" s="138" t="str">
        <f>IF(tbVeiculos[[#This Row],[Veículo]]="","",IFERROR((tbVeiculos[[#This Row],[Maior km]]-tbVeiculos[[#This Row],[Menor km]])/tbVeiculos[[#This Row],[Manutenções]],""))</f>
        <v/>
      </c>
      <c r="R494" s="138" t="str">
        <f>IF(tbVeiculos[[#This Row],[Veículo]]="","",IF(tbVeiculos[[#This Row],[Km de Cadastro]]="",0,tbVeiculos[[#This Row],[Km de Cadastro]]))</f>
        <v/>
      </c>
      <c r="S494" s="138" t="str">
        <f t="array" ref="S49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94" s="138" t="str">
        <f>IF(tbVeiculos[[#This Row],[Veículo]]="","",IFERROR(COUNTIF(tbManutencao[Veículo],tbVeiculos[[#This Row],[Veículo]]),""))</f>
        <v/>
      </c>
    </row>
    <row r="495" spans="2:20" ht="24.95" customHeight="1" x14ac:dyDescent="0.25">
      <c r="B495" s="162"/>
      <c r="C495" s="162"/>
      <c r="D495" s="162"/>
      <c r="E495" s="162"/>
      <c r="F495" s="162"/>
      <c r="G495" s="163"/>
      <c r="H495" s="80" t="str">
        <f>IF(tbVeiculos[[#This Row],[Veículo]]="","",IFERROR(SUMIF(tbFinanciamento[Veículo],tbVeiculos[[#This Row],[Veículo]],tbFinanciamento[Valor pago]),""))</f>
        <v/>
      </c>
      <c r="I495" s="80" t="str">
        <f>IF(tbVeiculos[[#This Row],[Veículo]]="","",IFERROR(tbVeiculos[[#This Row],[Total finaciamento (R$)]]-tbVeiculos[[#This Row],[Total pago (R$)]],0))</f>
        <v/>
      </c>
      <c r="J495" s="164"/>
      <c r="K495" s="165"/>
      <c r="L495" s="165"/>
      <c r="M495" s="165"/>
      <c r="N495" s="167"/>
      <c r="O495" s="151" t="str">
        <f t="shared" ca="1" si="8"/>
        <v/>
      </c>
      <c r="P495" s="117" t="str">
        <f>IF(AND(tbVeiculos[[#This Row],[Marca]]&lt;&gt;"",tbVeiculos[[#This Row],[Placa]]&lt;&gt;""),tbVeiculos[[#This Row],[Marca]]&amp;"_"&amp;tbVeiculos[[#This Row],[Placa]],"")</f>
        <v/>
      </c>
      <c r="Q495" s="138" t="str">
        <f>IF(tbVeiculos[[#This Row],[Veículo]]="","",IFERROR((tbVeiculos[[#This Row],[Maior km]]-tbVeiculos[[#This Row],[Menor km]])/tbVeiculos[[#This Row],[Manutenções]],""))</f>
        <v/>
      </c>
      <c r="R495" s="138" t="str">
        <f>IF(tbVeiculos[[#This Row],[Veículo]]="","",IF(tbVeiculos[[#This Row],[Km de Cadastro]]="",0,tbVeiculos[[#This Row],[Km de Cadastro]]))</f>
        <v/>
      </c>
      <c r="S495" s="138" t="str">
        <f t="array" ref="S49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95" s="138" t="str">
        <f>IF(tbVeiculos[[#This Row],[Veículo]]="","",IFERROR(COUNTIF(tbManutencao[Veículo],tbVeiculos[[#This Row],[Veículo]]),""))</f>
        <v/>
      </c>
    </row>
    <row r="496" spans="2:20" ht="24.95" customHeight="1" x14ac:dyDescent="0.25">
      <c r="B496" s="162"/>
      <c r="C496" s="162"/>
      <c r="D496" s="162"/>
      <c r="E496" s="162"/>
      <c r="F496" s="162"/>
      <c r="G496" s="163"/>
      <c r="H496" s="80" t="str">
        <f>IF(tbVeiculos[[#This Row],[Veículo]]="","",IFERROR(SUMIF(tbFinanciamento[Veículo],tbVeiculos[[#This Row],[Veículo]],tbFinanciamento[Valor pago]),""))</f>
        <v/>
      </c>
      <c r="I496" s="80" t="str">
        <f>IF(tbVeiculos[[#This Row],[Veículo]]="","",IFERROR(tbVeiculos[[#This Row],[Total finaciamento (R$)]]-tbVeiculos[[#This Row],[Total pago (R$)]],0))</f>
        <v/>
      </c>
      <c r="J496" s="164"/>
      <c r="K496" s="165"/>
      <c r="L496" s="165"/>
      <c r="M496" s="165"/>
      <c r="N496" s="167"/>
      <c r="O496" s="151" t="str">
        <f t="shared" ca="1" si="8"/>
        <v/>
      </c>
      <c r="P496" s="117" t="str">
        <f>IF(AND(tbVeiculos[[#This Row],[Marca]]&lt;&gt;"",tbVeiculos[[#This Row],[Placa]]&lt;&gt;""),tbVeiculos[[#This Row],[Marca]]&amp;"_"&amp;tbVeiculos[[#This Row],[Placa]],"")</f>
        <v/>
      </c>
      <c r="Q496" s="138" t="str">
        <f>IF(tbVeiculos[[#This Row],[Veículo]]="","",IFERROR((tbVeiculos[[#This Row],[Maior km]]-tbVeiculos[[#This Row],[Menor km]])/tbVeiculos[[#This Row],[Manutenções]],""))</f>
        <v/>
      </c>
      <c r="R496" s="138" t="str">
        <f>IF(tbVeiculos[[#This Row],[Veículo]]="","",IF(tbVeiculos[[#This Row],[Km de Cadastro]]="",0,tbVeiculos[[#This Row],[Km de Cadastro]]))</f>
        <v/>
      </c>
      <c r="S496" s="138" t="str">
        <f t="array" ref="S49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96" s="138" t="str">
        <f>IF(tbVeiculos[[#This Row],[Veículo]]="","",IFERROR(COUNTIF(tbManutencao[Veículo],tbVeiculos[[#This Row],[Veículo]]),""))</f>
        <v/>
      </c>
    </row>
    <row r="497" spans="1:21" ht="24.95" customHeight="1" x14ac:dyDescent="0.25">
      <c r="B497" s="162"/>
      <c r="C497" s="162"/>
      <c r="D497" s="162"/>
      <c r="E497" s="162"/>
      <c r="F497" s="162"/>
      <c r="G497" s="163"/>
      <c r="H497" s="80" t="str">
        <f>IF(tbVeiculos[[#This Row],[Veículo]]="","",IFERROR(SUMIF(tbFinanciamento[Veículo],tbVeiculos[[#This Row],[Veículo]],tbFinanciamento[Valor pago]),""))</f>
        <v/>
      </c>
      <c r="I497" s="80" t="str">
        <f>IF(tbVeiculos[[#This Row],[Veículo]]="","",IFERROR(tbVeiculos[[#This Row],[Total finaciamento (R$)]]-tbVeiculos[[#This Row],[Total pago (R$)]],0))</f>
        <v/>
      </c>
      <c r="J497" s="164"/>
      <c r="K497" s="165"/>
      <c r="L497" s="165"/>
      <c r="M497" s="165"/>
      <c r="N497" s="167"/>
      <c r="O497" s="151" t="str">
        <f t="shared" ca="1" si="8"/>
        <v/>
      </c>
      <c r="P497" s="117" t="str">
        <f>IF(AND(tbVeiculos[[#This Row],[Marca]]&lt;&gt;"",tbVeiculos[[#This Row],[Placa]]&lt;&gt;""),tbVeiculos[[#This Row],[Marca]]&amp;"_"&amp;tbVeiculos[[#This Row],[Placa]],"")</f>
        <v/>
      </c>
      <c r="Q497" s="138" t="str">
        <f>IF(tbVeiculos[[#This Row],[Veículo]]="","",IFERROR((tbVeiculos[[#This Row],[Maior km]]-tbVeiculos[[#This Row],[Menor km]])/tbVeiculos[[#This Row],[Manutenções]],""))</f>
        <v/>
      </c>
      <c r="R497" s="138" t="str">
        <f>IF(tbVeiculos[[#This Row],[Veículo]]="","",IF(tbVeiculos[[#This Row],[Km de Cadastro]]="",0,tbVeiculos[[#This Row],[Km de Cadastro]]))</f>
        <v/>
      </c>
      <c r="S497" s="138" t="str">
        <f t="array" ref="S49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97" s="138" t="str">
        <f>IF(tbVeiculos[[#This Row],[Veículo]]="","",IFERROR(COUNTIF(tbManutencao[Veículo],tbVeiculos[[#This Row],[Veículo]]),""))</f>
        <v/>
      </c>
    </row>
    <row r="498" spans="1:21" ht="24.95" customHeight="1" x14ac:dyDescent="0.25">
      <c r="B498" s="162"/>
      <c r="C498" s="162"/>
      <c r="D498" s="162"/>
      <c r="E498" s="162"/>
      <c r="F498" s="162"/>
      <c r="G498" s="163"/>
      <c r="H498" s="80" t="str">
        <f>IF(tbVeiculos[[#This Row],[Veículo]]="","",IFERROR(SUMIF(tbFinanciamento[Veículo],tbVeiculos[[#This Row],[Veículo]],tbFinanciamento[Valor pago]),""))</f>
        <v/>
      </c>
      <c r="I498" s="80" t="str">
        <f>IF(tbVeiculos[[#This Row],[Veículo]]="","",IFERROR(tbVeiculos[[#This Row],[Total finaciamento (R$)]]-tbVeiculos[[#This Row],[Total pago (R$)]],0))</f>
        <v/>
      </c>
      <c r="J498" s="164"/>
      <c r="K498" s="165"/>
      <c r="L498" s="165"/>
      <c r="M498" s="165"/>
      <c r="N498" s="167"/>
      <c r="O498" s="151" t="str">
        <f t="shared" ca="1" si="8"/>
        <v/>
      </c>
      <c r="P498" s="117" t="str">
        <f>IF(AND(tbVeiculos[[#This Row],[Marca]]&lt;&gt;"",tbVeiculos[[#This Row],[Placa]]&lt;&gt;""),tbVeiculos[[#This Row],[Marca]]&amp;"_"&amp;tbVeiculos[[#This Row],[Placa]],"")</f>
        <v/>
      </c>
      <c r="Q498" s="138" t="str">
        <f>IF(tbVeiculos[[#This Row],[Veículo]]="","",IFERROR((tbVeiculos[[#This Row],[Maior km]]-tbVeiculos[[#This Row],[Menor km]])/tbVeiculos[[#This Row],[Manutenções]],""))</f>
        <v/>
      </c>
      <c r="R498" s="138" t="str">
        <f>IF(tbVeiculos[[#This Row],[Veículo]]="","",IF(tbVeiculos[[#This Row],[Km de Cadastro]]="",0,tbVeiculos[[#This Row],[Km de Cadastro]]))</f>
        <v/>
      </c>
      <c r="S498" s="138" t="str">
        <f t="array" ref="S498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98" s="138" t="str">
        <f>IF(tbVeiculos[[#This Row],[Veículo]]="","",IFERROR(COUNTIF(tbManutencao[Veículo],tbVeiculos[[#This Row],[Veículo]]),""))</f>
        <v/>
      </c>
    </row>
    <row r="499" spans="1:21" ht="24.95" customHeight="1" x14ac:dyDescent="0.25">
      <c r="B499" s="162"/>
      <c r="C499" s="162"/>
      <c r="D499" s="162"/>
      <c r="E499" s="162"/>
      <c r="F499" s="162"/>
      <c r="G499" s="163"/>
      <c r="H499" s="80" t="str">
        <f>IF(tbVeiculos[[#This Row],[Veículo]]="","",IFERROR(SUMIF(tbFinanciamento[Veículo],tbVeiculos[[#This Row],[Veículo]],tbFinanciamento[Valor pago]),""))</f>
        <v/>
      </c>
      <c r="I499" s="80" t="str">
        <f>IF(tbVeiculos[[#This Row],[Veículo]]="","",IFERROR(tbVeiculos[[#This Row],[Total finaciamento (R$)]]-tbVeiculos[[#This Row],[Total pago (R$)]],0))</f>
        <v/>
      </c>
      <c r="J499" s="164"/>
      <c r="K499" s="165"/>
      <c r="L499" s="165"/>
      <c r="M499" s="165"/>
      <c r="N499" s="167"/>
      <c r="O499" s="151" t="str">
        <f t="shared" ca="1" si="8"/>
        <v/>
      </c>
      <c r="P499" s="117" t="str">
        <f>IF(AND(tbVeiculos[[#This Row],[Marca]]&lt;&gt;"",tbVeiculos[[#This Row],[Placa]]&lt;&gt;""),tbVeiculos[[#This Row],[Marca]]&amp;"_"&amp;tbVeiculos[[#This Row],[Placa]],"")</f>
        <v/>
      </c>
      <c r="Q499" s="138" t="str">
        <f>IF(tbVeiculos[[#This Row],[Veículo]]="","",IFERROR((tbVeiculos[[#This Row],[Maior km]]-tbVeiculos[[#This Row],[Menor km]])/tbVeiculos[[#This Row],[Manutenções]],""))</f>
        <v/>
      </c>
      <c r="R499" s="138" t="str">
        <f>IF(tbVeiculos[[#This Row],[Veículo]]="","",IF(tbVeiculos[[#This Row],[Km de Cadastro]]="",0,tbVeiculos[[#This Row],[Km de Cadastro]]))</f>
        <v/>
      </c>
      <c r="S499" s="138" t="str">
        <f t="array" ref="S499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499" s="138" t="str">
        <f>IF(tbVeiculos[[#This Row],[Veículo]]="","",IFERROR(COUNTIF(tbManutencao[Veículo],tbVeiculos[[#This Row],[Veículo]]),""))</f>
        <v/>
      </c>
    </row>
    <row r="500" spans="1:21" ht="24.95" customHeight="1" x14ac:dyDescent="0.25">
      <c r="B500" s="162"/>
      <c r="C500" s="162"/>
      <c r="D500" s="162"/>
      <c r="E500" s="162"/>
      <c r="F500" s="162"/>
      <c r="G500" s="163"/>
      <c r="H500" s="80" t="str">
        <f>IF(tbVeiculos[[#This Row],[Veículo]]="","",IFERROR(SUMIF(tbFinanciamento[Veículo],tbVeiculos[[#This Row],[Veículo]],tbFinanciamento[Valor pago]),""))</f>
        <v/>
      </c>
      <c r="I500" s="80" t="str">
        <f>IF(tbVeiculos[[#This Row],[Veículo]]="","",IFERROR(tbVeiculos[[#This Row],[Total finaciamento (R$)]]-tbVeiculos[[#This Row],[Total pago (R$)]],0))</f>
        <v/>
      </c>
      <c r="J500" s="164"/>
      <c r="K500" s="165"/>
      <c r="L500" s="165"/>
      <c r="M500" s="165"/>
      <c r="N500" s="167"/>
      <c r="O500" s="151" t="str">
        <f t="shared" ca="1" si="8"/>
        <v/>
      </c>
      <c r="P500" s="117" t="str">
        <f>IF(AND(tbVeiculos[[#This Row],[Marca]]&lt;&gt;"",tbVeiculos[[#This Row],[Placa]]&lt;&gt;""),tbVeiculos[[#This Row],[Marca]]&amp;"_"&amp;tbVeiculos[[#This Row],[Placa]],"")</f>
        <v/>
      </c>
      <c r="Q500" s="138" t="str">
        <f>IF(tbVeiculos[[#This Row],[Veículo]]="","",IFERROR((tbVeiculos[[#This Row],[Maior km]]-tbVeiculos[[#This Row],[Menor km]])/tbVeiculos[[#This Row],[Manutenções]],""))</f>
        <v/>
      </c>
      <c r="R500" s="138" t="str">
        <f>IF(tbVeiculos[[#This Row],[Veículo]]="","",IF(tbVeiculos[[#This Row],[Km de Cadastro]]="",0,tbVeiculos[[#This Row],[Km de Cadastro]]))</f>
        <v/>
      </c>
      <c r="S500" s="138" t="str">
        <f t="array" ref="S500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500" s="138" t="str">
        <f>IF(tbVeiculos[[#This Row],[Veículo]]="","",IFERROR(COUNTIF(tbManutencao[Veículo],tbVeiculos[[#This Row],[Veículo]]),""))</f>
        <v/>
      </c>
    </row>
    <row r="501" spans="1:21" ht="24.95" customHeight="1" x14ac:dyDescent="0.25">
      <c r="B501" s="162"/>
      <c r="C501" s="162"/>
      <c r="D501" s="162"/>
      <c r="E501" s="162"/>
      <c r="F501" s="162"/>
      <c r="G501" s="163"/>
      <c r="H501" s="80" t="str">
        <f>IF(tbVeiculos[[#This Row],[Veículo]]="","",IFERROR(SUMIF(tbFinanciamento[Veículo],tbVeiculos[[#This Row],[Veículo]],tbFinanciamento[Valor pago]),""))</f>
        <v/>
      </c>
      <c r="I501" s="80" t="str">
        <f>IF(tbVeiculos[[#This Row],[Veículo]]="","",IFERROR(tbVeiculos[[#This Row],[Total finaciamento (R$)]]-tbVeiculos[[#This Row],[Total pago (R$)]],0))</f>
        <v/>
      </c>
      <c r="J501" s="164"/>
      <c r="K501" s="165"/>
      <c r="L501" s="165"/>
      <c r="M501" s="165"/>
      <c r="N501" s="167"/>
      <c r="O501" s="151" t="str">
        <f t="shared" ca="1" si="8"/>
        <v/>
      </c>
      <c r="P501" s="117" t="str">
        <f>IF(AND(tbVeiculos[[#This Row],[Marca]]&lt;&gt;"",tbVeiculos[[#This Row],[Placa]]&lt;&gt;""),tbVeiculos[[#This Row],[Marca]]&amp;"_"&amp;tbVeiculos[[#This Row],[Placa]],"")</f>
        <v/>
      </c>
      <c r="Q501" s="138" t="str">
        <f>IF(tbVeiculos[[#This Row],[Veículo]]="","",IFERROR((tbVeiculos[[#This Row],[Maior km]]-tbVeiculos[[#This Row],[Menor km]])/tbVeiculos[[#This Row],[Manutenções]],""))</f>
        <v/>
      </c>
      <c r="R501" s="138" t="str">
        <f>IF(tbVeiculos[[#This Row],[Veículo]]="","",IF(tbVeiculos[[#This Row],[Km de Cadastro]]="",0,tbVeiculos[[#This Row],[Km de Cadastro]]))</f>
        <v/>
      </c>
      <c r="S501" s="138" t="str">
        <f t="array" ref="S501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501" s="138" t="str">
        <f>IF(tbVeiculos[[#This Row],[Veículo]]="","",IFERROR(COUNTIF(tbManutencao[Veículo],tbVeiculos[[#This Row],[Veículo]]),""))</f>
        <v/>
      </c>
    </row>
    <row r="502" spans="1:21" ht="24.95" customHeight="1" x14ac:dyDescent="0.25">
      <c r="B502" s="162"/>
      <c r="C502" s="162"/>
      <c r="D502" s="162"/>
      <c r="E502" s="162"/>
      <c r="F502" s="162"/>
      <c r="G502" s="163"/>
      <c r="H502" s="80" t="str">
        <f>IF(tbVeiculos[[#This Row],[Veículo]]="","",IFERROR(SUMIF(tbFinanciamento[Veículo],tbVeiculos[[#This Row],[Veículo]],tbFinanciamento[Valor pago]),""))</f>
        <v/>
      </c>
      <c r="I502" s="80" t="str">
        <f>IF(tbVeiculos[[#This Row],[Veículo]]="","",IFERROR(tbVeiculos[[#This Row],[Total finaciamento (R$)]]-tbVeiculos[[#This Row],[Total pago (R$)]],0))</f>
        <v/>
      </c>
      <c r="J502" s="164"/>
      <c r="K502" s="165"/>
      <c r="L502" s="165"/>
      <c r="M502" s="165"/>
      <c r="N502" s="167"/>
      <c r="O502" s="151" t="str">
        <f t="shared" ca="1" si="8"/>
        <v/>
      </c>
      <c r="P502" s="117" t="str">
        <f>IF(AND(tbVeiculos[[#This Row],[Marca]]&lt;&gt;"",tbVeiculos[[#This Row],[Placa]]&lt;&gt;""),tbVeiculos[[#This Row],[Marca]]&amp;"_"&amp;tbVeiculos[[#This Row],[Placa]],"")</f>
        <v/>
      </c>
      <c r="Q502" s="138" t="str">
        <f>IF(tbVeiculos[[#This Row],[Veículo]]="","",IFERROR((tbVeiculos[[#This Row],[Maior km]]-tbVeiculos[[#This Row],[Menor km]])/tbVeiculos[[#This Row],[Manutenções]],""))</f>
        <v/>
      </c>
      <c r="R502" s="138" t="str">
        <f>IF(tbVeiculos[[#This Row],[Veículo]]="","",IF(tbVeiculos[[#This Row],[Km de Cadastro]]="",0,tbVeiculos[[#This Row],[Km de Cadastro]]))</f>
        <v/>
      </c>
      <c r="S502" s="138" t="str">
        <f t="array" ref="S502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502" s="138" t="str">
        <f>IF(tbVeiculos[[#This Row],[Veículo]]="","",IFERROR(COUNTIF(tbManutencao[Veículo],tbVeiculos[[#This Row],[Veículo]]),""))</f>
        <v/>
      </c>
    </row>
    <row r="503" spans="1:21" ht="24.95" customHeight="1" x14ac:dyDescent="0.25">
      <c r="B503" s="162"/>
      <c r="C503" s="162"/>
      <c r="D503" s="162"/>
      <c r="E503" s="162"/>
      <c r="F503" s="162"/>
      <c r="G503" s="163"/>
      <c r="H503" s="80" t="str">
        <f>IF(tbVeiculos[[#This Row],[Veículo]]="","",IFERROR(SUMIF(tbFinanciamento[Veículo],tbVeiculos[[#This Row],[Veículo]],tbFinanciamento[Valor pago]),""))</f>
        <v/>
      </c>
      <c r="I503" s="80" t="str">
        <f>IF(tbVeiculos[[#This Row],[Veículo]]="","",IFERROR(tbVeiculos[[#This Row],[Total finaciamento (R$)]]-tbVeiculos[[#This Row],[Total pago (R$)]],0))</f>
        <v/>
      </c>
      <c r="J503" s="164"/>
      <c r="K503" s="165"/>
      <c r="L503" s="165"/>
      <c r="M503" s="165"/>
      <c r="N503" s="167"/>
      <c r="O503" s="151" t="str">
        <f t="shared" ca="1" si="8"/>
        <v/>
      </c>
      <c r="P503" s="117" t="str">
        <f>IF(AND(tbVeiculos[[#This Row],[Marca]]&lt;&gt;"",tbVeiculos[[#This Row],[Placa]]&lt;&gt;""),tbVeiculos[[#This Row],[Marca]]&amp;"_"&amp;tbVeiculos[[#This Row],[Placa]],"")</f>
        <v/>
      </c>
      <c r="Q503" s="138" t="str">
        <f>IF(tbVeiculos[[#This Row],[Veículo]]="","",IFERROR((tbVeiculos[[#This Row],[Maior km]]-tbVeiculos[[#This Row],[Menor km]])/tbVeiculos[[#This Row],[Manutenções]],""))</f>
        <v/>
      </c>
      <c r="R503" s="138" t="str">
        <f>IF(tbVeiculos[[#This Row],[Veículo]]="","",IF(tbVeiculos[[#This Row],[Km de Cadastro]]="",0,tbVeiculos[[#This Row],[Km de Cadastro]]))</f>
        <v/>
      </c>
      <c r="S503" s="138" t="str">
        <f t="array" ref="S503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503" s="138" t="str">
        <f>IF(tbVeiculos[[#This Row],[Veículo]]="","",IFERROR(COUNTIF(tbManutencao[Veículo],tbVeiculos[[#This Row],[Veículo]]),""))</f>
        <v/>
      </c>
    </row>
    <row r="504" spans="1:21" ht="24.95" customHeight="1" x14ac:dyDescent="0.25">
      <c r="B504" s="162"/>
      <c r="C504" s="162"/>
      <c r="D504" s="162"/>
      <c r="E504" s="162"/>
      <c r="F504" s="162"/>
      <c r="G504" s="163"/>
      <c r="H504" s="80" t="str">
        <f>IF(tbVeiculos[[#This Row],[Veículo]]="","",IFERROR(SUMIF(tbFinanciamento[Veículo],tbVeiculos[[#This Row],[Veículo]],tbFinanciamento[Valor pago]),""))</f>
        <v/>
      </c>
      <c r="I504" s="80" t="str">
        <f>IF(tbVeiculos[[#This Row],[Veículo]]="","",IFERROR(tbVeiculos[[#This Row],[Total finaciamento (R$)]]-tbVeiculos[[#This Row],[Total pago (R$)]],0))</f>
        <v/>
      </c>
      <c r="J504" s="164"/>
      <c r="K504" s="165"/>
      <c r="L504" s="165"/>
      <c r="M504" s="165"/>
      <c r="N504" s="167"/>
      <c r="O504" s="151" t="str">
        <f t="shared" ca="1" si="8"/>
        <v/>
      </c>
      <c r="P504" s="117" t="str">
        <f>IF(AND(tbVeiculos[[#This Row],[Marca]]&lt;&gt;"",tbVeiculos[[#This Row],[Placa]]&lt;&gt;""),tbVeiculos[[#This Row],[Marca]]&amp;"_"&amp;tbVeiculos[[#This Row],[Placa]],"")</f>
        <v/>
      </c>
      <c r="Q504" s="138" t="str">
        <f>IF(tbVeiculos[[#This Row],[Veículo]]="","",IFERROR((tbVeiculos[[#This Row],[Maior km]]-tbVeiculos[[#This Row],[Menor km]])/tbVeiculos[[#This Row],[Manutenções]],""))</f>
        <v/>
      </c>
      <c r="R504" s="138" t="str">
        <f>IF(tbVeiculos[[#This Row],[Veículo]]="","",IF(tbVeiculos[[#This Row],[Km de Cadastro]]="",0,tbVeiculos[[#This Row],[Km de Cadastro]]))</f>
        <v/>
      </c>
      <c r="S504" s="138" t="str">
        <f t="array" ref="S504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504" s="138" t="str">
        <f>IF(tbVeiculos[[#This Row],[Veículo]]="","",IFERROR(COUNTIF(tbManutencao[Veículo],tbVeiculos[[#This Row],[Veículo]]),""))</f>
        <v/>
      </c>
    </row>
    <row r="505" spans="1:21" ht="24.95" customHeight="1" x14ac:dyDescent="0.25">
      <c r="B505" s="162"/>
      <c r="C505" s="162"/>
      <c r="D505" s="162"/>
      <c r="E505" s="162"/>
      <c r="F505" s="162"/>
      <c r="G505" s="163"/>
      <c r="H505" s="80" t="str">
        <f>IF(tbVeiculos[[#This Row],[Veículo]]="","",IFERROR(SUMIF(tbFinanciamento[Veículo],tbVeiculos[[#This Row],[Veículo]],tbFinanciamento[Valor pago]),""))</f>
        <v/>
      </c>
      <c r="I505" s="80" t="str">
        <f>IF(tbVeiculos[[#This Row],[Veículo]]="","",IFERROR(tbVeiculos[[#This Row],[Total finaciamento (R$)]]-tbVeiculos[[#This Row],[Total pago (R$)]],0))</f>
        <v/>
      </c>
      <c r="J505" s="164"/>
      <c r="K505" s="165"/>
      <c r="L505" s="165"/>
      <c r="M505" s="165"/>
      <c r="N505" s="167"/>
      <c r="O505" s="151" t="str">
        <f t="shared" ca="1" si="8"/>
        <v/>
      </c>
      <c r="P505" s="117" t="str">
        <f>IF(AND(tbVeiculos[[#This Row],[Marca]]&lt;&gt;"",tbVeiculos[[#This Row],[Placa]]&lt;&gt;""),tbVeiculos[[#This Row],[Marca]]&amp;"_"&amp;tbVeiculos[[#This Row],[Placa]],"")</f>
        <v/>
      </c>
      <c r="Q505" s="138" t="str">
        <f>IF(tbVeiculos[[#This Row],[Veículo]]="","",IFERROR((tbVeiculos[[#This Row],[Maior km]]-tbVeiculos[[#This Row],[Menor km]])/tbVeiculos[[#This Row],[Manutenções]],""))</f>
        <v/>
      </c>
      <c r="R505" s="138" t="str">
        <f>IF(tbVeiculos[[#This Row],[Veículo]]="","",IF(tbVeiculos[[#This Row],[Km de Cadastro]]="",0,tbVeiculos[[#This Row],[Km de Cadastro]]))</f>
        <v/>
      </c>
      <c r="S505" s="138" t="str">
        <f t="array" ref="S505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505" s="138" t="str">
        <f>IF(tbVeiculos[[#This Row],[Veículo]]="","",IFERROR(COUNTIF(tbManutencao[Veículo],tbVeiculos[[#This Row],[Veículo]]),""))</f>
        <v/>
      </c>
    </row>
    <row r="506" spans="1:21" ht="24.95" customHeight="1" x14ac:dyDescent="0.25">
      <c r="B506" s="162"/>
      <c r="C506" s="162"/>
      <c r="D506" s="162"/>
      <c r="E506" s="162"/>
      <c r="F506" s="162"/>
      <c r="G506" s="163"/>
      <c r="H506" s="80" t="str">
        <f>IF(tbVeiculos[[#This Row],[Veículo]]="","",IFERROR(SUMIF(tbFinanciamento[Veículo],tbVeiculos[[#This Row],[Veículo]],tbFinanciamento[Valor pago]),""))</f>
        <v/>
      </c>
      <c r="I506" s="80" t="str">
        <f>IF(tbVeiculos[[#This Row],[Veículo]]="","",IFERROR(tbVeiculos[[#This Row],[Total finaciamento (R$)]]-tbVeiculos[[#This Row],[Total pago (R$)]],0))</f>
        <v/>
      </c>
      <c r="J506" s="164"/>
      <c r="K506" s="165"/>
      <c r="L506" s="165"/>
      <c r="M506" s="165"/>
      <c r="N506" s="167"/>
      <c r="O506" s="151" t="str">
        <f t="shared" ca="1" si="8"/>
        <v/>
      </c>
      <c r="P506" s="117" t="str">
        <f>IF(AND(tbVeiculos[[#This Row],[Marca]]&lt;&gt;"",tbVeiculos[[#This Row],[Placa]]&lt;&gt;""),tbVeiculos[[#This Row],[Marca]]&amp;"_"&amp;tbVeiculos[[#This Row],[Placa]],"")</f>
        <v/>
      </c>
      <c r="Q506" s="138" t="str">
        <f>IF(tbVeiculos[[#This Row],[Veículo]]="","",IFERROR((tbVeiculos[[#This Row],[Maior km]]-tbVeiculos[[#This Row],[Menor km]])/tbVeiculos[[#This Row],[Manutenções]],""))</f>
        <v/>
      </c>
      <c r="R506" s="138" t="str">
        <f>IF(tbVeiculos[[#This Row],[Veículo]]="","",IF(tbVeiculos[[#This Row],[Km de Cadastro]]="",0,tbVeiculos[[#This Row],[Km de Cadastro]]))</f>
        <v/>
      </c>
      <c r="S506" s="138" t="str">
        <f t="array" ref="S506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506" s="138" t="str">
        <f>IF(tbVeiculos[[#This Row],[Veículo]]="","",IFERROR(COUNTIF(tbManutencao[Veículo],tbVeiculos[[#This Row],[Veículo]]),""))</f>
        <v/>
      </c>
    </row>
    <row r="507" spans="1:21" ht="24.95" customHeight="1" x14ac:dyDescent="0.25">
      <c r="B507" s="162"/>
      <c r="C507" s="162"/>
      <c r="D507" s="162"/>
      <c r="E507" s="162"/>
      <c r="F507" s="162"/>
      <c r="G507" s="163"/>
      <c r="H507" s="80" t="str">
        <f>IF(tbVeiculos[[#This Row],[Veículo]]="","",IFERROR(SUMIF(tbFinanciamento[Veículo],tbVeiculos[[#This Row],[Veículo]],tbFinanciamento[Valor pago]),""))</f>
        <v/>
      </c>
      <c r="I507" s="80" t="str">
        <f>IF(tbVeiculos[[#This Row],[Veículo]]="","",IFERROR(tbVeiculos[[#This Row],[Total finaciamento (R$)]]-tbVeiculos[[#This Row],[Total pago (R$)]],0))</f>
        <v/>
      </c>
      <c r="J507" s="164"/>
      <c r="K507" s="165"/>
      <c r="L507" s="165"/>
      <c r="M507" s="165"/>
      <c r="N507" s="167"/>
      <c r="O507" s="151" t="str">
        <f t="shared" ca="1" si="8"/>
        <v/>
      </c>
      <c r="P507" s="117" t="str">
        <f>IF(AND(tbVeiculos[[#This Row],[Marca]]&lt;&gt;"",tbVeiculos[[#This Row],[Placa]]&lt;&gt;""),tbVeiculos[[#This Row],[Marca]]&amp;"_"&amp;tbVeiculos[[#This Row],[Placa]],"")</f>
        <v/>
      </c>
      <c r="Q507" s="138" t="str">
        <f>IF(tbVeiculos[[#This Row],[Veículo]]="","",IFERROR((tbVeiculos[[#This Row],[Maior km]]-tbVeiculos[[#This Row],[Menor km]])/tbVeiculos[[#This Row],[Manutenções]],""))</f>
        <v/>
      </c>
      <c r="R507" s="138" t="str">
        <f>IF(tbVeiculos[[#This Row],[Veículo]]="","",IF(tbVeiculos[[#This Row],[Km de Cadastro]]="",0,tbVeiculos[[#This Row],[Km de Cadastro]]))</f>
        <v/>
      </c>
      <c r="S507" s="138" t="str">
        <f t="array" ref="S507">IF(tbVeiculos[[#This Row],[Veículo]]="","",IFERROR(INDEX(tbManutencao[],MATCH(LARGE(IF(tbManutencao[Veículo]=tbVeiculos[[#This Row],[Veículo]],tbManutencao[Km]),1),IF(tbManutencao[Veículo]=tbVeiculos[[#This Row],[Veículo]],tbManutencao[Km]),0),7),""))</f>
        <v/>
      </c>
      <c r="T507" s="138" t="str">
        <f>IF(tbVeiculos[[#This Row],[Veículo]]="","",IFERROR(COUNTIF(tbManutencao[Veículo],tbVeiculos[[#This Row],[Veículo]]),""))</f>
        <v/>
      </c>
    </row>
    <row r="508" spans="1:21" s="67" customFormat="1" ht="15.75" x14ac:dyDescent="0.25">
      <c r="A508" s="66"/>
      <c r="J508" s="68"/>
      <c r="K508" s="68"/>
      <c r="L508" s="68"/>
      <c r="M508" s="68"/>
      <c r="O508" s="70"/>
      <c r="P508" s="71"/>
      <c r="Q508" s="71"/>
      <c r="R508" s="71"/>
      <c r="S508" s="71"/>
      <c r="T508" s="71"/>
      <c r="U508" s="71"/>
    </row>
  </sheetData>
  <sheetProtection password="9084" sheet="1" objects="1" scenarios="1"/>
  <conditionalFormatting sqref="O8:O508">
    <cfRule type="cellIs" dxfId="93" priority="1" operator="equal">
      <formula>"vence esse mês"</formula>
    </cfRule>
    <cfRule type="containsText" dxfId="92" priority="3" operator="containsText" text="Preencha ">
      <formula>NOT(ISERROR(SEARCH("Preencha ",O8)))</formula>
    </cfRule>
    <cfRule type="containsText" dxfId="91" priority="4" operator="containsText" text="Em dia">
      <formula>NOT(ISERROR(SEARCH("Em dia",O8)))</formula>
    </cfRule>
    <cfRule type="expression" dxfId="90" priority="5">
      <formula>O8="Precisa ser renovado"</formula>
    </cfRule>
    <cfRule type="expression" dxfId="89" priority="6">
      <formula>O8="Atrasado"</formula>
    </cfRule>
  </conditionalFormatting>
  <dataValidations count="2">
    <dataValidation type="custom" allowBlank="1" showInputMessage="1" showErrorMessage="1" errorTitle="Erro de operação!" error="_x000a_As letras da placa devem ser todas maiúsculas." sqref="D8:D507">
      <formula1>EXACT($D8,UPPER($D8))</formula1>
    </dataValidation>
    <dataValidation type="decimal" operator="greaterThan" allowBlank="1" showInputMessage="1" showErrorMessage="1" errorTitle="Erro de operação!" error="_x000a_Informe um número maior que zero." sqref="J8:J507">
      <formula1>0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  <tableParts count="1"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"/>
  <dimension ref="A1:AH107"/>
  <sheetViews>
    <sheetView showGridLines="0" zoomScaleNormal="100" workbookViewId="0">
      <selection activeCell="I8" activeCellId="1" sqref="D8:D10 I8:I10"/>
    </sheetView>
  </sheetViews>
  <sheetFormatPr defaultRowHeight="15" customHeight="1" x14ac:dyDescent="0.25"/>
  <cols>
    <col min="1" max="1" width="1.7109375" style="15" customWidth="1"/>
    <col min="2" max="2" width="1.7109375" style="8" customWidth="1"/>
    <col min="3" max="3" width="10" style="8" customWidth="1"/>
    <col min="4" max="4" width="37.140625" style="8" customWidth="1"/>
    <col min="5" max="5" width="13.28515625" style="8" hidden="1" customWidth="1"/>
    <col min="6" max="7" width="2.85546875" style="8" customWidth="1"/>
    <col min="8" max="8" width="10" style="8" customWidth="1"/>
    <col min="9" max="9" width="37.140625" style="8" customWidth="1"/>
    <col min="10" max="10" width="2.85546875" style="18" customWidth="1"/>
    <col min="11" max="34" width="9.140625" style="20"/>
    <col min="35" max="16384" width="9.140625" style="8"/>
  </cols>
  <sheetData>
    <row r="1" spans="1:34" s="25" customFormat="1" ht="30" customHeight="1" x14ac:dyDescent="0.35">
      <c r="C1" s="29"/>
      <c r="J1" s="3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</row>
    <row r="2" spans="1:34" s="27" customFormat="1" ht="24.95" customHeight="1" x14ac:dyDescent="0.25">
      <c r="J2" s="3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</row>
    <row r="3" spans="1:34" s="15" customFormat="1" ht="20.100000000000001" customHeight="1" x14ac:dyDescent="0.25">
      <c r="J3" s="3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</row>
    <row r="4" spans="1:34" s="7" customFormat="1" ht="21.6" customHeight="1" x14ac:dyDescent="0.35">
      <c r="A4" s="15"/>
      <c r="B4" s="15"/>
      <c r="C4" s="30" t="s">
        <v>0</v>
      </c>
      <c r="D4" s="15"/>
      <c r="E4" s="15"/>
      <c r="F4" s="15"/>
      <c r="G4" s="15"/>
      <c r="H4" s="15"/>
      <c r="I4" s="15"/>
      <c r="J4" s="15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61"/>
      <c r="W4" s="62"/>
      <c r="X4" s="61"/>
      <c r="Y4" s="61"/>
      <c r="Z4" s="61"/>
      <c r="AA4" s="61"/>
      <c r="AB4" s="61"/>
      <c r="AC4" s="20"/>
      <c r="AD4" s="20"/>
      <c r="AE4" s="20"/>
      <c r="AF4" s="20"/>
      <c r="AG4" s="20"/>
      <c r="AH4" s="20"/>
    </row>
    <row r="5" spans="1:34" x14ac:dyDescent="0.25">
      <c r="D5" s="7" t="s">
        <v>15</v>
      </c>
      <c r="E5" s="7"/>
      <c r="F5" s="7"/>
      <c r="G5" s="7"/>
      <c r="H5" s="7"/>
      <c r="I5" s="7" t="s">
        <v>56</v>
      </c>
    </row>
    <row r="6" spans="1:34" ht="30" customHeight="1" x14ac:dyDescent="0.25">
      <c r="C6" s="156" t="s">
        <v>58</v>
      </c>
      <c r="D6" s="156"/>
      <c r="E6" s="152"/>
      <c r="F6" s="121"/>
      <c r="G6" s="60"/>
      <c r="H6" s="156" t="s">
        <v>57</v>
      </c>
      <c r="I6" s="156"/>
    </row>
    <row r="7" spans="1:34" s="7" customFormat="1" ht="30" customHeight="1" x14ac:dyDescent="0.25">
      <c r="A7" s="15"/>
      <c r="B7" s="8"/>
      <c r="C7" s="107" t="s">
        <v>4</v>
      </c>
      <c r="D7" s="107" t="s">
        <v>12</v>
      </c>
      <c r="E7" s="107" t="s">
        <v>142</v>
      </c>
      <c r="F7" s="60"/>
      <c r="G7" s="60"/>
      <c r="H7" s="122" t="s">
        <v>4</v>
      </c>
      <c r="I7" s="122" t="s">
        <v>16</v>
      </c>
      <c r="J7" s="18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</row>
    <row r="8" spans="1:34" s="7" customFormat="1" ht="30" customHeight="1" x14ac:dyDescent="0.25">
      <c r="A8" s="15"/>
      <c r="B8" s="8"/>
      <c r="C8" s="135">
        <v>1</v>
      </c>
      <c r="D8" s="123" t="s">
        <v>17</v>
      </c>
      <c r="E8" s="124">
        <f>IF(D8="","",IFERROR(SUMIF(tbManutencao[Manutenção],D8,tbManutencao[Valor])+ROW()/1000000,""))</f>
        <v>253.25000800000001</v>
      </c>
      <c r="F8" s="60"/>
      <c r="G8" s="60"/>
      <c r="H8" s="135">
        <v>1</v>
      </c>
      <c r="I8" s="123" t="s">
        <v>59</v>
      </c>
      <c r="J8" s="18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</row>
    <row r="9" spans="1:34" s="7" customFormat="1" ht="30" customHeight="1" x14ac:dyDescent="0.25">
      <c r="A9" s="15"/>
      <c r="B9" s="8"/>
      <c r="C9" s="135">
        <v>2</v>
      </c>
      <c r="D9" s="123" t="s">
        <v>18</v>
      </c>
      <c r="E9" s="124">
        <f>IF(D9="","",IFERROR(SUMIF(tbManutencao[Manutenção],D9,tbManutencao[Valor])+ROW()/1000000,""))</f>
        <v>9.0000000000000002E-6</v>
      </c>
      <c r="F9" s="60"/>
      <c r="G9" s="60"/>
      <c r="H9" s="135">
        <v>2</v>
      </c>
      <c r="I9" s="123" t="s">
        <v>60</v>
      </c>
      <c r="J9" s="18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</row>
    <row r="10" spans="1:34" s="7" customFormat="1" ht="30" customHeight="1" x14ac:dyDescent="0.25">
      <c r="A10" s="15"/>
      <c r="B10" s="8"/>
      <c r="C10" s="135">
        <v>3</v>
      </c>
      <c r="D10" s="123" t="s">
        <v>166</v>
      </c>
      <c r="E10" s="124">
        <f>IF(D10="","",IFERROR(SUMIF(tbManutencao[Manutenção],D10,tbManutencao[Valor])+ROW()/1000000,""))</f>
        <v>1.0000000000000001E-5</v>
      </c>
      <c r="F10" s="60"/>
      <c r="G10" s="60"/>
      <c r="H10" s="135">
        <v>3</v>
      </c>
      <c r="I10" s="123" t="s">
        <v>61</v>
      </c>
      <c r="J10" s="18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</row>
    <row r="11" spans="1:34" s="7" customFormat="1" ht="30" customHeight="1" x14ac:dyDescent="0.25">
      <c r="A11" s="15"/>
      <c r="B11" s="8"/>
      <c r="C11" s="135">
        <v>4</v>
      </c>
      <c r="D11" s="135" t="s">
        <v>19</v>
      </c>
      <c r="E11" s="124">
        <f>IF(D11="","",IFERROR(SUMIF(tbManutencao[Manutenção],D11,tbManutencao[Valor])+ROW()/1000000,""))</f>
        <v>1.1E-5</v>
      </c>
      <c r="F11" s="60"/>
      <c r="G11" s="60"/>
      <c r="H11" s="135">
        <v>4</v>
      </c>
      <c r="I11" s="135" t="s">
        <v>130</v>
      </c>
      <c r="J11" s="18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</row>
    <row r="12" spans="1:34" s="7" customFormat="1" ht="30" customHeight="1" x14ac:dyDescent="0.25">
      <c r="A12" s="15"/>
      <c r="B12" s="8"/>
      <c r="C12" s="135">
        <v>5</v>
      </c>
      <c r="D12" s="135" t="s">
        <v>165</v>
      </c>
      <c r="E12" s="124">
        <f>IF(D12="","",IFERROR(SUMIF(tbManutencao[Manutenção],D12,tbManutencao[Valor])+ROW()/1000000,""))</f>
        <v>13.000012</v>
      </c>
      <c r="F12" s="60"/>
      <c r="G12" s="60"/>
      <c r="H12" s="135">
        <v>5</v>
      </c>
      <c r="I12" s="135"/>
      <c r="J12" s="18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</row>
    <row r="13" spans="1:34" s="7" customFormat="1" ht="30" customHeight="1" x14ac:dyDescent="0.25">
      <c r="A13" s="15"/>
      <c r="B13" s="8"/>
      <c r="C13" s="135">
        <v>6</v>
      </c>
      <c r="D13" s="135" t="s">
        <v>20</v>
      </c>
      <c r="E13" s="124">
        <f>IF(D13="","",IFERROR(SUMIF(tbManutencao[Manutenção],D13,tbManutencao[Valor])+ROW()/1000000,""))</f>
        <v>1.2999999999999999E-5</v>
      </c>
      <c r="F13" s="60"/>
      <c r="G13" s="60"/>
      <c r="H13" s="135">
        <v>6</v>
      </c>
      <c r="I13" s="135"/>
      <c r="J13" s="18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</row>
    <row r="14" spans="1:34" s="7" customFormat="1" ht="30" customHeight="1" x14ac:dyDescent="0.25">
      <c r="A14" s="15"/>
      <c r="B14" s="8"/>
      <c r="C14" s="135">
        <v>7</v>
      </c>
      <c r="D14" s="135" t="s">
        <v>21</v>
      </c>
      <c r="E14" s="124">
        <f>IF(D14="","",IFERROR(SUMIF(tbManutencao[Manutenção],D14,tbManutencao[Valor])+ROW()/1000000,""))</f>
        <v>1.4E-5</v>
      </c>
      <c r="F14" s="60"/>
      <c r="G14" s="60"/>
      <c r="H14" s="135">
        <v>7</v>
      </c>
      <c r="I14" s="135"/>
      <c r="J14" s="18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</row>
    <row r="15" spans="1:34" s="7" customFormat="1" ht="30" customHeight="1" x14ac:dyDescent="0.25">
      <c r="A15" s="15"/>
      <c r="B15" s="8"/>
      <c r="C15" s="135">
        <v>8</v>
      </c>
      <c r="D15" s="135" t="s">
        <v>22</v>
      </c>
      <c r="E15" s="124">
        <f>IF(D15="","",IFERROR(SUMIF(tbManutencao[Manutenção],D15,tbManutencao[Valor])+ROW()/1000000,""))</f>
        <v>1.5E-5</v>
      </c>
      <c r="F15" s="60"/>
      <c r="G15" s="60"/>
      <c r="H15" s="135">
        <v>8</v>
      </c>
      <c r="I15" s="135"/>
      <c r="J15" s="18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</row>
    <row r="16" spans="1:34" s="7" customFormat="1" ht="30" customHeight="1" x14ac:dyDescent="0.25">
      <c r="A16" s="15"/>
      <c r="B16" s="8"/>
      <c r="C16" s="135">
        <v>9</v>
      </c>
      <c r="D16" s="135" t="s">
        <v>23</v>
      </c>
      <c r="E16" s="124">
        <f>IF(D16="","",IFERROR(SUMIF(tbManutencao[Manutenção],D16,tbManutencao[Valor])+ROW()/1000000,""))</f>
        <v>1.5999999999999999E-5</v>
      </c>
      <c r="F16" s="60"/>
      <c r="G16" s="60"/>
      <c r="H16" s="135">
        <v>9</v>
      </c>
      <c r="I16" s="135"/>
      <c r="J16" s="18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</row>
    <row r="17" spans="1:34" s="7" customFormat="1" ht="30" customHeight="1" x14ac:dyDescent="0.25">
      <c r="A17" s="15"/>
      <c r="B17" s="8"/>
      <c r="C17" s="135">
        <v>10</v>
      </c>
      <c r="D17" s="135" t="s">
        <v>24</v>
      </c>
      <c r="E17" s="124">
        <f>IF(D17="","",IFERROR(SUMIF(tbManutencao[Manutenção],D17,tbManutencao[Valor])+ROW()/1000000,""))</f>
        <v>1.7E-5</v>
      </c>
      <c r="F17" s="60"/>
      <c r="G17" s="60"/>
      <c r="H17" s="135">
        <v>10</v>
      </c>
      <c r="I17" s="135"/>
      <c r="J17" s="18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</row>
    <row r="18" spans="1:34" s="7" customFormat="1" ht="30" customHeight="1" x14ac:dyDescent="0.25">
      <c r="A18" s="15"/>
      <c r="B18" s="8"/>
      <c r="C18" s="135">
        <v>11</v>
      </c>
      <c r="D18" s="135" t="s">
        <v>25</v>
      </c>
      <c r="E18" s="124">
        <f>IF(D18="","",IFERROR(SUMIF(tbManutencao[Manutenção],D18,tbManutencao[Valor])+ROW()/1000000,""))</f>
        <v>1.8E-5</v>
      </c>
      <c r="F18" s="60"/>
      <c r="G18" s="60"/>
      <c r="H18" s="135">
        <v>11</v>
      </c>
      <c r="I18" s="135"/>
      <c r="J18" s="18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</row>
    <row r="19" spans="1:34" s="7" customFormat="1" ht="30" customHeight="1" x14ac:dyDescent="0.25">
      <c r="A19" s="15"/>
      <c r="B19" s="8"/>
      <c r="C19" s="135">
        <v>12</v>
      </c>
      <c r="D19" s="135" t="s">
        <v>26</v>
      </c>
      <c r="E19" s="124">
        <f>IF(D19="","",IFERROR(SUMIF(tbManutencao[Manutenção],D19,tbManutencao[Valor])+ROW()/1000000,""))</f>
        <v>1.9000000000000001E-5</v>
      </c>
      <c r="F19" s="60"/>
      <c r="G19" s="60"/>
      <c r="H19" s="135">
        <v>12</v>
      </c>
      <c r="I19" s="135"/>
      <c r="J19" s="18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</row>
    <row r="20" spans="1:34" s="7" customFormat="1" ht="30" customHeight="1" x14ac:dyDescent="0.25">
      <c r="A20" s="15"/>
      <c r="B20" s="8"/>
      <c r="C20" s="135">
        <v>13</v>
      </c>
      <c r="D20" s="135" t="s">
        <v>27</v>
      </c>
      <c r="E20" s="124">
        <f>IF(D20="","",IFERROR(SUMIF(tbManutencao[Manutenção],D20,tbManutencao[Valor])+ROW()/1000000,""))</f>
        <v>2.0000000000000002E-5</v>
      </c>
      <c r="F20" s="60"/>
      <c r="G20" s="60"/>
      <c r="H20" s="135">
        <v>13</v>
      </c>
      <c r="I20" s="135"/>
      <c r="J20" s="18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</row>
    <row r="21" spans="1:34" s="7" customFormat="1" ht="30" customHeight="1" x14ac:dyDescent="0.25">
      <c r="A21" s="15"/>
      <c r="B21" s="8"/>
      <c r="C21" s="135">
        <v>14</v>
      </c>
      <c r="D21" s="135" t="s">
        <v>28</v>
      </c>
      <c r="E21" s="124">
        <f>IF(D21="","",IFERROR(SUMIF(tbManutencao[Manutenção],D21,tbManutencao[Valor])+ROW()/1000000,""))</f>
        <v>2.0999999999999999E-5</v>
      </c>
      <c r="F21" s="60"/>
      <c r="G21" s="60"/>
      <c r="H21" s="135">
        <v>14</v>
      </c>
      <c r="I21" s="135"/>
      <c r="J21" s="18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</row>
    <row r="22" spans="1:34" s="7" customFormat="1" ht="30" customHeight="1" x14ac:dyDescent="0.25">
      <c r="A22" s="15"/>
      <c r="B22" s="8"/>
      <c r="C22" s="135">
        <v>15</v>
      </c>
      <c r="D22" s="135" t="s">
        <v>29</v>
      </c>
      <c r="E22" s="124">
        <f>IF(D22="","",IFERROR(SUMIF(tbManutencao[Manutenção],D22,tbManutencao[Valor])+ROW()/1000000,""))</f>
        <v>2.1999999999999999E-5</v>
      </c>
      <c r="F22" s="60"/>
      <c r="G22" s="60"/>
      <c r="H22" s="135">
        <v>15</v>
      </c>
      <c r="I22" s="135"/>
      <c r="J22" s="18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</row>
    <row r="23" spans="1:34" s="7" customFormat="1" ht="30" customHeight="1" x14ac:dyDescent="0.25">
      <c r="A23" s="15"/>
      <c r="B23" s="8"/>
      <c r="C23" s="135">
        <v>16</v>
      </c>
      <c r="D23" s="135" t="s">
        <v>77</v>
      </c>
      <c r="E23" s="124">
        <f>IF(D23="","",IFERROR(SUMIF(tbManutencao[Manutenção],D23,tbManutencao[Valor])+ROW()/1000000,""))</f>
        <v>2.3E-5</v>
      </c>
      <c r="F23" s="60"/>
      <c r="G23" s="60"/>
      <c r="H23" s="135">
        <v>16</v>
      </c>
      <c r="I23" s="135"/>
      <c r="J23" s="18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</row>
    <row r="24" spans="1:34" s="7" customFormat="1" ht="30" customHeight="1" x14ac:dyDescent="0.25">
      <c r="A24" s="15"/>
      <c r="B24" s="8"/>
      <c r="C24" s="135">
        <v>17</v>
      </c>
      <c r="D24" s="135" t="s">
        <v>30</v>
      </c>
      <c r="E24" s="124">
        <f>IF(D24="","",IFERROR(SUMIF(tbManutencao[Manutenção],D24,tbManutencao[Valor])+ROW()/1000000,""))</f>
        <v>2.4000000000000001E-5</v>
      </c>
      <c r="F24" s="60"/>
      <c r="G24" s="60"/>
      <c r="H24" s="135">
        <v>17</v>
      </c>
      <c r="I24" s="135"/>
      <c r="J24" s="18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</row>
    <row r="25" spans="1:34" s="7" customFormat="1" ht="30" customHeight="1" x14ac:dyDescent="0.25">
      <c r="A25" s="15"/>
      <c r="B25" s="8"/>
      <c r="C25" s="135">
        <v>18</v>
      </c>
      <c r="D25" s="135" t="s">
        <v>164</v>
      </c>
      <c r="E25" s="124">
        <f>IF(D25="","",IFERROR(SUMIF(tbManutencao[Manutenção],D25,tbManutencao[Valor])+ROW()/1000000,""))</f>
        <v>2.5000000000000001E-5</v>
      </c>
      <c r="F25" s="60"/>
      <c r="G25" s="60"/>
      <c r="H25" s="135">
        <v>18</v>
      </c>
      <c r="I25" s="135"/>
      <c r="J25" s="18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</row>
    <row r="26" spans="1:34" s="7" customFormat="1" ht="30" customHeight="1" x14ac:dyDescent="0.25">
      <c r="A26" s="15"/>
      <c r="B26" s="8"/>
      <c r="C26" s="135">
        <v>19</v>
      </c>
      <c r="D26" s="135" t="s">
        <v>167</v>
      </c>
      <c r="E26" s="124">
        <f>IF(D26="","",IFERROR(SUMIF(tbManutencao[Manutenção],D26,tbManutencao[Valor])+ROW()/1000000,""))</f>
        <v>2.5999999999999998E-5</v>
      </c>
      <c r="F26" s="60"/>
      <c r="G26" s="60"/>
      <c r="H26" s="135">
        <v>19</v>
      </c>
      <c r="I26" s="135"/>
      <c r="J26" s="18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</row>
    <row r="27" spans="1:34" s="7" customFormat="1" ht="30" customHeight="1" x14ac:dyDescent="0.25">
      <c r="A27" s="15"/>
      <c r="B27" s="8"/>
      <c r="C27" s="135">
        <v>20</v>
      </c>
      <c r="D27" s="135" t="s">
        <v>168</v>
      </c>
      <c r="E27" s="124">
        <f>IF(D27="","",IFERROR(SUMIF(tbManutencao[Manutenção],D27,tbManutencao[Valor])+ROW()/1000000,""))</f>
        <v>2.6999999999999999E-5</v>
      </c>
      <c r="F27" s="60"/>
      <c r="G27" s="60"/>
      <c r="H27" s="135">
        <v>20</v>
      </c>
      <c r="I27" s="135"/>
      <c r="J27" s="18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</row>
    <row r="28" spans="1:34" s="7" customFormat="1" ht="30" customHeight="1" x14ac:dyDescent="0.25">
      <c r="A28" s="15"/>
      <c r="B28" s="8"/>
      <c r="C28" s="135">
        <v>21</v>
      </c>
      <c r="D28" s="135"/>
      <c r="E28" s="124" t="str">
        <f>IF(D28="","",IFERROR(SUMIF(tbManutencao[Manutenção],D28,tbManutencao[Valor])+ROW()/1000000,""))</f>
        <v/>
      </c>
      <c r="F28" s="60"/>
      <c r="G28" s="60"/>
      <c r="H28" s="135">
        <v>21</v>
      </c>
      <c r="I28" s="135"/>
      <c r="J28" s="18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</row>
    <row r="29" spans="1:34" s="7" customFormat="1" ht="30" customHeight="1" x14ac:dyDescent="0.25">
      <c r="A29" s="15"/>
      <c r="B29" s="8"/>
      <c r="C29" s="135">
        <v>22</v>
      </c>
      <c r="D29" s="135"/>
      <c r="E29" s="124" t="str">
        <f>IF(D29="","",IFERROR(SUMIF(tbManutencao[Manutenção],D29,tbManutencao[Valor])+ROW()/1000000,""))</f>
        <v/>
      </c>
      <c r="F29" s="60"/>
      <c r="G29" s="60"/>
      <c r="H29" s="135">
        <v>22</v>
      </c>
      <c r="I29" s="135"/>
      <c r="J29" s="18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</row>
    <row r="30" spans="1:34" s="7" customFormat="1" ht="30" customHeight="1" x14ac:dyDescent="0.25">
      <c r="A30" s="15"/>
      <c r="B30" s="8"/>
      <c r="C30" s="135">
        <v>23</v>
      </c>
      <c r="D30" s="135"/>
      <c r="E30" s="124" t="str">
        <f>IF(D30="","",IFERROR(SUMIF(tbManutencao[Manutenção],D30,tbManutencao[Valor])+ROW()/1000000,""))</f>
        <v/>
      </c>
      <c r="F30" s="60"/>
      <c r="G30" s="60"/>
      <c r="H30" s="135">
        <v>23</v>
      </c>
      <c r="I30" s="135"/>
      <c r="J30" s="18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</row>
    <row r="31" spans="1:34" s="7" customFormat="1" ht="30" customHeight="1" x14ac:dyDescent="0.25">
      <c r="A31" s="15"/>
      <c r="B31" s="8"/>
      <c r="C31" s="135">
        <v>24</v>
      </c>
      <c r="D31" s="135"/>
      <c r="E31" s="124" t="str">
        <f>IF(D31="","",IFERROR(SUMIF(tbManutencao[Manutenção],D31,tbManutencao[Valor])+ROW()/1000000,""))</f>
        <v/>
      </c>
      <c r="F31" s="60"/>
      <c r="G31" s="60"/>
      <c r="H31" s="135">
        <v>24</v>
      </c>
      <c r="I31" s="135"/>
      <c r="J31" s="18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</row>
    <row r="32" spans="1:34" s="7" customFormat="1" ht="30" customHeight="1" x14ac:dyDescent="0.25">
      <c r="A32" s="15"/>
      <c r="B32" s="8"/>
      <c r="C32" s="135">
        <v>25</v>
      </c>
      <c r="D32" s="135"/>
      <c r="E32" s="124" t="str">
        <f>IF(D32="","",IFERROR(SUMIF(tbManutencao[Manutenção],D32,tbManutencao[Valor])+ROW()/1000000,""))</f>
        <v/>
      </c>
      <c r="F32" s="60"/>
      <c r="G32" s="60"/>
      <c r="H32" s="135">
        <v>25</v>
      </c>
      <c r="I32" s="135"/>
      <c r="J32" s="18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</row>
    <row r="33" spans="1:34" s="7" customFormat="1" ht="30" customHeight="1" x14ac:dyDescent="0.25">
      <c r="A33" s="15"/>
      <c r="B33" s="8"/>
      <c r="C33" s="135">
        <v>26</v>
      </c>
      <c r="D33" s="135"/>
      <c r="E33" s="124" t="str">
        <f>IF(D33="","",IFERROR(SUMIF(tbManutencao[Manutenção],D33,tbManutencao[Valor])+ROW()/1000000,""))</f>
        <v/>
      </c>
      <c r="F33" s="60"/>
      <c r="G33" s="60"/>
      <c r="H33" s="135">
        <v>26</v>
      </c>
      <c r="I33" s="135"/>
      <c r="J33" s="18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</row>
    <row r="34" spans="1:34" s="7" customFormat="1" ht="30" customHeight="1" x14ac:dyDescent="0.25">
      <c r="A34" s="15"/>
      <c r="B34" s="8"/>
      <c r="C34" s="135">
        <v>27</v>
      </c>
      <c r="D34" s="135"/>
      <c r="E34" s="124" t="str">
        <f>IF(D34="","",IFERROR(SUMIF(tbManutencao[Manutenção],D34,tbManutencao[Valor])+ROW()/1000000,""))</f>
        <v/>
      </c>
      <c r="F34" s="60"/>
      <c r="G34" s="60"/>
      <c r="H34" s="135">
        <v>27</v>
      </c>
      <c r="I34" s="135"/>
      <c r="J34" s="18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</row>
    <row r="35" spans="1:34" s="7" customFormat="1" ht="30" customHeight="1" x14ac:dyDescent="0.25">
      <c r="A35" s="15"/>
      <c r="B35" s="8"/>
      <c r="C35" s="135">
        <v>28</v>
      </c>
      <c r="D35" s="135"/>
      <c r="E35" s="124" t="str">
        <f>IF(D35="","",IFERROR(SUMIF(tbManutencao[Manutenção],D35,tbManutencao[Valor])+ROW()/1000000,""))</f>
        <v/>
      </c>
      <c r="F35" s="60"/>
      <c r="G35" s="60"/>
      <c r="H35" s="135">
        <v>28</v>
      </c>
      <c r="I35" s="135"/>
      <c r="J35" s="18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</row>
    <row r="36" spans="1:34" s="7" customFormat="1" ht="30" customHeight="1" x14ac:dyDescent="0.25">
      <c r="A36" s="15"/>
      <c r="B36" s="8"/>
      <c r="C36" s="135">
        <v>29</v>
      </c>
      <c r="D36" s="135"/>
      <c r="E36" s="124" t="str">
        <f>IF(D36="","",IFERROR(SUMIF(tbManutencao[Manutenção],D36,tbManutencao[Valor])+ROW()/1000000,""))</f>
        <v/>
      </c>
      <c r="F36" s="60"/>
      <c r="G36" s="60"/>
      <c r="H36" s="135">
        <v>29</v>
      </c>
      <c r="I36" s="135"/>
      <c r="J36" s="18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</row>
    <row r="37" spans="1:34" s="7" customFormat="1" ht="30" customHeight="1" x14ac:dyDescent="0.25">
      <c r="A37" s="15"/>
      <c r="B37" s="8"/>
      <c r="C37" s="135">
        <v>30</v>
      </c>
      <c r="D37" s="135"/>
      <c r="E37" s="124" t="str">
        <f>IF(D37="","",IFERROR(SUMIF(tbManutencao[Manutenção],D37,tbManutencao[Valor])+ROW()/1000000,""))</f>
        <v/>
      </c>
      <c r="F37" s="60"/>
      <c r="G37" s="60"/>
      <c r="H37" s="135">
        <v>30</v>
      </c>
      <c r="I37" s="135"/>
      <c r="J37" s="18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</row>
    <row r="38" spans="1:34" s="7" customFormat="1" ht="30" customHeight="1" x14ac:dyDescent="0.25">
      <c r="A38" s="15"/>
      <c r="B38" s="8"/>
      <c r="C38" s="135">
        <v>31</v>
      </c>
      <c r="D38" s="135"/>
      <c r="E38" s="124" t="str">
        <f>IF(D38="","",IFERROR(SUMIF(tbManutencao[Manutenção],D38,tbManutencao[Valor])+ROW()/1000000,""))</f>
        <v/>
      </c>
      <c r="F38" s="60"/>
      <c r="G38" s="60"/>
      <c r="H38" s="135">
        <v>31</v>
      </c>
      <c r="I38" s="135"/>
      <c r="J38" s="18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</row>
    <row r="39" spans="1:34" s="7" customFormat="1" ht="30" customHeight="1" x14ac:dyDescent="0.25">
      <c r="A39" s="15"/>
      <c r="B39" s="8"/>
      <c r="C39" s="135">
        <v>32</v>
      </c>
      <c r="D39" s="135"/>
      <c r="E39" s="124" t="str">
        <f>IF(D39="","",IFERROR(SUMIF(tbManutencao[Manutenção],D39,tbManutencao[Valor])+ROW()/1000000,""))</f>
        <v/>
      </c>
      <c r="F39" s="60"/>
      <c r="G39" s="60"/>
      <c r="H39" s="135">
        <v>32</v>
      </c>
      <c r="I39" s="135"/>
      <c r="J39" s="18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</row>
    <row r="40" spans="1:34" s="7" customFormat="1" ht="30" customHeight="1" x14ac:dyDescent="0.25">
      <c r="A40" s="15"/>
      <c r="B40" s="8"/>
      <c r="C40" s="135">
        <v>33</v>
      </c>
      <c r="D40" s="135"/>
      <c r="E40" s="124" t="str">
        <f>IF(D40="","",IFERROR(SUMIF(tbManutencao[Manutenção],D40,tbManutencao[Valor])+ROW()/1000000,""))</f>
        <v/>
      </c>
      <c r="F40" s="60"/>
      <c r="G40" s="60"/>
      <c r="H40" s="135">
        <v>33</v>
      </c>
      <c r="I40" s="135"/>
      <c r="J40" s="18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</row>
    <row r="41" spans="1:34" s="7" customFormat="1" ht="30" customHeight="1" x14ac:dyDescent="0.25">
      <c r="A41" s="15"/>
      <c r="B41" s="8"/>
      <c r="C41" s="135">
        <v>34</v>
      </c>
      <c r="D41" s="135"/>
      <c r="E41" s="124" t="str">
        <f>IF(D41="","",IFERROR(SUMIF(tbManutencao[Manutenção],D41,tbManutencao[Valor])+ROW()/1000000,""))</f>
        <v/>
      </c>
      <c r="F41" s="60"/>
      <c r="G41" s="60"/>
      <c r="H41" s="135">
        <v>34</v>
      </c>
      <c r="I41" s="135"/>
      <c r="J41" s="18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</row>
    <row r="42" spans="1:34" s="7" customFormat="1" ht="30" customHeight="1" x14ac:dyDescent="0.25">
      <c r="A42" s="15"/>
      <c r="B42" s="8"/>
      <c r="C42" s="135">
        <v>35</v>
      </c>
      <c r="D42" s="135"/>
      <c r="E42" s="124" t="str">
        <f>IF(D42="","",IFERROR(SUMIF(tbManutencao[Manutenção],D42,tbManutencao[Valor])+ROW()/1000000,""))</f>
        <v/>
      </c>
      <c r="F42" s="60"/>
      <c r="G42" s="60"/>
      <c r="H42" s="135">
        <v>35</v>
      </c>
      <c r="I42" s="135"/>
      <c r="J42" s="18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</row>
    <row r="43" spans="1:34" s="7" customFormat="1" ht="30" customHeight="1" x14ac:dyDescent="0.25">
      <c r="A43" s="15"/>
      <c r="B43" s="8"/>
      <c r="C43" s="135">
        <v>36</v>
      </c>
      <c r="D43" s="135"/>
      <c r="E43" s="124" t="str">
        <f>IF(D43="","",IFERROR(SUMIF(tbManutencao[Manutenção],D43,tbManutencao[Valor])+ROW()/1000000,""))</f>
        <v/>
      </c>
      <c r="F43" s="60"/>
      <c r="G43" s="60"/>
      <c r="H43" s="135">
        <v>36</v>
      </c>
      <c r="I43" s="135"/>
      <c r="J43" s="18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</row>
    <row r="44" spans="1:34" s="7" customFormat="1" ht="30" customHeight="1" x14ac:dyDescent="0.25">
      <c r="A44" s="15"/>
      <c r="B44" s="8"/>
      <c r="C44" s="135">
        <v>37</v>
      </c>
      <c r="D44" s="135"/>
      <c r="E44" s="124" t="str">
        <f>IF(D44="","",IFERROR(SUMIF(tbManutencao[Manutenção],D44,tbManutencao[Valor])+ROW()/1000000,""))</f>
        <v/>
      </c>
      <c r="F44" s="60"/>
      <c r="G44" s="60"/>
      <c r="H44" s="135">
        <v>37</v>
      </c>
      <c r="I44" s="135"/>
      <c r="J44" s="18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</row>
    <row r="45" spans="1:34" s="7" customFormat="1" ht="30" customHeight="1" x14ac:dyDescent="0.25">
      <c r="A45" s="15"/>
      <c r="B45" s="8"/>
      <c r="C45" s="135">
        <v>38</v>
      </c>
      <c r="D45" s="135"/>
      <c r="E45" s="124" t="str">
        <f>IF(D45="","",IFERROR(SUMIF(tbManutencao[Manutenção],D45,tbManutencao[Valor])+ROW()/1000000,""))</f>
        <v/>
      </c>
      <c r="F45" s="60"/>
      <c r="G45" s="60"/>
      <c r="H45" s="135">
        <v>38</v>
      </c>
      <c r="I45" s="135"/>
      <c r="J45" s="18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</row>
    <row r="46" spans="1:34" s="7" customFormat="1" ht="30" customHeight="1" x14ac:dyDescent="0.25">
      <c r="A46" s="15"/>
      <c r="B46" s="8"/>
      <c r="C46" s="135">
        <v>39</v>
      </c>
      <c r="D46" s="135"/>
      <c r="E46" s="124" t="str">
        <f>IF(D46="","",IFERROR(SUMIF(tbManutencao[Manutenção],D46,tbManutencao[Valor])+ROW()/1000000,""))</f>
        <v/>
      </c>
      <c r="F46" s="60"/>
      <c r="G46" s="60"/>
      <c r="H46" s="135">
        <v>39</v>
      </c>
      <c r="I46" s="135"/>
      <c r="J46" s="18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</row>
    <row r="47" spans="1:34" s="7" customFormat="1" ht="30" customHeight="1" x14ac:dyDescent="0.25">
      <c r="A47" s="15"/>
      <c r="B47" s="8"/>
      <c r="C47" s="135">
        <v>40</v>
      </c>
      <c r="D47" s="135"/>
      <c r="E47" s="124" t="str">
        <f>IF(D47="","",IFERROR(SUMIF(tbManutencao[Manutenção],D47,tbManutencao[Valor])+ROW()/1000000,""))</f>
        <v/>
      </c>
      <c r="F47" s="60"/>
      <c r="G47" s="60"/>
      <c r="H47" s="135">
        <v>40</v>
      </c>
      <c r="I47" s="135"/>
      <c r="J47" s="18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</row>
    <row r="48" spans="1:34" s="7" customFormat="1" ht="30" customHeight="1" x14ac:dyDescent="0.25">
      <c r="A48" s="15"/>
      <c r="B48" s="8"/>
      <c r="C48" s="135">
        <v>41</v>
      </c>
      <c r="D48" s="135"/>
      <c r="E48" s="124" t="str">
        <f>IF(D48="","",IFERROR(SUMIF(tbManutencao[Manutenção],D48,tbManutencao[Valor])+ROW()/1000000,""))</f>
        <v/>
      </c>
      <c r="F48" s="60"/>
      <c r="G48" s="60"/>
      <c r="H48" s="135">
        <v>41</v>
      </c>
      <c r="I48" s="135"/>
      <c r="J48" s="18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</row>
    <row r="49" spans="1:34" s="7" customFormat="1" ht="30" customHeight="1" x14ac:dyDescent="0.25">
      <c r="A49" s="15"/>
      <c r="B49" s="8"/>
      <c r="C49" s="135">
        <v>42</v>
      </c>
      <c r="D49" s="135"/>
      <c r="E49" s="124" t="str">
        <f>IF(D49="","",IFERROR(SUMIF(tbManutencao[Manutenção],D49,tbManutencao[Valor])+ROW()/1000000,""))</f>
        <v/>
      </c>
      <c r="F49" s="60"/>
      <c r="G49" s="60"/>
      <c r="H49" s="135">
        <v>42</v>
      </c>
      <c r="I49" s="135"/>
      <c r="J49" s="18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</row>
    <row r="50" spans="1:34" s="7" customFormat="1" ht="30" customHeight="1" x14ac:dyDescent="0.25">
      <c r="A50" s="15"/>
      <c r="B50" s="8"/>
      <c r="C50" s="135">
        <v>43</v>
      </c>
      <c r="D50" s="135"/>
      <c r="E50" s="124" t="str">
        <f>IF(D50="","",IFERROR(SUMIF(tbManutencao[Manutenção],D50,tbManutencao[Valor])+ROW()/1000000,""))</f>
        <v/>
      </c>
      <c r="F50" s="60"/>
      <c r="G50" s="60"/>
      <c r="H50" s="135">
        <v>43</v>
      </c>
      <c r="I50" s="135"/>
      <c r="J50" s="18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</row>
    <row r="51" spans="1:34" s="7" customFormat="1" ht="30" customHeight="1" x14ac:dyDescent="0.25">
      <c r="A51" s="15"/>
      <c r="B51" s="8"/>
      <c r="C51" s="135">
        <v>44</v>
      </c>
      <c r="D51" s="135"/>
      <c r="E51" s="124" t="str">
        <f>IF(D51="","",IFERROR(SUMIF(tbManutencao[Manutenção],D51,tbManutencao[Valor])+ROW()/1000000,""))</f>
        <v/>
      </c>
      <c r="F51" s="60"/>
      <c r="G51" s="60"/>
      <c r="H51" s="135">
        <v>44</v>
      </c>
      <c r="I51" s="135"/>
      <c r="J51" s="18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</row>
    <row r="52" spans="1:34" s="7" customFormat="1" ht="30" customHeight="1" x14ac:dyDescent="0.25">
      <c r="A52" s="15"/>
      <c r="B52" s="8"/>
      <c r="C52" s="135">
        <v>45</v>
      </c>
      <c r="D52" s="135"/>
      <c r="E52" s="124" t="str">
        <f>IF(D52="","",IFERROR(SUMIF(tbManutencao[Manutenção],D52,tbManutencao[Valor])+ROW()/1000000,""))</f>
        <v/>
      </c>
      <c r="F52" s="60"/>
      <c r="G52" s="60"/>
      <c r="H52" s="135">
        <v>45</v>
      </c>
      <c r="I52" s="135"/>
      <c r="J52" s="18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</row>
    <row r="53" spans="1:34" s="7" customFormat="1" ht="30" customHeight="1" x14ac:dyDescent="0.25">
      <c r="A53" s="15"/>
      <c r="B53" s="8"/>
      <c r="C53" s="135">
        <v>46</v>
      </c>
      <c r="D53" s="135"/>
      <c r="E53" s="124" t="str">
        <f>IF(D53="","",IFERROR(SUMIF(tbManutencao[Manutenção],D53,tbManutencao[Valor])+ROW()/1000000,""))</f>
        <v/>
      </c>
      <c r="F53" s="60"/>
      <c r="G53" s="60"/>
      <c r="H53" s="135">
        <v>46</v>
      </c>
      <c r="I53" s="135"/>
      <c r="J53" s="18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</row>
    <row r="54" spans="1:34" s="7" customFormat="1" ht="30" customHeight="1" x14ac:dyDescent="0.25">
      <c r="A54" s="15"/>
      <c r="B54" s="8"/>
      <c r="C54" s="135">
        <v>47</v>
      </c>
      <c r="D54" s="135"/>
      <c r="E54" s="124" t="str">
        <f>IF(D54="","",IFERROR(SUMIF(tbManutencao[Manutenção],D54,tbManutencao[Valor])+ROW()/1000000,""))</f>
        <v/>
      </c>
      <c r="F54" s="60"/>
      <c r="G54" s="60"/>
      <c r="H54" s="135">
        <v>47</v>
      </c>
      <c r="I54" s="135"/>
      <c r="J54" s="18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</row>
    <row r="55" spans="1:34" s="7" customFormat="1" ht="30" customHeight="1" x14ac:dyDescent="0.25">
      <c r="A55" s="15"/>
      <c r="B55" s="8"/>
      <c r="C55" s="135">
        <v>48</v>
      </c>
      <c r="D55" s="135"/>
      <c r="E55" s="124" t="str">
        <f>IF(D55="","",IFERROR(SUMIF(tbManutencao[Manutenção],D55,tbManutencao[Valor])+ROW()/1000000,""))</f>
        <v/>
      </c>
      <c r="F55" s="60"/>
      <c r="G55" s="60"/>
      <c r="H55" s="135">
        <v>48</v>
      </c>
      <c r="I55" s="135"/>
      <c r="J55" s="18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</row>
    <row r="56" spans="1:34" s="7" customFormat="1" ht="30" customHeight="1" x14ac:dyDescent="0.25">
      <c r="A56" s="15"/>
      <c r="B56" s="8"/>
      <c r="C56" s="135">
        <v>49</v>
      </c>
      <c r="D56" s="135"/>
      <c r="E56" s="124" t="str">
        <f>IF(D56="","",IFERROR(SUMIF(tbManutencao[Manutenção],D56,tbManutencao[Valor])+ROW()/1000000,""))</f>
        <v/>
      </c>
      <c r="F56" s="60"/>
      <c r="G56" s="60"/>
      <c r="H56" s="135">
        <v>49</v>
      </c>
      <c r="I56" s="135"/>
      <c r="J56" s="18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</row>
    <row r="57" spans="1:34" s="7" customFormat="1" ht="30" customHeight="1" x14ac:dyDescent="0.25">
      <c r="A57" s="15"/>
      <c r="B57" s="8"/>
      <c r="C57" s="135">
        <v>50</v>
      </c>
      <c r="D57" s="135"/>
      <c r="E57" s="124" t="str">
        <f>IF(D57="","",IFERROR(SUMIF(tbManutencao[Manutenção],D57,tbManutencao[Valor])+ROW()/1000000,""))</f>
        <v/>
      </c>
      <c r="F57" s="60"/>
      <c r="G57" s="60"/>
      <c r="H57" s="135">
        <v>50</v>
      </c>
      <c r="I57" s="135"/>
      <c r="J57" s="18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</row>
    <row r="58" spans="1:34" ht="30" customHeight="1" x14ac:dyDescent="0.25">
      <c r="C58" s="60"/>
      <c r="D58" s="60"/>
      <c r="E58" s="60"/>
      <c r="F58" s="60"/>
      <c r="G58" s="60"/>
      <c r="H58" s="135">
        <v>51</v>
      </c>
      <c r="I58" s="135"/>
    </row>
    <row r="59" spans="1:34" ht="30" customHeight="1" x14ac:dyDescent="0.25">
      <c r="C59" s="60"/>
      <c r="D59" s="60"/>
      <c r="E59" s="60"/>
      <c r="F59" s="60"/>
      <c r="G59" s="60"/>
      <c r="H59" s="135">
        <v>52</v>
      </c>
      <c r="I59" s="135"/>
    </row>
    <row r="60" spans="1:34" ht="30" customHeight="1" x14ac:dyDescent="0.25">
      <c r="C60" s="60"/>
      <c r="D60" s="60"/>
      <c r="E60" s="60"/>
      <c r="F60" s="60"/>
      <c r="G60" s="60"/>
      <c r="H60" s="135">
        <v>53</v>
      </c>
      <c r="I60" s="135"/>
    </row>
    <row r="61" spans="1:34" ht="30" customHeight="1" x14ac:dyDescent="0.25">
      <c r="C61" s="60"/>
      <c r="D61" s="60"/>
      <c r="E61" s="60"/>
      <c r="F61" s="60"/>
      <c r="G61" s="60"/>
      <c r="H61" s="135">
        <v>54</v>
      </c>
      <c r="I61" s="135"/>
    </row>
    <row r="62" spans="1:34" ht="30" customHeight="1" x14ac:dyDescent="0.25">
      <c r="C62" s="60"/>
      <c r="D62" s="60"/>
      <c r="E62" s="60"/>
      <c r="F62" s="60"/>
      <c r="G62" s="60"/>
      <c r="H62" s="135">
        <v>55</v>
      </c>
      <c r="I62" s="135"/>
    </row>
    <row r="63" spans="1:34" ht="30" customHeight="1" x14ac:dyDescent="0.25">
      <c r="C63" s="60"/>
      <c r="D63" s="60"/>
      <c r="E63" s="60"/>
      <c r="F63" s="60"/>
      <c r="G63" s="60"/>
      <c r="H63" s="135">
        <v>56</v>
      </c>
      <c r="I63" s="135"/>
    </row>
    <row r="64" spans="1:34" ht="30" customHeight="1" x14ac:dyDescent="0.25">
      <c r="C64" s="60"/>
      <c r="D64" s="60"/>
      <c r="E64" s="60"/>
      <c r="F64" s="60"/>
      <c r="G64" s="60"/>
      <c r="H64" s="135">
        <v>57</v>
      </c>
      <c r="I64" s="135"/>
    </row>
    <row r="65" spans="3:9" ht="30" customHeight="1" x14ac:dyDescent="0.25">
      <c r="C65" s="60"/>
      <c r="D65" s="60"/>
      <c r="E65" s="60"/>
      <c r="F65" s="60"/>
      <c r="G65" s="60"/>
      <c r="H65" s="135">
        <v>58</v>
      </c>
      <c r="I65" s="135"/>
    </row>
    <row r="66" spans="3:9" ht="30" customHeight="1" x14ac:dyDescent="0.25">
      <c r="C66" s="60"/>
      <c r="D66" s="60"/>
      <c r="E66" s="60"/>
      <c r="F66" s="60"/>
      <c r="G66" s="60"/>
      <c r="H66" s="135">
        <v>59</v>
      </c>
      <c r="I66" s="135"/>
    </row>
    <row r="67" spans="3:9" ht="30" customHeight="1" x14ac:dyDescent="0.25">
      <c r="C67" s="60"/>
      <c r="D67" s="60"/>
      <c r="E67" s="60"/>
      <c r="F67" s="60"/>
      <c r="G67" s="60"/>
      <c r="H67" s="135">
        <v>60</v>
      </c>
      <c r="I67" s="135"/>
    </row>
    <row r="68" spans="3:9" ht="30" customHeight="1" x14ac:dyDescent="0.25">
      <c r="C68" s="60"/>
      <c r="D68" s="60"/>
      <c r="E68" s="60"/>
      <c r="F68" s="60"/>
      <c r="G68" s="60"/>
      <c r="H68" s="135">
        <v>61</v>
      </c>
      <c r="I68" s="135"/>
    </row>
    <row r="69" spans="3:9" ht="30" customHeight="1" x14ac:dyDescent="0.25">
      <c r="C69" s="60"/>
      <c r="D69" s="60"/>
      <c r="E69" s="60"/>
      <c r="F69" s="60"/>
      <c r="G69" s="60"/>
      <c r="H69" s="135">
        <v>62</v>
      </c>
      <c r="I69" s="135"/>
    </row>
    <row r="70" spans="3:9" ht="30" customHeight="1" x14ac:dyDescent="0.25">
      <c r="C70" s="60"/>
      <c r="D70" s="60"/>
      <c r="E70" s="60"/>
      <c r="F70" s="60"/>
      <c r="G70" s="60"/>
      <c r="H70" s="135">
        <v>63</v>
      </c>
      <c r="I70" s="135"/>
    </row>
    <row r="71" spans="3:9" ht="30" customHeight="1" x14ac:dyDescent="0.25">
      <c r="C71" s="60"/>
      <c r="D71" s="60"/>
      <c r="E71" s="60"/>
      <c r="F71" s="60"/>
      <c r="G71" s="60"/>
      <c r="H71" s="135">
        <v>64</v>
      </c>
      <c r="I71" s="135"/>
    </row>
    <row r="72" spans="3:9" ht="30" customHeight="1" x14ac:dyDescent="0.25">
      <c r="C72" s="60"/>
      <c r="D72" s="60"/>
      <c r="E72" s="60"/>
      <c r="F72" s="60"/>
      <c r="G72" s="60"/>
      <c r="H72" s="135">
        <v>65</v>
      </c>
      <c r="I72" s="135"/>
    </row>
    <row r="73" spans="3:9" ht="30" customHeight="1" x14ac:dyDescent="0.25">
      <c r="C73" s="60"/>
      <c r="D73" s="60"/>
      <c r="E73" s="60"/>
      <c r="F73" s="60"/>
      <c r="G73" s="60"/>
      <c r="H73" s="135">
        <v>66</v>
      </c>
      <c r="I73" s="135"/>
    </row>
    <row r="74" spans="3:9" ht="30" customHeight="1" x14ac:dyDescent="0.25">
      <c r="C74" s="60"/>
      <c r="D74" s="60"/>
      <c r="E74" s="60"/>
      <c r="F74" s="60"/>
      <c r="G74" s="60"/>
      <c r="H74" s="135">
        <v>67</v>
      </c>
      <c r="I74" s="135"/>
    </row>
    <row r="75" spans="3:9" ht="30" customHeight="1" x14ac:dyDescent="0.25">
      <c r="C75" s="60"/>
      <c r="D75" s="60"/>
      <c r="E75" s="60"/>
      <c r="F75" s="60"/>
      <c r="G75" s="60"/>
      <c r="H75" s="135">
        <v>68</v>
      </c>
      <c r="I75" s="135"/>
    </row>
    <row r="76" spans="3:9" ht="30" customHeight="1" x14ac:dyDescent="0.25">
      <c r="C76" s="60"/>
      <c r="D76" s="60"/>
      <c r="E76" s="60"/>
      <c r="F76" s="60"/>
      <c r="G76" s="60"/>
      <c r="H76" s="135">
        <v>69</v>
      </c>
      <c r="I76" s="135"/>
    </row>
    <row r="77" spans="3:9" ht="30" customHeight="1" x14ac:dyDescent="0.25">
      <c r="C77" s="60"/>
      <c r="D77" s="60"/>
      <c r="E77" s="60"/>
      <c r="F77" s="60"/>
      <c r="G77" s="60"/>
      <c r="H77" s="135">
        <v>70</v>
      </c>
      <c r="I77" s="135"/>
    </row>
    <row r="78" spans="3:9" ht="30" customHeight="1" x14ac:dyDescent="0.25">
      <c r="C78" s="60"/>
      <c r="D78" s="60"/>
      <c r="E78" s="60"/>
      <c r="F78" s="60"/>
      <c r="G78" s="60"/>
      <c r="H78" s="135">
        <v>71</v>
      </c>
      <c r="I78" s="135"/>
    </row>
    <row r="79" spans="3:9" ht="30" customHeight="1" x14ac:dyDescent="0.25">
      <c r="C79" s="60"/>
      <c r="D79" s="60"/>
      <c r="E79" s="60"/>
      <c r="F79" s="60"/>
      <c r="G79" s="60"/>
      <c r="H79" s="135">
        <v>72</v>
      </c>
      <c r="I79" s="135"/>
    </row>
    <row r="80" spans="3:9" ht="30" customHeight="1" x14ac:dyDescent="0.25">
      <c r="C80" s="60"/>
      <c r="D80" s="60"/>
      <c r="E80" s="60"/>
      <c r="F80" s="60"/>
      <c r="G80" s="60"/>
      <c r="H80" s="135">
        <v>73</v>
      </c>
      <c r="I80" s="135"/>
    </row>
    <row r="81" spans="3:9" ht="30" customHeight="1" x14ac:dyDescent="0.25">
      <c r="C81" s="60"/>
      <c r="D81" s="60"/>
      <c r="E81" s="60"/>
      <c r="F81" s="60"/>
      <c r="G81" s="60"/>
      <c r="H81" s="135">
        <v>74</v>
      </c>
      <c r="I81" s="135"/>
    </row>
    <row r="82" spans="3:9" ht="30" customHeight="1" x14ac:dyDescent="0.25">
      <c r="C82" s="60"/>
      <c r="D82" s="60"/>
      <c r="E82" s="60"/>
      <c r="F82" s="60"/>
      <c r="G82" s="60"/>
      <c r="H82" s="135">
        <v>75</v>
      </c>
      <c r="I82" s="135"/>
    </row>
    <row r="83" spans="3:9" ht="30" customHeight="1" x14ac:dyDescent="0.25">
      <c r="C83" s="60"/>
      <c r="D83" s="60"/>
      <c r="E83" s="60"/>
      <c r="F83" s="60"/>
      <c r="G83" s="60"/>
      <c r="H83" s="135">
        <v>76</v>
      </c>
      <c r="I83" s="135"/>
    </row>
    <row r="84" spans="3:9" ht="30" customHeight="1" x14ac:dyDescent="0.25">
      <c r="C84" s="60"/>
      <c r="D84" s="60"/>
      <c r="E84" s="60"/>
      <c r="F84" s="60"/>
      <c r="G84" s="60"/>
      <c r="H84" s="135">
        <v>77</v>
      </c>
      <c r="I84" s="135"/>
    </row>
    <row r="85" spans="3:9" ht="30" customHeight="1" x14ac:dyDescent="0.25">
      <c r="C85" s="60"/>
      <c r="D85" s="60"/>
      <c r="E85" s="60"/>
      <c r="F85" s="60"/>
      <c r="G85" s="60"/>
      <c r="H85" s="135">
        <v>78</v>
      </c>
      <c r="I85" s="135"/>
    </row>
    <row r="86" spans="3:9" ht="30" customHeight="1" x14ac:dyDescent="0.25">
      <c r="C86" s="60"/>
      <c r="D86" s="60"/>
      <c r="E86" s="60"/>
      <c r="F86" s="60"/>
      <c r="G86" s="60"/>
      <c r="H86" s="135">
        <v>79</v>
      </c>
      <c r="I86" s="135"/>
    </row>
    <row r="87" spans="3:9" ht="30" customHeight="1" x14ac:dyDescent="0.25">
      <c r="C87" s="60"/>
      <c r="D87" s="60"/>
      <c r="E87" s="60"/>
      <c r="F87" s="60"/>
      <c r="G87" s="60"/>
      <c r="H87" s="135">
        <v>80</v>
      </c>
      <c r="I87" s="135"/>
    </row>
    <row r="88" spans="3:9" ht="30" customHeight="1" x14ac:dyDescent="0.25">
      <c r="C88" s="60"/>
      <c r="D88" s="60"/>
      <c r="E88" s="60"/>
      <c r="F88" s="60"/>
      <c r="G88" s="60"/>
      <c r="H88" s="135">
        <v>81</v>
      </c>
      <c r="I88" s="135"/>
    </row>
    <row r="89" spans="3:9" ht="30" customHeight="1" x14ac:dyDescent="0.25">
      <c r="C89" s="60"/>
      <c r="D89" s="60"/>
      <c r="E89" s="60"/>
      <c r="F89" s="60"/>
      <c r="G89" s="60"/>
      <c r="H89" s="135">
        <v>82</v>
      </c>
      <c r="I89" s="135"/>
    </row>
    <row r="90" spans="3:9" ht="30" customHeight="1" x14ac:dyDescent="0.25">
      <c r="C90" s="60"/>
      <c r="D90" s="60"/>
      <c r="E90" s="60"/>
      <c r="F90" s="60"/>
      <c r="G90" s="60"/>
      <c r="H90" s="135">
        <v>83</v>
      </c>
      <c r="I90" s="135"/>
    </row>
    <row r="91" spans="3:9" ht="30" customHeight="1" x14ac:dyDescent="0.25">
      <c r="C91" s="60"/>
      <c r="D91" s="60"/>
      <c r="E91" s="60"/>
      <c r="F91" s="60"/>
      <c r="G91" s="60"/>
      <c r="H91" s="135">
        <v>84</v>
      </c>
      <c r="I91" s="135"/>
    </row>
    <row r="92" spans="3:9" ht="30" customHeight="1" x14ac:dyDescent="0.25">
      <c r="C92" s="60"/>
      <c r="D92" s="60"/>
      <c r="E92" s="60"/>
      <c r="F92" s="60"/>
      <c r="G92" s="60"/>
      <c r="H92" s="135">
        <v>85</v>
      </c>
      <c r="I92" s="135"/>
    </row>
    <row r="93" spans="3:9" ht="30" customHeight="1" x14ac:dyDescent="0.25">
      <c r="C93" s="60"/>
      <c r="D93" s="60"/>
      <c r="E93" s="60"/>
      <c r="F93" s="60"/>
      <c r="G93" s="60"/>
      <c r="H93" s="135">
        <v>86</v>
      </c>
      <c r="I93" s="135"/>
    </row>
    <row r="94" spans="3:9" ht="30" customHeight="1" x14ac:dyDescent="0.25">
      <c r="C94" s="60"/>
      <c r="D94" s="60"/>
      <c r="E94" s="60"/>
      <c r="F94" s="60"/>
      <c r="G94" s="60"/>
      <c r="H94" s="135">
        <v>87</v>
      </c>
      <c r="I94" s="135"/>
    </row>
    <row r="95" spans="3:9" ht="30" customHeight="1" x14ac:dyDescent="0.25">
      <c r="C95" s="60"/>
      <c r="D95" s="60"/>
      <c r="E95" s="60"/>
      <c r="F95" s="60"/>
      <c r="G95" s="60"/>
      <c r="H95" s="135">
        <v>88</v>
      </c>
      <c r="I95" s="135"/>
    </row>
    <row r="96" spans="3:9" ht="30" customHeight="1" x14ac:dyDescent="0.25">
      <c r="C96" s="60"/>
      <c r="D96" s="60"/>
      <c r="E96" s="60"/>
      <c r="F96" s="60"/>
      <c r="G96" s="60"/>
      <c r="H96" s="135">
        <v>89</v>
      </c>
      <c r="I96" s="135"/>
    </row>
    <row r="97" spans="3:9" ht="30" customHeight="1" x14ac:dyDescent="0.25">
      <c r="C97" s="60"/>
      <c r="D97" s="60"/>
      <c r="E97" s="60"/>
      <c r="F97" s="60"/>
      <c r="G97" s="60"/>
      <c r="H97" s="135">
        <v>90</v>
      </c>
      <c r="I97" s="135"/>
    </row>
    <row r="98" spans="3:9" ht="30" customHeight="1" x14ac:dyDescent="0.25">
      <c r="C98" s="60"/>
      <c r="D98" s="60"/>
      <c r="E98" s="60"/>
      <c r="F98" s="60"/>
      <c r="G98" s="60"/>
      <c r="H98" s="135">
        <v>91</v>
      </c>
      <c r="I98" s="135"/>
    </row>
    <row r="99" spans="3:9" ht="30" customHeight="1" x14ac:dyDescent="0.25">
      <c r="C99" s="60"/>
      <c r="D99" s="60"/>
      <c r="E99" s="60"/>
      <c r="F99" s="60"/>
      <c r="G99" s="60"/>
      <c r="H99" s="135">
        <v>92</v>
      </c>
      <c r="I99" s="135"/>
    </row>
    <row r="100" spans="3:9" ht="30" customHeight="1" x14ac:dyDescent="0.25">
      <c r="C100" s="60"/>
      <c r="D100" s="60"/>
      <c r="E100" s="60"/>
      <c r="F100" s="60"/>
      <c r="G100" s="60"/>
      <c r="H100" s="135">
        <v>93</v>
      </c>
      <c r="I100" s="135"/>
    </row>
    <row r="101" spans="3:9" ht="30" customHeight="1" x14ac:dyDescent="0.25">
      <c r="C101" s="60"/>
      <c r="D101" s="60"/>
      <c r="E101" s="60"/>
      <c r="F101" s="60"/>
      <c r="G101" s="60"/>
      <c r="H101" s="135">
        <v>94</v>
      </c>
      <c r="I101" s="135"/>
    </row>
    <row r="102" spans="3:9" ht="30" customHeight="1" x14ac:dyDescent="0.25">
      <c r="C102" s="60"/>
      <c r="D102" s="60"/>
      <c r="E102" s="60"/>
      <c r="F102" s="60"/>
      <c r="G102" s="60"/>
      <c r="H102" s="135">
        <v>95</v>
      </c>
      <c r="I102" s="135"/>
    </row>
    <row r="103" spans="3:9" ht="30" customHeight="1" x14ac:dyDescent="0.25">
      <c r="C103" s="60"/>
      <c r="D103" s="60"/>
      <c r="E103" s="60"/>
      <c r="F103" s="60"/>
      <c r="G103" s="60"/>
      <c r="H103" s="135">
        <v>96</v>
      </c>
      <c r="I103" s="135"/>
    </row>
    <row r="104" spans="3:9" ht="30" customHeight="1" x14ac:dyDescent="0.25">
      <c r="C104" s="60"/>
      <c r="D104" s="60"/>
      <c r="E104" s="60"/>
      <c r="F104" s="60"/>
      <c r="G104" s="60"/>
      <c r="H104" s="135">
        <v>97</v>
      </c>
      <c r="I104" s="135"/>
    </row>
    <row r="105" spans="3:9" ht="30" customHeight="1" x14ac:dyDescent="0.25">
      <c r="C105" s="60"/>
      <c r="D105" s="60"/>
      <c r="E105" s="60"/>
      <c r="F105" s="60"/>
      <c r="G105" s="60"/>
      <c r="H105" s="135">
        <v>98</v>
      </c>
      <c r="I105" s="135"/>
    </row>
    <row r="106" spans="3:9" ht="30" customHeight="1" x14ac:dyDescent="0.25">
      <c r="C106" s="60"/>
      <c r="D106" s="60"/>
      <c r="E106" s="60"/>
      <c r="F106" s="60"/>
      <c r="G106" s="60"/>
      <c r="H106" s="135">
        <v>99</v>
      </c>
      <c r="I106" s="135"/>
    </row>
    <row r="107" spans="3:9" ht="30" customHeight="1" x14ac:dyDescent="0.25">
      <c r="C107" s="60"/>
      <c r="D107" s="60"/>
      <c r="E107" s="60"/>
      <c r="F107" s="60"/>
      <c r="G107" s="60"/>
      <c r="H107" s="135">
        <v>100</v>
      </c>
      <c r="I107" s="135"/>
    </row>
  </sheetData>
  <sheetProtection password="9084" sheet="1" objects="1" scenarios="1"/>
  <mergeCells count="2">
    <mergeCell ref="C6:D6"/>
    <mergeCell ref="H6:I6"/>
  </mergeCell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ilha1"/>
  <dimension ref="A1:AC508"/>
  <sheetViews>
    <sheetView showGridLines="0" zoomScaleNormal="100" workbookViewId="0">
      <selection activeCell="O8" activeCellId="1" sqref="B8:L9 O8:O9"/>
    </sheetView>
  </sheetViews>
  <sheetFormatPr defaultRowHeight="15" customHeight="1" x14ac:dyDescent="0.25"/>
  <cols>
    <col min="1" max="1" width="2.7109375" style="15" customWidth="1"/>
    <col min="2" max="2" width="15" style="8" bestFit="1" customWidth="1"/>
    <col min="3" max="3" width="17.5703125" style="8" bestFit="1" customWidth="1"/>
    <col min="4" max="4" width="20.42578125" style="8" bestFit="1" customWidth="1"/>
    <col min="5" max="5" width="16.42578125" style="8" customWidth="1"/>
    <col min="6" max="6" width="18.42578125" style="8" bestFit="1" customWidth="1"/>
    <col min="7" max="7" width="13.7109375" style="8" customWidth="1"/>
    <col min="8" max="8" width="10.85546875" style="8" customWidth="1"/>
    <col min="9" max="9" width="13.42578125" style="8" customWidth="1"/>
    <col min="10" max="10" width="11.85546875" style="8" customWidth="1"/>
    <col min="11" max="11" width="13.140625" style="8" customWidth="1"/>
    <col min="12" max="12" width="13.28515625" style="8" customWidth="1"/>
    <col min="13" max="13" width="23.140625" style="8" bestFit="1" customWidth="1"/>
    <col min="14" max="15" width="10.7109375" style="8" customWidth="1"/>
    <col min="16" max="16" width="19.7109375" style="8" bestFit="1" customWidth="1"/>
    <col min="17" max="21" width="9.140625" style="8" hidden="1" customWidth="1"/>
    <col min="22" max="16384" width="9.140625" style="8"/>
  </cols>
  <sheetData>
    <row r="1" spans="1:29" s="25" customFormat="1" ht="30" customHeight="1" x14ac:dyDescent="0.25"/>
    <row r="2" spans="1:29" s="27" customFormat="1" ht="24.95" customHeight="1" x14ac:dyDescent="0.25"/>
    <row r="3" spans="1:29" s="15" customFormat="1" ht="20.100000000000001" customHeight="1" x14ac:dyDescent="0.25"/>
    <row r="4" spans="1:29" s="7" customFormat="1" ht="21.6" customHeight="1" x14ac:dyDescent="0.25">
      <c r="A4" s="15"/>
      <c r="B4" s="77" t="s">
        <v>97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5"/>
      <c r="X4" s="6"/>
      <c r="Y4" s="5"/>
      <c r="Z4" s="5"/>
      <c r="AA4" s="5"/>
      <c r="AB4" s="5"/>
      <c r="AC4" s="5"/>
    </row>
    <row r="5" spans="1:29" x14ac:dyDescent="0.25">
      <c r="C5" s="7"/>
    </row>
    <row r="6" spans="1:29" s="60" customFormat="1" ht="30" customHeight="1" x14ac:dyDescent="0.25">
      <c r="A6" s="59"/>
      <c r="B6" s="112" t="s">
        <v>146</v>
      </c>
      <c r="C6" s="113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</row>
    <row r="7" spans="1:29" ht="30" customHeight="1" x14ac:dyDescent="0.25">
      <c r="B7" s="76" t="s">
        <v>6</v>
      </c>
      <c r="C7" s="73" t="s">
        <v>98</v>
      </c>
      <c r="D7" s="73" t="s">
        <v>104</v>
      </c>
      <c r="E7" s="73" t="s">
        <v>13</v>
      </c>
      <c r="F7" s="73" t="s">
        <v>99</v>
      </c>
      <c r="G7" s="73" t="s">
        <v>14</v>
      </c>
      <c r="H7" s="73" t="s">
        <v>121</v>
      </c>
      <c r="I7" s="76" t="s">
        <v>100</v>
      </c>
      <c r="J7" s="76" t="s">
        <v>101</v>
      </c>
      <c r="K7" s="76" t="s">
        <v>105</v>
      </c>
      <c r="L7" s="76" t="s">
        <v>106</v>
      </c>
      <c r="M7" s="126" t="s">
        <v>103</v>
      </c>
      <c r="N7" s="76" t="s">
        <v>110</v>
      </c>
      <c r="O7" s="76" t="s">
        <v>149</v>
      </c>
      <c r="P7" s="83" t="s">
        <v>123</v>
      </c>
      <c r="Q7" s="83" t="s">
        <v>113</v>
      </c>
      <c r="R7" s="83" t="s">
        <v>114</v>
      </c>
      <c r="S7" s="83" t="s">
        <v>115</v>
      </c>
      <c r="T7" s="83" t="s">
        <v>116</v>
      </c>
      <c r="U7" s="127" t="s">
        <v>163</v>
      </c>
    </row>
    <row r="8" spans="1:29" ht="30" customHeight="1" x14ac:dyDescent="0.25">
      <c r="B8" s="131" t="s">
        <v>179</v>
      </c>
      <c r="C8" s="139" t="s">
        <v>162</v>
      </c>
      <c r="D8" s="139" t="s">
        <v>181</v>
      </c>
      <c r="E8" s="72">
        <v>123456789</v>
      </c>
      <c r="F8" s="139" t="s">
        <v>162</v>
      </c>
      <c r="G8" s="139" t="s">
        <v>180</v>
      </c>
      <c r="H8" s="72" t="s">
        <v>119</v>
      </c>
      <c r="I8" s="132">
        <v>45658</v>
      </c>
      <c r="J8" s="132"/>
      <c r="K8" s="133">
        <v>1600</v>
      </c>
      <c r="L8" s="133">
        <v>2400</v>
      </c>
      <c r="M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>Fiat_RNL0B01_2025118</v>
      </c>
      <c r="N8" s="75" t="str">
        <f ca="1">IF(tbLocacao[[#This Row],[Codigo locação]]="","",IF(AND(tbLocacao[[#This Row],[Data final]]&lt;&gt;"",tbLocacao[[#This Row],[Data final]]&lt;TODAY()),"Encerrado","Vigente"))</f>
        <v>Vigente</v>
      </c>
      <c r="O8" s="134"/>
      <c r="P8" s="84" t="str">
        <f ca="1">IFERROR(IF(tbLocacao[[#This Row],[Codigo locação]]="","",IF(tbLocacao[[#This Row],[Parcelas vencidas]]&gt;0,"Deve "&amp;tbLocacao[[#This Row],[Parcelas vencidas]]&amp;VLOOKUP(tbLocacao[[#This Row],[Tipo pagamento]],Plan1!$D$2:$F$4,3,FALSE),"Em dia")),"")</f>
        <v>Em dia</v>
      </c>
      <c r="Q8" s="115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>1</v>
      </c>
      <c r="R8" s="115">
        <f ca="1">IF(tbLocacao[[#This Row],[Codigo locação]]="","",IFERROR(ROUNDDOWN(IF(tbLocacao[[#This Row],[Data final]]="",Q8,IF(TODAY()&lt;tbLocacao[[#This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>1</v>
      </c>
      <c r="S8" s="115">
        <f>IF(tbLocacao[[#This Row],[Codigo locação]]="","",IFERROR(COUNTIF(tbAlugeis[Código locação],tbLocacao[[#This Row],[Codigo locação]])+tbLocacao[[#This Row],[Qtde já pago]],""))</f>
        <v>2</v>
      </c>
      <c r="T8" s="115">
        <f ca="1">IF(tbLocacao[[#This Row],[Codigo locação]]="","",IFERROR(R8-S8,""))</f>
        <v>-1</v>
      </c>
      <c r="U8" s="128">
        <f>IF(tbLocacao[[#This Row],[Veículo]]="","",IF(tbLocacao[[#This Row],[Data final]]&lt;&gt;"","",IFERROR(ROW(),"")))</f>
        <v>8</v>
      </c>
    </row>
    <row r="9" spans="1:29" ht="30" customHeight="1" x14ac:dyDescent="0.25">
      <c r="B9" s="131"/>
      <c r="C9" s="72"/>
      <c r="D9" s="139"/>
      <c r="E9" s="72"/>
      <c r="F9" s="72"/>
      <c r="G9" s="139"/>
      <c r="H9" s="72"/>
      <c r="I9" s="132"/>
      <c r="J9" s="132"/>
      <c r="K9" s="133"/>
      <c r="L9" s="133"/>
      <c r="M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9" s="75" t="str">
        <f ca="1">IF(tbLocacao[[#This Row],[Codigo locação]]="","",IF(AND(tbLocacao[[#This Row],[Data final]]&lt;&gt;"",tbLocacao[[#This Row],[Data final]]&lt;TODAY()),"Encerrado","Vigente"))</f>
        <v/>
      </c>
      <c r="O9" s="134"/>
      <c r="P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9" s="115" t="str">
        <f ca="1">IF(tbLocacao[[#This Row],[Codigo locação]]="","",IFERROR(ROUNDDOWN(IF(tbLocacao[[#This Row],[Data final]]="",Q9,IF(TODAY()&lt;tbLocacao[[#This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9" s="115" t="str">
        <f>IF(tbLocacao[[#This Row],[Codigo locação]]="","",IFERROR(COUNTIF(tbAlugeis[Código locação],tbLocacao[[#This Row],[Codigo locação]])+tbLocacao[[#This Row],[Qtde já pago]],""))</f>
        <v/>
      </c>
      <c r="T9" s="115" t="str">
        <f>IF(tbLocacao[[#This Row],[Codigo locação]]="","",IFERROR(R9-S9,""))</f>
        <v/>
      </c>
      <c r="U9" s="128" t="str">
        <f>IF(tbLocacao[[#This Row],[Veículo]]="","",IF(tbLocacao[[#This Row],[Data final]]&lt;&gt;"","",IFERROR(ROW(),"")))</f>
        <v/>
      </c>
    </row>
    <row r="10" spans="1:29" ht="30" customHeight="1" x14ac:dyDescent="0.25">
      <c r="B10" s="168"/>
      <c r="C10" s="170"/>
      <c r="D10" s="169"/>
      <c r="E10" s="170"/>
      <c r="F10" s="170"/>
      <c r="G10" s="169"/>
      <c r="H10" s="170"/>
      <c r="I10" s="171"/>
      <c r="J10" s="171"/>
      <c r="K10" s="172"/>
      <c r="L10" s="172"/>
      <c r="M1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0" s="75" t="str">
        <f ca="1">IF(tbLocacao[[#This Row],[Codigo locação]]="","",IF(AND(tbLocacao[[#This Row],[Data final]]&lt;&gt;"",tbLocacao[[#This Row],[Data final]]&lt;TODAY()),"Encerrado","Vigente"))</f>
        <v/>
      </c>
      <c r="O10" s="173"/>
      <c r="P1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0" s="115" t="str">
        <f ca="1">IF(tbLocacao[[#This Row],[Codigo locação]]="","",IFERROR(ROUNDDOWN(IF(tbLocacao[[#This Row],[Data final]]="",Q10,IF(TODAY()&lt;tbLocacao[[#This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0" s="115" t="str">
        <f>IF(tbLocacao[[#This Row],[Codigo locação]]="","",IFERROR(COUNTIF(tbAlugeis[Código locação],tbLocacao[[#This Row],[Codigo locação]])+tbLocacao[[#This Row],[Qtde já pago]],""))</f>
        <v/>
      </c>
      <c r="T10" s="115" t="str">
        <f>IF(tbLocacao[[#This Row],[Codigo locação]]="","",IFERROR(R10-S10,""))</f>
        <v/>
      </c>
      <c r="U10" s="128" t="str">
        <f>IF(tbLocacao[[#This Row],[Veículo]]="","",IF(tbLocacao[[#This Row],[Data final]]&lt;&gt;"","",IFERROR(ROW(),"")))</f>
        <v/>
      </c>
    </row>
    <row r="11" spans="1:29" ht="30" customHeight="1" x14ac:dyDescent="0.25">
      <c r="B11" s="168"/>
      <c r="C11" s="169"/>
      <c r="D11" s="169"/>
      <c r="E11" s="170"/>
      <c r="F11" s="169"/>
      <c r="G11" s="169"/>
      <c r="H11" s="170"/>
      <c r="I11" s="171"/>
      <c r="J11" s="171"/>
      <c r="K11" s="172"/>
      <c r="L11" s="172"/>
      <c r="M1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1" s="75" t="str">
        <f ca="1">IF(tbLocacao[[#This Row],[Codigo locação]]="","",IF(AND(tbLocacao[[#This Row],[Data final]]&lt;&gt;"",tbLocacao[[#This Row],[Data final]]&lt;TODAY()),"Encerrado","Vigente"))</f>
        <v/>
      </c>
      <c r="O11" s="173"/>
      <c r="P1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1" s="115" t="str">
        <f ca="1">IF(tbLocacao[[#This Row],[Codigo locação]]="","",IFERROR(ROUNDDOWN(IF(tbLocacao[[#This Row],[Data final]]="",Q11,IF(TODAY()&lt;tbLocacao[[#This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1" s="115" t="str">
        <f>IF(tbLocacao[[#This Row],[Codigo locação]]="","",IFERROR(COUNTIF(tbAlugeis[Código locação],tbLocacao[[#This Row],[Codigo locação]])+tbLocacao[[#This Row],[Qtde já pago]],""))</f>
        <v/>
      </c>
      <c r="T11" s="115" t="str">
        <f>IF(tbLocacao[[#This Row],[Codigo locação]]="","",IFERROR(R11-S11,""))</f>
        <v/>
      </c>
      <c r="U11" s="128" t="str">
        <f>IF(tbLocacao[[#This Row],[Veículo]]="","",IF(tbLocacao[[#This Row],[Data final]]&lt;&gt;"","",IFERROR(ROW(),"")))</f>
        <v/>
      </c>
    </row>
    <row r="12" spans="1:29" ht="30" customHeight="1" x14ac:dyDescent="0.25">
      <c r="B12" s="168"/>
      <c r="C12" s="169"/>
      <c r="D12" s="169"/>
      <c r="E12" s="170"/>
      <c r="F12" s="170"/>
      <c r="G12" s="169"/>
      <c r="H12" s="170"/>
      <c r="I12" s="171"/>
      <c r="J12" s="171"/>
      <c r="K12" s="172"/>
      <c r="L12" s="172"/>
      <c r="M1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2" s="75" t="str">
        <f ca="1">IF(tbLocacao[[#This Row],[Codigo locação]]="","",IF(AND(tbLocacao[[#This Row],[Data final]]&lt;&gt;"",tbLocacao[[#This Row],[Data final]]&lt;TODAY()),"Encerrado","Vigente"))</f>
        <v/>
      </c>
      <c r="O12" s="173"/>
      <c r="P1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2" s="115" t="str">
        <f ca="1">IF(tbLocacao[[#This Row],[Codigo locação]]="","",IFERROR(ROUNDDOWN(IF(tbLocacao[[#This Row],[Data final]]="",Q12,IF(TODAY()&lt;tbLocacao[[#This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2" s="115" t="str">
        <f>IF(tbLocacao[[#This Row],[Codigo locação]]="","",IFERROR(COUNTIF(tbAlugeis[Código locação],tbLocacao[[#This Row],[Codigo locação]])+tbLocacao[[#This Row],[Qtde já pago]],""))</f>
        <v/>
      </c>
      <c r="T12" s="115" t="str">
        <f>IF(tbLocacao[[#This Row],[Codigo locação]]="","",IFERROR(R12-S12,""))</f>
        <v/>
      </c>
      <c r="U12" s="128" t="str">
        <f>IF(tbLocacao[[#This Row],[Veículo]]="","",IF(tbLocacao[[#This Row],[Data final]]&lt;&gt;"","",IFERROR(ROW(),"")))</f>
        <v/>
      </c>
    </row>
    <row r="13" spans="1:29" ht="30" customHeight="1" x14ac:dyDescent="0.25">
      <c r="B13" s="168"/>
      <c r="C13" s="170"/>
      <c r="D13" s="170"/>
      <c r="E13" s="170"/>
      <c r="F13" s="170"/>
      <c r="G13" s="170"/>
      <c r="H13" s="170"/>
      <c r="I13" s="171"/>
      <c r="J13" s="171"/>
      <c r="K13" s="172"/>
      <c r="L13" s="172"/>
      <c r="M1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3" s="75" t="str">
        <f ca="1">IF(tbLocacao[[#This Row],[Codigo locação]]="","",IF(AND(tbLocacao[[#This Row],[Data final]]&lt;&gt;"",tbLocacao[[#This Row],[Data final]]&lt;TODAY()),"Encerrado","Vigente"))</f>
        <v/>
      </c>
      <c r="O13" s="173"/>
      <c r="P1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3" s="115" t="str">
        <f ca="1">IF(tbLocacao[[#This Row],[Codigo locação]]="","",IFERROR(ROUNDDOWN(IF(tbLocacao[[#This Row],[Data final]]="",Q13,IF(TODAY()&lt;tbLocacao[[#This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3" s="115" t="str">
        <f>IF(tbLocacao[[#This Row],[Codigo locação]]="","",IFERROR(COUNTIF(tbAlugeis[Código locação],tbLocacao[[#This Row],[Codigo locação]])+tbLocacao[[#This Row],[Qtde já pago]],""))</f>
        <v/>
      </c>
      <c r="T13" s="115" t="str">
        <f>IF(tbLocacao[[#This Row],[Codigo locação]]="","",IFERROR(R13-S13,""))</f>
        <v/>
      </c>
      <c r="U13" s="128" t="str">
        <f>IF(tbLocacao[[#This Row],[Veículo]]="","",IF(tbLocacao[[#This Row],[Data final]]&lt;&gt;"","",IFERROR(ROW(),"")))</f>
        <v/>
      </c>
    </row>
    <row r="14" spans="1:29" ht="30" customHeight="1" x14ac:dyDescent="0.25">
      <c r="B14" s="168"/>
      <c r="C14" s="170"/>
      <c r="D14" s="170"/>
      <c r="E14" s="170"/>
      <c r="F14" s="170"/>
      <c r="G14" s="170"/>
      <c r="H14" s="170"/>
      <c r="I14" s="171"/>
      <c r="J14" s="171"/>
      <c r="K14" s="172"/>
      <c r="L14" s="172"/>
      <c r="M1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4" s="75" t="str">
        <f ca="1">IF(tbLocacao[[#This Row],[Codigo locação]]="","",IF(AND(tbLocacao[[#This Row],[Data final]]&lt;&gt;"",tbLocacao[[#This Row],[Data final]]&lt;TODAY()),"Encerrado","Vigente"))</f>
        <v/>
      </c>
      <c r="O14" s="173"/>
      <c r="P1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4" s="115" t="str">
        <f ca="1">IF(tbLocacao[[#This Row],[Codigo locação]]="","",IFERROR(ROUNDDOWN(IF(tbLocacao[[#This Row],[Data final]]="",Q14,IF(TODAY()&lt;tbLocacao[[#This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4" s="115" t="str">
        <f>IF(tbLocacao[[#This Row],[Codigo locação]]="","",IFERROR(COUNTIF(tbAlugeis[Código locação],tbLocacao[[#This Row],[Codigo locação]])+tbLocacao[[#This Row],[Qtde já pago]],""))</f>
        <v/>
      </c>
      <c r="T14" s="115" t="str">
        <f>IF(tbLocacao[[#This Row],[Codigo locação]]="","",IFERROR(R14-S14,""))</f>
        <v/>
      </c>
      <c r="U14" s="128" t="str">
        <f>IF(tbLocacao[[#This Row],[Veículo]]="","",IF(tbLocacao[[#This Row],[Data final]]&lt;&gt;"","",IFERROR(ROW(),"")))</f>
        <v/>
      </c>
    </row>
    <row r="15" spans="1:29" ht="30" customHeight="1" x14ac:dyDescent="0.25">
      <c r="B15" s="168"/>
      <c r="C15" s="170"/>
      <c r="D15" s="170"/>
      <c r="E15" s="170"/>
      <c r="F15" s="170"/>
      <c r="G15" s="170"/>
      <c r="H15" s="170"/>
      <c r="I15" s="171"/>
      <c r="J15" s="171"/>
      <c r="K15" s="172"/>
      <c r="L15" s="172"/>
      <c r="M1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5" s="75" t="str">
        <f ca="1">IF(tbLocacao[[#This Row],[Codigo locação]]="","",IF(AND(tbLocacao[[#This Row],[Data final]]&lt;&gt;"",tbLocacao[[#This Row],[Data final]]&lt;TODAY()),"Encerrado","Vigente"))</f>
        <v/>
      </c>
      <c r="O15" s="173"/>
      <c r="P1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5" s="115" t="str">
        <f ca="1">IF(tbLocacao[[#This Row],[Codigo locação]]="","",IFERROR(ROUNDDOWN(IF(tbLocacao[[#This Row],[Data final]]="",Q15,IF(TODAY()&lt;tbLocacao[[#This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5" s="115" t="str">
        <f>IF(tbLocacao[[#This Row],[Codigo locação]]="","",IFERROR(COUNTIF(tbAlugeis[Código locação],tbLocacao[[#This Row],[Codigo locação]])+tbLocacao[[#This Row],[Qtde já pago]],""))</f>
        <v/>
      </c>
      <c r="T15" s="115" t="str">
        <f>IF(tbLocacao[[#This Row],[Codigo locação]]="","",IFERROR(R15-S15,""))</f>
        <v/>
      </c>
      <c r="U15" s="128" t="str">
        <f>IF(tbLocacao[[#This Row],[Veículo]]="","",IF(tbLocacao[[#This Row],[Data final]]&lt;&gt;"","",IFERROR(ROW(),"")))</f>
        <v/>
      </c>
    </row>
    <row r="16" spans="1:29" ht="30" customHeight="1" x14ac:dyDescent="0.25">
      <c r="B16" s="168"/>
      <c r="C16" s="170"/>
      <c r="D16" s="170"/>
      <c r="E16" s="170"/>
      <c r="F16" s="170"/>
      <c r="G16" s="170"/>
      <c r="H16" s="170"/>
      <c r="I16" s="171"/>
      <c r="J16" s="171"/>
      <c r="K16" s="172"/>
      <c r="L16" s="172"/>
      <c r="M1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6" s="75" t="str">
        <f ca="1">IF(tbLocacao[[#This Row],[Codigo locação]]="","",IF(AND(tbLocacao[[#This Row],[Data final]]&lt;&gt;"",tbLocacao[[#This Row],[Data final]]&lt;TODAY()),"Encerrado","Vigente"))</f>
        <v/>
      </c>
      <c r="O16" s="173"/>
      <c r="P1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6" s="115" t="str">
        <f ca="1">IF(tbLocacao[[#This Row],[Codigo locação]]="","",IFERROR(ROUNDDOWN(IF(tbLocacao[[#This Row],[Data final]]="",Q16,IF(TODAY()&lt;tbLocacao[[#This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6" s="115" t="str">
        <f>IF(tbLocacao[[#This Row],[Codigo locação]]="","",IFERROR(COUNTIF(tbAlugeis[Código locação],tbLocacao[[#This Row],[Codigo locação]])+tbLocacao[[#This Row],[Qtde já pago]],""))</f>
        <v/>
      </c>
      <c r="T16" s="115" t="str">
        <f>IF(tbLocacao[[#This Row],[Codigo locação]]="","",IFERROR(R16-S16,""))</f>
        <v/>
      </c>
      <c r="U16" s="128" t="str">
        <f>IF(tbLocacao[[#This Row],[Veículo]]="","",IF(tbLocacao[[#This Row],[Data final]]&lt;&gt;"","",IFERROR(ROW(),"")))</f>
        <v/>
      </c>
    </row>
    <row r="17" spans="2:21" ht="30" customHeight="1" x14ac:dyDescent="0.25">
      <c r="B17" s="168"/>
      <c r="C17" s="170"/>
      <c r="D17" s="170"/>
      <c r="E17" s="170"/>
      <c r="F17" s="170"/>
      <c r="G17" s="170"/>
      <c r="H17" s="170"/>
      <c r="I17" s="171"/>
      <c r="J17" s="171"/>
      <c r="K17" s="172"/>
      <c r="L17" s="172"/>
      <c r="M1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7" s="75" t="str">
        <f ca="1">IF(tbLocacao[[#This Row],[Codigo locação]]="","",IF(AND(tbLocacao[[#This Row],[Data final]]&lt;&gt;"",tbLocacao[[#This Row],[Data final]]&lt;TODAY()),"Encerrado","Vigente"))</f>
        <v/>
      </c>
      <c r="O17" s="173"/>
      <c r="P1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7" s="115" t="str">
        <f ca="1">IF(tbLocacao[[#This Row],[Codigo locação]]="","",IFERROR(ROUNDDOWN(IF(tbLocacao[[#This Row],[Data final]]="",Q17,IF(TODAY()&lt;tbLocacao[[#This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7" s="115" t="str">
        <f>IF(tbLocacao[[#This Row],[Codigo locação]]="","",IFERROR(COUNTIF(tbAlugeis[Código locação],tbLocacao[[#This Row],[Codigo locação]])+tbLocacao[[#This Row],[Qtde já pago]],""))</f>
        <v/>
      </c>
      <c r="T17" s="115" t="str">
        <f>IF(tbLocacao[[#This Row],[Codigo locação]]="","",IFERROR(R17-S17,""))</f>
        <v/>
      </c>
      <c r="U17" s="128" t="str">
        <f>IF(tbLocacao[[#This Row],[Veículo]]="","",IF(tbLocacao[[#This Row],[Data final]]&lt;&gt;"","",IFERROR(ROW(),"")))</f>
        <v/>
      </c>
    </row>
    <row r="18" spans="2:21" ht="30" customHeight="1" x14ac:dyDescent="0.25">
      <c r="B18" s="168"/>
      <c r="C18" s="170"/>
      <c r="D18" s="170"/>
      <c r="E18" s="170"/>
      <c r="F18" s="170"/>
      <c r="G18" s="170"/>
      <c r="H18" s="170"/>
      <c r="I18" s="171"/>
      <c r="J18" s="171"/>
      <c r="K18" s="172"/>
      <c r="L18" s="172"/>
      <c r="M1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8" s="75" t="str">
        <f ca="1">IF(tbLocacao[[#This Row],[Codigo locação]]="","",IF(AND(tbLocacao[[#This Row],[Data final]]&lt;&gt;"",tbLocacao[[#This Row],[Data final]]&lt;TODAY()),"Encerrado","Vigente"))</f>
        <v/>
      </c>
      <c r="O18" s="173"/>
      <c r="P1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8" s="115" t="str">
        <f ca="1">IF(tbLocacao[[#This Row],[Codigo locação]]="","",IFERROR(ROUNDDOWN(IF(tbLocacao[[#This Row],[Data final]]="",Q18,IF(TODAY()&lt;tbLocacao[[#This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8" s="115" t="str">
        <f>IF(tbLocacao[[#This Row],[Codigo locação]]="","",IFERROR(COUNTIF(tbAlugeis[Código locação],tbLocacao[[#This Row],[Codigo locação]])+tbLocacao[[#This Row],[Qtde já pago]],""))</f>
        <v/>
      </c>
      <c r="T18" s="115" t="str">
        <f>IF(tbLocacao[[#This Row],[Codigo locação]]="","",IFERROR(R18-S18,""))</f>
        <v/>
      </c>
      <c r="U18" s="128" t="str">
        <f>IF(tbLocacao[[#This Row],[Veículo]]="","",IF(tbLocacao[[#This Row],[Data final]]&lt;&gt;"","",IFERROR(ROW(),"")))</f>
        <v/>
      </c>
    </row>
    <row r="19" spans="2:21" ht="30" customHeight="1" x14ac:dyDescent="0.25">
      <c r="B19" s="168"/>
      <c r="C19" s="170"/>
      <c r="D19" s="170"/>
      <c r="E19" s="170"/>
      <c r="F19" s="170"/>
      <c r="G19" s="170"/>
      <c r="H19" s="170"/>
      <c r="I19" s="171"/>
      <c r="J19" s="171"/>
      <c r="K19" s="172"/>
      <c r="L19" s="172"/>
      <c r="M1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9" s="75" t="str">
        <f ca="1">IF(tbLocacao[[#This Row],[Codigo locação]]="","",IF(AND(tbLocacao[[#This Row],[Data final]]&lt;&gt;"",tbLocacao[[#This Row],[Data final]]&lt;TODAY()),"Encerrado","Vigente"))</f>
        <v/>
      </c>
      <c r="O19" s="173"/>
      <c r="P1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9" s="115" t="str">
        <f ca="1">IF(tbLocacao[[#This Row],[Codigo locação]]="","",IFERROR(ROUNDDOWN(IF(tbLocacao[[#This Row],[Data final]]="",Q19,IF(TODAY()&lt;tbLocacao[[#This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9" s="115" t="str">
        <f>IF(tbLocacao[[#This Row],[Codigo locação]]="","",IFERROR(COUNTIF(tbAlugeis[Código locação],tbLocacao[[#This Row],[Codigo locação]])+tbLocacao[[#This Row],[Qtde já pago]],""))</f>
        <v/>
      </c>
      <c r="T19" s="115" t="str">
        <f>IF(tbLocacao[[#This Row],[Codigo locação]]="","",IFERROR(R19-S19,""))</f>
        <v/>
      </c>
      <c r="U19" s="128" t="str">
        <f>IF(tbLocacao[[#This Row],[Veículo]]="","",IF(tbLocacao[[#This Row],[Data final]]&lt;&gt;"","",IFERROR(ROW(),"")))</f>
        <v/>
      </c>
    </row>
    <row r="20" spans="2:21" ht="30" customHeight="1" x14ac:dyDescent="0.25">
      <c r="B20" s="168"/>
      <c r="C20" s="170"/>
      <c r="D20" s="170"/>
      <c r="E20" s="170"/>
      <c r="F20" s="170"/>
      <c r="G20" s="170"/>
      <c r="H20" s="170"/>
      <c r="I20" s="171"/>
      <c r="J20" s="171"/>
      <c r="K20" s="172"/>
      <c r="L20" s="172"/>
      <c r="M2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0" s="75" t="str">
        <f ca="1">IF(tbLocacao[[#This Row],[Codigo locação]]="","",IF(AND(tbLocacao[[#This Row],[Data final]]&lt;&gt;"",tbLocacao[[#This Row],[Data final]]&lt;TODAY()),"Encerrado","Vigente"))</f>
        <v/>
      </c>
      <c r="O20" s="173"/>
      <c r="P2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0" s="115" t="str">
        <f ca="1">IF(tbLocacao[[#This Row],[Codigo locação]]="","",IFERROR(ROUNDDOWN(IF(tbLocacao[[#This Row],[Data final]]="",Q20,IF(TODAY()&lt;tbLocacao[[#This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0" s="115" t="str">
        <f>IF(tbLocacao[[#This Row],[Codigo locação]]="","",IFERROR(COUNTIF(tbAlugeis[Código locação],tbLocacao[[#This Row],[Codigo locação]])+tbLocacao[[#This Row],[Qtde já pago]],""))</f>
        <v/>
      </c>
      <c r="T20" s="115" t="str">
        <f>IF(tbLocacao[[#This Row],[Codigo locação]]="","",IFERROR(R20-S20,""))</f>
        <v/>
      </c>
      <c r="U20" s="128" t="str">
        <f>IF(tbLocacao[[#This Row],[Veículo]]="","",IF(tbLocacao[[#This Row],[Data final]]&lt;&gt;"","",IFERROR(ROW(),"")))</f>
        <v/>
      </c>
    </row>
    <row r="21" spans="2:21" ht="30" customHeight="1" x14ac:dyDescent="0.25">
      <c r="B21" s="168"/>
      <c r="C21" s="170"/>
      <c r="D21" s="170"/>
      <c r="E21" s="170"/>
      <c r="F21" s="170"/>
      <c r="G21" s="170"/>
      <c r="H21" s="170"/>
      <c r="I21" s="171"/>
      <c r="J21" s="171"/>
      <c r="K21" s="172"/>
      <c r="L21" s="172"/>
      <c r="M2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1" s="75" t="str">
        <f ca="1">IF(tbLocacao[[#This Row],[Codigo locação]]="","",IF(AND(tbLocacao[[#This Row],[Data final]]&lt;&gt;"",tbLocacao[[#This Row],[Data final]]&lt;TODAY()),"Encerrado","Vigente"))</f>
        <v/>
      </c>
      <c r="O21" s="173"/>
      <c r="P2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1" s="115" t="str">
        <f ca="1">IF(tbLocacao[[#This Row],[Codigo locação]]="","",IFERROR(ROUNDDOWN(IF(tbLocacao[[#This Row],[Data final]]="",Q21,IF(TODAY()&lt;tbLocacao[[#This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1" s="115" t="str">
        <f>IF(tbLocacao[[#This Row],[Codigo locação]]="","",IFERROR(COUNTIF(tbAlugeis[Código locação],tbLocacao[[#This Row],[Codigo locação]])+tbLocacao[[#This Row],[Qtde já pago]],""))</f>
        <v/>
      </c>
      <c r="T21" s="115" t="str">
        <f>IF(tbLocacao[[#This Row],[Codigo locação]]="","",IFERROR(R21-S21,""))</f>
        <v/>
      </c>
      <c r="U21" s="128" t="str">
        <f>IF(tbLocacao[[#This Row],[Veículo]]="","",IF(tbLocacao[[#This Row],[Data final]]&lt;&gt;"","",IFERROR(ROW(),"")))</f>
        <v/>
      </c>
    </row>
    <row r="22" spans="2:21" ht="30" customHeight="1" x14ac:dyDescent="0.25">
      <c r="B22" s="168"/>
      <c r="C22" s="170"/>
      <c r="D22" s="170"/>
      <c r="E22" s="170"/>
      <c r="F22" s="170"/>
      <c r="G22" s="170"/>
      <c r="H22" s="170"/>
      <c r="I22" s="171"/>
      <c r="J22" s="171"/>
      <c r="K22" s="172"/>
      <c r="L22" s="172"/>
      <c r="M2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2" s="75" t="str">
        <f ca="1">IF(tbLocacao[[#This Row],[Codigo locação]]="","",IF(AND(tbLocacao[[#This Row],[Data final]]&lt;&gt;"",tbLocacao[[#This Row],[Data final]]&lt;TODAY()),"Encerrado","Vigente"))</f>
        <v/>
      </c>
      <c r="O22" s="173"/>
      <c r="P2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2" s="115" t="str">
        <f ca="1">IF(tbLocacao[[#This Row],[Codigo locação]]="","",IFERROR(ROUNDDOWN(IF(tbLocacao[[#This Row],[Data final]]="",Q22,IF(TODAY()&lt;tbLocacao[[#This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2" s="115" t="str">
        <f>IF(tbLocacao[[#This Row],[Codigo locação]]="","",IFERROR(COUNTIF(tbAlugeis[Código locação],tbLocacao[[#This Row],[Codigo locação]])+tbLocacao[[#This Row],[Qtde já pago]],""))</f>
        <v/>
      </c>
      <c r="T22" s="115" t="str">
        <f>IF(tbLocacao[[#This Row],[Codigo locação]]="","",IFERROR(R22-S22,""))</f>
        <v/>
      </c>
      <c r="U22" s="128" t="str">
        <f>IF(tbLocacao[[#This Row],[Veículo]]="","",IF(tbLocacao[[#This Row],[Data final]]&lt;&gt;"","",IFERROR(ROW(),"")))</f>
        <v/>
      </c>
    </row>
    <row r="23" spans="2:21" ht="30" customHeight="1" x14ac:dyDescent="0.25">
      <c r="B23" s="168"/>
      <c r="C23" s="170"/>
      <c r="D23" s="170"/>
      <c r="E23" s="170"/>
      <c r="F23" s="170"/>
      <c r="G23" s="170"/>
      <c r="H23" s="170"/>
      <c r="I23" s="171"/>
      <c r="J23" s="171"/>
      <c r="K23" s="172"/>
      <c r="L23" s="172"/>
      <c r="M2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3" s="75" t="str">
        <f ca="1">IF(tbLocacao[[#This Row],[Codigo locação]]="","",IF(AND(tbLocacao[[#This Row],[Data final]]&lt;&gt;"",tbLocacao[[#This Row],[Data final]]&lt;TODAY()),"Encerrado","Vigente"))</f>
        <v/>
      </c>
      <c r="O23" s="173"/>
      <c r="P2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3" s="115" t="str">
        <f ca="1">IF(tbLocacao[[#This Row],[Codigo locação]]="","",IFERROR(ROUNDDOWN(IF(tbLocacao[[#This Row],[Data final]]="",Q23,IF(TODAY()&lt;tbLocacao[[#This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3" s="115" t="str">
        <f>IF(tbLocacao[[#This Row],[Codigo locação]]="","",IFERROR(COUNTIF(tbAlugeis[Código locação],tbLocacao[[#This Row],[Codigo locação]])+tbLocacao[[#This Row],[Qtde já pago]],""))</f>
        <v/>
      </c>
      <c r="T23" s="115" t="str">
        <f>IF(tbLocacao[[#This Row],[Codigo locação]]="","",IFERROR(R23-S23,""))</f>
        <v/>
      </c>
      <c r="U23" s="128" t="str">
        <f>IF(tbLocacao[[#This Row],[Veículo]]="","",IF(tbLocacao[[#This Row],[Data final]]&lt;&gt;"","",IFERROR(ROW(),"")))</f>
        <v/>
      </c>
    </row>
    <row r="24" spans="2:21" ht="30" customHeight="1" x14ac:dyDescent="0.25">
      <c r="B24" s="168"/>
      <c r="C24" s="170"/>
      <c r="D24" s="170"/>
      <c r="E24" s="170"/>
      <c r="F24" s="170"/>
      <c r="G24" s="170"/>
      <c r="H24" s="170"/>
      <c r="I24" s="171"/>
      <c r="J24" s="171"/>
      <c r="K24" s="172"/>
      <c r="L24" s="172"/>
      <c r="M2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4" s="75" t="str">
        <f ca="1">IF(tbLocacao[[#This Row],[Codigo locação]]="","",IF(AND(tbLocacao[[#This Row],[Data final]]&lt;&gt;"",tbLocacao[[#This Row],[Data final]]&lt;TODAY()),"Encerrado","Vigente"))</f>
        <v/>
      </c>
      <c r="O24" s="173"/>
      <c r="P2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4" s="115" t="str">
        <f ca="1">IF(tbLocacao[[#This Row],[Codigo locação]]="","",IFERROR(ROUNDDOWN(IF(tbLocacao[[#This Row],[Data final]]="",Q24,IF(TODAY()&lt;tbLocacao[[#This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4" s="115" t="str">
        <f>IF(tbLocacao[[#This Row],[Codigo locação]]="","",IFERROR(COUNTIF(tbAlugeis[Código locação],tbLocacao[[#This Row],[Codigo locação]])+tbLocacao[[#This Row],[Qtde já pago]],""))</f>
        <v/>
      </c>
      <c r="T24" s="115" t="str">
        <f>IF(tbLocacao[[#This Row],[Codigo locação]]="","",IFERROR(R24-S24,""))</f>
        <v/>
      </c>
      <c r="U24" s="128" t="str">
        <f>IF(tbLocacao[[#This Row],[Veículo]]="","",IF(tbLocacao[[#This Row],[Data final]]&lt;&gt;"","",IFERROR(ROW(),"")))</f>
        <v/>
      </c>
    </row>
    <row r="25" spans="2:21" ht="30" customHeight="1" x14ac:dyDescent="0.25">
      <c r="B25" s="168"/>
      <c r="C25" s="170"/>
      <c r="D25" s="170"/>
      <c r="E25" s="170"/>
      <c r="F25" s="170"/>
      <c r="G25" s="170"/>
      <c r="H25" s="170"/>
      <c r="I25" s="171"/>
      <c r="J25" s="171"/>
      <c r="K25" s="172"/>
      <c r="L25" s="172"/>
      <c r="M2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5" s="75" t="str">
        <f ca="1">IF(tbLocacao[[#This Row],[Codigo locação]]="","",IF(AND(tbLocacao[[#This Row],[Data final]]&lt;&gt;"",tbLocacao[[#This Row],[Data final]]&lt;TODAY()),"Encerrado","Vigente"))</f>
        <v/>
      </c>
      <c r="O25" s="173"/>
      <c r="P2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5" s="115" t="str">
        <f ca="1">IF(tbLocacao[[#This Row],[Codigo locação]]="","",IFERROR(ROUNDDOWN(IF(tbLocacao[[#This Row],[Data final]]="",Q25,IF(TODAY()&lt;tbLocacao[[#This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5" s="115" t="str">
        <f>IF(tbLocacao[[#This Row],[Codigo locação]]="","",IFERROR(COUNTIF(tbAlugeis[Código locação],tbLocacao[[#This Row],[Codigo locação]])+tbLocacao[[#This Row],[Qtde já pago]],""))</f>
        <v/>
      </c>
      <c r="T25" s="115" t="str">
        <f>IF(tbLocacao[[#This Row],[Codigo locação]]="","",IFERROR(R25-S25,""))</f>
        <v/>
      </c>
      <c r="U25" s="128" t="str">
        <f>IF(tbLocacao[[#This Row],[Veículo]]="","",IF(tbLocacao[[#This Row],[Data final]]&lt;&gt;"","",IFERROR(ROW(),"")))</f>
        <v/>
      </c>
    </row>
    <row r="26" spans="2:21" ht="30" customHeight="1" x14ac:dyDescent="0.25">
      <c r="B26" s="168"/>
      <c r="C26" s="170"/>
      <c r="D26" s="170"/>
      <c r="E26" s="170"/>
      <c r="F26" s="170"/>
      <c r="G26" s="170"/>
      <c r="H26" s="170"/>
      <c r="I26" s="171"/>
      <c r="J26" s="171"/>
      <c r="K26" s="172"/>
      <c r="L26" s="172"/>
      <c r="M2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6" s="75" t="str">
        <f ca="1">IF(tbLocacao[[#This Row],[Codigo locação]]="","",IF(AND(tbLocacao[[#This Row],[Data final]]&lt;&gt;"",tbLocacao[[#This Row],[Data final]]&lt;TODAY()),"Encerrado","Vigente"))</f>
        <v/>
      </c>
      <c r="O26" s="173"/>
      <c r="P2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6" s="115" t="str">
        <f ca="1">IF(tbLocacao[[#This Row],[Codigo locação]]="","",IFERROR(ROUNDDOWN(IF(tbLocacao[[#This Row],[Data final]]="",Q26,IF(TODAY()&lt;tbLocacao[[#This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6" s="115" t="str">
        <f>IF(tbLocacao[[#This Row],[Codigo locação]]="","",IFERROR(COUNTIF(tbAlugeis[Código locação],tbLocacao[[#This Row],[Codigo locação]])+tbLocacao[[#This Row],[Qtde já pago]],""))</f>
        <v/>
      </c>
      <c r="T26" s="115" t="str">
        <f>IF(tbLocacao[[#This Row],[Codigo locação]]="","",IFERROR(R26-S26,""))</f>
        <v/>
      </c>
      <c r="U26" s="128" t="str">
        <f>IF(tbLocacao[[#This Row],[Veículo]]="","",IF(tbLocacao[[#This Row],[Data final]]&lt;&gt;"","",IFERROR(ROW(),"")))</f>
        <v/>
      </c>
    </row>
    <row r="27" spans="2:21" ht="30" customHeight="1" x14ac:dyDescent="0.25">
      <c r="B27" s="168"/>
      <c r="C27" s="170"/>
      <c r="D27" s="170"/>
      <c r="E27" s="170"/>
      <c r="F27" s="170"/>
      <c r="G27" s="170"/>
      <c r="H27" s="170"/>
      <c r="I27" s="171"/>
      <c r="J27" s="171"/>
      <c r="K27" s="172"/>
      <c r="L27" s="172"/>
      <c r="M2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7" s="75" t="str">
        <f ca="1">IF(tbLocacao[[#This Row],[Codigo locação]]="","",IF(AND(tbLocacao[[#This Row],[Data final]]&lt;&gt;"",tbLocacao[[#This Row],[Data final]]&lt;TODAY()),"Encerrado","Vigente"))</f>
        <v/>
      </c>
      <c r="O27" s="173"/>
      <c r="P2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7" s="115" t="str">
        <f ca="1">IF(tbLocacao[[#This Row],[Codigo locação]]="","",IFERROR(ROUNDDOWN(IF(tbLocacao[[#This Row],[Data final]]="",Q27,IF(TODAY()&lt;tbLocacao[[#This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7" s="115" t="str">
        <f>IF(tbLocacao[[#This Row],[Codigo locação]]="","",IFERROR(COUNTIF(tbAlugeis[Código locação],tbLocacao[[#This Row],[Codigo locação]])+tbLocacao[[#This Row],[Qtde já pago]],""))</f>
        <v/>
      </c>
      <c r="T27" s="115" t="str">
        <f>IF(tbLocacao[[#This Row],[Codigo locação]]="","",IFERROR(R27-S27,""))</f>
        <v/>
      </c>
      <c r="U27" s="128" t="str">
        <f>IF(tbLocacao[[#This Row],[Veículo]]="","",IF(tbLocacao[[#This Row],[Data final]]&lt;&gt;"","",IFERROR(ROW(),"")))</f>
        <v/>
      </c>
    </row>
    <row r="28" spans="2:21" ht="30" customHeight="1" x14ac:dyDescent="0.25">
      <c r="B28" s="168"/>
      <c r="C28" s="170"/>
      <c r="D28" s="170"/>
      <c r="E28" s="170"/>
      <c r="F28" s="170"/>
      <c r="G28" s="170"/>
      <c r="H28" s="170"/>
      <c r="I28" s="171"/>
      <c r="J28" s="171"/>
      <c r="K28" s="172"/>
      <c r="L28" s="172"/>
      <c r="M2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8" s="75" t="str">
        <f ca="1">IF(tbLocacao[[#This Row],[Codigo locação]]="","",IF(AND(tbLocacao[[#This Row],[Data final]]&lt;&gt;"",tbLocacao[[#This Row],[Data final]]&lt;TODAY()),"Encerrado","Vigente"))</f>
        <v/>
      </c>
      <c r="O28" s="173"/>
      <c r="P2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8" s="115" t="str">
        <f ca="1">IF(tbLocacao[[#This Row],[Codigo locação]]="","",IFERROR(ROUNDDOWN(IF(tbLocacao[[#This Row],[Data final]]="",Q28,IF(TODAY()&lt;tbLocacao[[#This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8" s="115" t="str">
        <f>IF(tbLocacao[[#This Row],[Codigo locação]]="","",IFERROR(COUNTIF(tbAlugeis[Código locação],tbLocacao[[#This Row],[Codigo locação]])+tbLocacao[[#This Row],[Qtde já pago]],""))</f>
        <v/>
      </c>
      <c r="T28" s="115" t="str">
        <f>IF(tbLocacao[[#This Row],[Codigo locação]]="","",IFERROR(R28-S28,""))</f>
        <v/>
      </c>
      <c r="U28" s="128" t="str">
        <f>IF(tbLocacao[[#This Row],[Veículo]]="","",IF(tbLocacao[[#This Row],[Data final]]&lt;&gt;"","",IFERROR(ROW(),"")))</f>
        <v/>
      </c>
    </row>
    <row r="29" spans="2:21" ht="30" customHeight="1" x14ac:dyDescent="0.25">
      <c r="B29" s="168"/>
      <c r="C29" s="170"/>
      <c r="D29" s="170"/>
      <c r="E29" s="170"/>
      <c r="F29" s="170"/>
      <c r="G29" s="170"/>
      <c r="H29" s="170"/>
      <c r="I29" s="171"/>
      <c r="J29" s="171"/>
      <c r="K29" s="172"/>
      <c r="L29" s="172"/>
      <c r="M2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9" s="75" t="str">
        <f ca="1">IF(tbLocacao[[#This Row],[Codigo locação]]="","",IF(AND(tbLocacao[[#This Row],[Data final]]&lt;&gt;"",tbLocacao[[#This Row],[Data final]]&lt;TODAY()),"Encerrado","Vigente"))</f>
        <v/>
      </c>
      <c r="O29" s="173"/>
      <c r="P2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9" s="115" t="str">
        <f ca="1">IF(tbLocacao[[#This Row],[Codigo locação]]="","",IFERROR(ROUNDDOWN(IF(tbLocacao[[#This Row],[Data final]]="",Q29,IF(TODAY()&lt;tbLocacao[[#This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9" s="115" t="str">
        <f>IF(tbLocacao[[#This Row],[Codigo locação]]="","",IFERROR(COUNTIF(tbAlugeis[Código locação],tbLocacao[[#This Row],[Codigo locação]])+tbLocacao[[#This Row],[Qtde já pago]],""))</f>
        <v/>
      </c>
      <c r="T29" s="115" t="str">
        <f>IF(tbLocacao[[#This Row],[Codigo locação]]="","",IFERROR(R29-S29,""))</f>
        <v/>
      </c>
      <c r="U29" s="128" t="str">
        <f>IF(tbLocacao[[#This Row],[Veículo]]="","",IF(tbLocacao[[#This Row],[Data final]]&lt;&gt;"","",IFERROR(ROW(),"")))</f>
        <v/>
      </c>
    </row>
    <row r="30" spans="2:21" ht="30" customHeight="1" x14ac:dyDescent="0.25">
      <c r="B30" s="168"/>
      <c r="C30" s="170"/>
      <c r="D30" s="170"/>
      <c r="E30" s="170"/>
      <c r="F30" s="170"/>
      <c r="G30" s="170"/>
      <c r="H30" s="170"/>
      <c r="I30" s="171"/>
      <c r="J30" s="171"/>
      <c r="K30" s="172"/>
      <c r="L30" s="172"/>
      <c r="M3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0" s="75" t="str">
        <f ca="1">IF(tbLocacao[[#This Row],[Codigo locação]]="","",IF(AND(tbLocacao[[#This Row],[Data final]]&lt;&gt;"",tbLocacao[[#This Row],[Data final]]&lt;TODAY()),"Encerrado","Vigente"))</f>
        <v/>
      </c>
      <c r="O30" s="173"/>
      <c r="P3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0" s="115" t="str">
        <f ca="1">IF(tbLocacao[[#This Row],[Codigo locação]]="","",IFERROR(ROUNDDOWN(IF(tbLocacao[[#This Row],[Data final]]="",Q30,IF(TODAY()&lt;tbLocacao[[#This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0" s="115" t="str">
        <f>IF(tbLocacao[[#This Row],[Codigo locação]]="","",IFERROR(COUNTIF(tbAlugeis[Código locação],tbLocacao[[#This Row],[Codigo locação]])+tbLocacao[[#This Row],[Qtde já pago]],""))</f>
        <v/>
      </c>
      <c r="T30" s="115" t="str">
        <f>IF(tbLocacao[[#This Row],[Codigo locação]]="","",IFERROR(R30-S30,""))</f>
        <v/>
      </c>
      <c r="U30" s="128" t="str">
        <f>IF(tbLocacao[[#This Row],[Veículo]]="","",IF(tbLocacao[[#This Row],[Data final]]&lt;&gt;"","",IFERROR(ROW(),"")))</f>
        <v/>
      </c>
    </row>
    <row r="31" spans="2:21" ht="30" customHeight="1" x14ac:dyDescent="0.25">
      <c r="B31" s="168"/>
      <c r="C31" s="170"/>
      <c r="D31" s="170"/>
      <c r="E31" s="170"/>
      <c r="F31" s="170"/>
      <c r="G31" s="170"/>
      <c r="H31" s="170"/>
      <c r="I31" s="171"/>
      <c r="J31" s="171"/>
      <c r="K31" s="172"/>
      <c r="L31" s="172"/>
      <c r="M3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1" s="75" t="str">
        <f ca="1">IF(tbLocacao[[#This Row],[Codigo locação]]="","",IF(AND(tbLocacao[[#This Row],[Data final]]&lt;&gt;"",tbLocacao[[#This Row],[Data final]]&lt;TODAY()),"Encerrado","Vigente"))</f>
        <v/>
      </c>
      <c r="O31" s="173"/>
      <c r="P3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1" s="115" t="str">
        <f ca="1">IF(tbLocacao[[#This Row],[Codigo locação]]="","",IFERROR(ROUNDDOWN(IF(tbLocacao[[#This Row],[Data final]]="",Q31,IF(TODAY()&lt;tbLocacao[[#This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1" s="115" t="str">
        <f>IF(tbLocacao[[#This Row],[Codigo locação]]="","",IFERROR(COUNTIF(tbAlugeis[Código locação],tbLocacao[[#This Row],[Codigo locação]])+tbLocacao[[#This Row],[Qtde já pago]],""))</f>
        <v/>
      </c>
      <c r="T31" s="115" t="str">
        <f>IF(tbLocacao[[#This Row],[Codigo locação]]="","",IFERROR(R31-S31,""))</f>
        <v/>
      </c>
      <c r="U31" s="128" t="str">
        <f>IF(tbLocacao[[#This Row],[Veículo]]="","",IF(tbLocacao[[#This Row],[Data final]]&lt;&gt;"","",IFERROR(ROW(),"")))</f>
        <v/>
      </c>
    </row>
    <row r="32" spans="2:21" ht="30" customHeight="1" x14ac:dyDescent="0.25">
      <c r="B32" s="168"/>
      <c r="C32" s="170"/>
      <c r="D32" s="170"/>
      <c r="E32" s="170"/>
      <c r="F32" s="170"/>
      <c r="G32" s="170"/>
      <c r="H32" s="170"/>
      <c r="I32" s="171"/>
      <c r="J32" s="171"/>
      <c r="K32" s="172"/>
      <c r="L32" s="172"/>
      <c r="M3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2" s="75" t="str">
        <f ca="1">IF(tbLocacao[[#This Row],[Codigo locação]]="","",IF(AND(tbLocacao[[#This Row],[Data final]]&lt;&gt;"",tbLocacao[[#This Row],[Data final]]&lt;TODAY()),"Encerrado","Vigente"))</f>
        <v/>
      </c>
      <c r="O32" s="173"/>
      <c r="P3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2" s="115" t="str">
        <f ca="1">IF(tbLocacao[[#This Row],[Codigo locação]]="","",IFERROR(ROUNDDOWN(IF(tbLocacao[[#This Row],[Data final]]="",Q32,IF(TODAY()&lt;tbLocacao[[#This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2" s="115" t="str">
        <f>IF(tbLocacao[[#This Row],[Codigo locação]]="","",IFERROR(COUNTIF(tbAlugeis[Código locação],tbLocacao[[#This Row],[Codigo locação]])+tbLocacao[[#This Row],[Qtde já pago]],""))</f>
        <v/>
      </c>
      <c r="T32" s="115" t="str">
        <f>IF(tbLocacao[[#This Row],[Codigo locação]]="","",IFERROR(R32-S32,""))</f>
        <v/>
      </c>
      <c r="U32" s="128" t="str">
        <f>IF(tbLocacao[[#This Row],[Veículo]]="","",IF(tbLocacao[[#This Row],[Data final]]&lt;&gt;"","",IFERROR(ROW(),"")))</f>
        <v/>
      </c>
    </row>
    <row r="33" spans="2:21" ht="30" customHeight="1" x14ac:dyDescent="0.25">
      <c r="B33" s="168"/>
      <c r="C33" s="170"/>
      <c r="D33" s="170"/>
      <c r="E33" s="170"/>
      <c r="F33" s="170"/>
      <c r="G33" s="170"/>
      <c r="H33" s="170"/>
      <c r="I33" s="171"/>
      <c r="J33" s="171"/>
      <c r="K33" s="172"/>
      <c r="L33" s="172"/>
      <c r="M3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3" s="75" t="str">
        <f ca="1">IF(tbLocacao[[#This Row],[Codigo locação]]="","",IF(AND(tbLocacao[[#This Row],[Data final]]&lt;&gt;"",tbLocacao[[#This Row],[Data final]]&lt;TODAY()),"Encerrado","Vigente"))</f>
        <v/>
      </c>
      <c r="O33" s="173"/>
      <c r="P3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3" s="115" t="str">
        <f ca="1">IF(tbLocacao[[#This Row],[Codigo locação]]="","",IFERROR(ROUNDDOWN(IF(tbLocacao[[#This Row],[Data final]]="",Q33,IF(TODAY()&lt;tbLocacao[[#This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3" s="115" t="str">
        <f>IF(tbLocacao[[#This Row],[Codigo locação]]="","",IFERROR(COUNTIF(tbAlugeis[Código locação],tbLocacao[[#This Row],[Codigo locação]])+tbLocacao[[#This Row],[Qtde já pago]],""))</f>
        <v/>
      </c>
      <c r="T33" s="115" t="str">
        <f>IF(tbLocacao[[#This Row],[Codigo locação]]="","",IFERROR(R33-S33,""))</f>
        <v/>
      </c>
      <c r="U33" s="128" t="str">
        <f>IF(tbLocacao[[#This Row],[Veículo]]="","",IF(tbLocacao[[#This Row],[Data final]]&lt;&gt;"","",IFERROR(ROW(),"")))</f>
        <v/>
      </c>
    </row>
    <row r="34" spans="2:21" ht="30" customHeight="1" x14ac:dyDescent="0.25">
      <c r="B34" s="168"/>
      <c r="C34" s="170"/>
      <c r="D34" s="170"/>
      <c r="E34" s="170"/>
      <c r="F34" s="170"/>
      <c r="G34" s="170"/>
      <c r="H34" s="170"/>
      <c r="I34" s="171"/>
      <c r="J34" s="171"/>
      <c r="K34" s="172"/>
      <c r="L34" s="172"/>
      <c r="M3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4" s="75" t="str">
        <f ca="1">IF(tbLocacao[[#This Row],[Codigo locação]]="","",IF(AND(tbLocacao[[#This Row],[Data final]]&lt;&gt;"",tbLocacao[[#This Row],[Data final]]&lt;TODAY()),"Encerrado","Vigente"))</f>
        <v/>
      </c>
      <c r="O34" s="173"/>
      <c r="P3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4" s="115" t="str">
        <f ca="1">IF(tbLocacao[[#This Row],[Codigo locação]]="","",IFERROR(ROUNDDOWN(IF(tbLocacao[[#This Row],[Data final]]="",Q34,IF(TODAY()&lt;tbLocacao[[#This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4" s="115" t="str">
        <f>IF(tbLocacao[[#This Row],[Codigo locação]]="","",IFERROR(COUNTIF(tbAlugeis[Código locação],tbLocacao[[#This Row],[Codigo locação]])+tbLocacao[[#This Row],[Qtde já pago]],""))</f>
        <v/>
      </c>
      <c r="T34" s="115" t="str">
        <f>IF(tbLocacao[[#This Row],[Codigo locação]]="","",IFERROR(R34-S34,""))</f>
        <v/>
      </c>
      <c r="U34" s="128" t="str">
        <f>IF(tbLocacao[[#This Row],[Veículo]]="","",IF(tbLocacao[[#This Row],[Data final]]&lt;&gt;"","",IFERROR(ROW(),"")))</f>
        <v/>
      </c>
    </row>
    <row r="35" spans="2:21" ht="30" customHeight="1" x14ac:dyDescent="0.25">
      <c r="B35" s="168"/>
      <c r="C35" s="170"/>
      <c r="D35" s="170"/>
      <c r="E35" s="170"/>
      <c r="F35" s="170"/>
      <c r="G35" s="170"/>
      <c r="H35" s="170"/>
      <c r="I35" s="171"/>
      <c r="J35" s="171"/>
      <c r="K35" s="172"/>
      <c r="L35" s="172"/>
      <c r="M3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5" s="75" t="str">
        <f ca="1">IF(tbLocacao[[#This Row],[Codigo locação]]="","",IF(AND(tbLocacao[[#This Row],[Data final]]&lt;&gt;"",tbLocacao[[#This Row],[Data final]]&lt;TODAY()),"Encerrado","Vigente"))</f>
        <v/>
      </c>
      <c r="O35" s="173"/>
      <c r="P3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5" s="115" t="str">
        <f ca="1">IF(tbLocacao[[#This Row],[Codigo locação]]="","",IFERROR(ROUNDDOWN(IF(tbLocacao[[#This Row],[Data final]]="",Q35,IF(TODAY()&lt;tbLocacao[[#This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5" s="115" t="str">
        <f>IF(tbLocacao[[#This Row],[Codigo locação]]="","",IFERROR(COUNTIF(tbAlugeis[Código locação],tbLocacao[[#This Row],[Codigo locação]])+tbLocacao[[#This Row],[Qtde já pago]],""))</f>
        <v/>
      </c>
      <c r="T35" s="115" t="str">
        <f>IF(tbLocacao[[#This Row],[Codigo locação]]="","",IFERROR(R35-S35,""))</f>
        <v/>
      </c>
      <c r="U35" s="128" t="str">
        <f>IF(tbLocacao[[#This Row],[Veículo]]="","",IF(tbLocacao[[#This Row],[Data final]]&lt;&gt;"","",IFERROR(ROW(),"")))</f>
        <v/>
      </c>
    </row>
    <row r="36" spans="2:21" ht="30" customHeight="1" x14ac:dyDescent="0.25">
      <c r="B36" s="168"/>
      <c r="C36" s="170"/>
      <c r="D36" s="170"/>
      <c r="E36" s="170"/>
      <c r="F36" s="170"/>
      <c r="G36" s="170"/>
      <c r="H36" s="170"/>
      <c r="I36" s="171"/>
      <c r="J36" s="171"/>
      <c r="K36" s="172"/>
      <c r="L36" s="172"/>
      <c r="M3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6" s="75" t="str">
        <f ca="1">IF(tbLocacao[[#This Row],[Codigo locação]]="","",IF(AND(tbLocacao[[#This Row],[Data final]]&lt;&gt;"",tbLocacao[[#This Row],[Data final]]&lt;TODAY()),"Encerrado","Vigente"))</f>
        <v/>
      </c>
      <c r="O36" s="173"/>
      <c r="P3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6" s="115" t="str">
        <f ca="1">IF(tbLocacao[[#This Row],[Codigo locação]]="","",IFERROR(ROUNDDOWN(IF(tbLocacao[[#This Row],[Data final]]="",Q36,IF(TODAY()&lt;tbLocacao[[#This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6" s="115" t="str">
        <f>IF(tbLocacao[[#This Row],[Codigo locação]]="","",IFERROR(COUNTIF(tbAlugeis[Código locação],tbLocacao[[#This Row],[Codigo locação]])+tbLocacao[[#This Row],[Qtde já pago]],""))</f>
        <v/>
      </c>
      <c r="T36" s="115" t="str">
        <f>IF(tbLocacao[[#This Row],[Codigo locação]]="","",IFERROR(R36-S36,""))</f>
        <v/>
      </c>
      <c r="U36" s="128" t="str">
        <f>IF(tbLocacao[[#This Row],[Veículo]]="","",IF(tbLocacao[[#This Row],[Data final]]&lt;&gt;"","",IFERROR(ROW(),"")))</f>
        <v/>
      </c>
    </row>
    <row r="37" spans="2:21" ht="30" customHeight="1" x14ac:dyDescent="0.25">
      <c r="B37" s="168"/>
      <c r="C37" s="170"/>
      <c r="D37" s="170"/>
      <c r="E37" s="170"/>
      <c r="F37" s="170"/>
      <c r="G37" s="170"/>
      <c r="H37" s="170"/>
      <c r="I37" s="171"/>
      <c r="J37" s="171"/>
      <c r="K37" s="172"/>
      <c r="L37" s="172"/>
      <c r="M3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7" s="75" t="str">
        <f ca="1">IF(tbLocacao[[#This Row],[Codigo locação]]="","",IF(AND(tbLocacao[[#This Row],[Data final]]&lt;&gt;"",tbLocacao[[#This Row],[Data final]]&lt;TODAY()),"Encerrado","Vigente"))</f>
        <v/>
      </c>
      <c r="O37" s="173"/>
      <c r="P3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7" s="115" t="str">
        <f ca="1">IF(tbLocacao[[#This Row],[Codigo locação]]="","",IFERROR(ROUNDDOWN(IF(tbLocacao[[#This Row],[Data final]]="",Q37,IF(TODAY()&lt;tbLocacao[[#This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7" s="115" t="str">
        <f>IF(tbLocacao[[#This Row],[Codigo locação]]="","",IFERROR(COUNTIF(tbAlugeis[Código locação],tbLocacao[[#This Row],[Codigo locação]])+tbLocacao[[#This Row],[Qtde já pago]],""))</f>
        <v/>
      </c>
      <c r="T37" s="115" t="str">
        <f>IF(tbLocacao[[#This Row],[Codigo locação]]="","",IFERROR(R37-S37,""))</f>
        <v/>
      </c>
      <c r="U37" s="128" t="str">
        <f>IF(tbLocacao[[#This Row],[Veículo]]="","",IF(tbLocacao[[#This Row],[Data final]]&lt;&gt;"","",IFERROR(ROW(),"")))</f>
        <v/>
      </c>
    </row>
    <row r="38" spans="2:21" ht="30" customHeight="1" x14ac:dyDescent="0.25">
      <c r="B38" s="168"/>
      <c r="C38" s="170"/>
      <c r="D38" s="170"/>
      <c r="E38" s="170"/>
      <c r="F38" s="170"/>
      <c r="G38" s="170"/>
      <c r="H38" s="170"/>
      <c r="I38" s="171"/>
      <c r="J38" s="171"/>
      <c r="K38" s="172"/>
      <c r="L38" s="172"/>
      <c r="M3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8" s="75" t="str">
        <f ca="1">IF(tbLocacao[[#This Row],[Codigo locação]]="","",IF(AND(tbLocacao[[#This Row],[Data final]]&lt;&gt;"",tbLocacao[[#This Row],[Data final]]&lt;TODAY()),"Encerrado","Vigente"))</f>
        <v/>
      </c>
      <c r="O38" s="173"/>
      <c r="P3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8" s="115" t="str">
        <f ca="1">IF(tbLocacao[[#This Row],[Codigo locação]]="","",IFERROR(ROUNDDOWN(IF(tbLocacao[[#This Row],[Data final]]="",Q38,IF(TODAY()&lt;tbLocacao[[#This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8" s="115" t="str">
        <f>IF(tbLocacao[[#This Row],[Codigo locação]]="","",IFERROR(COUNTIF(tbAlugeis[Código locação],tbLocacao[[#This Row],[Codigo locação]])+tbLocacao[[#This Row],[Qtde já pago]],""))</f>
        <v/>
      </c>
      <c r="T38" s="115" t="str">
        <f>IF(tbLocacao[[#This Row],[Codigo locação]]="","",IFERROR(R38-S38,""))</f>
        <v/>
      </c>
      <c r="U38" s="128" t="str">
        <f>IF(tbLocacao[[#This Row],[Veículo]]="","",IF(tbLocacao[[#This Row],[Data final]]&lt;&gt;"","",IFERROR(ROW(),"")))</f>
        <v/>
      </c>
    </row>
    <row r="39" spans="2:21" ht="30" customHeight="1" x14ac:dyDescent="0.25">
      <c r="B39" s="168"/>
      <c r="C39" s="170"/>
      <c r="D39" s="170"/>
      <c r="E39" s="170"/>
      <c r="F39" s="170"/>
      <c r="G39" s="170"/>
      <c r="H39" s="170"/>
      <c r="I39" s="171"/>
      <c r="J39" s="171"/>
      <c r="K39" s="172"/>
      <c r="L39" s="172"/>
      <c r="M3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9" s="75" t="str">
        <f ca="1">IF(tbLocacao[[#This Row],[Codigo locação]]="","",IF(AND(tbLocacao[[#This Row],[Data final]]&lt;&gt;"",tbLocacao[[#This Row],[Data final]]&lt;TODAY()),"Encerrado","Vigente"))</f>
        <v/>
      </c>
      <c r="O39" s="173"/>
      <c r="P3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9" s="115" t="str">
        <f ca="1">IF(tbLocacao[[#This Row],[Codigo locação]]="","",IFERROR(ROUNDDOWN(IF(tbLocacao[[#This Row],[Data final]]="",Q39,IF(TODAY()&lt;tbLocacao[[#This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9" s="115" t="str">
        <f>IF(tbLocacao[[#This Row],[Codigo locação]]="","",IFERROR(COUNTIF(tbAlugeis[Código locação],tbLocacao[[#This Row],[Codigo locação]])+tbLocacao[[#This Row],[Qtde já pago]],""))</f>
        <v/>
      </c>
      <c r="T39" s="115" t="str">
        <f>IF(tbLocacao[[#This Row],[Codigo locação]]="","",IFERROR(R39-S39,""))</f>
        <v/>
      </c>
      <c r="U39" s="128" t="str">
        <f>IF(tbLocacao[[#This Row],[Veículo]]="","",IF(tbLocacao[[#This Row],[Data final]]&lt;&gt;"","",IFERROR(ROW(),"")))</f>
        <v/>
      </c>
    </row>
    <row r="40" spans="2:21" ht="30" customHeight="1" x14ac:dyDescent="0.25">
      <c r="B40" s="168"/>
      <c r="C40" s="170"/>
      <c r="D40" s="170"/>
      <c r="E40" s="170"/>
      <c r="F40" s="170"/>
      <c r="G40" s="170"/>
      <c r="H40" s="170"/>
      <c r="I40" s="171"/>
      <c r="J40" s="171"/>
      <c r="K40" s="172"/>
      <c r="L40" s="172"/>
      <c r="M4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0" s="75" t="str">
        <f ca="1">IF(tbLocacao[[#This Row],[Codigo locação]]="","",IF(AND(tbLocacao[[#This Row],[Data final]]&lt;&gt;"",tbLocacao[[#This Row],[Data final]]&lt;TODAY()),"Encerrado","Vigente"))</f>
        <v/>
      </c>
      <c r="O40" s="173"/>
      <c r="P4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0" s="115" t="str">
        <f ca="1">IF(tbLocacao[[#This Row],[Codigo locação]]="","",IFERROR(ROUNDDOWN(IF(tbLocacao[[#This Row],[Data final]]="",Q40,IF(TODAY()&lt;tbLocacao[[#This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0" s="115" t="str">
        <f>IF(tbLocacao[[#This Row],[Codigo locação]]="","",IFERROR(COUNTIF(tbAlugeis[Código locação],tbLocacao[[#This Row],[Codigo locação]])+tbLocacao[[#This Row],[Qtde já pago]],""))</f>
        <v/>
      </c>
      <c r="T40" s="115" t="str">
        <f>IF(tbLocacao[[#This Row],[Codigo locação]]="","",IFERROR(R40-S40,""))</f>
        <v/>
      </c>
      <c r="U40" s="128" t="str">
        <f>IF(tbLocacao[[#This Row],[Veículo]]="","",IF(tbLocacao[[#This Row],[Data final]]&lt;&gt;"","",IFERROR(ROW(),"")))</f>
        <v/>
      </c>
    </row>
    <row r="41" spans="2:21" ht="30" customHeight="1" x14ac:dyDescent="0.25">
      <c r="B41" s="168"/>
      <c r="C41" s="170"/>
      <c r="D41" s="170"/>
      <c r="E41" s="170"/>
      <c r="F41" s="170"/>
      <c r="G41" s="170"/>
      <c r="H41" s="170"/>
      <c r="I41" s="171"/>
      <c r="J41" s="171"/>
      <c r="K41" s="172"/>
      <c r="L41" s="172"/>
      <c r="M4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1" s="75" t="str">
        <f ca="1">IF(tbLocacao[[#This Row],[Codigo locação]]="","",IF(AND(tbLocacao[[#This Row],[Data final]]&lt;&gt;"",tbLocacao[[#This Row],[Data final]]&lt;TODAY()),"Encerrado","Vigente"))</f>
        <v/>
      </c>
      <c r="O41" s="173"/>
      <c r="P4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1" s="115" t="str">
        <f ca="1">IF(tbLocacao[[#This Row],[Codigo locação]]="","",IFERROR(ROUNDDOWN(IF(tbLocacao[[#This Row],[Data final]]="",Q41,IF(TODAY()&lt;tbLocacao[[#This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1" s="115" t="str">
        <f>IF(tbLocacao[[#This Row],[Codigo locação]]="","",IFERROR(COUNTIF(tbAlugeis[Código locação],tbLocacao[[#This Row],[Codigo locação]])+tbLocacao[[#This Row],[Qtde já pago]],""))</f>
        <v/>
      </c>
      <c r="T41" s="115" t="str">
        <f>IF(tbLocacao[[#This Row],[Codigo locação]]="","",IFERROR(R41-S41,""))</f>
        <v/>
      </c>
      <c r="U41" s="128" t="str">
        <f>IF(tbLocacao[[#This Row],[Veículo]]="","",IF(tbLocacao[[#This Row],[Data final]]&lt;&gt;"","",IFERROR(ROW(),"")))</f>
        <v/>
      </c>
    </row>
    <row r="42" spans="2:21" ht="30" customHeight="1" x14ac:dyDescent="0.25">
      <c r="B42" s="168"/>
      <c r="C42" s="170"/>
      <c r="D42" s="170"/>
      <c r="E42" s="170"/>
      <c r="F42" s="170"/>
      <c r="G42" s="170"/>
      <c r="H42" s="170"/>
      <c r="I42" s="171"/>
      <c r="J42" s="171"/>
      <c r="K42" s="172"/>
      <c r="L42" s="172"/>
      <c r="M4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2" s="75" t="str">
        <f ca="1">IF(tbLocacao[[#This Row],[Codigo locação]]="","",IF(AND(tbLocacao[[#This Row],[Data final]]&lt;&gt;"",tbLocacao[[#This Row],[Data final]]&lt;TODAY()),"Encerrado","Vigente"))</f>
        <v/>
      </c>
      <c r="O42" s="173"/>
      <c r="P4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2" s="115" t="str">
        <f ca="1">IF(tbLocacao[[#This Row],[Codigo locação]]="","",IFERROR(ROUNDDOWN(IF(tbLocacao[[#This Row],[Data final]]="",Q42,IF(TODAY()&lt;tbLocacao[[#This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2" s="115" t="str">
        <f>IF(tbLocacao[[#This Row],[Codigo locação]]="","",IFERROR(COUNTIF(tbAlugeis[Código locação],tbLocacao[[#This Row],[Codigo locação]])+tbLocacao[[#This Row],[Qtde já pago]],""))</f>
        <v/>
      </c>
      <c r="T42" s="115" t="str">
        <f>IF(tbLocacao[[#This Row],[Codigo locação]]="","",IFERROR(R42-S42,""))</f>
        <v/>
      </c>
      <c r="U42" s="128" t="str">
        <f>IF(tbLocacao[[#This Row],[Veículo]]="","",IF(tbLocacao[[#This Row],[Data final]]&lt;&gt;"","",IFERROR(ROW(),"")))</f>
        <v/>
      </c>
    </row>
    <row r="43" spans="2:21" ht="30" customHeight="1" x14ac:dyDescent="0.25">
      <c r="B43" s="168"/>
      <c r="C43" s="170"/>
      <c r="D43" s="170"/>
      <c r="E43" s="170"/>
      <c r="F43" s="170"/>
      <c r="G43" s="170"/>
      <c r="H43" s="170"/>
      <c r="I43" s="171"/>
      <c r="J43" s="171"/>
      <c r="K43" s="172"/>
      <c r="L43" s="172"/>
      <c r="M4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3" s="75" t="str">
        <f ca="1">IF(tbLocacao[[#This Row],[Codigo locação]]="","",IF(AND(tbLocacao[[#This Row],[Data final]]&lt;&gt;"",tbLocacao[[#This Row],[Data final]]&lt;TODAY()),"Encerrado","Vigente"))</f>
        <v/>
      </c>
      <c r="O43" s="173"/>
      <c r="P4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3" s="115" t="str">
        <f ca="1">IF(tbLocacao[[#This Row],[Codigo locação]]="","",IFERROR(ROUNDDOWN(IF(tbLocacao[[#This Row],[Data final]]="",Q43,IF(TODAY()&lt;tbLocacao[[#This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3" s="115" t="str">
        <f>IF(tbLocacao[[#This Row],[Codigo locação]]="","",IFERROR(COUNTIF(tbAlugeis[Código locação],tbLocacao[[#This Row],[Codigo locação]])+tbLocacao[[#This Row],[Qtde já pago]],""))</f>
        <v/>
      </c>
      <c r="T43" s="115" t="str">
        <f>IF(tbLocacao[[#This Row],[Codigo locação]]="","",IFERROR(R43-S43,""))</f>
        <v/>
      </c>
      <c r="U43" s="128" t="str">
        <f>IF(tbLocacao[[#This Row],[Veículo]]="","",IF(tbLocacao[[#This Row],[Data final]]&lt;&gt;"","",IFERROR(ROW(),"")))</f>
        <v/>
      </c>
    </row>
    <row r="44" spans="2:21" ht="30" customHeight="1" x14ac:dyDescent="0.25">
      <c r="B44" s="168"/>
      <c r="C44" s="170"/>
      <c r="D44" s="170"/>
      <c r="E44" s="170"/>
      <c r="F44" s="170"/>
      <c r="G44" s="170"/>
      <c r="H44" s="170"/>
      <c r="I44" s="171"/>
      <c r="J44" s="171"/>
      <c r="K44" s="172"/>
      <c r="L44" s="172"/>
      <c r="M4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4" s="75" t="str">
        <f ca="1">IF(tbLocacao[[#This Row],[Codigo locação]]="","",IF(AND(tbLocacao[[#This Row],[Data final]]&lt;&gt;"",tbLocacao[[#This Row],[Data final]]&lt;TODAY()),"Encerrado","Vigente"))</f>
        <v/>
      </c>
      <c r="O44" s="173"/>
      <c r="P4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4" s="115" t="str">
        <f ca="1">IF(tbLocacao[[#This Row],[Codigo locação]]="","",IFERROR(ROUNDDOWN(IF(tbLocacao[[#This Row],[Data final]]="",Q44,IF(TODAY()&lt;tbLocacao[[#This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4" s="115" t="str">
        <f>IF(tbLocacao[[#This Row],[Codigo locação]]="","",IFERROR(COUNTIF(tbAlugeis[Código locação],tbLocacao[[#This Row],[Codigo locação]])+tbLocacao[[#This Row],[Qtde já pago]],""))</f>
        <v/>
      </c>
      <c r="T44" s="115" t="str">
        <f>IF(tbLocacao[[#This Row],[Codigo locação]]="","",IFERROR(R44-S44,""))</f>
        <v/>
      </c>
      <c r="U44" s="128" t="str">
        <f>IF(tbLocacao[[#This Row],[Veículo]]="","",IF(tbLocacao[[#This Row],[Data final]]&lt;&gt;"","",IFERROR(ROW(),"")))</f>
        <v/>
      </c>
    </row>
    <row r="45" spans="2:21" ht="30" customHeight="1" x14ac:dyDescent="0.25">
      <c r="B45" s="168"/>
      <c r="C45" s="170"/>
      <c r="D45" s="170"/>
      <c r="E45" s="170"/>
      <c r="F45" s="170"/>
      <c r="G45" s="170"/>
      <c r="H45" s="170"/>
      <c r="I45" s="171"/>
      <c r="J45" s="171"/>
      <c r="K45" s="172"/>
      <c r="L45" s="172"/>
      <c r="M4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5" s="75" t="str">
        <f ca="1">IF(tbLocacao[[#This Row],[Codigo locação]]="","",IF(AND(tbLocacao[[#This Row],[Data final]]&lt;&gt;"",tbLocacao[[#This Row],[Data final]]&lt;TODAY()),"Encerrado","Vigente"))</f>
        <v/>
      </c>
      <c r="O45" s="173"/>
      <c r="P4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5" s="115" t="str">
        <f ca="1">IF(tbLocacao[[#This Row],[Codigo locação]]="","",IFERROR(ROUNDDOWN(IF(tbLocacao[[#This Row],[Data final]]="",Q45,IF(TODAY()&lt;tbLocacao[[#This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5" s="115" t="str">
        <f>IF(tbLocacao[[#This Row],[Codigo locação]]="","",IFERROR(COUNTIF(tbAlugeis[Código locação],tbLocacao[[#This Row],[Codigo locação]])+tbLocacao[[#This Row],[Qtde já pago]],""))</f>
        <v/>
      </c>
      <c r="T45" s="115" t="str">
        <f>IF(tbLocacao[[#This Row],[Codigo locação]]="","",IFERROR(R45-S45,""))</f>
        <v/>
      </c>
      <c r="U45" s="128" t="str">
        <f>IF(tbLocacao[[#This Row],[Veículo]]="","",IF(tbLocacao[[#This Row],[Data final]]&lt;&gt;"","",IFERROR(ROW(),"")))</f>
        <v/>
      </c>
    </row>
    <row r="46" spans="2:21" ht="30" customHeight="1" x14ac:dyDescent="0.25">
      <c r="B46" s="168"/>
      <c r="C46" s="170"/>
      <c r="D46" s="170"/>
      <c r="E46" s="170"/>
      <c r="F46" s="170"/>
      <c r="G46" s="170"/>
      <c r="H46" s="170"/>
      <c r="I46" s="171"/>
      <c r="J46" s="171"/>
      <c r="K46" s="172"/>
      <c r="L46" s="172"/>
      <c r="M4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6" s="75" t="str">
        <f ca="1">IF(tbLocacao[[#This Row],[Codigo locação]]="","",IF(AND(tbLocacao[[#This Row],[Data final]]&lt;&gt;"",tbLocacao[[#This Row],[Data final]]&lt;TODAY()),"Encerrado","Vigente"))</f>
        <v/>
      </c>
      <c r="O46" s="173"/>
      <c r="P4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6" s="115" t="str">
        <f ca="1">IF(tbLocacao[[#This Row],[Codigo locação]]="","",IFERROR(ROUNDDOWN(IF(tbLocacao[[#This Row],[Data final]]="",Q46,IF(TODAY()&lt;tbLocacao[[#This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6" s="115" t="str">
        <f>IF(tbLocacao[[#This Row],[Codigo locação]]="","",IFERROR(COUNTIF(tbAlugeis[Código locação],tbLocacao[[#This Row],[Codigo locação]])+tbLocacao[[#This Row],[Qtde já pago]],""))</f>
        <v/>
      </c>
      <c r="T46" s="115" t="str">
        <f>IF(tbLocacao[[#This Row],[Codigo locação]]="","",IFERROR(R46-S46,""))</f>
        <v/>
      </c>
      <c r="U46" s="128" t="str">
        <f>IF(tbLocacao[[#This Row],[Veículo]]="","",IF(tbLocacao[[#This Row],[Data final]]&lt;&gt;"","",IFERROR(ROW(),"")))</f>
        <v/>
      </c>
    </row>
    <row r="47" spans="2:21" ht="30" customHeight="1" x14ac:dyDescent="0.25">
      <c r="B47" s="168"/>
      <c r="C47" s="170"/>
      <c r="D47" s="170"/>
      <c r="E47" s="170"/>
      <c r="F47" s="170"/>
      <c r="G47" s="170"/>
      <c r="H47" s="170"/>
      <c r="I47" s="171"/>
      <c r="J47" s="171"/>
      <c r="K47" s="172"/>
      <c r="L47" s="172"/>
      <c r="M4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7" s="75" t="str">
        <f ca="1">IF(tbLocacao[[#This Row],[Codigo locação]]="","",IF(AND(tbLocacao[[#This Row],[Data final]]&lt;&gt;"",tbLocacao[[#This Row],[Data final]]&lt;TODAY()),"Encerrado","Vigente"))</f>
        <v/>
      </c>
      <c r="O47" s="173"/>
      <c r="P4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7" s="115" t="str">
        <f ca="1">IF(tbLocacao[[#This Row],[Codigo locação]]="","",IFERROR(ROUNDDOWN(IF(tbLocacao[[#This Row],[Data final]]="",Q47,IF(TODAY()&lt;tbLocacao[[#This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7" s="115" t="str">
        <f>IF(tbLocacao[[#This Row],[Codigo locação]]="","",IFERROR(COUNTIF(tbAlugeis[Código locação],tbLocacao[[#This Row],[Codigo locação]])+tbLocacao[[#This Row],[Qtde já pago]],""))</f>
        <v/>
      </c>
      <c r="T47" s="115" t="str">
        <f>IF(tbLocacao[[#This Row],[Codigo locação]]="","",IFERROR(R47-S47,""))</f>
        <v/>
      </c>
      <c r="U47" s="128" t="str">
        <f>IF(tbLocacao[[#This Row],[Veículo]]="","",IF(tbLocacao[[#This Row],[Data final]]&lt;&gt;"","",IFERROR(ROW(),"")))</f>
        <v/>
      </c>
    </row>
    <row r="48" spans="2:21" ht="30" customHeight="1" x14ac:dyDescent="0.25">
      <c r="B48" s="168"/>
      <c r="C48" s="170"/>
      <c r="D48" s="170"/>
      <c r="E48" s="170"/>
      <c r="F48" s="170"/>
      <c r="G48" s="170"/>
      <c r="H48" s="170"/>
      <c r="I48" s="171"/>
      <c r="J48" s="171"/>
      <c r="K48" s="172"/>
      <c r="L48" s="172"/>
      <c r="M4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8" s="75" t="str">
        <f ca="1">IF(tbLocacao[[#This Row],[Codigo locação]]="","",IF(AND(tbLocacao[[#This Row],[Data final]]&lt;&gt;"",tbLocacao[[#This Row],[Data final]]&lt;TODAY()),"Encerrado","Vigente"))</f>
        <v/>
      </c>
      <c r="O48" s="173"/>
      <c r="P4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8" s="115" t="str">
        <f ca="1">IF(tbLocacao[[#This Row],[Codigo locação]]="","",IFERROR(ROUNDDOWN(IF(tbLocacao[[#This Row],[Data final]]="",Q48,IF(TODAY()&lt;tbLocacao[[#This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8" s="115" t="str">
        <f>IF(tbLocacao[[#This Row],[Codigo locação]]="","",IFERROR(COUNTIF(tbAlugeis[Código locação],tbLocacao[[#This Row],[Codigo locação]])+tbLocacao[[#This Row],[Qtde já pago]],""))</f>
        <v/>
      </c>
      <c r="T48" s="115" t="str">
        <f>IF(tbLocacao[[#This Row],[Codigo locação]]="","",IFERROR(R48-S48,""))</f>
        <v/>
      </c>
      <c r="U48" s="128" t="str">
        <f>IF(tbLocacao[[#This Row],[Veículo]]="","",IF(tbLocacao[[#This Row],[Data final]]&lt;&gt;"","",IFERROR(ROW(),"")))</f>
        <v/>
      </c>
    </row>
    <row r="49" spans="2:21" ht="30" customHeight="1" x14ac:dyDescent="0.25">
      <c r="B49" s="168"/>
      <c r="C49" s="170"/>
      <c r="D49" s="170"/>
      <c r="E49" s="170"/>
      <c r="F49" s="170"/>
      <c r="G49" s="170"/>
      <c r="H49" s="170"/>
      <c r="I49" s="171"/>
      <c r="J49" s="171"/>
      <c r="K49" s="172"/>
      <c r="L49" s="172"/>
      <c r="M4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9" s="75" t="str">
        <f ca="1">IF(tbLocacao[[#This Row],[Codigo locação]]="","",IF(AND(tbLocacao[[#This Row],[Data final]]&lt;&gt;"",tbLocacao[[#This Row],[Data final]]&lt;TODAY()),"Encerrado","Vigente"))</f>
        <v/>
      </c>
      <c r="O49" s="173"/>
      <c r="P4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9" s="115" t="str">
        <f ca="1">IF(tbLocacao[[#This Row],[Codigo locação]]="","",IFERROR(ROUNDDOWN(IF(tbLocacao[[#This Row],[Data final]]="",Q49,IF(TODAY()&lt;tbLocacao[[#This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9" s="115" t="str">
        <f>IF(tbLocacao[[#This Row],[Codigo locação]]="","",IFERROR(COUNTIF(tbAlugeis[Código locação],tbLocacao[[#This Row],[Codigo locação]])+tbLocacao[[#This Row],[Qtde já pago]],""))</f>
        <v/>
      </c>
      <c r="T49" s="115" t="str">
        <f>IF(tbLocacao[[#This Row],[Codigo locação]]="","",IFERROR(R49-S49,""))</f>
        <v/>
      </c>
      <c r="U49" s="128" t="str">
        <f>IF(tbLocacao[[#This Row],[Veículo]]="","",IF(tbLocacao[[#This Row],[Data final]]&lt;&gt;"","",IFERROR(ROW(),"")))</f>
        <v/>
      </c>
    </row>
    <row r="50" spans="2:21" ht="30" customHeight="1" x14ac:dyDescent="0.25">
      <c r="B50" s="168"/>
      <c r="C50" s="170"/>
      <c r="D50" s="170"/>
      <c r="E50" s="170"/>
      <c r="F50" s="170"/>
      <c r="G50" s="170"/>
      <c r="H50" s="170"/>
      <c r="I50" s="171"/>
      <c r="J50" s="171"/>
      <c r="K50" s="172"/>
      <c r="L50" s="172"/>
      <c r="M5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50" s="75" t="str">
        <f ca="1">IF(tbLocacao[[#This Row],[Codigo locação]]="","",IF(AND(tbLocacao[[#This Row],[Data final]]&lt;&gt;"",tbLocacao[[#This Row],[Data final]]&lt;TODAY()),"Encerrado","Vigente"))</f>
        <v/>
      </c>
      <c r="O50" s="173"/>
      <c r="P5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5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50" s="115" t="str">
        <f ca="1">IF(tbLocacao[[#This Row],[Codigo locação]]="","",IFERROR(ROUNDDOWN(IF(tbLocacao[[#This Row],[Data final]]="",Q50,IF(TODAY()&lt;tbLocacao[[#This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50" s="115" t="str">
        <f>IF(tbLocacao[[#This Row],[Codigo locação]]="","",IFERROR(COUNTIF(tbAlugeis[Código locação],tbLocacao[[#This Row],[Codigo locação]])+tbLocacao[[#This Row],[Qtde já pago]],""))</f>
        <v/>
      </c>
      <c r="T50" s="115" t="str">
        <f>IF(tbLocacao[[#This Row],[Codigo locação]]="","",IFERROR(R50-S50,""))</f>
        <v/>
      </c>
      <c r="U50" s="128" t="str">
        <f>IF(tbLocacao[[#This Row],[Veículo]]="","",IF(tbLocacao[[#This Row],[Data final]]&lt;&gt;"","",IFERROR(ROW(),"")))</f>
        <v/>
      </c>
    </row>
    <row r="51" spans="2:21" ht="30" customHeight="1" x14ac:dyDescent="0.25">
      <c r="B51" s="168"/>
      <c r="C51" s="170"/>
      <c r="D51" s="170"/>
      <c r="E51" s="170"/>
      <c r="F51" s="170"/>
      <c r="G51" s="170"/>
      <c r="H51" s="170"/>
      <c r="I51" s="171"/>
      <c r="J51" s="171"/>
      <c r="K51" s="172"/>
      <c r="L51" s="172"/>
      <c r="M5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51" s="75" t="str">
        <f ca="1">IF(tbLocacao[[#This Row],[Codigo locação]]="","",IF(AND(tbLocacao[[#This Row],[Data final]]&lt;&gt;"",tbLocacao[[#This Row],[Data final]]&lt;TODAY()),"Encerrado","Vigente"))</f>
        <v/>
      </c>
      <c r="O51" s="173"/>
      <c r="P5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5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51" s="115" t="str">
        <f ca="1">IF(tbLocacao[[#This Row],[Codigo locação]]="","",IFERROR(ROUNDDOWN(IF(tbLocacao[[#This Row],[Data final]]="",Q51,IF(TODAY()&lt;tbLocacao[[#This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51" s="115" t="str">
        <f>IF(tbLocacao[[#This Row],[Codigo locação]]="","",IFERROR(COUNTIF(tbAlugeis[Código locação],tbLocacao[[#This Row],[Codigo locação]])+tbLocacao[[#This Row],[Qtde já pago]],""))</f>
        <v/>
      </c>
      <c r="T51" s="115" t="str">
        <f>IF(tbLocacao[[#This Row],[Codigo locação]]="","",IFERROR(R51-S51,""))</f>
        <v/>
      </c>
      <c r="U51" s="128" t="str">
        <f>IF(tbLocacao[[#This Row],[Veículo]]="","",IF(tbLocacao[[#This Row],[Data final]]&lt;&gt;"","",IFERROR(ROW(),"")))</f>
        <v/>
      </c>
    </row>
    <row r="52" spans="2:21" ht="30" customHeight="1" x14ac:dyDescent="0.25">
      <c r="B52" s="168"/>
      <c r="C52" s="170"/>
      <c r="D52" s="170"/>
      <c r="E52" s="170"/>
      <c r="F52" s="170"/>
      <c r="G52" s="170"/>
      <c r="H52" s="170"/>
      <c r="I52" s="171"/>
      <c r="J52" s="171"/>
      <c r="K52" s="172"/>
      <c r="L52" s="172"/>
      <c r="M5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52" s="75" t="str">
        <f ca="1">IF(tbLocacao[[#This Row],[Codigo locação]]="","",IF(AND(tbLocacao[[#This Row],[Data final]]&lt;&gt;"",tbLocacao[[#This Row],[Data final]]&lt;TODAY()),"Encerrado","Vigente"))</f>
        <v/>
      </c>
      <c r="O52" s="173"/>
      <c r="P5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5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52" s="115" t="str">
        <f ca="1">IF(tbLocacao[[#This Row],[Codigo locação]]="","",IFERROR(ROUNDDOWN(IF(tbLocacao[[#This Row],[Data final]]="",Q52,IF(TODAY()&lt;tbLocacao[[#This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52" s="115" t="str">
        <f>IF(tbLocacao[[#This Row],[Codigo locação]]="","",IFERROR(COUNTIF(tbAlugeis[Código locação],tbLocacao[[#This Row],[Codigo locação]])+tbLocacao[[#This Row],[Qtde já pago]],""))</f>
        <v/>
      </c>
      <c r="T52" s="115" t="str">
        <f>IF(tbLocacao[[#This Row],[Codigo locação]]="","",IFERROR(R52-S52,""))</f>
        <v/>
      </c>
      <c r="U52" s="128" t="str">
        <f>IF(tbLocacao[[#This Row],[Veículo]]="","",IF(tbLocacao[[#This Row],[Data final]]&lt;&gt;"","",IFERROR(ROW(),"")))</f>
        <v/>
      </c>
    </row>
    <row r="53" spans="2:21" ht="30" customHeight="1" x14ac:dyDescent="0.25">
      <c r="B53" s="168"/>
      <c r="C53" s="170"/>
      <c r="D53" s="170"/>
      <c r="E53" s="170"/>
      <c r="F53" s="170"/>
      <c r="G53" s="170"/>
      <c r="H53" s="170"/>
      <c r="I53" s="171"/>
      <c r="J53" s="171"/>
      <c r="K53" s="172"/>
      <c r="L53" s="172"/>
      <c r="M5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53" s="75" t="str">
        <f ca="1">IF(tbLocacao[[#This Row],[Codigo locação]]="","",IF(AND(tbLocacao[[#This Row],[Data final]]&lt;&gt;"",tbLocacao[[#This Row],[Data final]]&lt;TODAY()),"Encerrado","Vigente"))</f>
        <v/>
      </c>
      <c r="O53" s="173"/>
      <c r="P5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5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53" s="115" t="str">
        <f ca="1">IF(tbLocacao[[#This Row],[Codigo locação]]="","",IFERROR(ROUNDDOWN(IF(tbLocacao[[#This Row],[Data final]]="",Q53,IF(TODAY()&lt;tbLocacao[[#This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53" s="115" t="str">
        <f>IF(tbLocacao[[#This Row],[Codigo locação]]="","",IFERROR(COUNTIF(tbAlugeis[Código locação],tbLocacao[[#This Row],[Codigo locação]])+tbLocacao[[#This Row],[Qtde já pago]],""))</f>
        <v/>
      </c>
      <c r="T53" s="115" t="str">
        <f>IF(tbLocacao[[#This Row],[Codigo locação]]="","",IFERROR(R53-S53,""))</f>
        <v/>
      </c>
      <c r="U53" s="128" t="str">
        <f>IF(tbLocacao[[#This Row],[Veículo]]="","",IF(tbLocacao[[#This Row],[Data final]]&lt;&gt;"","",IFERROR(ROW(),"")))</f>
        <v/>
      </c>
    </row>
    <row r="54" spans="2:21" ht="30" customHeight="1" x14ac:dyDescent="0.25">
      <c r="B54" s="168"/>
      <c r="C54" s="170"/>
      <c r="D54" s="170"/>
      <c r="E54" s="170"/>
      <c r="F54" s="170"/>
      <c r="G54" s="170"/>
      <c r="H54" s="170"/>
      <c r="I54" s="171"/>
      <c r="J54" s="171"/>
      <c r="K54" s="172"/>
      <c r="L54" s="172"/>
      <c r="M5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54" s="75" t="str">
        <f ca="1">IF(tbLocacao[[#This Row],[Codigo locação]]="","",IF(AND(tbLocacao[[#This Row],[Data final]]&lt;&gt;"",tbLocacao[[#This Row],[Data final]]&lt;TODAY()),"Encerrado","Vigente"))</f>
        <v/>
      </c>
      <c r="O54" s="173"/>
      <c r="P5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5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54" s="115" t="str">
        <f ca="1">IF(tbLocacao[[#This Row],[Codigo locação]]="","",IFERROR(ROUNDDOWN(IF(tbLocacao[[#This Row],[Data final]]="",Q54,IF(TODAY()&lt;tbLocacao[[#This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54" s="115" t="str">
        <f>IF(tbLocacao[[#This Row],[Codigo locação]]="","",IFERROR(COUNTIF(tbAlugeis[Código locação],tbLocacao[[#This Row],[Codigo locação]])+tbLocacao[[#This Row],[Qtde já pago]],""))</f>
        <v/>
      </c>
      <c r="T54" s="115" t="str">
        <f>IF(tbLocacao[[#This Row],[Codigo locação]]="","",IFERROR(R54-S54,""))</f>
        <v/>
      </c>
      <c r="U54" s="128" t="str">
        <f>IF(tbLocacao[[#This Row],[Veículo]]="","",IF(tbLocacao[[#This Row],[Data final]]&lt;&gt;"","",IFERROR(ROW(),"")))</f>
        <v/>
      </c>
    </row>
    <row r="55" spans="2:21" ht="30" customHeight="1" x14ac:dyDescent="0.25">
      <c r="B55" s="168"/>
      <c r="C55" s="170"/>
      <c r="D55" s="170"/>
      <c r="E55" s="170"/>
      <c r="F55" s="170"/>
      <c r="G55" s="170"/>
      <c r="H55" s="170"/>
      <c r="I55" s="171"/>
      <c r="J55" s="171"/>
      <c r="K55" s="172"/>
      <c r="L55" s="172"/>
      <c r="M5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55" s="75" t="str">
        <f ca="1">IF(tbLocacao[[#This Row],[Codigo locação]]="","",IF(AND(tbLocacao[[#This Row],[Data final]]&lt;&gt;"",tbLocacao[[#This Row],[Data final]]&lt;TODAY()),"Encerrado","Vigente"))</f>
        <v/>
      </c>
      <c r="O55" s="173"/>
      <c r="P5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5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55" s="115" t="str">
        <f ca="1">IF(tbLocacao[[#This Row],[Codigo locação]]="","",IFERROR(ROUNDDOWN(IF(tbLocacao[[#This Row],[Data final]]="",Q55,IF(TODAY()&lt;tbLocacao[[#This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55" s="115" t="str">
        <f>IF(tbLocacao[[#This Row],[Codigo locação]]="","",IFERROR(COUNTIF(tbAlugeis[Código locação],tbLocacao[[#This Row],[Codigo locação]])+tbLocacao[[#This Row],[Qtde já pago]],""))</f>
        <v/>
      </c>
      <c r="T55" s="115" t="str">
        <f>IF(tbLocacao[[#This Row],[Codigo locação]]="","",IFERROR(R55-S55,""))</f>
        <v/>
      </c>
      <c r="U55" s="128" t="str">
        <f>IF(tbLocacao[[#This Row],[Veículo]]="","",IF(tbLocacao[[#This Row],[Data final]]&lt;&gt;"","",IFERROR(ROW(),"")))</f>
        <v/>
      </c>
    </row>
    <row r="56" spans="2:21" ht="30" customHeight="1" x14ac:dyDescent="0.25">
      <c r="B56" s="168"/>
      <c r="C56" s="170"/>
      <c r="D56" s="170"/>
      <c r="E56" s="170"/>
      <c r="F56" s="170"/>
      <c r="G56" s="170"/>
      <c r="H56" s="170"/>
      <c r="I56" s="171"/>
      <c r="J56" s="171"/>
      <c r="K56" s="172"/>
      <c r="L56" s="172"/>
      <c r="M5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56" s="75" t="str">
        <f ca="1">IF(tbLocacao[[#This Row],[Codigo locação]]="","",IF(AND(tbLocacao[[#This Row],[Data final]]&lt;&gt;"",tbLocacao[[#This Row],[Data final]]&lt;TODAY()),"Encerrado","Vigente"))</f>
        <v/>
      </c>
      <c r="O56" s="173"/>
      <c r="P5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5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56" s="115" t="str">
        <f ca="1">IF(tbLocacao[[#This Row],[Codigo locação]]="","",IFERROR(ROUNDDOWN(IF(tbLocacao[[#This Row],[Data final]]="",Q56,IF(TODAY()&lt;tbLocacao[[#This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56" s="115" t="str">
        <f>IF(tbLocacao[[#This Row],[Codigo locação]]="","",IFERROR(COUNTIF(tbAlugeis[Código locação],tbLocacao[[#This Row],[Codigo locação]])+tbLocacao[[#This Row],[Qtde já pago]],""))</f>
        <v/>
      </c>
      <c r="T56" s="115" t="str">
        <f>IF(tbLocacao[[#This Row],[Codigo locação]]="","",IFERROR(R56-S56,""))</f>
        <v/>
      </c>
      <c r="U56" s="128" t="str">
        <f>IF(tbLocacao[[#This Row],[Veículo]]="","",IF(tbLocacao[[#This Row],[Data final]]&lt;&gt;"","",IFERROR(ROW(),"")))</f>
        <v/>
      </c>
    </row>
    <row r="57" spans="2:21" ht="30" customHeight="1" x14ac:dyDescent="0.25">
      <c r="B57" s="168"/>
      <c r="C57" s="170"/>
      <c r="D57" s="170"/>
      <c r="E57" s="170"/>
      <c r="F57" s="170"/>
      <c r="G57" s="170"/>
      <c r="H57" s="170"/>
      <c r="I57" s="171"/>
      <c r="J57" s="171"/>
      <c r="K57" s="172"/>
      <c r="L57" s="172"/>
      <c r="M5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57" s="75" t="str">
        <f ca="1">IF(tbLocacao[[#This Row],[Codigo locação]]="","",IF(AND(tbLocacao[[#This Row],[Data final]]&lt;&gt;"",tbLocacao[[#This Row],[Data final]]&lt;TODAY()),"Encerrado","Vigente"))</f>
        <v/>
      </c>
      <c r="O57" s="173"/>
      <c r="P5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5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57" s="115" t="str">
        <f ca="1">IF(tbLocacao[[#This Row],[Codigo locação]]="","",IFERROR(ROUNDDOWN(IF(tbLocacao[[#This Row],[Data final]]="",Q57,IF(TODAY()&lt;tbLocacao[[#This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57" s="115" t="str">
        <f>IF(tbLocacao[[#This Row],[Codigo locação]]="","",IFERROR(COUNTIF(tbAlugeis[Código locação],tbLocacao[[#This Row],[Codigo locação]])+tbLocacao[[#This Row],[Qtde já pago]],""))</f>
        <v/>
      </c>
      <c r="T57" s="115" t="str">
        <f>IF(tbLocacao[[#This Row],[Codigo locação]]="","",IFERROR(R57-S57,""))</f>
        <v/>
      </c>
      <c r="U57" s="128" t="str">
        <f>IF(tbLocacao[[#This Row],[Veículo]]="","",IF(tbLocacao[[#This Row],[Data final]]&lt;&gt;"","",IFERROR(ROW(),"")))</f>
        <v/>
      </c>
    </row>
    <row r="58" spans="2:21" ht="30" customHeight="1" x14ac:dyDescent="0.25">
      <c r="B58" s="168"/>
      <c r="C58" s="170"/>
      <c r="D58" s="170"/>
      <c r="E58" s="170"/>
      <c r="F58" s="170"/>
      <c r="G58" s="170"/>
      <c r="H58" s="170"/>
      <c r="I58" s="171"/>
      <c r="J58" s="171"/>
      <c r="K58" s="172"/>
      <c r="L58" s="172"/>
      <c r="M5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58" s="75" t="str">
        <f ca="1">IF(tbLocacao[[#This Row],[Codigo locação]]="","",IF(AND(tbLocacao[[#This Row],[Data final]]&lt;&gt;"",tbLocacao[[#This Row],[Data final]]&lt;TODAY()),"Encerrado","Vigente"))</f>
        <v/>
      </c>
      <c r="O58" s="173"/>
      <c r="P5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5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58" s="115" t="str">
        <f ca="1">IF(tbLocacao[[#This Row],[Codigo locação]]="","",IFERROR(ROUNDDOWN(IF(tbLocacao[[#This Row],[Data final]]="",Q58,IF(TODAY()&lt;tbLocacao[[#This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58" s="115" t="str">
        <f>IF(tbLocacao[[#This Row],[Codigo locação]]="","",IFERROR(COUNTIF(tbAlugeis[Código locação],tbLocacao[[#This Row],[Codigo locação]])+tbLocacao[[#This Row],[Qtde já pago]],""))</f>
        <v/>
      </c>
      <c r="T58" s="115" t="str">
        <f>IF(tbLocacao[[#This Row],[Codigo locação]]="","",IFERROR(R58-S58,""))</f>
        <v/>
      </c>
      <c r="U58" s="128" t="str">
        <f>IF(tbLocacao[[#This Row],[Veículo]]="","",IF(tbLocacao[[#This Row],[Data final]]&lt;&gt;"","",IFERROR(ROW(),"")))</f>
        <v/>
      </c>
    </row>
    <row r="59" spans="2:21" ht="30" customHeight="1" x14ac:dyDescent="0.25">
      <c r="B59" s="168"/>
      <c r="C59" s="170"/>
      <c r="D59" s="170"/>
      <c r="E59" s="170"/>
      <c r="F59" s="170"/>
      <c r="G59" s="170"/>
      <c r="H59" s="170"/>
      <c r="I59" s="171"/>
      <c r="J59" s="171"/>
      <c r="K59" s="172"/>
      <c r="L59" s="172"/>
      <c r="M5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59" s="75" t="str">
        <f ca="1">IF(tbLocacao[[#This Row],[Codigo locação]]="","",IF(AND(tbLocacao[[#This Row],[Data final]]&lt;&gt;"",tbLocacao[[#This Row],[Data final]]&lt;TODAY()),"Encerrado","Vigente"))</f>
        <v/>
      </c>
      <c r="O59" s="173"/>
      <c r="P5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5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59" s="115" t="str">
        <f ca="1">IF(tbLocacao[[#This Row],[Codigo locação]]="","",IFERROR(ROUNDDOWN(IF(tbLocacao[[#This Row],[Data final]]="",Q59,IF(TODAY()&lt;tbLocacao[[#This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59" s="115" t="str">
        <f>IF(tbLocacao[[#This Row],[Codigo locação]]="","",IFERROR(COUNTIF(tbAlugeis[Código locação],tbLocacao[[#This Row],[Codigo locação]])+tbLocacao[[#This Row],[Qtde já pago]],""))</f>
        <v/>
      </c>
      <c r="T59" s="115" t="str">
        <f>IF(tbLocacao[[#This Row],[Codigo locação]]="","",IFERROR(R59-S59,""))</f>
        <v/>
      </c>
      <c r="U59" s="128" t="str">
        <f>IF(tbLocacao[[#This Row],[Veículo]]="","",IF(tbLocacao[[#This Row],[Data final]]&lt;&gt;"","",IFERROR(ROW(),"")))</f>
        <v/>
      </c>
    </row>
    <row r="60" spans="2:21" ht="30" customHeight="1" x14ac:dyDescent="0.25">
      <c r="B60" s="168"/>
      <c r="C60" s="170"/>
      <c r="D60" s="170"/>
      <c r="E60" s="170"/>
      <c r="F60" s="170"/>
      <c r="G60" s="170"/>
      <c r="H60" s="170"/>
      <c r="I60" s="171"/>
      <c r="J60" s="171"/>
      <c r="K60" s="172"/>
      <c r="L60" s="172"/>
      <c r="M6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60" s="75" t="str">
        <f ca="1">IF(tbLocacao[[#This Row],[Codigo locação]]="","",IF(AND(tbLocacao[[#This Row],[Data final]]&lt;&gt;"",tbLocacao[[#This Row],[Data final]]&lt;TODAY()),"Encerrado","Vigente"))</f>
        <v/>
      </c>
      <c r="O60" s="173"/>
      <c r="P6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6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60" s="115" t="str">
        <f ca="1">IF(tbLocacao[[#This Row],[Codigo locação]]="","",IFERROR(ROUNDDOWN(IF(tbLocacao[[#This Row],[Data final]]="",Q60,IF(TODAY()&lt;tbLocacao[[#This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60" s="115" t="str">
        <f>IF(tbLocacao[[#This Row],[Codigo locação]]="","",IFERROR(COUNTIF(tbAlugeis[Código locação],tbLocacao[[#This Row],[Codigo locação]])+tbLocacao[[#This Row],[Qtde já pago]],""))</f>
        <v/>
      </c>
      <c r="T60" s="115" t="str">
        <f>IF(tbLocacao[[#This Row],[Codigo locação]]="","",IFERROR(R60-S60,""))</f>
        <v/>
      </c>
      <c r="U60" s="128" t="str">
        <f>IF(tbLocacao[[#This Row],[Veículo]]="","",IF(tbLocacao[[#This Row],[Data final]]&lt;&gt;"","",IFERROR(ROW(),"")))</f>
        <v/>
      </c>
    </row>
    <row r="61" spans="2:21" ht="30" customHeight="1" x14ac:dyDescent="0.25">
      <c r="B61" s="168"/>
      <c r="C61" s="170"/>
      <c r="D61" s="170"/>
      <c r="E61" s="170"/>
      <c r="F61" s="170"/>
      <c r="G61" s="170"/>
      <c r="H61" s="170"/>
      <c r="I61" s="171"/>
      <c r="J61" s="171"/>
      <c r="K61" s="172"/>
      <c r="L61" s="172"/>
      <c r="M6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61" s="75" t="str">
        <f ca="1">IF(tbLocacao[[#This Row],[Codigo locação]]="","",IF(AND(tbLocacao[[#This Row],[Data final]]&lt;&gt;"",tbLocacao[[#This Row],[Data final]]&lt;TODAY()),"Encerrado","Vigente"))</f>
        <v/>
      </c>
      <c r="O61" s="173"/>
      <c r="P6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6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61" s="115" t="str">
        <f ca="1">IF(tbLocacao[[#This Row],[Codigo locação]]="","",IFERROR(ROUNDDOWN(IF(tbLocacao[[#This Row],[Data final]]="",Q61,IF(TODAY()&lt;tbLocacao[[#This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61" s="115" t="str">
        <f>IF(tbLocacao[[#This Row],[Codigo locação]]="","",IFERROR(COUNTIF(tbAlugeis[Código locação],tbLocacao[[#This Row],[Codigo locação]])+tbLocacao[[#This Row],[Qtde já pago]],""))</f>
        <v/>
      </c>
      <c r="T61" s="115" t="str">
        <f>IF(tbLocacao[[#This Row],[Codigo locação]]="","",IFERROR(R61-S61,""))</f>
        <v/>
      </c>
      <c r="U61" s="128" t="str">
        <f>IF(tbLocacao[[#This Row],[Veículo]]="","",IF(tbLocacao[[#This Row],[Data final]]&lt;&gt;"","",IFERROR(ROW(),"")))</f>
        <v/>
      </c>
    </row>
    <row r="62" spans="2:21" ht="30" customHeight="1" x14ac:dyDescent="0.25">
      <c r="B62" s="168"/>
      <c r="C62" s="170"/>
      <c r="D62" s="170"/>
      <c r="E62" s="170"/>
      <c r="F62" s="170"/>
      <c r="G62" s="170"/>
      <c r="H62" s="170"/>
      <c r="I62" s="171"/>
      <c r="J62" s="171"/>
      <c r="K62" s="172"/>
      <c r="L62" s="172"/>
      <c r="M6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62" s="75" t="str">
        <f ca="1">IF(tbLocacao[[#This Row],[Codigo locação]]="","",IF(AND(tbLocacao[[#This Row],[Data final]]&lt;&gt;"",tbLocacao[[#This Row],[Data final]]&lt;TODAY()),"Encerrado","Vigente"))</f>
        <v/>
      </c>
      <c r="O62" s="173"/>
      <c r="P6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6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62" s="115" t="str">
        <f ca="1">IF(tbLocacao[[#This Row],[Codigo locação]]="","",IFERROR(ROUNDDOWN(IF(tbLocacao[[#This Row],[Data final]]="",Q62,IF(TODAY()&lt;tbLocacao[[#This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62" s="115" t="str">
        <f>IF(tbLocacao[[#This Row],[Codigo locação]]="","",IFERROR(COUNTIF(tbAlugeis[Código locação],tbLocacao[[#This Row],[Codigo locação]])+tbLocacao[[#This Row],[Qtde já pago]],""))</f>
        <v/>
      </c>
      <c r="T62" s="115" t="str">
        <f>IF(tbLocacao[[#This Row],[Codigo locação]]="","",IFERROR(R62-S62,""))</f>
        <v/>
      </c>
      <c r="U62" s="128" t="str">
        <f>IF(tbLocacao[[#This Row],[Veículo]]="","",IF(tbLocacao[[#This Row],[Data final]]&lt;&gt;"","",IFERROR(ROW(),"")))</f>
        <v/>
      </c>
    </row>
    <row r="63" spans="2:21" ht="30" customHeight="1" x14ac:dyDescent="0.25">
      <c r="B63" s="168"/>
      <c r="C63" s="170"/>
      <c r="D63" s="170"/>
      <c r="E63" s="170"/>
      <c r="F63" s="170"/>
      <c r="G63" s="170"/>
      <c r="H63" s="170"/>
      <c r="I63" s="171"/>
      <c r="J63" s="171"/>
      <c r="K63" s="172"/>
      <c r="L63" s="172"/>
      <c r="M6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63" s="75" t="str">
        <f ca="1">IF(tbLocacao[[#This Row],[Codigo locação]]="","",IF(AND(tbLocacao[[#This Row],[Data final]]&lt;&gt;"",tbLocacao[[#This Row],[Data final]]&lt;TODAY()),"Encerrado","Vigente"))</f>
        <v/>
      </c>
      <c r="O63" s="173"/>
      <c r="P6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6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63" s="115" t="str">
        <f ca="1">IF(tbLocacao[[#This Row],[Codigo locação]]="","",IFERROR(ROUNDDOWN(IF(tbLocacao[[#This Row],[Data final]]="",Q63,IF(TODAY()&lt;tbLocacao[[#This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63" s="115" t="str">
        <f>IF(tbLocacao[[#This Row],[Codigo locação]]="","",IFERROR(COUNTIF(tbAlugeis[Código locação],tbLocacao[[#This Row],[Codigo locação]])+tbLocacao[[#This Row],[Qtde já pago]],""))</f>
        <v/>
      </c>
      <c r="T63" s="115" t="str">
        <f>IF(tbLocacao[[#This Row],[Codigo locação]]="","",IFERROR(R63-S63,""))</f>
        <v/>
      </c>
      <c r="U63" s="128" t="str">
        <f>IF(tbLocacao[[#This Row],[Veículo]]="","",IF(tbLocacao[[#This Row],[Data final]]&lt;&gt;"","",IFERROR(ROW(),"")))</f>
        <v/>
      </c>
    </row>
    <row r="64" spans="2:21" ht="30" customHeight="1" x14ac:dyDescent="0.25">
      <c r="B64" s="168"/>
      <c r="C64" s="170"/>
      <c r="D64" s="170"/>
      <c r="E64" s="170"/>
      <c r="F64" s="170"/>
      <c r="G64" s="170"/>
      <c r="H64" s="170"/>
      <c r="I64" s="171"/>
      <c r="J64" s="171"/>
      <c r="K64" s="172"/>
      <c r="L64" s="172"/>
      <c r="M6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64" s="75" t="str">
        <f ca="1">IF(tbLocacao[[#This Row],[Codigo locação]]="","",IF(AND(tbLocacao[[#This Row],[Data final]]&lt;&gt;"",tbLocacao[[#This Row],[Data final]]&lt;TODAY()),"Encerrado","Vigente"))</f>
        <v/>
      </c>
      <c r="O64" s="173"/>
      <c r="P6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6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64" s="115" t="str">
        <f ca="1">IF(tbLocacao[[#This Row],[Codigo locação]]="","",IFERROR(ROUNDDOWN(IF(tbLocacao[[#This Row],[Data final]]="",Q64,IF(TODAY()&lt;tbLocacao[[#This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64" s="115" t="str">
        <f>IF(tbLocacao[[#This Row],[Codigo locação]]="","",IFERROR(COUNTIF(tbAlugeis[Código locação],tbLocacao[[#This Row],[Codigo locação]])+tbLocacao[[#This Row],[Qtde já pago]],""))</f>
        <v/>
      </c>
      <c r="T64" s="115" t="str">
        <f>IF(tbLocacao[[#This Row],[Codigo locação]]="","",IFERROR(R64-S64,""))</f>
        <v/>
      </c>
      <c r="U64" s="128" t="str">
        <f>IF(tbLocacao[[#This Row],[Veículo]]="","",IF(tbLocacao[[#This Row],[Data final]]&lt;&gt;"","",IFERROR(ROW(),"")))</f>
        <v/>
      </c>
    </row>
    <row r="65" spans="2:21" ht="30" customHeight="1" x14ac:dyDescent="0.25">
      <c r="B65" s="168"/>
      <c r="C65" s="170"/>
      <c r="D65" s="170"/>
      <c r="E65" s="170"/>
      <c r="F65" s="170"/>
      <c r="G65" s="170"/>
      <c r="H65" s="170"/>
      <c r="I65" s="171"/>
      <c r="J65" s="171"/>
      <c r="K65" s="172"/>
      <c r="L65" s="172"/>
      <c r="M6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65" s="75" t="str">
        <f ca="1">IF(tbLocacao[[#This Row],[Codigo locação]]="","",IF(AND(tbLocacao[[#This Row],[Data final]]&lt;&gt;"",tbLocacao[[#This Row],[Data final]]&lt;TODAY()),"Encerrado","Vigente"))</f>
        <v/>
      </c>
      <c r="O65" s="173"/>
      <c r="P6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6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65" s="115" t="str">
        <f ca="1">IF(tbLocacao[[#This Row],[Codigo locação]]="","",IFERROR(ROUNDDOWN(IF(tbLocacao[[#This Row],[Data final]]="",Q65,IF(TODAY()&lt;tbLocacao[[#This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65" s="115" t="str">
        <f>IF(tbLocacao[[#This Row],[Codigo locação]]="","",IFERROR(COUNTIF(tbAlugeis[Código locação],tbLocacao[[#This Row],[Codigo locação]])+tbLocacao[[#This Row],[Qtde já pago]],""))</f>
        <v/>
      </c>
      <c r="T65" s="115" t="str">
        <f>IF(tbLocacao[[#This Row],[Codigo locação]]="","",IFERROR(R65-S65,""))</f>
        <v/>
      </c>
      <c r="U65" s="128" t="str">
        <f>IF(tbLocacao[[#This Row],[Veículo]]="","",IF(tbLocacao[[#This Row],[Data final]]&lt;&gt;"","",IFERROR(ROW(),"")))</f>
        <v/>
      </c>
    </row>
    <row r="66" spans="2:21" ht="30" customHeight="1" x14ac:dyDescent="0.25">
      <c r="B66" s="168"/>
      <c r="C66" s="170"/>
      <c r="D66" s="170"/>
      <c r="E66" s="170"/>
      <c r="F66" s="170"/>
      <c r="G66" s="170"/>
      <c r="H66" s="170"/>
      <c r="I66" s="171"/>
      <c r="J66" s="171"/>
      <c r="K66" s="172"/>
      <c r="L66" s="172"/>
      <c r="M6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66" s="75" t="str">
        <f ca="1">IF(tbLocacao[[#This Row],[Codigo locação]]="","",IF(AND(tbLocacao[[#This Row],[Data final]]&lt;&gt;"",tbLocacao[[#This Row],[Data final]]&lt;TODAY()),"Encerrado","Vigente"))</f>
        <v/>
      </c>
      <c r="O66" s="173"/>
      <c r="P6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6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66" s="115" t="str">
        <f ca="1">IF(tbLocacao[[#This Row],[Codigo locação]]="","",IFERROR(ROUNDDOWN(IF(tbLocacao[[#This Row],[Data final]]="",Q66,IF(TODAY()&lt;tbLocacao[[#This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66" s="115" t="str">
        <f>IF(tbLocacao[[#This Row],[Codigo locação]]="","",IFERROR(COUNTIF(tbAlugeis[Código locação],tbLocacao[[#This Row],[Codigo locação]])+tbLocacao[[#This Row],[Qtde já pago]],""))</f>
        <v/>
      </c>
      <c r="T66" s="115" t="str">
        <f>IF(tbLocacao[[#This Row],[Codigo locação]]="","",IFERROR(R66-S66,""))</f>
        <v/>
      </c>
      <c r="U66" s="128" t="str">
        <f>IF(tbLocacao[[#This Row],[Veículo]]="","",IF(tbLocacao[[#This Row],[Data final]]&lt;&gt;"","",IFERROR(ROW(),"")))</f>
        <v/>
      </c>
    </row>
    <row r="67" spans="2:21" ht="30" customHeight="1" x14ac:dyDescent="0.25">
      <c r="B67" s="168"/>
      <c r="C67" s="170"/>
      <c r="D67" s="170"/>
      <c r="E67" s="170"/>
      <c r="F67" s="170"/>
      <c r="G67" s="170"/>
      <c r="H67" s="170"/>
      <c r="I67" s="171"/>
      <c r="J67" s="171"/>
      <c r="K67" s="172"/>
      <c r="L67" s="172"/>
      <c r="M6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67" s="75" t="str">
        <f ca="1">IF(tbLocacao[[#This Row],[Codigo locação]]="","",IF(AND(tbLocacao[[#This Row],[Data final]]&lt;&gt;"",tbLocacao[[#This Row],[Data final]]&lt;TODAY()),"Encerrado","Vigente"))</f>
        <v/>
      </c>
      <c r="O67" s="173"/>
      <c r="P6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6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67" s="115" t="str">
        <f ca="1">IF(tbLocacao[[#This Row],[Codigo locação]]="","",IFERROR(ROUNDDOWN(IF(tbLocacao[[#This Row],[Data final]]="",Q67,IF(TODAY()&lt;tbLocacao[[#This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67" s="115" t="str">
        <f>IF(tbLocacao[[#This Row],[Codigo locação]]="","",IFERROR(COUNTIF(tbAlugeis[Código locação],tbLocacao[[#This Row],[Codigo locação]])+tbLocacao[[#This Row],[Qtde já pago]],""))</f>
        <v/>
      </c>
      <c r="T67" s="115" t="str">
        <f>IF(tbLocacao[[#This Row],[Codigo locação]]="","",IFERROR(R67-S67,""))</f>
        <v/>
      </c>
      <c r="U67" s="128" t="str">
        <f>IF(tbLocacao[[#This Row],[Veículo]]="","",IF(tbLocacao[[#This Row],[Data final]]&lt;&gt;"","",IFERROR(ROW(),"")))</f>
        <v/>
      </c>
    </row>
    <row r="68" spans="2:21" ht="30" customHeight="1" x14ac:dyDescent="0.25">
      <c r="B68" s="168"/>
      <c r="C68" s="170"/>
      <c r="D68" s="170"/>
      <c r="E68" s="170"/>
      <c r="F68" s="170"/>
      <c r="G68" s="170"/>
      <c r="H68" s="170"/>
      <c r="I68" s="171"/>
      <c r="J68" s="171"/>
      <c r="K68" s="172"/>
      <c r="L68" s="172"/>
      <c r="M6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68" s="75" t="str">
        <f ca="1">IF(tbLocacao[[#This Row],[Codigo locação]]="","",IF(AND(tbLocacao[[#This Row],[Data final]]&lt;&gt;"",tbLocacao[[#This Row],[Data final]]&lt;TODAY()),"Encerrado","Vigente"))</f>
        <v/>
      </c>
      <c r="O68" s="173"/>
      <c r="P6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6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68" s="115" t="str">
        <f ca="1">IF(tbLocacao[[#This Row],[Codigo locação]]="","",IFERROR(ROUNDDOWN(IF(tbLocacao[[#This Row],[Data final]]="",Q68,IF(TODAY()&lt;tbLocacao[[#This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68" s="115" t="str">
        <f>IF(tbLocacao[[#This Row],[Codigo locação]]="","",IFERROR(COUNTIF(tbAlugeis[Código locação],tbLocacao[[#This Row],[Codigo locação]])+tbLocacao[[#This Row],[Qtde já pago]],""))</f>
        <v/>
      </c>
      <c r="T68" s="115" t="str">
        <f>IF(tbLocacao[[#This Row],[Codigo locação]]="","",IFERROR(R68-S68,""))</f>
        <v/>
      </c>
      <c r="U68" s="128" t="str">
        <f>IF(tbLocacao[[#This Row],[Veículo]]="","",IF(tbLocacao[[#This Row],[Data final]]&lt;&gt;"","",IFERROR(ROW(),"")))</f>
        <v/>
      </c>
    </row>
    <row r="69" spans="2:21" ht="30" customHeight="1" x14ac:dyDescent="0.25">
      <c r="B69" s="168"/>
      <c r="C69" s="170"/>
      <c r="D69" s="170"/>
      <c r="E69" s="170"/>
      <c r="F69" s="170"/>
      <c r="G69" s="170"/>
      <c r="H69" s="170"/>
      <c r="I69" s="171"/>
      <c r="J69" s="171"/>
      <c r="K69" s="172"/>
      <c r="L69" s="172"/>
      <c r="M6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69" s="75" t="str">
        <f ca="1">IF(tbLocacao[[#This Row],[Codigo locação]]="","",IF(AND(tbLocacao[[#This Row],[Data final]]&lt;&gt;"",tbLocacao[[#This Row],[Data final]]&lt;TODAY()),"Encerrado","Vigente"))</f>
        <v/>
      </c>
      <c r="O69" s="173"/>
      <c r="P6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6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69" s="115" t="str">
        <f ca="1">IF(tbLocacao[[#This Row],[Codigo locação]]="","",IFERROR(ROUNDDOWN(IF(tbLocacao[[#This Row],[Data final]]="",Q69,IF(TODAY()&lt;tbLocacao[[#This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69" s="115" t="str">
        <f>IF(tbLocacao[[#This Row],[Codigo locação]]="","",IFERROR(COUNTIF(tbAlugeis[Código locação],tbLocacao[[#This Row],[Codigo locação]])+tbLocacao[[#This Row],[Qtde já pago]],""))</f>
        <v/>
      </c>
      <c r="T69" s="115" t="str">
        <f>IF(tbLocacao[[#This Row],[Codigo locação]]="","",IFERROR(R69-S69,""))</f>
        <v/>
      </c>
      <c r="U69" s="128" t="str">
        <f>IF(tbLocacao[[#This Row],[Veículo]]="","",IF(tbLocacao[[#This Row],[Data final]]&lt;&gt;"","",IFERROR(ROW(),"")))</f>
        <v/>
      </c>
    </row>
    <row r="70" spans="2:21" ht="30" customHeight="1" x14ac:dyDescent="0.25">
      <c r="B70" s="168"/>
      <c r="C70" s="170"/>
      <c r="D70" s="170"/>
      <c r="E70" s="170"/>
      <c r="F70" s="170"/>
      <c r="G70" s="170"/>
      <c r="H70" s="170"/>
      <c r="I70" s="171"/>
      <c r="J70" s="171"/>
      <c r="K70" s="172"/>
      <c r="L70" s="172"/>
      <c r="M7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70" s="75" t="str">
        <f ca="1">IF(tbLocacao[[#This Row],[Codigo locação]]="","",IF(AND(tbLocacao[[#This Row],[Data final]]&lt;&gt;"",tbLocacao[[#This Row],[Data final]]&lt;TODAY()),"Encerrado","Vigente"))</f>
        <v/>
      </c>
      <c r="O70" s="173"/>
      <c r="P7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7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70" s="115" t="str">
        <f ca="1">IF(tbLocacao[[#This Row],[Codigo locação]]="","",IFERROR(ROUNDDOWN(IF(tbLocacao[[#This Row],[Data final]]="",Q70,IF(TODAY()&lt;tbLocacao[[#This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70" s="115" t="str">
        <f>IF(tbLocacao[[#This Row],[Codigo locação]]="","",IFERROR(COUNTIF(tbAlugeis[Código locação],tbLocacao[[#This Row],[Codigo locação]])+tbLocacao[[#This Row],[Qtde já pago]],""))</f>
        <v/>
      </c>
      <c r="T70" s="115" t="str">
        <f>IF(tbLocacao[[#This Row],[Codigo locação]]="","",IFERROR(R70-S70,""))</f>
        <v/>
      </c>
      <c r="U70" s="128" t="str">
        <f>IF(tbLocacao[[#This Row],[Veículo]]="","",IF(tbLocacao[[#This Row],[Data final]]&lt;&gt;"","",IFERROR(ROW(),"")))</f>
        <v/>
      </c>
    </row>
    <row r="71" spans="2:21" ht="30" customHeight="1" x14ac:dyDescent="0.25">
      <c r="B71" s="168"/>
      <c r="C71" s="170"/>
      <c r="D71" s="170"/>
      <c r="E71" s="170"/>
      <c r="F71" s="170"/>
      <c r="G71" s="170"/>
      <c r="H71" s="170"/>
      <c r="I71" s="171"/>
      <c r="J71" s="171"/>
      <c r="K71" s="172"/>
      <c r="L71" s="172"/>
      <c r="M7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71" s="75" t="str">
        <f ca="1">IF(tbLocacao[[#This Row],[Codigo locação]]="","",IF(AND(tbLocacao[[#This Row],[Data final]]&lt;&gt;"",tbLocacao[[#This Row],[Data final]]&lt;TODAY()),"Encerrado","Vigente"))</f>
        <v/>
      </c>
      <c r="O71" s="173"/>
      <c r="P7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7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71" s="115" t="str">
        <f ca="1">IF(tbLocacao[[#This Row],[Codigo locação]]="","",IFERROR(ROUNDDOWN(IF(tbLocacao[[#This Row],[Data final]]="",Q71,IF(TODAY()&lt;tbLocacao[[#This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71" s="115" t="str">
        <f>IF(tbLocacao[[#This Row],[Codigo locação]]="","",IFERROR(COUNTIF(tbAlugeis[Código locação],tbLocacao[[#This Row],[Codigo locação]])+tbLocacao[[#This Row],[Qtde já pago]],""))</f>
        <v/>
      </c>
      <c r="T71" s="115" t="str">
        <f>IF(tbLocacao[[#This Row],[Codigo locação]]="","",IFERROR(R71-S71,""))</f>
        <v/>
      </c>
      <c r="U71" s="128" t="str">
        <f>IF(tbLocacao[[#This Row],[Veículo]]="","",IF(tbLocacao[[#This Row],[Data final]]&lt;&gt;"","",IFERROR(ROW(),"")))</f>
        <v/>
      </c>
    </row>
    <row r="72" spans="2:21" ht="30" customHeight="1" x14ac:dyDescent="0.25">
      <c r="B72" s="168"/>
      <c r="C72" s="170"/>
      <c r="D72" s="170"/>
      <c r="E72" s="170"/>
      <c r="F72" s="170"/>
      <c r="G72" s="170"/>
      <c r="H72" s="170"/>
      <c r="I72" s="171"/>
      <c r="J72" s="171"/>
      <c r="K72" s="172"/>
      <c r="L72" s="172"/>
      <c r="M7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72" s="75" t="str">
        <f ca="1">IF(tbLocacao[[#This Row],[Codigo locação]]="","",IF(AND(tbLocacao[[#This Row],[Data final]]&lt;&gt;"",tbLocacao[[#This Row],[Data final]]&lt;TODAY()),"Encerrado","Vigente"))</f>
        <v/>
      </c>
      <c r="O72" s="173"/>
      <c r="P7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7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72" s="115" t="str">
        <f ca="1">IF(tbLocacao[[#This Row],[Codigo locação]]="","",IFERROR(ROUNDDOWN(IF(tbLocacao[[#This Row],[Data final]]="",Q72,IF(TODAY()&lt;tbLocacao[[#This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72" s="115" t="str">
        <f>IF(tbLocacao[[#This Row],[Codigo locação]]="","",IFERROR(COUNTIF(tbAlugeis[Código locação],tbLocacao[[#This Row],[Codigo locação]])+tbLocacao[[#This Row],[Qtde já pago]],""))</f>
        <v/>
      </c>
      <c r="T72" s="115" t="str">
        <f>IF(tbLocacao[[#This Row],[Codigo locação]]="","",IFERROR(R72-S72,""))</f>
        <v/>
      </c>
      <c r="U72" s="128" t="str">
        <f>IF(tbLocacao[[#This Row],[Veículo]]="","",IF(tbLocacao[[#This Row],[Data final]]&lt;&gt;"","",IFERROR(ROW(),"")))</f>
        <v/>
      </c>
    </row>
    <row r="73" spans="2:21" ht="30" customHeight="1" x14ac:dyDescent="0.25">
      <c r="B73" s="168"/>
      <c r="C73" s="170"/>
      <c r="D73" s="170"/>
      <c r="E73" s="170"/>
      <c r="F73" s="170"/>
      <c r="G73" s="170"/>
      <c r="H73" s="170"/>
      <c r="I73" s="171"/>
      <c r="J73" s="171"/>
      <c r="K73" s="172"/>
      <c r="L73" s="172"/>
      <c r="M7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73" s="75" t="str">
        <f ca="1">IF(tbLocacao[[#This Row],[Codigo locação]]="","",IF(AND(tbLocacao[[#This Row],[Data final]]&lt;&gt;"",tbLocacao[[#This Row],[Data final]]&lt;TODAY()),"Encerrado","Vigente"))</f>
        <v/>
      </c>
      <c r="O73" s="173"/>
      <c r="P7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7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73" s="115" t="str">
        <f ca="1">IF(tbLocacao[[#This Row],[Codigo locação]]="","",IFERROR(ROUNDDOWN(IF(tbLocacao[[#This Row],[Data final]]="",Q73,IF(TODAY()&lt;tbLocacao[[#This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73" s="115" t="str">
        <f>IF(tbLocacao[[#This Row],[Codigo locação]]="","",IFERROR(COUNTIF(tbAlugeis[Código locação],tbLocacao[[#This Row],[Codigo locação]])+tbLocacao[[#This Row],[Qtde já pago]],""))</f>
        <v/>
      </c>
      <c r="T73" s="115" t="str">
        <f>IF(tbLocacao[[#This Row],[Codigo locação]]="","",IFERROR(R73-S73,""))</f>
        <v/>
      </c>
      <c r="U73" s="128" t="str">
        <f>IF(tbLocacao[[#This Row],[Veículo]]="","",IF(tbLocacao[[#This Row],[Data final]]&lt;&gt;"","",IFERROR(ROW(),"")))</f>
        <v/>
      </c>
    </row>
    <row r="74" spans="2:21" ht="30" customHeight="1" x14ac:dyDescent="0.25">
      <c r="B74" s="168"/>
      <c r="C74" s="170"/>
      <c r="D74" s="170"/>
      <c r="E74" s="170"/>
      <c r="F74" s="170"/>
      <c r="G74" s="170"/>
      <c r="H74" s="170"/>
      <c r="I74" s="171"/>
      <c r="J74" s="171"/>
      <c r="K74" s="172"/>
      <c r="L74" s="172"/>
      <c r="M7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74" s="75" t="str">
        <f ca="1">IF(tbLocacao[[#This Row],[Codigo locação]]="","",IF(AND(tbLocacao[[#This Row],[Data final]]&lt;&gt;"",tbLocacao[[#This Row],[Data final]]&lt;TODAY()),"Encerrado","Vigente"))</f>
        <v/>
      </c>
      <c r="O74" s="173"/>
      <c r="P7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7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74" s="115" t="str">
        <f ca="1">IF(tbLocacao[[#This Row],[Codigo locação]]="","",IFERROR(ROUNDDOWN(IF(tbLocacao[[#This Row],[Data final]]="",Q74,IF(TODAY()&lt;tbLocacao[[#This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74" s="115" t="str">
        <f>IF(tbLocacao[[#This Row],[Codigo locação]]="","",IFERROR(COUNTIF(tbAlugeis[Código locação],tbLocacao[[#This Row],[Codigo locação]])+tbLocacao[[#This Row],[Qtde já pago]],""))</f>
        <v/>
      </c>
      <c r="T74" s="115" t="str">
        <f>IF(tbLocacao[[#This Row],[Codigo locação]]="","",IFERROR(R74-S74,""))</f>
        <v/>
      </c>
      <c r="U74" s="128" t="str">
        <f>IF(tbLocacao[[#This Row],[Veículo]]="","",IF(tbLocacao[[#This Row],[Data final]]&lt;&gt;"","",IFERROR(ROW(),"")))</f>
        <v/>
      </c>
    </row>
    <row r="75" spans="2:21" ht="30" customHeight="1" x14ac:dyDescent="0.25">
      <c r="B75" s="168"/>
      <c r="C75" s="170"/>
      <c r="D75" s="170"/>
      <c r="E75" s="170"/>
      <c r="F75" s="170"/>
      <c r="G75" s="170"/>
      <c r="H75" s="170"/>
      <c r="I75" s="171"/>
      <c r="J75" s="171"/>
      <c r="K75" s="172"/>
      <c r="L75" s="172"/>
      <c r="M7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75" s="75" t="str">
        <f ca="1">IF(tbLocacao[[#This Row],[Codigo locação]]="","",IF(AND(tbLocacao[[#This Row],[Data final]]&lt;&gt;"",tbLocacao[[#This Row],[Data final]]&lt;TODAY()),"Encerrado","Vigente"))</f>
        <v/>
      </c>
      <c r="O75" s="173"/>
      <c r="P7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7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75" s="115" t="str">
        <f ca="1">IF(tbLocacao[[#This Row],[Codigo locação]]="","",IFERROR(ROUNDDOWN(IF(tbLocacao[[#This Row],[Data final]]="",Q75,IF(TODAY()&lt;tbLocacao[[#This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75" s="115" t="str">
        <f>IF(tbLocacao[[#This Row],[Codigo locação]]="","",IFERROR(COUNTIF(tbAlugeis[Código locação],tbLocacao[[#This Row],[Codigo locação]])+tbLocacao[[#This Row],[Qtde já pago]],""))</f>
        <v/>
      </c>
      <c r="T75" s="115" t="str">
        <f>IF(tbLocacao[[#This Row],[Codigo locação]]="","",IFERROR(R75-S75,""))</f>
        <v/>
      </c>
      <c r="U75" s="128" t="str">
        <f>IF(tbLocacao[[#This Row],[Veículo]]="","",IF(tbLocacao[[#This Row],[Data final]]&lt;&gt;"","",IFERROR(ROW(),"")))</f>
        <v/>
      </c>
    </row>
    <row r="76" spans="2:21" ht="30" customHeight="1" x14ac:dyDescent="0.25">
      <c r="B76" s="168"/>
      <c r="C76" s="170"/>
      <c r="D76" s="170"/>
      <c r="E76" s="170"/>
      <c r="F76" s="170"/>
      <c r="G76" s="170"/>
      <c r="H76" s="170"/>
      <c r="I76" s="171"/>
      <c r="J76" s="171"/>
      <c r="K76" s="172"/>
      <c r="L76" s="172"/>
      <c r="M7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76" s="75" t="str">
        <f ca="1">IF(tbLocacao[[#This Row],[Codigo locação]]="","",IF(AND(tbLocacao[[#This Row],[Data final]]&lt;&gt;"",tbLocacao[[#This Row],[Data final]]&lt;TODAY()),"Encerrado","Vigente"))</f>
        <v/>
      </c>
      <c r="O76" s="173"/>
      <c r="P7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7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76" s="115" t="str">
        <f ca="1">IF(tbLocacao[[#This Row],[Codigo locação]]="","",IFERROR(ROUNDDOWN(IF(tbLocacao[[#This Row],[Data final]]="",Q76,IF(TODAY()&lt;tbLocacao[[#This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76" s="115" t="str">
        <f>IF(tbLocacao[[#This Row],[Codigo locação]]="","",IFERROR(COUNTIF(tbAlugeis[Código locação],tbLocacao[[#This Row],[Codigo locação]])+tbLocacao[[#This Row],[Qtde já pago]],""))</f>
        <v/>
      </c>
      <c r="T76" s="115" t="str">
        <f>IF(tbLocacao[[#This Row],[Codigo locação]]="","",IFERROR(R76-S76,""))</f>
        <v/>
      </c>
      <c r="U76" s="128" t="str">
        <f>IF(tbLocacao[[#This Row],[Veículo]]="","",IF(tbLocacao[[#This Row],[Data final]]&lt;&gt;"","",IFERROR(ROW(),"")))</f>
        <v/>
      </c>
    </row>
    <row r="77" spans="2:21" ht="30" customHeight="1" x14ac:dyDescent="0.25">
      <c r="B77" s="168"/>
      <c r="C77" s="170"/>
      <c r="D77" s="170"/>
      <c r="E77" s="170"/>
      <c r="F77" s="170"/>
      <c r="G77" s="170"/>
      <c r="H77" s="170"/>
      <c r="I77" s="171"/>
      <c r="J77" s="171"/>
      <c r="K77" s="172"/>
      <c r="L77" s="172"/>
      <c r="M7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77" s="75" t="str">
        <f ca="1">IF(tbLocacao[[#This Row],[Codigo locação]]="","",IF(AND(tbLocacao[[#This Row],[Data final]]&lt;&gt;"",tbLocacao[[#This Row],[Data final]]&lt;TODAY()),"Encerrado","Vigente"))</f>
        <v/>
      </c>
      <c r="O77" s="173"/>
      <c r="P7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7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77" s="115" t="str">
        <f ca="1">IF(tbLocacao[[#This Row],[Codigo locação]]="","",IFERROR(ROUNDDOWN(IF(tbLocacao[[#This Row],[Data final]]="",Q77,IF(TODAY()&lt;tbLocacao[[#This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77" s="115" t="str">
        <f>IF(tbLocacao[[#This Row],[Codigo locação]]="","",IFERROR(COUNTIF(tbAlugeis[Código locação],tbLocacao[[#This Row],[Codigo locação]])+tbLocacao[[#This Row],[Qtde já pago]],""))</f>
        <v/>
      </c>
      <c r="T77" s="115" t="str">
        <f>IF(tbLocacao[[#This Row],[Codigo locação]]="","",IFERROR(R77-S77,""))</f>
        <v/>
      </c>
      <c r="U77" s="128" t="str">
        <f>IF(tbLocacao[[#This Row],[Veículo]]="","",IF(tbLocacao[[#This Row],[Data final]]&lt;&gt;"","",IFERROR(ROW(),"")))</f>
        <v/>
      </c>
    </row>
    <row r="78" spans="2:21" ht="30" customHeight="1" x14ac:dyDescent="0.25">
      <c r="B78" s="168"/>
      <c r="C78" s="170"/>
      <c r="D78" s="170"/>
      <c r="E78" s="170"/>
      <c r="F78" s="170"/>
      <c r="G78" s="170"/>
      <c r="H78" s="170"/>
      <c r="I78" s="171"/>
      <c r="J78" s="171"/>
      <c r="K78" s="172"/>
      <c r="L78" s="172"/>
      <c r="M7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78" s="75" t="str">
        <f ca="1">IF(tbLocacao[[#This Row],[Codigo locação]]="","",IF(AND(tbLocacao[[#This Row],[Data final]]&lt;&gt;"",tbLocacao[[#This Row],[Data final]]&lt;TODAY()),"Encerrado","Vigente"))</f>
        <v/>
      </c>
      <c r="O78" s="173"/>
      <c r="P7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7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78" s="115" t="str">
        <f ca="1">IF(tbLocacao[[#This Row],[Codigo locação]]="","",IFERROR(ROUNDDOWN(IF(tbLocacao[[#This Row],[Data final]]="",Q78,IF(TODAY()&lt;tbLocacao[[#This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78" s="115" t="str">
        <f>IF(tbLocacao[[#This Row],[Codigo locação]]="","",IFERROR(COUNTIF(tbAlugeis[Código locação],tbLocacao[[#This Row],[Codigo locação]])+tbLocacao[[#This Row],[Qtde já pago]],""))</f>
        <v/>
      </c>
      <c r="T78" s="115" t="str">
        <f>IF(tbLocacao[[#This Row],[Codigo locação]]="","",IFERROR(R78-S78,""))</f>
        <v/>
      </c>
      <c r="U78" s="128" t="str">
        <f>IF(tbLocacao[[#This Row],[Veículo]]="","",IF(tbLocacao[[#This Row],[Data final]]&lt;&gt;"","",IFERROR(ROW(),"")))</f>
        <v/>
      </c>
    </row>
    <row r="79" spans="2:21" ht="30" customHeight="1" x14ac:dyDescent="0.25">
      <c r="B79" s="168"/>
      <c r="C79" s="170"/>
      <c r="D79" s="170"/>
      <c r="E79" s="170"/>
      <c r="F79" s="170"/>
      <c r="G79" s="170"/>
      <c r="H79" s="170"/>
      <c r="I79" s="171"/>
      <c r="J79" s="171"/>
      <c r="K79" s="172"/>
      <c r="L79" s="172"/>
      <c r="M7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79" s="75" t="str">
        <f ca="1">IF(tbLocacao[[#This Row],[Codigo locação]]="","",IF(AND(tbLocacao[[#This Row],[Data final]]&lt;&gt;"",tbLocacao[[#This Row],[Data final]]&lt;TODAY()),"Encerrado","Vigente"))</f>
        <v/>
      </c>
      <c r="O79" s="173"/>
      <c r="P7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7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79" s="115" t="str">
        <f ca="1">IF(tbLocacao[[#This Row],[Codigo locação]]="","",IFERROR(ROUNDDOWN(IF(tbLocacao[[#This Row],[Data final]]="",Q79,IF(TODAY()&lt;tbLocacao[[#This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79" s="115" t="str">
        <f>IF(tbLocacao[[#This Row],[Codigo locação]]="","",IFERROR(COUNTIF(tbAlugeis[Código locação],tbLocacao[[#This Row],[Codigo locação]])+tbLocacao[[#This Row],[Qtde já pago]],""))</f>
        <v/>
      </c>
      <c r="T79" s="115" t="str">
        <f>IF(tbLocacao[[#This Row],[Codigo locação]]="","",IFERROR(R79-S79,""))</f>
        <v/>
      </c>
      <c r="U79" s="128" t="str">
        <f>IF(tbLocacao[[#This Row],[Veículo]]="","",IF(tbLocacao[[#This Row],[Data final]]&lt;&gt;"","",IFERROR(ROW(),"")))</f>
        <v/>
      </c>
    </row>
    <row r="80" spans="2:21" ht="30" customHeight="1" x14ac:dyDescent="0.25">
      <c r="B80" s="168"/>
      <c r="C80" s="170"/>
      <c r="D80" s="170"/>
      <c r="E80" s="170"/>
      <c r="F80" s="170"/>
      <c r="G80" s="170"/>
      <c r="H80" s="170"/>
      <c r="I80" s="171"/>
      <c r="J80" s="171"/>
      <c r="K80" s="172"/>
      <c r="L80" s="172"/>
      <c r="M8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80" s="75" t="str">
        <f ca="1">IF(tbLocacao[[#This Row],[Codigo locação]]="","",IF(AND(tbLocacao[[#This Row],[Data final]]&lt;&gt;"",tbLocacao[[#This Row],[Data final]]&lt;TODAY()),"Encerrado","Vigente"))</f>
        <v/>
      </c>
      <c r="O80" s="173"/>
      <c r="P8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8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80" s="115" t="str">
        <f ca="1">IF(tbLocacao[[#This Row],[Codigo locação]]="","",IFERROR(ROUNDDOWN(IF(tbLocacao[[#This Row],[Data final]]="",Q80,IF(TODAY()&lt;tbLocacao[[#This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80" s="115" t="str">
        <f>IF(tbLocacao[[#This Row],[Codigo locação]]="","",IFERROR(COUNTIF(tbAlugeis[Código locação],tbLocacao[[#This Row],[Codigo locação]])+tbLocacao[[#This Row],[Qtde já pago]],""))</f>
        <v/>
      </c>
      <c r="T80" s="115" t="str">
        <f>IF(tbLocacao[[#This Row],[Codigo locação]]="","",IFERROR(R80-S80,""))</f>
        <v/>
      </c>
      <c r="U80" s="128" t="str">
        <f>IF(tbLocacao[[#This Row],[Veículo]]="","",IF(tbLocacao[[#This Row],[Data final]]&lt;&gt;"","",IFERROR(ROW(),"")))</f>
        <v/>
      </c>
    </row>
    <row r="81" spans="2:21" ht="30" customHeight="1" x14ac:dyDescent="0.25">
      <c r="B81" s="168"/>
      <c r="C81" s="170"/>
      <c r="D81" s="170"/>
      <c r="E81" s="170"/>
      <c r="F81" s="170"/>
      <c r="G81" s="170"/>
      <c r="H81" s="170"/>
      <c r="I81" s="171"/>
      <c r="J81" s="171"/>
      <c r="K81" s="172"/>
      <c r="L81" s="172"/>
      <c r="M8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81" s="75" t="str">
        <f ca="1">IF(tbLocacao[[#This Row],[Codigo locação]]="","",IF(AND(tbLocacao[[#This Row],[Data final]]&lt;&gt;"",tbLocacao[[#This Row],[Data final]]&lt;TODAY()),"Encerrado","Vigente"))</f>
        <v/>
      </c>
      <c r="O81" s="173"/>
      <c r="P8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8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81" s="115" t="str">
        <f ca="1">IF(tbLocacao[[#This Row],[Codigo locação]]="","",IFERROR(ROUNDDOWN(IF(tbLocacao[[#This Row],[Data final]]="",Q81,IF(TODAY()&lt;tbLocacao[[#This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81" s="115" t="str">
        <f>IF(tbLocacao[[#This Row],[Codigo locação]]="","",IFERROR(COUNTIF(tbAlugeis[Código locação],tbLocacao[[#This Row],[Codigo locação]])+tbLocacao[[#This Row],[Qtde já pago]],""))</f>
        <v/>
      </c>
      <c r="T81" s="115" t="str">
        <f>IF(tbLocacao[[#This Row],[Codigo locação]]="","",IFERROR(R81-S81,""))</f>
        <v/>
      </c>
      <c r="U81" s="128" t="str">
        <f>IF(tbLocacao[[#This Row],[Veículo]]="","",IF(tbLocacao[[#This Row],[Data final]]&lt;&gt;"","",IFERROR(ROW(),"")))</f>
        <v/>
      </c>
    </row>
    <row r="82" spans="2:21" ht="30" customHeight="1" x14ac:dyDescent="0.25">
      <c r="B82" s="168"/>
      <c r="C82" s="170"/>
      <c r="D82" s="170"/>
      <c r="E82" s="170"/>
      <c r="F82" s="170"/>
      <c r="G82" s="170"/>
      <c r="H82" s="170"/>
      <c r="I82" s="171"/>
      <c r="J82" s="171"/>
      <c r="K82" s="172"/>
      <c r="L82" s="172"/>
      <c r="M8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82" s="75" t="str">
        <f ca="1">IF(tbLocacao[[#This Row],[Codigo locação]]="","",IF(AND(tbLocacao[[#This Row],[Data final]]&lt;&gt;"",tbLocacao[[#This Row],[Data final]]&lt;TODAY()),"Encerrado","Vigente"))</f>
        <v/>
      </c>
      <c r="O82" s="173"/>
      <c r="P8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8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82" s="115" t="str">
        <f ca="1">IF(tbLocacao[[#This Row],[Codigo locação]]="","",IFERROR(ROUNDDOWN(IF(tbLocacao[[#This Row],[Data final]]="",Q82,IF(TODAY()&lt;tbLocacao[[#This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82" s="115" t="str">
        <f>IF(tbLocacao[[#This Row],[Codigo locação]]="","",IFERROR(COUNTIF(tbAlugeis[Código locação],tbLocacao[[#This Row],[Codigo locação]])+tbLocacao[[#This Row],[Qtde já pago]],""))</f>
        <v/>
      </c>
      <c r="T82" s="115" t="str">
        <f>IF(tbLocacao[[#This Row],[Codigo locação]]="","",IFERROR(R82-S82,""))</f>
        <v/>
      </c>
      <c r="U82" s="128" t="str">
        <f>IF(tbLocacao[[#This Row],[Veículo]]="","",IF(tbLocacao[[#This Row],[Data final]]&lt;&gt;"","",IFERROR(ROW(),"")))</f>
        <v/>
      </c>
    </row>
    <row r="83" spans="2:21" ht="30" customHeight="1" x14ac:dyDescent="0.25">
      <c r="B83" s="168"/>
      <c r="C83" s="170"/>
      <c r="D83" s="170"/>
      <c r="E83" s="170"/>
      <c r="F83" s="170"/>
      <c r="G83" s="170"/>
      <c r="H83" s="170"/>
      <c r="I83" s="171"/>
      <c r="J83" s="171"/>
      <c r="K83" s="172"/>
      <c r="L83" s="172"/>
      <c r="M8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83" s="75" t="str">
        <f ca="1">IF(tbLocacao[[#This Row],[Codigo locação]]="","",IF(AND(tbLocacao[[#This Row],[Data final]]&lt;&gt;"",tbLocacao[[#This Row],[Data final]]&lt;TODAY()),"Encerrado","Vigente"))</f>
        <v/>
      </c>
      <c r="O83" s="173"/>
      <c r="P8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8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83" s="115" t="str">
        <f ca="1">IF(tbLocacao[[#This Row],[Codigo locação]]="","",IFERROR(ROUNDDOWN(IF(tbLocacao[[#This Row],[Data final]]="",Q83,IF(TODAY()&lt;tbLocacao[[#This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83" s="115" t="str">
        <f>IF(tbLocacao[[#This Row],[Codigo locação]]="","",IFERROR(COUNTIF(tbAlugeis[Código locação],tbLocacao[[#This Row],[Codigo locação]])+tbLocacao[[#This Row],[Qtde já pago]],""))</f>
        <v/>
      </c>
      <c r="T83" s="115" t="str">
        <f>IF(tbLocacao[[#This Row],[Codigo locação]]="","",IFERROR(R83-S83,""))</f>
        <v/>
      </c>
      <c r="U83" s="128" t="str">
        <f>IF(tbLocacao[[#This Row],[Veículo]]="","",IF(tbLocacao[[#This Row],[Data final]]&lt;&gt;"","",IFERROR(ROW(),"")))</f>
        <v/>
      </c>
    </row>
    <row r="84" spans="2:21" ht="30" customHeight="1" x14ac:dyDescent="0.25">
      <c r="B84" s="168"/>
      <c r="C84" s="170"/>
      <c r="D84" s="170"/>
      <c r="E84" s="170"/>
      <c r="F84" s="170"/>
      <c r="G84" s="170"/>
      <c r="H84" s="170"/>
      <c r="I84" s="171"/>
      <c r="J84" s="171"/>
      <c r="K84" s="172"/>
      <c r="L84" s="172"/>
      <c r="M8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84" s="75" t="str">
        <f ca="1">IF(tbLocacao[[#This Row],[Codigo locação]]="","",IF(AND(tbLocacao[[#This Row],[Data final]]&lt;&gt;"",tbLocacao[[#This Row],[Data final]]&lt;TODAY()),"Encerrado","Vigente"))</f>
        <v/>
      </c>
      <c r="O84" s="173"/>
      <c r="P8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8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84" s="115" t="str">
        <f ca="1">IF(tbLocacao[[#This Row],[Codigo locação]]="","",IFERROR(ROUNDDOWN(IF(tbLocacao[[#This Row],[Data final]]="",Q84,IF(TODAY()&lt;tbLocacao[[#This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84" s="115" t="str">
        <f>IF(tbLocacao[[#This Row],[Codigo locação]]="","",IFERROR(COUNTIF(tbAlugeis[Código locação],tbLocacao[[#This Row],[Codigo locação]])+tbLocacao[[#This Row],[Qtde já pago]],""))</f>
        <v/>
      </c>
      <c r="T84" s="115" t="str">
        <f>IF(tbLocacao[[#This Row],[Codigo locação]]="","",IFERROR(R84-S84,""))</f>
        <v/>
      </c>
      <c r="U84" s="128" t="str">
        <f>IF(tbLocacao[[#This Row],[Veículo]]="","",IF(tbLocacao[[#This Row],[Data final]]&lt;&gt;"","",IFERROR(ROW(),"")))</f>
        <v/>
      </c>
    </row>
    <row r="85" spans="2:21" ht="30" customHeight="1" x14ac:dyDescent="0.25">
      <c r="B85" s="168"/>
      <c r="C85" s="170"/>
      <c r="D85" s="170"/>
      <c r="E85" s="170"/>
      <c r="F85" s="170"/>
      <c r="G85" s="170"/>
      <c r="H85" s="170"/>
      <c r="I85" s="171"/>
      <c r="J85" s="171"/>
      <c r="K85" s="172"/>
      <c r="L85" s="172"/>
      <c r="M8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85" s="75" t="str">
        <f ca="1">IF(tbLocacao[[#This Row],[Codigo locação]]="","",IF(AND(tbLocacao[[#This Row],[Data final]]&lt;&gt;"",tbLocacao[[#This Row],[Data final]]&lt;TODAY()),"Encerrado","Vigente"))</f>
        <v/>
      </c>
      <c r="O85" s="173"/>
      <c r="P8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8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85" s="115" t="str">
        <f ca="1">IF(tbLocacao[[#This Row],[Codigo locação]]="","",IFERROR(ROUNDDOWN(IF(tbLocacao[[#This Row],[Data final]]="",Q85,IF(TODAY()&lt;tbLocacao[[#This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85" s="115" t="str">
        <f>IF(tbLocacao[[#This Row],[Codigo locação]]="","",IFERROR(COUNTIF(tbAlugeis[Código locação],tbLocacao[[#This Row],[Codigo locação]])+tbLocacao[[#This Row],[Qtde já pago]],""))</f>
        <v/>
      </c>
      <c r="T85" s="115" t="str">
        <f>IF(tbLocacao[[#This Row],[Codigo locação]]="","",IFERROR(R85-S85,""))</f>
        <v/>
      </c>
      <c r="U85" s="128" t="str">
        <f>IF(tbLocacao[[#This Row],[Veículo]]="","",IF(tbLocacao[[#This Row],[Data final]]&lt;&gt;"","",IFERROR(ROW(),"")))</f>
        <v/>
      </c>
    </row>
    <row r="86" spans="2:21" ht="30" customHeight="1" x14ac:dyDescent="0.25">
      <c r="B86" s="168"/>
      <c r="C86" s="170"/>
      <c r="D86" s="170"/>
      <c r="E86" s="170"/>
      <c r="F86" s="170"/>
      <c r="G86" s="170"/>
      <c r="H86" s="170"/>
      <c r="I86" s="171"/>
      <c r="J86" s="171"/>
      <c r="K86" s="172"/>
      <c r="L86" s="172"/>
      <c r="M8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86" s="75" t="str">
        <f ca="1">IF(tbLocacao[[#This Row],[Codigo locação]]="","",IF(AND(tbLocacao[[#This Row],[Data final]]&lt;&gt;"",tbLocacao[[#This Row],[Data final]]&lt;TODAY()),"Encerrado","Vigente"))</f>
        <v/>
      </c>
      <c r="O86" s="173"/>
      <c r="P8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8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86" s="115" t="str">
        <f ca="1">IF(tbLocacao[[#This Row],[Codigo locação]]="","",IFERROR(ROUNDDOWN(IF(tbLocacao[[#This Row],[Data final]]="",Q86,IF(TODAY()&lt;tbLocacao[[#This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86" s="115" t="str">
        <f>IF(tbLocacao[[#This Row],[Codigo locação]]="","",IFERROR(COUNTIF(tbAlugeis[Código locação],tbLocacao[[#This Row],[Codigo locação]])+tbLocacao[[#This Row],[Qtde já pago]],""))</f>
        <v/>
      </c>
      <c r="T86" s="115" t="str">
        <f>IF(tbLocacao[[#This Row],[Codigo locação]]="","",IFERROR(R86-S86,""))</f>
        <v/>
      </c>
      <c r="U86" s="128" t="str">
        <f>IF(tbLocacao[[#This Row],[Veículo]]="","",IF(tbLocacao[[#This Row],[Data final]]&lt;&gt;"","",IFERROR(ROW(),"")))</f>
        <v/>
      </c>
    </row>
    <row r="87" spans="2:21" ht="30" customHeight="1" x14ac:dyDescent="0.25">
      <c r="B87" s="168"/>
      <c r="C87" s="170"/>
      <c r="D87" s="170"/>
      <c r="E87" s="170"/>
      <c r="F87" s="170"/>
      <c r="G87" s="170"/>
      <c r="H87" s="170"/>
      <c r="I87" s="171"/>
      <c r="J87" s="171"/>
      <c r="K87" s="172"/>
      <c r="L87" s="172"/>
      <c r="M8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87" s="75" t="str">
        <f ca="1">IF(tbLocacao[[#This Row],[Codigo locação]]="","",IF(AND(tbLocacao[[#This Row],[Data final]]&lt;&gt;"",tbLocacao[[#This Row],[Data final]]&lt;TODAY()),"Encerrado","Vigente"))</f>
        <v/>
      </c>
      <c r="O87" s="173"/>
      <c r="P8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8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87" s="115" t="str">
        <f ca="1">IF(tbLocacao[[#This Row],[Codigo locação]]="","",IFERROR(ROUNDDOWN(IF(tbLocacao[[#This Row],[Data final]]="",Q87,IF(TODAY()&lt;tbLocacao[[#This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87" s="115" t="str">
        <f>IF(tbLocacao[[#This Row],[Codigo locação]]="","",IFERROR(COUNTIF(tbAlugeis[Código locação],tbLocacao[[#This Row],[Codigo locação]])+tbLocacao[[#This Row],[Qtde já pago]],""))</f>
        <v/>
      </c>
      <c r="T87" s="115" t="str">
        <f>IF(tbLocacao[[#This Row],[Codigo locação]]="","",IFERROR(R87-S87,""))</f>
        <v/>
      </c>
      <c r="U87" s="128" t="str">
        <f>IF(tbLocacao[[#This Row],[Veículo]]="","",IF(tbLocacao[[#This Row],[Data final]]&lt;&gt;"","",IFERROR(ROW(),"")))</f>
        <v/>
      </c>
    </row>
    <row r="88" spans="2:21" ht="30" customHeight="1" x14ac:dyDescent="0.25">
      <c r="B88" s="168"/>
      <c r="C88" s="170"/>
      <c r="D88" s="170"/>
      <c r="E88" s="170"/>
      <c r="F88" s="170"/>
      <c r="G88" s="170"/>
      <c r="H88" s="170"/>
      <c r="I88" s="171"/>
      <c r="J88" s="171"/>
      <c r="K88" s="172"/>
      <c r="L88" s="172"/>
      <c r="M8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88" s="75" t="str">
        <f ca="1">IF(tbLocacao[[#This Row],[Codigo locação]]="","",IF(AND(tbLocacao[[#This Row],[Data final]]&lt;&gt;"",tbLocacao[[#This Row],[Data final]]&lt;TODAY()),"Encerrado","Vigente"))</f>
        <v/>
      </c>
      <c r="O88" s="173"/>
      <c r="P8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8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88" s="115" t="str">
        <f ca="1">IF(tbLocacao[[#This Row],[Codigo locação]]="","",IFERROR(ROUNDDOWN(IF(tbLocacao[[#This Row],[Data final]]="",Q88,IF(TODAY()&lt;tbLocacao[[#This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88" s="115" t="str">
        <f>IF(tbLocacao[[#This Row],[Codigo locação]]="","",IFERROR(COUNTIF(tbAlugeis[Código locação],tbLocacao[[#This Row],[Codigo locação]])+tbLocacao[[#This Row],[Qtde já pago]],""))</f>
        <v/>
      </c>
      <c r="T88" s="115" t="str">
        <f>IF(tbLocacao[[#This Row],[Codigo locação]]="","",IFERROR(R88-S88,""))</f>
        <v/>
      </c>
      <c r="U88" s="128" t="str">
        <f>IF(tbLocacao[[#This Row],[Veículo]]="","",IF(tbLocacao[[#This Row],[Data final]]&lt;&gt;"","",IFERROR(ROW(),"")))</f>
        <v/>
      </c>
    </row>
    <row r="89" spans="2:21" ht="30" customHeight="1" x14ac:dyDescent="0.25">
      <c r="B89" s="168"/>
      <c r="C89" s="170"/>
      <c r="D89" s="170"/>
      <c r="E89" s="170"/>
      <c r="F89" s="170"/>
      <c r="G89" s="170"/>
      <c r="H89" s="170"/>
      <c r="I89" s="171"/>
      <c r="J89" s="171"/>
      <c r="K89" s="172"/>
      <c r="L89" s="172"/>
      <c r="M8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89" s="75" t="str">
        <f ca="1">IF(tbLocacao[[#This Row],[Codigo locação]]="","",IF(AND(tbLocacao[[#This Row],[Data final]]&lt;&gt;"",tbLocacao[[#This Row],[Data final]]&lt;TODAY()),"Encerrado","Vigente"))</f>
        <v/>
      </c>
      <c r="O89" s="173"/>
      <c r="P8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8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89" s="115" t="str">
        <f ca="1">IF(tbLocacao[[#This Row],[Codigo locação]]="","",IFERROR(ROUNDDOWN(IF(tbLocacao[[#This Row],[Data final]]="",Q89,IF(TODAY()&lt;tbLocacao[[#This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89" s="115" t="str">
        <f>IF(tbLocacao[[#This Row],[Codigo locação]]="","",IFERROR(COUNTIF(tbAlugeis[Código locação],tbLocacao[[#This Row],[Codigo locação]])+tbLocacao[[#This Row],[Qtde já pago]],""))</f>
        <v/>
      </c>
      <c r="T89" s="115" t="str">
        <f>IF(tbLocacao[[#This Row],[Codigo locação]]="","",IFERROR(R89-S89,""))</f>
        <v/>
      </c>
      <c r="U89" s="128" t="str">
        <f>IF(tbLocacao[[#This Row],[Veículo]]="","",IF(tbLocacao[[#This Row],[Data final]]&lt;&gt;"","",IFERROR(ROW(),"")))</f>
        <v/>
      </c>
    </row>
    <row r="90" spans="2:21" ht="30" customHeight="1" x14ac:dyDescent="0.25">
      <c r="B90" s="168"/>
      <c r="C90" s="170"/>
      <c r="D90" s="170"/>
      <c r="E90" s="170"/>
      <c r="F90" s="170"/>
      <c r="G90" s="170"/>
      <c r="H90" s="170"/>
      <c r="I90" s="171"/>
      <c r="J90" s="171"/>
      <c r="K90" s="172"/>
      <c r="L90" s="172"/>
      <c r="M9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90" s="75" t="str">
        <f ca="1">IF(tbLocacao[[#This Row],[Codigo locação]]="","",IF(AND(tbLocacao[[#This Row],[Data final]]&lt;&gt;"",tbLocacao[[#This Row],[Data final]]&lt;TODAY()),"Encerrado","Vigente"))</f>
        <v/>
      </c>
      <c r="O90" s="173"/>
      <c r="P9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9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90" s="115" t="str">
        <f ca="1">IF(tbLocacao[[#This Row],[Codigo locação]]="","",IFERROR(ROUNDDOWN(IF(tbLocacao[[#This Row],[Data final]]="",Q90,IF(TODAY()&lt;tbLocacao[[#This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90" s="115" t="str">
        <f>IF(tbLocacao[[#This Row],[Codigo locação]]="","",IFERROR(COUNTIF(tbAlugeis[Código locação],tbLocacao[[#This Row],[Codigo locação]])+tbLocacao[[#This Row],[Qtde já pago]],""))</f>
        <v/>
      </c>
      <c r="T90" s="115" t="str">
        <f>IF(tbLocacao[[#This Row],[Codigo locação]]="","",IFERROR(R90-S90,""))</f>
        <v/>
      </c>
      <c r="U90" s="128" t="str">
        <f>IF(tbLocacao[[#This Row],[Veículo]]="","",IF(tbLocacao[[#This Row],[Data final]]&lt;&gt;"","",IFERROR(ROW(),"")))</f>
        <v/>
      </c>
    </row>
    <row r="91" spans="2:21" ht="30" customHeight="1" x14ac:dyDescent="0.25">
      <c r="B91" s="168"/>
      <c r="C91" s="170"/>
      <c r="D91" s="170"/>
      <c r="E91" s="170"/>
      <c r="F91" s="170"/>
      <c r="G91" s="170"/>
      <c r="H91" s="170"/>
      <c r="I91" s="171"/>
      <c r="J91" s="171"/>
      <c r="K91" s="172"/>
      <c r="L91" s="172"/>
      <c r="M9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91" s="75" t="str">
        <f ca="1">IF(tbLocacao[[#This Row],[Codigo locação]]="","",IF(AND(tbLocacao[[#This Row],[Data final]]&lt;&gt;"",tbLocacao[[#This Row],[Data final]]&lt;TODAY()),"Encerrado","Vigente"))</f>
        <v/>
      </c>
      <c r="O91" s="173"/>
      <c r="P9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9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91" s="115" t="str">
        <f ca="1">IF(tbLocacao[[#This Row],[Codigo locação]]="","",IFERROR(ROUNDDOWN(IF(tbLocacao[[#This Row],[Data final]]="",Q91,IF(TODAY()&lt;tbLocacao[[#This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91" s="115" t="str">
        <f>IF(tbLocacao[[#This Row],[Codigo locação]]="","",IFERROR(COUNTIF(tbAlugeis[Código locação],tbLocacao[[#This Row],[Codigo locação]])+tbLocacao[[#This Row],[Qtde já pago]],""))</f>
        <v/>
      </c>
      <c r="T91" s="115" t="str">
        <f>IF(tbLocacao[[#This Row],[Codigo locação]]="","",IFERROR(R91-S91,""))</f>
        <v/>
      </c>
      <c r="U91" s="128" t="str">
        <f>IF(tbLocacao[[#This Row],[Veículo]]="","",IF(tbLocacao[[#This Row],[Data final]]&lt;&gt;"","",IFERROR(ROW(),"")))</f>
        <v/>
      </c>
    </row>
    <row r="92" spans="2:21" ht="30" customHeight="1" x14ac:dyDescent="0.25">
      <c r="B92" s="168"/>
      <c r="C92" s="170"/>
      <c r="D92" s="170"/>
      <c r="E92" s="170"/>
      <c r="F92" s="170"/>
      <c r="G92" s="170"/>
      <c r="H92" s="170"/>
      <c r="I92" s="171"/>
      <c r="J92" s="171"/>
      <c r="K92" s="172"/>
      <c r="L92" s="172"/>
      <c r="M9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92" s="75" t="str">
        <f ca="1">IF(tbLocacao[[#This Row],[Codigo locação]]="","",IF(AND(tbLocacao[[#This Row],[Data final]]&lt;&gt;"",tbLocacao[[#This Row],[Data final]]&lt;TODAY()),"Encerrado","Vigente"))</f>
        <v/>
      </c>
      <c r="O92" s="173"/>
      <c r="P9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9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92" s="115" t="str">
        <f ca="1">IF(tbLocacao[[#This Row],[Codigo locação]]="","",IFERROR(ROUNDDOWN(IF(tbLocacao[[#This Row],[Data final]]="",Q92,IF(TODAY()&lt;tbLocacao[[#This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92" s="115" t="str">
        <f>IF(tbLocacao[[#This Row],[Codigo locação]]="","",IFERROR(COUNTIF(tbAlugeis[Código locação],tbLocacao[[#This Row],[Codigo locação]])+tbLocacao[[#This Row],[Qtde já pago]],""))</f>
        <v/>
      </c>
      <c r="T92" s="115" t="str">
        <f>IF(tbLocacao[[#This Row],[Codigo locação]]="","",IFERROR(R92-S92,""))</f>
        <v/>
      </c>
      <c r="U92" s="128" t="str">
        <f>IF(tbLocacao[[#This Row],[Veículo]]="","",IF(tbLocacao[[#This Row],[Data final]]&lt;&gt;"","",IFERROR(ROW(),"")))</f>
        <v/>
      </c>
    </row>
    <row r="93" spans="2:21" ht="30" customHeight="1" x14ac:dyDescent="0.25">
      <c r="B93" s="168"/>
      <c r="C93" s="170"/>
      <c r="D93" s="170"/>
      <c r="E93" s="170"/>
      <c r="F93" s="170"/>
      <c r="G93" s="170"/>
      <c r="H93" s="170"/>
      <c r="I93" s="171"/>
      <c r="J93" s="171"/>
      <c r="K93" s="172"/>
      <c r="L93" s="172"/>
      <c r="M9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93" s="75" t="str">
        <f ca="1">IF(tbLocacao[[#This Row],[Codigo locação]]="","",IF(AND(tbLocacao[[#This Row],[Data final]]&lt;&gt;"",tbLocacao[[#This Row],[Data final]]&lt;TODAY()),"Encerrado","Vigente"))</f>
        <v/>
      </c>
      <c r="O93" s="173"/>
      <c r="P9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9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93" s="115" t="str">
        <f ca="1">IF(tbLocacao[[#This Row],[Codigo locação]]="","",IFERROR(ROUNDDOWN(IF(tbLocacao[[#This Row],[Data final]]="",Q93,IF(TODAY()&lt;tbLocacao[[#This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93" s="115" t="str">
        <f>IF(tbLocacao[[#This Row],[Codigo locação]]="","",IFERROR(COUNTIF(tbAlugeis[Código locação],tbLocacao[[#This Row],[Codigo locação]])+tbLocacao[[#This Row],[Qtde já pago]],""))</f>
        <v/>
      </c>
      <c r="T93" s="115" t="str">
        <f>IF(tbLocacao[[#This Row],[Codigo locação]]="","",IFERROR(R93-S93,""))</f>
        <v/>
      </c>
      <c r="U93" s="128" t="str">
        <f>IF(tbLocacao[[#This Row],[Veículo]]="","",IF(tbLocacao[[#This Row],[Data final]]&lt;&gt;"","",IFERROR(ROW(),"")))</f>
        <v/>
      </c>
    </row>
    <row r="94" spans="2:21" ht="30" customHeight="1" x14ac:dyDescent="0.25">
      <c r="B94" s="168"/>
      <c r="C94" s="170"/>
      <c r="D94" s="170"/>
      <c r="E94" s="170"/>
      <c r="F94" s="170"/>
      <c r="G94" s="170"/>
      <c r="H94" s="170"/>
      <c r="I94" s="171"/>
      <c r="J94" s="171"/>
      <c r="K94" s="172"/>
      <c r="L94" s="172"/>
      <c r="M9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94" s="75" t="str">
        <f ca="1">IF(tbLocacao[[#This Row],[Codigo locação]]="","",IF(AND(tbLocacao[[#This Row],[Data final]]&lt;&gt;"",tbLocacao[[#This Row],[Data final]]&lt;TODAY()),"Encerrado","Vigente"))</f>
        <v/>
      </c>
      <c r="O94" s="173"/>
      <c r="P9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9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94" s="115" t="str">
        <f ca="1">IF(tbLocacao[[#This Row],[Codigo locação]]="","",IFERROR(ROUNDDOWN(IF(tbLocacao[[#This Row],[Data final]]="",Q94,IF(TODAY()&lt;tbLocacao[[#This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94" s="115" t="str">
        <f>IF(tbLocacao[[#This Row],[Codigo locação]]="","",IFERROR(COUNTIF(tbAlugeis[Código locação],tbLocacao[[#This Row],[Codigo locação]])+tbLocacao[[#This Row],[Qtde já pago]],""))</f>
        <v/>
      </c>
      <c r="T94" s="115" t="str">
        <f>IF(tbLocacao[[#This Row],[Codigo locação]]="","",IFERROR(R94-S94,""))</f>
        <v/>
      </c>
      <c r="U94" s="128" t="str">
        <f>IF(tbLocacao[[#This Row],[Veículo]]="","",IF(tbLocacao[[#This Row],[Data final]]&lt;&gt;"","",IFERROR(ROW(),"")))</f>
        <v/>
      </c>
    </row>
    <row r="95" spans="2:21" ht="30" customHeight="1" x14ac:dyDescent="0.25">
      <c r="B95" s="168"/>
      <c r="C95" s="170"/>
      <c r="D95" s="170"/>
      <c r="E95" s="170"/>
      <c r="F95" s="170"/>
      <c r="G95" s="170"/>
      <c r="H95" s="170"/>
      <c r="I95" s="171"/>
      <c r="J95" s="171"/>
      <c r="K95" s="172"/>
      <c r="L95" s="172"/>
      <c r="M9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95" s="75" t="str">
        <f ca="1">IF(tbLocacao[[#This Row],[Codigo locação]]="","",IF(AND(tbLocacao[[#This Row],[Data final]]&lt;&gt;"",tbLocacao[[#This Row],[Data final]]&lt;TODAY()),"Encerrado","Vigente"))</f>
        <v/>
      </c>
      <c r="O95" s="173"/>
      <c r="P9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9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95" s="115" t="str">
        <f ca="1">IF(tbLocacao[[#This Row],[Codigo locação]]="","",IFERROR(ROUNDDOWN(IF(tbLocacao[[#This Row],[Data final]]="",Q95,IF(TODAY()&lt;tbLocacao[[#This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95" s="115" t="str">
        <f>IF(tbLocacao[[#This Row],[Codigo locação]]="","",IFERROR(COUNTIF(tbAlugeis[Código locação],tbLocacao[[#This Row],[Codigo locação]])+tbLocacao[[#This Row],[Qtde já pago]],""))</f>
        <v/>
      </c>
      <c r="T95" s="115" t="str">
        <f>IF(tbLocacao[[#This Row],[Codigo locação]]="","",IFERROR(R95-S95,""))</f>
        <v/>
      </c>
      <c r="U95" s="128" t="str">
        <f>IF(tbLocacao[[#This Row],[Veículo]]="","",IF(tbLocacao[[#This Row],[Data final]]&lt;&gt;"","",IFERROR(ROW(),"")))</f>
        <v/>
      </c>
    </row>
    <row r="96" spans="2:21" ht="30" customHeight="1" x14ac:dyDescent="0.25">
      <c r="B96" s="168"/>
      <c r="C96" s="170"/>
      <c r="D96" s="170"/>
      <c r="E96" s="170"/>
      <c r="F96" s="170"/>
      <c r="G96" s="170"/>
      <c r="H96" s="170"/>
      <c r="I96" s="171"/>
      <c r="J96" s="171"/>
      <c r="K96" s="172"/>
      <c r="L96" s="172"/>
      <c r="M9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96" s="75" t="str">
        <f ca="1">IF(tbLocacao[[#This Row],[Codigo locação]]="","",IF(AND(tbLocacao[[#This Row],[Data final]]&lt;&gt;"",tbLocacao[[#This Row],[Data final]]&lt;TODAY()),"Encerrado","Vigente"))</f>
        <v/>
      </c>
      <c r="O96" s="173"/>
      <c r="P9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9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96" s="115" t="str">
        <f ca="1">IF(tbLocacao[[#This Row],[Codigo locação]]="","",IFERROR(ROUNDDOWN(IF(tbLocacao[[#This Row],[Data final]]="",Q96,IF(TODAY()&lt;tbLocacao[[#This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96" s="115" t="str">
        <f>IF(tbLocacao[[#This Row],[Codigo locação]]="","",IFERROR(COUNTIF(tbAlugeis[Código locação],tbLocacao[[#This Row],[Codigo locação]])+tbLocacao[[#This Row],[Qtde já pago]],""))</f>
        <v/>
      </c>
      <c r="T96" s="115" t="str">
        <f>IF(tbLocacao[[#This Row],[Codigo locação]]="","",IFERROR(R96-S96,""))</f>
        <v/>
      </c>
      <c r="U96" s="128" t="str">
        <f>IF(tbLocacao[[#This Row],[Veículo]]="","",IF(tbLocacao[[#This Row],[Data final]]&lt;&gt;"","",IFERROR(ROW(),"")))</f>
        <v/>
      </c>
    </row>
    <row r="97" spans="2:21" ht="30" customHeight="1" x14ac:dyDescent="0.25">
      <c r="B97" s="168"/>
      <c r="C97" s="170"/>
      <c r="D97" s="170"/>
      <c r="E97" s="170"/>
      <c r="F97" s="170"/>
      <c r="G97" s="170"/>
      <c r="H97" s="170"/>
      <c r="I97" s="171"/>
      <c r="J97" s="171"/>
      <c r="K97" s="172"/>
      <c r="L97" s="172"/>
      <c r="M9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97" s="75" t="str">
        <f ca="1">IF(tbLocacao[[#This Row],[Codigo locação]]="","",IF(AND(tbLocacao[[#This Row],[Data final]]&lt;&gt;"",tbLocacao[[#This Row],[Data final]]&lt;TODAY()),"Encerrado","Vigente"))</f>
        <v/>
      </c>
      <c r="O97" s="173"/>
      <c r="P9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9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97" s="115" t="str">
        <f ca="1">IF(tbLocacao[[#This Row],[Codigo locação]]="","",IFERROR(ROUNDDOWN(IF(tbLocacao[[#This Row],[Data final]]="",Q97,IF(TODAY()&lt;tbLocacao[[#This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97" s="115" t="str">
        <f>IF(tbLocacao[[#This Row],[Codigo locação]]="","",IFERROR(COUNTIF(tbAlugeis[Código locação],tbLocacao[[#This Row],[Codigo locação]])+tbLocacao[[#This Row],[Qtde já pago]],""))</f>
        <v/>
      </c>
      <c r="T97" s="115" t="str">
        <f>IF(tbLocacao[[#This Row],[Codigo locação]]="","",IFERROR(R97-S97,""))</f>
        <v/>
      </c>
      <c r="U97" s="128" t="str">
        <f>IF(tbLocacao[[#This Row],[Veículo]]="","",IF(tbLocacao[[#This Row],[Data final]]&lt;&gt;"","",IFERROR(ROW(),"")))</f>
        <v/>
      </c>
    </row>
    <row r="98" spans="2:21" ht="30" customHeight="1" x14ac:dyDescent="0.25">
      <c r="B98" s="168"/>
      <c r="C98" s="170"/>
      <c r="D98" s="170"/>
      <c r="E98" s="170"/>
      <c r="F98" s="170"/>
      <c r="G98" s="170"/>
      <c r="H98" s="170"/>
      <c r="I98" s="171"/>
      <c r="J98" s="171"/>
      <c r="K98" s="172"/>
      <c r="L98" s="172"/>
      <c r="M9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98" s="75" t="str">
        <f ca="1">IF(tbLocacao[[#This Row],[Codigo locação]]="","",IF(AND(tbLocacao[[#This Row],[Data final]]&lt;&gt;"",tbLocacao[[#This Row],[Data final]]&lt;TODAY()),"Encerrado","Vigente"))</f>
        <v/>
      </c>
      <c r="O98" s="173"/>
      <c r="P9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9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98" s="115" t="str">
        <f ca="1">IF(tbLocacao[[#This Row],[Codigo locação]]="","",IFERROR(ROUNDDOWN(IF(tbLocacao[[#This Row],[Data final]]="",Q98,IF(TODAY()&lt;tbLocacao[[#This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98" s="115" t="str">
        <f>IF(tbLocacao[[#This Row],[Codigo locação]]="","",IFERROR(COUNTIF(tbAlugeis[Código locação],tbLocacao[[#This Row],[Codigo locação]])+tbLocacao[[#This Row],[Qtde já pago]],""))</f>
        <v/>
      </c>
      <c r="T98" s="115" t="str">
        <f>IF(tbLocacao[[#This Row],[Codigo locação]]="","",IFERROR(R98-S98,""))</f>
        <v/>
      </c>
      <c r="U98" s="128" t="str">
        <f>IF(tbLocacao[[#This Row],[Veículo]]="","",IF(tbLocacao[[#This Row],[Data final]]&lt;&gt;"","",IFERROR(ROW(),"")))</f>
        <v/>
      </c>
    </row>
    <row r="99" spans="2:21" ht="30" customHeight="1" x14ac:dyDescent="0.25">
      <c r="B99" s="168"/>
      <c r="C99" s="170"/>
      <c r="D99" s="170"/>
      <c r="E99" s="170"/>
      <c r="F99" s="170"/>
      <c r="G99" s="170"/>
      <c r="H99" s="170"/>
      <c r="I99" s="171"/>
      <c r="J99" s="171"/>
      <c r="K99" s="172"/>
      <c r="L99" s="172"/>
      <c r="M9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99" s="75" t="str">
        <f ca="1">IF(tbLocacao[[#This Row],[Codigo locação]]="","",IF(AND(tbLocacao[[#This Row],[Data final]]&lt;&gt;"",tbLocacao[[#This Row],[Data final]]&lt;TODAY()),"Encerrado","Vigente"))</f>
        <v/>
      </c>
      <c r="O99" s="173"/>
      <c r="P9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9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99" s="115" t="str">
        <f ca="1">IF(tbLocacao[[#This Row],[Codigo locação]]="","",IFERROR(ROUNDDOWN(IF(tbLocacao[[#This Row],[Data final]]="",Q99,IF(TODAY()&lt;tbLocacao[[#This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99" s="115" t="str">
        <f>IF(tbLocacao[[#This Row],[Codigo locação]]="","",IFERROR(COUNTIF(tbAlugeis[Código locação],tbLocacao[[#This Row],[Codigo locação]])+tbLocacao[[#This Row],[Qtde já pago]],""))</f>
        <v/>
      </c>
      <c r="T99" s="115" t="str">
        <f>IF(tbLocacao[[#This Row],[Codigo locação]]="","",IFERROR(R99-S99,""))</f>
        <v/>
      </c>
      <c r="U99" s="128" t="str">
        <f>IF(tbLocacao[[#This Row],[Veículo]]="","",IF(tbLocacao[[#This Row],[Data final]]&lt;&gt;"","",IFERROR(ROW(),"")))</f>
        <v/>
      </c>
    </row>
    <row r="100" spans="2:21" ht="30" customHeight="1" x14ac:dyDescent="0.25">
      <c r="B100" s="168"/>
      <c r="C100" s="170"/>
      <c r="D100" s="170"/>
      <c r="E100" s="170"/>
      <c r="F100" s="170"/>
      <c r="G100" s="170"/>
      <c r="H100" s="170"/>
      <c r="I100" s="171"/>
      <c r="J100" s="171"/>
      <c r="K100" s="172"/>
      <c r="L100" s="172"/>
      <c r="M10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00" s="75" t="str">
        <f ca="1">IF(tbLocacao[[#This Row],[Codigo locação]]="","",IF(AND(tbLocacao[[#This Row],[Data final]]&lt;&gt;"",tbLocacao[[#This Row],[Data final]]&lt;TODAY()),"Encerrado","Vigente"))</f>
        <v/>
      </c>
      <c r="O100" s="173"/>
      <c r="P10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0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00" s="115" t="str">
        <f ca="1">IF(tbLocacao[[#This Row],[Codigo locação]]="","",IFERROR(ROUNDDOWN(IF(tbLocacao[[#This Row],[Data final]]="",Q100,IF(TODAY()&lt;tbLocacao[[#This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00" s="115" t="str">
        <f>IF(tbLocacao[[#This Row],[Codigo locação]]="","",IFERROR(COUNTIF(tbAlugeis[Código locação],tbLocacao[[#This Row],[Codigo locação]])+tbLocacao[[#This Row],[Qtde já pago]],""))</f>
        <v/>
      </c>
      <c r="T100" s="115" t="str">
        <f>IF(tbLocacao[[#This Row],[Codigo locação]]="","",IFERROR(R100-S100,""))</f>
        <v/>
      </c>
      <c r="U100" s="128" t="str">
        <f>IF(tbLocacao[[#This Row],[Veículo]]="","",IF(tbLocacao[[#This Row],[Data final]]&lt;&gt;"","",IFERROR(ROW(),"")))</f>
        <v/>
      </c>
    </row>
    <row r="101" spans="2:21" ht="30" customHeight="1" x14ac:dyDescent="0.25">
      <c r="B101" s="168"/>
      <c r="C101" s="170"/>
      <c r="D101" s="170"/>
      <c r="E101" s="170"/>
      <c r="F101" s="170"/>
      <c r="G101" s="170"/>
      <c r="H101" s="170"/>
      <c r="I101" s="171"/>
      <c r="J101" s="171"/>
      <c r="K101" s="172"/>
      <c r="L101" s="172"/>
      <c r="M10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01" s="75" t="str">
        <f ca="1">IF(tbLocacao[[#This Row],[Codigo locação]]="","",IF(AND(tbLocacao[[#This Row],[Data final]]&lt;&gt;"",tbLocacao[[#This Row],[Data final]]&lt;TODAY()),"Encerrado","Vigente"))</f>
        <v/>
      </c>
      <c r="O101" s="173"/>
      <c r="P10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0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01" s="115" t="str">
        <f ca="1">IF(tbLocacao[[#This Row],[Codigo locação]]="","",IFERROR(ROUNDDOWN(IF(tbLocacao[[#This Row],[Data final]]="",Q101,IF(TODAY()&lt;tbLocacao[[#This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01" s="115" t="str">
        <f>IF(tbLocacao[[#This Row],[Codigo locação]]="","",IFERROR(COUNTIF(tbAlugeis[Código locação],tbLocacao[[#This Row],[Codigo locação]])+tbLocacao[[#This Row],[Qtde já pago]],""))</f>
        <v/>
      </c>
      <c r="T101" s="115" t="str">
        <f>IF(tbLocacao[[#This Row],[Codigo locação]]="","",IFERROR(R101-S101,""))</f>
        <v/>
      </c>
      <c r="U101" s="128" t="str">
        <f>IF(tbLocacao[[#This Row],[Veículo]]="","",IF(tbLocacao[[#This Row],[Data final]]&lt;&gt;"","",IFERROR(ROW(),"")))</f>
        <v/>
      </c>
    </row>
    <row r="102" spans="2:21" ht="30" customHeight="1" x14ac:dyDescent="0.25">
      <c r="B102" s="168"/>
      <c r="C102" s="170"/>
      <c r="D102" s="170"/>
      <c r="E102" s="170"/>
      <c r="F102" s="170"/>
      <c r="G102" s="170"/>
      <c r="H102" s="170"/>
      <c r="I102" s="171"/>
      <c r="J102" s="171"/>
      <c r="K102" s="172"/>
      <c r="L102" s="172"/>
      <c r="M10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02" s="75" t="str">
        <f ca="1">IF(tbLocacao[[#This Row],[Codigo locação]]="","",IF(AND(tbLocacao[[#This Row],[Data final]]&lt;&gt;"",tbLocacao[[#This Row],[Data final]]&lt;TODAY()),"Encerrado","Vigente"))</f>
        <v/>
      </c>
      <c r="O102" s="173"/>
      <c r="P10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0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02" s="115" t="str">
        <f ca="1">IF(tbLocacao[[#This Row],[Codigo locação]]="","",IFERROR(ROUNDDOWN(IF(tbLocacao[[#This Row],[Data final]]="",Q102,IF(TODAY()&lt;tbLocacao[[#This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02" s="115" t="str">
        <f>IF(tbLocacao[[#This Row],[Codigo locação]]="","",IFERROR(COUNTIF(tbAlugeis[Código locação],tbLocacao[[#This Row],[Codigo locação]])+tbLocacao[[#This Row],[Qtde já pago]],""))</f>
        <v/>
      </c>
      <c r="T102" s="115" t="str">
        <f>IF(tbLocacao[[#This Row],[Codigo locação]]="","",IFERROR(R102-S102,""))</f>
        <v/>
      </c>
      <c r="U102" s="128" t="str">
        <f>IF(tbLocacao[[#This Row],[Veículo]]="","",IF(tbLocacao[[#This Row],[Data final]]&lt;&gt;"","",IFERROR(ROW(),"")))</f>
        <v/>
      </c>
    </row>
    <row r="103" spans="2:21" ht="30" customHeight="1" x14ac:dyDescent="0.25">
      <c r="B103" s="168"/>
      <c r="C103" s="170"/>
      <c r="D103" s="170"/>
      <c r="E103" s="170"/>
      <c r="F103" s="170"/>
      <c r="G103" s="170"/>
      <c r="H103" s="170"/>
      <c r="I103" s="171"/>
      <c r="J103" s="171"/>
      <c r="K103" s="172"/>
      <c r="L103" s="172"/>
      <c r="M10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03" s="75" t="str">
        <f ca="1">IF(tbLocacao[[#This Row],[Codigo locação]]="","",IF(AND(tbLocacao[[#This Row],[Data final]]&lt;&gt;"",tbLocacao[[#This Row],[Data final]]&lt;TODAY()),"Encerrado","Vigente"))</f>
        <v/>
      </c>
      <c r="O103" s="173"/>
      <c r="P10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0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03" s="115" t="str">
        <f ca="1">IF(tbLocacao[[#This Row],[Codigo locação]]="","",IFERROR(ROUNDDOWN(IF(tbLocacao[[#This Row],[Data final]]="",Q103,IF(TODAY()&lt;tbLocacao[[#This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03" s="115" t="str">
        <f>IF(tbLocacao[[#This Row],[Codigo locação]]="","",IFERROR(COUNTIF(tbAlugeis[Código locação],tbLocacao[[#This Row],[Codigo locação]])+tbLocacao[[#This Row],[Qtde já pago]],""))</f>
        <v/>
      </c>
      <c r="T103" s="115" t="str">
        <f>IF(tbLocacao[[#This Row],[Codigo locação]]="","",IFERROR(R103-S103,""))</f>
        <v/>
      </c>
      <c r="U103" s="128" t="str">
        <f>IF(tbLocacao[[#This Row],[Veículo]]="","",IF(tbLocacao[[#This Row],[Data final]]&lt;&gt;"","",IFERROR(ROW(),"")))</f>
        <v/>
      </c>
    </row>
    <row r="104" spans="2:21" ht="30" customHeight="1" x14ac:dyDescent="0.25">
      <c r="B104" s="168"/>
      <c r="C104" s="170"/>
      <c r="D104" s="170"/>
      <c r="E104" s="170"/>
      <c r="F104" s="170"/>
      <c r="G104" s="170"/>
      <c r="H104" s="170"/>
      <c r="I104" s="171"/>
      <c r="J104" s="171"/>
      <c r="K104" s="172"/>
      <c r="L104" s="172"/>
      <c r="M10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04" s="75" t="str">
        <f ca="1">IF(tbLocacao[[#This Row],[Codigo locação]]="","",IF(AND(tbLocacao[[#This Row],[Data final]]&lt;&gt;"",tbLocacao[[#This Row],[Data final]]&lt;TODAY()),"Encerrado","Vigente"))</f>
        <v/>
      </c>
      <c r="O104" s="173"/>
      <c r="P10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0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04" s="115" t="str">
        <f ca="1">IF(tbLocacao[[#This Row],[Codigo locação]]="","",IFERROR(ROUNDDOWN(IF(tbLocacao[[#This Row],[Data final]]="",Q104,IF(TODAY()&lt;tbLocacao[[#This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04" s="115" t="str">
        <f>IF(tbLocacao[[#This Row],[Codigo locação]]="","",IFERROR(COUNTIF(tbAlugeis[Código locação],tbLocacao[[#This Row],[Codigo locação]])+tbLocacao[[#This Row],[Qtde já pago]],""))</f>
        <v/>
      </c>
      <c r="T104" s="115" t="str">
        <f>IF(tbLocacao[[#This Row],[Codigo locação]]="","",IFERROR(R104-S104,""))</f>
        <v/>
      </c>
      <c r="U104" s="128" t="str">
        <f>IF(tbLocacao[[#This Row],[Veículo]]="","",IF(tbLocacao[[#This Row],[Data final]]&lt;&gt;"","",IFERROR(ROW(),"")))</f>
        <v/>
      </c>
    </row>
    <row r="105" spans="2:21" ht="30" customHeight="1" x14ac:dyDescent="0.25">
      <c r="B105" s="168"/>
      <c r="C105" s="170"/>
      <c r="D105" s="170"/>
      <c r="E105" s="170"/>
      <c r="F105" s="170"/>
      <c r="G105" s="170"/>
      <c r="H105" s="170"/>
      <c r="I105" s="171"/>
      <c r="J105" s="171"/>
      <c r="K105" s="172"/>
      <c r="L105" s="172"/>
      <c r="M10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05" s="75" t="str">
        <f ca="1">IF(tbLocacao[[#This Row],[Codigo locação]]="","",IF(AND(tbLocacao[[#This Row],[Data final]]&lt;&gt;"",tbLocacao[[#This Row],[Data final]]&lt;TODAY()),"Encerrado","Vigente"))</f>
        <v/>
      </c>
      <c r="O105" s="173"/>
      <c r="P10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0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05" s="115" t="str">
        <f ca="1">IF(tbLocacao[[#This Row],[Codigo locação]]="","",IFERROR(ROUNDDOWN(IF(tbLocacao[[#This Row],[Data final]]="",Q105,IF(TODAY()&lt;tbLocacao[[#This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05" s="115" t="str">
        <f>IF(tbLocacao[[#This Row],[Codigo locação]]="","",IFERROR(COUNTIF(tbAlugeis[Código locação],tbLocacao[[#This Row],[Codigo locação]])+tbLocacao[[#This Row],[Qtde já pago]],""))</f>
        <v/>
      </c>
      <c r="T105" s="115" t="str">
        <f>IF(tbLocacao[[#This Row],[Codigo locação]]="","",IFERROR(R105-S105,""))</f>
        <v/>
      </c>
      <c r="U105" s="128" t="str">
        <f>IF(tbLocacao[[#This Row],[Veículo]]="","",IF(tbLocacao[[#This Row],[Data final]]&lt;&gt;"","",IFERROR(ROW(),"")))</f>
        <v/>
      </c>
    </row>
    <row r="106" spans="2:21" ht="30" customHeight="1" x14ac:dyDescent="0.25">
      <c r="B106" s="168"/>
      <c r="C106" s="170"/>
      <c r="D106" s="170"/>
      <c r="E106" s="170"/>
      <c r="F106" s="170"/>
      <c r="G106" s="170"/>
      <c r="H106" s="170"/>
      <c r="I106" s="171"/>
      <c r="J106" s="171"/>
      <c r="K106" s="172"/>
      <c r="L106" s="172"/>
      <c r="M10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06" s="75" t="str">
        <f ca="1">IF(tbLocacao[[#This Row],[Codigo locação]]="","",IF(AND(tbLocacao[[#This Row],[Data final]]&lt;&gt;"",tbLocacao[[#This Row],[Data final]]&lt;TODAY()),"Encerrado","Vigente"))</f>
        <v/>
      </c>
      <c r="O106" s="173"/>
      <c r="P10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0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06" s="115" t="str">
        <f ca="1">IF(tbLocacao[[#This Row],[Codigo locação]]="","",IFERROR(ROUNDDOWN(IF(tbLocacao[[#This Row],[Data final]]="",Q106,IF(TODAY()&lt;tbLocacao[[#This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06" s="115" t="str">
        <f>IF(tbLocacao[[#This Row],[Codigo locação]]="","",IFERROR(COUNTIF(tbAlugeis[Código locação],tbLocacao[[#This Row],[Codigo locação]])+tbLocacao[[#This Row],[Qtde já pago]],""))</f>
        <v/>
      </c>
      <c r="T106" s="115" t="str">
        <f>IF(tbLocacao[[#This Row],[Codigo locação]]="","",IFERROR(R106-S106,""))</f>
        <v/>
      </c>
      <c r="U106" s="128" t="str">
        <f>IF(tbLocacao[[#This Row],[Veículo]]="","",IF(tbLocacao[[#This Row],[Data final]]&lt;&gt;"","",IFERROR(ROW(),"")))</f>
        <v/>
      </c>
    </row>
    <row r="107" spans="2:21" ht="30" customHeight="1" x14ac:dyDescent="0.25">
      <c r="B107" s="168"/>
      <c r="C107" s="170"/>
      <c r="D107" s="170"/>
      <c r="E107" s="170"/>
      <c r="F107" s="170"/>
      <c r="G107" s="170"/>
      <c r="H107" s="170"/>
      <c r="I107" s="171"/>
      <c r="J107" s="171"/>
      <c r="K107" s="172"/>
      <c r="L107" s="172"/>
      <c r="M10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07" s="75" t="str">
        <f ca="1">IF(tbLocacao[[#This Row],[Codigo locação]]="","",IF(AND(tbLocacao[[#This Row],[Data final]]&lt;&gt;"",tbLocacao[[#This Row],[Data final]]&lt;TODAY()),"Encerrado","Vigente"))</f>
        <v/>
      </c>
      <c r="O107" s="173"/>
      <c r="P10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0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07" s="115" t="str">
        <f ca="1">IF(tbLocacao[[#This Row],[Codigo locação]]="","",IFERROR(ROUNDDOWN(IF(tbLocacao[[#This Row],[Data final]]="",Q107,IF(TODAY()&lt;tbLocacao[[#This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07" s="115" t="str">
        <f>IF(tbLocacao[[#This Row],[Codigo locação]]="","",IFERROR(COUNTIF(tbAlugeis[Código locação],tbLocacao[[#This Row],[Codigo locação]])+tbLocacao[[#This Row],[Qtde já pago]],""))</f>
        <v/>
      </c>
      <c r="T107" s="115" t="str">
        <f>IF(tbLocacao[[#This Row],[Codigo locação]]="","",IFERROR(R107-S107,""))</f>
        <v/>
      </c>
      <c r="U107" s="128" t="str">
        <f>IF(tbLocacao[[#This Row],[Veículo]]="","",IF(tbLocacao[[#This Row],[Data final]]&lt;&gt;"","",IFERROR(ROW(),"")))</f>
        <v/>
      </c>
    </row>
    <row r="108" spans="2:21" ht="30" customHeight="1" x14ac:dyDescent="0.25">
      <c r="B108" s="168"/>
      <c r="C108" s="170"/>
      <c r="D108" s="170"/>
      <c r="E108" s="170"/>
      <c r="F108" s="170"/>
      <c r="G108" s="170"/>
      <c r="H108" s="170"/>
      <c r="I108" s="171"/>
      <c r="J108" s="171"/>
      <c r="K108" s="172"/>
      <c r="L108" s="172"/>
      <c r="M10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08" s="75" t="str">
        <f ca="1">IF(tbLocacao[[#This Row],[Codigo locação]]="","",IF(AND(tbLocacao[[#This Row],[Data final]]&lt;&gt;"",tbLocacao[[#This Row],[Data final]]&lt;TODAY()),"Encerrado","Vigente"))</f>
        <v/>
      </c>
      <c r="O108" s="173"/>
      <c r="P10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0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08" s="115" t="str">
        <f ca="1">IF(tbLocacao[[#This Row],[Codigo locação]]="","",IFERROR(ROUNDDOWN(IF(tbLocacao[[#This Row],[Data final]]="",Q108,IF(TODAY()&lt;tbLocacao[[#This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08" s="115" t="str">
        <f>IF(tbLocacao[[#This Row],[Codigo locação]]="","",IFERROR(COUNTIF(tbAlugeis[Código locação],tbLocacao[[#This Row],[Codigo locação]])+tbLocacao[[#This Row],[Qtde já pago]],""))</f>
        <v/>
      </c>
      <c r="T108" s="115" t="str">
        <f>IF(tbLocacao[[#This Row],[Codigo locação]]="","",IFERROR(R108-S108,""))</f>
        <v/>
      </c>
      <c r="U108" s="128" t="str">
        <f>IF(tbLocacao[[#This Row],[Veículo]]="","",IF(tbLocacao[[#This Row],[Data final]]&lt;&gt;"","",IFERROR(ROW(),"")))</f>
        <v/>
      </c>
    </row>
    <row r="109" spans="2:21" ht="30" customHeight="1" x14ac:dyDescent="0.25">
      <c r="B109" s="168"/>
      <c r="C109" s="170"/>
      <c r="D109" s="170"/>
      <c r="E109" s="170"/>
      <c r="F109" s="170"/>
      <c r="G109" s="170"/>
      <c r="H109" s="170"/>
      <c r="I109" s="171"/>
      <c r="J109" s="171"/>
      <c r="K109" s="172"/>
      <c r="L109" s="172"/>
      <c r="M10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09" s="75" t="str">
        <f ca="1">IF(tbLocacao[[#This Row],[Codigo locação]]="","",IF(AND(tbLocacao[[#This Row],[Data final]]&lt;&gt;"",tbLocacao[[#This Row],[Data final]]&lt;TODAY()),"Encerrado","Vigente"))</f>
        <v/>
      </c>
      <c r="O109" s="173"/>
      <c r="P10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0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09" s="115" t="str">
        <f ca="1">IF(tbLocacao[[#This Row],[Codigo locação]]="","",IFERROR(ROUNDDOWN(IF(tbLocacao[[#This Row],[Data final]]="",Q109,IF(TODAY()&lt;tbLocacao[[#This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09" s="115" t="str">
        <f>IF(tbLocacao[[#This Row],[Codigo locação]]="","",IFERROR(COUNTIF(tbAlugeis[Código locação],tbLocacao[[#This Row],[Codigo locação]])+tbLocacao[[#This Row],[Qtde já pago]],""))</f>
        <v/>
      </c>
      <c r="T109" s="115" t="str">
        <f>IF(tbLocacao[[#This Row],[Codigo locação]]="","",IFERROR(R109-S109,""))</f>
        <v/>
      </c>
      <c r="U109" s="128" t="str">
        <f>IF(tbLocacao[[#This Row],[Veículo]]="","",IF(tbLocacao[[#This Row],[Data final]]&lt;&gt;"","",IFERROR(ROW(),"")))</f>
        <v/>
      </c>
    </row>
    <row r="110" spans="2:21" ht="30" customHeight="1" x14ac:dyDescent="0.25">
      <c r="B110" s="168"/>
      <c r="C110" s="170"/>
      <c r="D110" s="170"/>
      <c r="E110" s="170"/>
      <c r="F110" s="170"/>
      <c r="G110" s="170"/>
      <c r="H110" s="170"/>
      <c r="I110" s="171"/>
      <c r="J110" s="171"/>
      <c r="K110" s="172"/>
      <c r="L110" s="172"/>
      <c r="M11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10" s="75" t="str">
        <f ca="1">IF(tbLocacao[[#This Row],[Codigo locação]]="","",IF(AND(tbLocacao[[#This Row],[Data final]]&lt;&gt;"",tbLocacao[[#This Row],[Data final]]&lt;TODAY()),"Encerrado","Vigente"))</f>
        <v/>
      </c>
      <c r="O110" s="173"/>
      <c r="P11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1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10" s="115" t="str">
        <f ca="1">IF(tbLocacao[[#This Row],[Codigo locação]]="","",IFERROR(ROUNDDOWN(IF(tbLocacao[[#This Row],[Data final]]="",Q110,IF(TODAY()&lt;tbLocacao[[#This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10" s="115" t="str">
        <f>IF(tbLocacao[[#This Row],[Codigo locação]]="","",IFERROR(COUNTIF(tbAlugeis[Código locação],tbLocacao[[#This Row],[Codigo locação]])+tbLocacao[[#This Row],[Qtde já pago]],""))</f>
        <v/>
      </c>
      <c r="T110" s="115" t="str">
        <f>IF(tbLocacao[[#This Row],[Codigo locação]]="","",IFERROR(R110-S110,""))</f>
        <v/>
      </c>
      <c r="U110" s="128" t="str">
        <f>IF(tbLocacao[[#This Row],[Veículo]]="","",IF(tbLocacao[[#This Row],[Data final]]&lt;&gt;"","",IFERROR(ROW(),"")))</f>
        <v/>
      </c>
    </row>
    <row r="111" spans="2:21" ht="30" customHeight="1" x14ac:dyDescent="0.25">
      <c r="B111" s="168"/>
      <c r="C111" s="170"/>
      <c r="D111" s="170"/>
      <c r="E111" s="170"/>
      <c r="F111" s="170"/>
      <c r="G111" s="170"/>
      <c r="H111" s="170"/>
      <c r="I111" s="171"/>
      <c r="J111" s="171"/>
      <c r="K111" s="172"/>
      <c r="L111" s="172"/>
      <c r="M11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11" s="75" t="str">
        <f ca="1">IF(tbLocacao[[#This Row],[Codigo locação]]="","",IF(AND(tbLocacao[[#This Row],[Data final]]&lt;&gt;"",tbLocacao[[#This Row],[Data final]]&lt;TODAY()),"Encerrado","Vigente"))</f>
        <v/>
      </c>
      <c r="O111" s="173"/>
      <c r="P11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1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11" s="115" t="str">
        <f ca="1">IF(tbLocacao[[#This Row],[Codigo locação]]="","",IFERROR(ROUNDDOWN(IF(tbLocacao[[#This Row],[Data final]]="",Q111,IF(TODAY()&lt;tbLocacao[[#This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11" s="115" t="str">
        <f>IF(tbLocacao[[#This Row],[Codigo locação]]="","",IFERROR(COUNTIF(tbAlugeis[Código locação],tbLocacao[[#This Row],[Codigo locação]])+tbLocacao[[#This Row],[Qtde já pago]],""))</f>
        <v/>
      </c>
      <c r="T111" s="115" t="str">
        <f>IF(tbLocacao[[#This Row],[Codigo locação]]="","",IFERROR(R111-S111,""))</f>
        <v/>
      </c>
      <c r="U111" s="128" t="str">
        <f>IF(tbLocacao[[#This Row],[Veículo]]="","",IF(tbLocacao[[#This Row],[Data final]]&lt;&gt;"","",IFERROR(ROW(),"")))</f>
        <v/>
      </c>
    </row>
    <row r="112" spans="2:21" ht="30" customHeight="1" x14ac:dyDescent="0.25">
      <c r="B112" s="168"/>
      <c r="C112" s="170"/>
      <c r="D112" s="170"/>
      <c r="E112" s="170"/>
      <c r="F112" s="170"/>
      <c r="G112" s="170"/>
      <c r="H112" s="170"/>
      <c r="I112" s="171"/>
      <c r="J112" s="171"/>
      <c r="K112" s="172"/>
      <c r="L112" s="172"/>
      <c r="M11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12" s="75" t="str">
        <f ca="1">IF(tbLocacao[[#This Row],[Codigo locação]]="","",IF(AND(tbLocacao[[#This Row],[Data final]]&lt;&gt;"",tbLocacao[[#This Row],[Data final]]&lt;TODAY()),"Encerrado","Vigente"))</f>
        <v/>
      </c>
      <c r="O112" s="173"/>
      <c r="P11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1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12" s="115" t="str">
        <f ca="1">IF(tbLocacao[[#This Row],[Codigo locação]]="","",IFERROR(ROUNDDOWN(IF(tbLocacao[[#This Row],[Data final]]="",Q112,IF(TODAY()&lt;tbLocacao[[#This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12" s="115" t="str">
        <f>IF(tbLocacao[[#This Row],[Codigo locação]]="","",IFERROR(COUNTIF(tbAlugeis[Código locação],tbLocacao[[#This Row],[Codigo locação]])+tbLocacao[[#This Row],[Qtde já pago]],""))</f>
        <v/>
      </c>
      <c r="T112" s="115" t="str">
        <f>IF(tbLocacao[[#This Row],[Codigo locação]]="","",IFERROR(R112-S112,""))</f>
        <v/>
      </c>
      <c r="U112" s="128" t="str">
        <f>IF(tbLocacao[[#This Row],[Veículo]]="","",IF(tbLocacao[[#This Row],[Data final]]&lt;&gt;"","",IFERROR(ROW(),"")))</f>
        <v/>
      </c>
    </row>
    <row r="113" spans="2:21" ht="30" customHeight="1" x14ac:dyDescent="0.25">
      <c r="B113" s="168"/>
      <c r="C113" s="170"/>
      <c r="D113" s="170"/>
      <c r="E113" s="170"/>
      <c r="F113" s="170"/>
      <c r="G113" s="170"/>
      <c r="H113" s="170"/>
      <c r="I113" s="171"/>
      <c r="J113" s="171"/>
      <c r="K113" s="172"/>
      <c r="L113" s="172"/>
      <c r="M11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13" s="75" t="str">
        <f ca="1">IF(tbLocacao[[#This Row],[Codigo locação]]="","",IF(AND(tbLocacao[[#This Row],[Data final]]&lt;&gt;"",tbLocacao[[#This Row],[Data final]]&lt;TODAY()),"Encerrado","Vigente"))</f>
        <v/>
      </c>
      <c r="O113" s="173"/>
      <c r="P11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1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13" s="115" t="str">
        <f ca="1">IF(tbLocacao[[#This Row],[Codigo locação]]="","",IFERROR(ROUNDDOWN(IF(tbLocacao[[#This Row],[Data final]]="",Q113,IF(TODAY()&lt;tbLocacao[[#This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13" s="115" t="str">
        <f>IF(tbLocacao[[#This Row],[Codigo locação]]="","",IFERROR(COUNTIF(tbAlugeis[Código locação],tbLocacao[[#This Row],[Codigo locação]])+tbLocacao[[#This Row],[Qtde já pago]],""))</f>
        <v/>
      </c>
      <c r="T113" s="115" t="str">
        <f>IF(tbLocacao[[#This Row],[Codigo locação]]="","",IFERROR(R113-S113,""))</f>
        <v/>
      </c>
      <c r="U113" s="128" t="str">
        <f>IF(tbLocacao[[#This Row],[Veículo]]="","",IF(tbLocacao[[#This Row],[Data final]]&lt;&gt;"","",IFERROR(ROW(),"")))</f>
        <v/>
      </c>
    </row>
    <row r="114" spans="2:21" ht="30" customHeight="1" x14ac:dyDescent="0.25">
      <c r="B114" s="168"/>
      <c r="C114" s="170"/>
      <c r="D114" s="170"/>
      <c r="E114" s="170"/>
      <c r="F114" s="170"/>
      <c r="G114" s="170"/>
      <c r="H114" s="170"/>
      <c r="I114" s="171"/>
      <c r="J114" s="171"/>
      <c r="K114" s="172"/>
      <c r="L114" s="172"/>
      <c r="M11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14" s="75" t="str">
        <f ca="1">IF(tbLocacao[[#This Row],[Codigo locação]]="","",IF(AND(tbLocacao[[#This Row],[Data final]]&lt;&gt;"",tbLocacao[[#This Row],[Data final]]&lt;TODAY()),"Encerrado","Vigente"))</f>
        <v/>
      </c>
      <c r="O114" s="173"/>
      <c r="P11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1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14" s="115" t="str">
        <f ca="1">IF(tbLocacao[[#This Row],[Codigo locação]]="","",IFERROR(ROUNDDOWN(IF(tbLocacao[[#This Row],[Data final]]="",Q114,IF(TODAY()&lt;tbLocacao[[#This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14" s="115" t="str">
        <f>IF(tbLocacao[[#This Row],[Codigo locação]]="","",IFERROR(COUNTIF(tbAlugeis[Código locação],tbLocacao[[#This Row],[Codigo locação]])+tbLocacao[[#This Row],[Qtde já pago]],""))</f>
        <v/>
      </c>
      <c r="T114" s="115" t="str">
        <f>IF(tbLocacao[[#This Row],[Codigo locação]]="","",IFERROR(R114-S114,""))</f>
        <v/>
      </c>
      <c r="U114" s="128" t="str">
        <f>IF(tbLocacao[[#This Row],[Veículo]]="","",IF(tbLocacao[[#This Row],[Data final]]&lt;&gt;"","",IFERROR(ROW(),"")))</f>
        <v/>
      </c>
    </row>
    <row r="115" spans="2:21" ht="30" customHeight="1" x14ac:dyDescent="0.25">
      <c r="B115" s="168"/>
      <c r="C115" s="170"/>
      <c r="D115" s="170"/>
      <c r="E115" s="170"/>
      <c r="F115" s="170"/>
      <c r="G115" s="170"/>
      <c r="H115" s="170"/>
      <c r="I115" s="171"/>
      <c r="J115" s="171"/>
      <c r="K115" s="172"/>
      <c r="L115" s="172"/>
      <c r="M11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15" s="75" t="str">
        <f ca="1">IF(tbLocacao[[#This Row],[Codigo locação]]="","",IF(AND(tbLocacao[[#This Row],[Data final]]&lt;&gt;"",tbLocacao[[#This Row],[Data final]]&lt;TODAY()),"Encerrado","Vigente"))</f>
        <v/>
      </c>
      <c r="O115" s="173"/>
      <c r="P11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1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15" s="115" t="str">
        <f ca="1">IF(tbLocacao[[#This Row],[Codigo locação]]="","",IFERROR(ROUNDDOWN(IF(tbLocacao[[#This Row],[Data final]]="",Q115,IF(TODAY()&lt;tbLocacao[[#This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15" s="115" t="str">
        <f>IF(tbLocacao[[#This Row],[Codigo locação]]="","",IFERROR(COUNTIF(tbAlugeis[Código locação],tbLocacao[[#This Row],[Codigo locação]])+tbLocacao[[#This Row],[Qtde já pago]],""))</f>
        <v/>
      </c>
      <c r="T115" s="115" t="str">
        <f>IF(tbLocacao[[#This Row],[Codigo locação]]="","",IFERROR(R115-S115,""))</f>
        <v/>
      </c>
      <c r="U115" s="128" t="str">
        <f>IF(tbLocacao[[#This Row],[Veículo]]="","",IF(tbLocacao[[#This Row],[Data final]]&lt;&gt;"","",IFERROR(ROW(),"")))</f>
        <v/>
      </c>
    </row>
    <row r="116" spans="2:21" ht="30" customHeight="1" x14ac:dyDescent="0.25">
      <c r="B116" s="168"/>
      <c r="C116" s="170"/>
      <c r="D116" s="170"/>
      <c r="E116" s="170"/>
      <c r="F116" s="170"/>
      <c r="G116" s="170"/>
      <c r="H116" s="170"/>
      <c r="I116" s="171"/>
      <c r="J116" s="171"/>
      <c r="K116" s="172"/>
      <c r="L116" s="172"/>
      <c r="M11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16" s="75" t="str">
        <f ca="1">IF(tbLocacao[[#This Row],[Codigo locação]]="","",IF(AND(tbLocacao[[#This Row],[Data final]]&lt;&gt;"",tbLocacao[[#This Row],[Data final]]&lt;TODAY()),"Encerrado","Vigente"))</f>
        <v/>
      </c>
      <c r="O116" s="173"/>
      <c r="P11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1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16" s="115" t="str">
        <f ca="1">IF(tbLocacao[[#This Row],[Codigo locação]]="","",IFERROR(ROUNDDOWN(IF(tbLocacao[[#This Row],[Data final]]="",Q116,IF(TODAY()&lt;tbLocacao[[#This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16" s="115" t="str">
        <f>IF(tbLocacao[[#This Row],[Codigo locação]]="","",IFERROR(COUNTIF(tbAlugeis[Código locação],tbLocacao[[#This Row],[Codigo locação]])+tbLocacao[[#This Row],[Qtde já pago]],""))</f>
        <v/>
      </c>
      <c r="T116" s="115" t="str">
        <f>IF(tbLocacao[[#This Row],[Codigo locação]]="","",IFERROR(R116-S116,""))</f>
        <v/>
      </c>
      <c r="U116" s="128" t="str">
        <f>IF(tbLocacao[[#This Row],[Veículo]]="","",IF(tbLocacao[[#This Row],[Data final]]&lt;&gt;"","",IFERROR(ROW(),"")))</f>
        <v/>
      </c>
    </row>
    <row r="117" spans="2:21" ht="30" customHeight="1" x14ac:dyDescent="0.25">
      <c r="B117" s="168"/>
      <c r="C117" s="170"/>
      <c r="D117" s="170"/>
      <c r="E117" s="170"/>
      <c r="F117" s="170"/>
      <c r="G117" s="170"/>
      <c r="H117" s="170"/>
      <c r="I117" s="171"/>
      <c r="J117" s="171"/>
      <c r="K117" s="172"/>
      <c r="L117" s="172"/>
      <c r="M11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17" s="75" t="str">
        <f ca="1">IF(tbLocacao[[#This Row],[Codigo locação]]="","",IF(AND(tbLocacao[[#This Row],[Data final]]&lt;&gt;"",tbLocacao[[#This Row],[Data final]]&lt;TODAY()),"Encerrado","Vigente"))</f>
        <v/>
      </c>
      <c r="O117" s="173"/>
      <c r="P11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1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17" s="115" t="str">
        <f ca="1">IF(tbLocacao[[#This Row],[Codigo locação]]="","",IFERROR(ROUNDDOWN(IF(tbLocacao[[#This Row],[Data final]]="",Q117,IF(TODAY()&lt;tbLocacao[[#This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17" s="115" t="str">
        <f>IF(tbLocacao[[#This Row],[Codigo locação]]="","",IFERROR(COUNTIF(tbAlugeis[Código locação],tbLocacao[[#This Row],[Codigo locação]])+tbLocacao[[#This Row],[Qtde já pago]],""))</f>
        <v/>
      </c>
      <c r="T117" s="115" t="str">
        <f>IF(tbLocacao[[#This Row],[Codigo locação]]="","",IFERROR(R117-S117,""))</f>
        <v/>
      </c>
      <c r="U117" s="128" t="str">
        <f>IF(tbLocacao[[#This Row],[Veículo]]="","",IF(tbLocacao[[#This Row],[Data final]]&lt;&gt;"","",IFERROR(ROW(),"")))</f>
        <v/>
      </c>
    </row>
    <row r="118" spans="2:21" ht="30" customHeight="1" x14ac:dyDescent="0.25">
      <c r="B118" s="168"/>
      <c r="C118" s="170"/>
      <c r="D118" s="170"/>
      <c r="E118" s="170"/>
      <c r="F118" s="170"/>
      <c r="G118" s="170"/>
      <c r="H118" s="170"/>
      <c r="I118" s="171"/>
      <c r="J118" s="171"/>
      <c r="K118" s="172"/>
      <c r="L118" s="172"/>
      <c r="M11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18" s="75" t="str">
        <f ca="1">IF(tbLocacao[[#This Row],[Codigo locação]]="","",IF(AND(tbLocacao[[#This Row],[Data final]]&lt;&gt;"",tbLocacao[[#This Row],[Data final]]&lt;TODAY()),"Encerrado","Vigente"))</f>
        <v/>
      </c>
      <c r="O118" s="173"/>
      <c r="P11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1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18" s="115" t="str">
        <f ca="1">IF(tbLocacao[[#This Row],[Codigo locação]]="","",IFERROR(ROUNDDOWN(IF(tbLocacao[[#This Row],[Data final]]="",Q118,IF(TODAY()&lt;tbLocacao[[#This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18" s="115" t="str">
        <f>IF(tbLocacao[[#This Row],[Codigo locação]]="","",IFERROR(COUNTIF(tbAlugeis[Código locação],tbLocacao[[#This Row],[Codigo locação]])+tbLocacao[[#This Row],[Qtde já pago]],""))</f>
        <v/>
      </c>
      <c r="T118" s="115" t="str">
        <f>IF(tbLocacao[[#This Row],[Codigo locação]]="","",IFERROR(R118-S118,""))</f>
        <v/>
      </c>
      <c r="U118" s="128" t="str">
        <f>IF(tbLocacao[[#This Row],[Veículo]]="","",IF(tbLocacao[[#This Row],[Data final]]&lt;&gt;"","",IFERROR(ROW(),"")))</f>
        <v/>
      </c>
    </row>
    <row r="119" spans="2:21" ht="30" customHeight="1" x14ac:dyDescent="0.25">
      <c r="B119" s="168"/>
      <c r="C119" s="170"/>
      <c r="D119" s="170"/>
      <c r="E119" s="170"/>
      <c r="F119" s="170"/>
      <c r="G119" s="170"/>
      <c r="H119" s="170"/>
      <c r="I119" s="171"/>
      <c r="J119" s="171"/>
      <c r="K119" s="172"/>
      <c r="L119" s="172"/>
      <c r="M11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19" s="75" t="str">
        <f ca="1">IF(tbLocacao[[#This Row],[Codigo locação]]="","",IF(AND(tbLocacao[[#This Row],[Data final]]&lt;&gt;"",tbLocacao[[#This Row],[Data final]]&lt;TODAY()),"Encerrado","Vigente"))</f>
        <v/>
      </c>
      <c r="O119" s="173"/>
      <c r="P11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1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19" s="115" t="str">
        <f ca="1">IF(tbLocacao[[#This Row],[Codigo locação]]="","",IFERROR(ROUNDDOWN(IF(tbLocacao[[#This Row],[Data final]]="",Q119,IF(TODAY()&lt;tbLocacao[[#This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19" s="115" t="str">
        <f>IF(tbLocacao[[#This Row],[Codigo locação]]="","",IFERROR(COUNTIF(tbAlugeis[Código locação],tbLocacao[[#This Row],[Codigo locação]])+tbLocacao[[#This Row],[Qtde já pago]],""))</f>
        <v/>
      </c>
      <c r="T119" s="115" t="str">
        <f>IF(tbLocacao[[#This Row],[Codigo locação]]="","",IFERROR(R119-S119,""))</f>
        <v/>
      </c>
      <c r="U119" s="128" t="str">
        <f>IF(tbLocacao[[#This Row],[Veículo]]="","",IF(tbLocacao[[#This Row],[Data final]]&lt;&gt;"","",IFERROR(ROW(),"")))</f>
        <v/>
      </c>
    </row>
    <row r="120" spans="2:21" ht="30" customHeight="1" x14ac:dyDescent="0.25">
      <c r="B120" s="168"/>
      <c r="C120" s="170"/>
      <c r="D120" s="170"/>
      <c r="E120" s="170"/>
      <c r="F120" s="170"/>
      <c r="G120" s="170"/>
      <c r="H120" s="170"/>
      <c r="I120" s="171"/>
      <c r="J120" s="171"/>
      <c r="K120" s="172"/>
      <c r="L120" s="172"/>
      <c r="M12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20" s="75" t="str">
        <f ca="1">IF(tbLocacao[[#This Row],[Codigo locação]]="","",IF(AND(tbLocacao[[#This Row],[Data final]]&lt;&gt;"",tbLocacao[[#This Row],[Data final]]&lt;TODAY()),"Encerrado","Vigente"))</f>
        <v/>
      </c>
      <c r="O120" s="173"/>
      <c r="P12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2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20" s="115" t="str">
        <f ca="1">IF(tbLocacao[[#This Row],[Codigo locação]]="","",IFERROR(ROUNDDOWN(IF(tbLocacao[[#This Row],[Data final]]="",Q120,IF(TODAY()&lt;tbLocacao[[#This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20" s="115" t="str">
        <f>IF(tbLocacao[[#This Row],[Codigo locação]]="","",IFERROR(COUNTIF(tbAlugeis[Código locação],tbLocacao[[#This Row],[Codigo locação]])+tbLocacao[[#This Row],[Qtde já pago]],""))</f>
        <v/>
      </c>
      <c r="T120" s="115" t="str">
        <f>IF(tbLocacao[[#This Row],[Codigo locação]]="","",IFERROR(R120-S120,""))</f>
        <v/>
      </c>
      <c r="U120" s="128" t="str">
        <f>IF(tbLocacao[[#This Row],[Veículo]]="","",IF(tbLocacao[[#This Row],[Data final]]&lt;&gt;"","",IFERROR(ROW(),"")))</f>
        <v/>
      </c>
    </row>
    <row r="121" spans="2:21" ht="30" customHeight="1" x14ac:dyDescent="0.25">
      <c r="B121" s="168"/>
      <c r="C121" s="170"/>
      <c r="D121" s="170"/>
      <c r="E121" s="170"/>
      <c r="F121" s="170"/>
      <c r="G121" s="170"/>
      <c r="H121" s="170"/>
      <c r="I121" s="171"/>
      <c r="J121" s="171"/>
      <c r="K121" s="172"/>
      <c r="L121" s="172"/>
      <c r="M12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21" s="75" t="str">
        <f ca="1">IF(tbLocacao[[#This Row],[Codigo locação]]="","",IF(AND(tbLocacao[[#This Row],[Data final]]&lt;&gt;"",tbLocacao[[#This Row],[Data final]]&lt;TODAY()),"Encerrado","Vigente"))</f>
        <v/>
      </c>
      <c r="O121" s="173"/>
      <c r="P12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2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21" s="115" t="str">
        <f ca="1">IF(tbLocacao[[#This Row],[Codigo locação]]="","",IFERROR(ROUNDDOWN(IF(tbLocacao[[#This Row],[Data final]]="",Q121,IF(TODAY()&lt;tbLocacao[[#This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21" s="115" t="str">
        <f>IF(tbLocacao[[#This Row],[Codigo locação]]="","",IFERROR(COUNTIF(tbAlugeis[Código locação],tbLocacao[[#This Row],[Codigo locação]])+tbLocacao[[#This Row],[Qtde já pago]],""))</f>
        <v/>
      </c>
      <c r="T121" s="115" t="str">
        <f>IF(tbLocacao[[#This Row],[Codigo locação]]="","",IFERROR(R121-S121,""))</f>
        <v/>
      </c>
      <c r="U121" s="128" t="str">
        <f>IF(tbLocacao[[#This Row],[Veículo]]="","",IF(tbLocacao[[#This Row],[Data final]]&lt;&gt;"","",IFERROR(ROW(),"")))</f>
        <v/>
      </c>
    </row>
    <row r="122" spans="2:21" ht="30" customHeight="1" x14ac:dyDescent="0.25">
      <c r="B122" s="168"/>
      <c r="C122" s="170"/>
      <c r="D122" s="170"/>
      <c r="E122" s="170"/>
      <c r="F122" s="170"/>
      <c r="G122" s="170"/>
      <c r="H122" s="170"/>
      <c r="I122" s="171"/>
      <c r="J122" s="171"/>
      <c r="K122" s="172"/>
      <c r="L122" s="172"/>
      <c r="M12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22" s="75" t="str">
        <f ca="1">IF(tbLocacao[[#This Row],[Codigo locação]]="","",IF(AND(tbLocacao[[#This Row],[Data final]]&lt;&gt;"",tbLocacao[[#This Row],[Data final]]&lt;TODAY()),"Encerrado","Vigente"))</f>
        <v/>
      </c>
      <c r="O122" s="173"/>
      <c r="P12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2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22" s="115" t="str">
        <f ca="1">IF(tbLocacao[[#This Row],[Codigo locação]]="","",IFERROR(ROUNDDOWN(IF(tbLocacao[[#This Row],[Data final]]="",Q122,IF(TODAY()&lt;tbLocacao[[#This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22" s="115" t="str">
        <f>IF(tbLocacao[[#This Row],[Codigo locação]]="","",IFERROR(COUNTIF(tbAlugeis[Código locação],tbLocacao[[#This Row],[Codigo locação]])+tbLocacao[[#This Row],[Qtde já pago]],""))</f>
        <v/>
      </c>
      <c r="T122" s="115" t="str">
        <f>IF(tbLocacao[[#This Row],[Codigo locação]]="","",IFERROR(R122-S122,""))</f>
        <v/>
      </c>
      <c r="U122" s="128" t="str">
        <f>IF(tbLocacao[[#This Row],[Veículo]]="","",IF(tbLocacao[[#This Row],[Data final]]&lt;&gt;"","",IFERROR(ROW(),"")))</f>
        <v/>
      </c>
    </row>
    <row r="123" spans="2:21" ht="30" customHeight="1" x14ac:dyDescent="0.25">
      <c r="B123" s="168"/>
      <c r="C123" s="170"/>
      <c r="D123" s="170"/>
      <c r="E123" s="170"/>
      <c r="F123" s="170"/>
      <c r="G123" s="170"/>
      <c r="H123" s="170"/>
      <c r="I123" s="171"/>
      <c r="J123" s="171"/>
      <c r="K123" s="172"/>
      <c r="L123" s="172"/>
      <c r="M12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23" s="75" t="str">
        <f ca="1">IF(tbLocacao[[#This Row],[Codigo locação]]="","",IF(AND(tbLocacao[[#This Row],[Data final]]&lt;&gt;"",tbLocacao[[#This Row],[Data final]]&lt;TODAY()),"Encerrado","Vigente"))</f>
        <v/>
      </c>
      <c r="O123" s="173"/>
      <c r="P12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2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23" s="115" t="str">
        <f ca="1">IF(tbLocacao[[#This Row],[Codigo locação]]="","",IFERROR(ROUNDDOWN(IF(tbLocacao[[#This Row],[Data final]]="",Q123,IF(TODAY()&lt;tbLocacao[[#This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23" s="115" t="str">
        <f>IF(tbLocacao[[#This Row],[Codigo locação]]="","",IFERROR(COUNTIF(tbAlugeis[Código locação],tbLocacao[[#This Row],[Codigo locação]])+tbLocacao[[#This Row],[Qtde já pago]],""))</f>
        <v/>
      </c>
      <c r="T123" s="115" t="str">
        <f>IF(tbLocacao[[#This Row],[Codigo locação]]="","",IFERROR(R123-S123,""))</f>
        <v/>
      </c>
      <c r="U123" s="128" t="str">
        <f>IF(tbLocacao[[#This Row],[Veículo]]="","",IF(tbLocacao[[#This Row],[Data final]]&lt;&gt;"","",IFERROR(ROW(),"")))</f>
        <v/>
      </c>
    </row>
    <row r="124" spans="2:21" ht="30" customHeight="1" x14ac:dyDescent="0.25">
      <c r="B124" s="168"/>
      <c r="C124" s="170"/>
      <c r="D124" s="170"/>
      <c r="E124" s="170"/>
      <c r="F124" s="170"/>
      <c r="G124" s="170"/>
      <c r="H124" s="170"/>
      <c r="I124" s="171"/>
      <c r="J124" s="171"/>
      <c r="K124" s="172"/>
      <c r="L124" s="172"/>
      <c r="M12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24" s="75" t="str">
        <f ca="1">IF(tbLocacao[[#This Row],[Codigo locação]]="","",IF(AND(tbLocacao[[#This Row],[Data final]]&lt;&gt;"",tbLocacao[[#This Row],[Data final]]&lt;TODAY()),"Encerrado","Vigente"))</f>
        <v/>
      </c>
      <c r="O124" s="173"/>
      <c r="P12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2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24" s="115" t="str">
        <f ca="1">IF(tbLocacao[[#This Row],[Codigo locação]]="","",IFERROR(ROUNDDOWN(IF(tbLocacao[[#This Row],[Data final]]="",Q124,IF(TODAY()&lt;tbLocacao[[#This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24" s="115" t="str">
        <f>IF(tbLocacao[[#This Row],[Codigo locação]]="","",IFERROR(COUNTIF(tbAlugeis[Código locação],tbLocacao[[#This Row],[Codigo locação]])+tbLocacao[[#This Row],[Qtde já pago]],""))</f>
        <v/>
      </c>
      <c r="T124" s="115" t="str">
        <f>IF(tbLocacao[[#This Row],[Codigo locação]]="","",IFERROR(R124-S124,""))</f>
        <v/>
      </c>
      <c r="U124" s="128" t="str">
        <f>IF(tbLocacao[[#This Row],[Veículo]]="","",IF(tbLocacao[[#This Row],[Data final]]&lt;&gt;"","",IFERROR(ROW(),"")))</f>
        <v/>
      </c>
    </row>
    <row r="125" spans="2:21" ht="30" customHeight="1" x14ac:dyDescent="0.25">
      <c r="B125" s="168"/>
      <c r="C125" s="170"/>
      <c r="D125" s="170"/>
      <c r="E125" s="170"/>
      <c r="F125" s="170"/>
      <c r="G125" s="170"/>
      <c r="H125" s="170"/>
      <c r="I125" s="171"/>
      <c r="J125" s="171"/>
      <c r="K125" s="172"/>
      <c r="L125" s="172"/>
      <c r="M12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25" s="75" t="str">
        <f ca="1">IF(tbLocacao[[#This Row],[Codigo locação]]="","",IF(AND(tbLocacao[[#This Row],[Data final]]&lt;&gt;"",tbLocacao[[#This Row],[Data final]]&lt;TODAY()),"Encerrado","Vigente"))</f>
        <v/>
      </c>
      <c r="O125" s="173"/>
      <c r="P12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2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25" s="115" t="str">
        <f ca="1">IF(tbLocacao[[#This Row],[Codigo locação]]="","",IFERROR(ROUNDDOWN(IF(tbLocacao[[#This Row],[Data final]]="",Q125,IF(TODAY()&lt;tbLocacao[[#This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25" s="115" t="str">
        <f>IF(tbLocacao[[#This Row],[Codigo locação]]="","",IFERROR(COUNTIF(tbAlugeis[Código locação],tbLocacao[[#This Row],[Codigo locação]])+tbLocacao[[#This Row],[Qtde já pago]],""))</f>
        <v/>
      </c>
      <c r="T125" s="115" t="str">
        <f>IF(tbLocacao[[#This Row],[Codigo locação]]="","",IFERROR(R125-S125,""))</f>
        <v/>
      </c>
      <c r="U125" s="128" t="str">
        <f>IF(tbLocacao[[#This Row],[Veículo]]="","",IF(tbLocacao[[#This Row],[Data final]]&lt;&gt;"","",IFERROR(ROW(),"")))</f>
        <v/>
      </c>
    </row>
    <row r="126" spans="2:21" ht="30" customHeight="1" x14ac:dyDescent="0.25">
      <c r="B126" s="168"/>
      <c r="C126" s="170"/>
      <c r="D126" s="170"/>
      <c r="E126" s="170"/>
      <c r="F126" s="170"/>
      <c r="G126" s="170"/>
      <c r="H126" s="170"/>
      <c r="I126" s="171"/>
      <c r="J126" s="171"/>
      <c r="K126" s="172"/>
      <c r="L126" s="172"/>
      <c r="M12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26" s="75" t="str">
        <f ca="1">IF(tbLocacao[[#This Row],[Codigo locação]]="","",IF(AND(tbLocacao[[#This Row],[Data final]]&lt;&gt;"",tbLocacao[[#This Row],[Data final]]&lt;TODAY()),"Encerrado","Vigente"))</f>
        <v/>
      </c>
      <c r="O126" s="173"/>
      <c r="P12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2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26" s="115" t="str">
        <f ca="1">IF(tbLocacao[[#This Row],[Codigo locação]]="","",IFERROR(ROUNDDOWN(IF(tbLocacao[[#This Row],[Data final]]="",Q126,IF(TODAY()&lt;tbLocacao[[#This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26" s="115" t="str">
        <f>IF(tbLocacao[[#This Row],[Codigo locação]]="","",IFERROR(COUNTIF(tbAlugeis[Código locação],tbLocacao[[#This Row],[Codigo locação]])+tbLocacao[[#This Row],[Qtde já pago]],""))</f>
        <v/>
      </c>
      <c r="T126" s="115" t="str">
        <f>IF(tbLocacao[[#This Row],[Codigo locação]]="","",IFERROR(R126-S126,""))</f>
        <v/>
      </c>
      <c r="U126" s="128" t="str">
        <f>IF(tbLocacao[[#This Row],[Veículo]]="","",IF(tbLocacao[[#This Row],[Data final]]&lt;&gt;"","",IFERROR(ROW(),"")))</f>
        <v/>
      </c>
    </row>
    <row r="127" spans="2:21" ht="30" customHeight="1" x14ac:dyDescent="0.25">
      <c r="B127" s="168"/>
      <c r="C127" s="170"/>
      <c r="D127" s="170"/>
      <c r="E127" s="170"/>
      <c r="F127" s="170"/>
      <c r="G127" s="170"/>
      <c r="H127" s="170"/>
      <c r="I127" s="171"/>
      <c r="J127" s="171"/>
      <c r="K127" s="172"/>
      <c r="L127" s="172"/>
      <c r="M12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27" s="75" t="str">
        <f ca="1">IF(tbLocacao[[#This Row],[Codigo locação]]="","",IF(AND(tbLocacao[[#This Row],[Data final]]&lt;&gt;"",tbLocacao[[#This Row],[Data final]]&lt;TODAY()),"Encerrado","Vigente"))</f>
        <v/>
      </c>
      <c r="O127" s="173"/>
      <c r="P12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2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27" s="115" t="str">
        <f ca="1">IF(tbLocacao[[#This Row],[Codigo locação]]="","",IFERROR(ROUNDDOWN(IF(tbLocacao[[#This Row],[Data final]]="",Q127,IF(TODAY()&lt;tbLocacao[[#This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27" s="115" t="str">
        <f>IF(tbLocacao[[#This Row],[Codigo locação]]="","",IFERROR(COUNTIF(tbAlugeis[Código locação],tbLocacao[[#This Row],[Codigo locação]])+tbLocacao[[#This Row],[Qtde já pago]],""))</f>
        <v/>
      </c>
      <c r="T127" s="115" t="str">
        <f>IF(tbLocacao[[#This Row],[Codigo locação]]="","",IFERROR(R127-S127,""))</f>
        <v/>
      </c>
      <c r="U127" s="128" t="str">
        <f>IF(tbLocacao[[#This Row],[Veículo]]="","",IF(tbLocacao[[#This Row],[Data final]]&lt;&gt;"","",IFERROR(ROW(),"")))</f>
        <v/>
      </c>
    </row>
    <row r="128" spans="2:21" ht="30" customHeight="1" x14ac:dyDescent="0.25">
      <c r="B128" s="168"/>
      <c r="C128" s="170"/>
      <c r="D128" s="170"/>
      <c r="E128" s="170"/>
      <c r="F128" s="170"/>
      <c r="G128" s="170"/>
      <c r="H128" s="170"/>
      <c r="I128" s="171"/>
      <c r="J128" s="171"/>
      <c r="K128" s="172"/>
      <c r="L128" s="172"/>
      <c r="M12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28" s="75" t="str">
        <f ca="1">IF(tbLocacao[[#This Row],[Codigo locação]]="","",IF(AND(tbLocacao[[#This Row],[Data final]]&lt;&gt;"",tbLocacao[[#This Row],[Data final]]&lt;TODAY()),"Encerrado","Vigente"))</f>
        <v/>
      </c>
      <c r="O128" s="173"/>
      <c r="P12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2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28" s="115" t="str">
        <f ca="1">IF(tbLocacao[[#This Row],[Codigo locação]]="","",IFERROR(ROUNDDOWN(IF(tbLocacao[[#This Row],[Data final]]="",Q128,IF(TODAY()&lt;tbLocacao[[#This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28" s="115" t="str">
        <f>IF(tbLocacao[[#This Row],[Codigo locação]]="","",IFERROR(COUNTIF(tbAlugeis[Código locação],tbLocacao[[#This Row],[Codigo locação]])+tbLocacao[[#This Row],[Qtde já pago]],""))</f>
        <v/>
      </c>
      <c r="T128" s="115" t="str">
        <f>IF(tbLocacao[[#This Row],[Codigo locação]]="","",IFERROR(R128-S128,""))</f>
        <v/>
      </c>
      <c r="U128" s="128" t="str">
        <f>IF(tbLocacao[[#This Row],[Veículo]]="","",IF(tbLocacao[[#This Row],[Data final]]&lt;&gt;"","",IFERROR(ROW(),"")))</f>
        <v/>
      </c>
    </row>
    <row r="129" spans="2:21" ht="30" customHeight="1" x14ac:dyDescent="0.25">
      <c r="B129" s="168"/>
      <c r="C129" s="170"/>
      <c r="D129" s="170"/>
      <c r="E129" s="170"/>
      <c r="F129" s="170"/>
      <c r="G129" s="170"/>
      <c r="H129" s="170"/>
      <c r="I129" s="171"/>
      <c r="J129" s="171"/>
      <c r="K129" s="172"/>
      <c r="L129" s="172"/>
      <c r="M12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29" s="75" t="str">
        <f ca="1">IF(tbLocacao[[#This Row],[Codigo locação]]="","",IF(AND(tbLocacao[[#This Row],[Data final]]&lt;&gt;"",tbLocacao[[#This Row],[Data final]]&lt;TODAY()),"Encerrado","Vigente"))</f>
        <v/>
      </c>
      <c r="O129" s="173"/>
      <c r="P12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2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29" s="115" t="str">
        <f ca="1">IF(tbLocacao[[#This Row],[Codigo locação]]="","",IFERROR(ROUNDDOWN(IF(tbLocacao[[#This Row],[Data final]]="",Q129,IF(TODAY()&lt;tbLocacao[[#This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29" s="115" t="str">
        <f>IF(tbLocacao[[#This Row],[Codigo locação]]="","",IFERROR(COUNTIF(tbAlugeis[Código locação],tbLocacao[[#This Row],[Codigo locação]])+tbLocacao[[#This Row],[Qtde já pago]],""))</f>
        <v/>
      </c>
      <c r="T129" s="115" t="str">
        <f>IF(tbLocacao[[#This Row],[Codigo locação]]="","",IFERROR(R129-S129,""))</f>
        <v/>
      </c>
      <c r="U129" s="128" t="str">
        <f>IF(tbLocacao[[#This Row],[Veículo]]="","",IF(tbLocacao[[#This Row],[Data final]]&lt;&gt;"","",IFERROR(ROW(),"")))</f>
        <v/>
      </c>
    </row>
    <row r="130" spans="2:21" ht="30" customHeight="1" x14ac:dyDescent="0.25">
      <c r="B130" s="168"/>
      <c r="C130" s="170"/>
      <c r="D130" s="170"/>
      <c r="E130" s="170"/>
      <c r="F130" s="170"/>
      <c r="G130" s="170"/>
      <c r="H130" s="170"/>
      <c r="I130" s="171"/>
      <c r="J130" s="171"/>
      <c r="K130" s="172"/>
      <c r="L130" s="172"/>
      <c r="M13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30" s="75" t="str">
        <f ca="1">IF(tbLocacao[[#This Row],[Codigo locação]]="","",IF(AND(tbLocacao[[#This Row],[Data final]]&lt;&gt;"",tbLocacao[[#This Row],[Data final]]&lt;TODAY()),"Encerrado","Vigente"))</f>
        <v/>
      </c>
      <c r="O130" s="173"/>
      <c r="P13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3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30" s="115" t="str">
        <f ca="1">IF(tbLocacao[[#This Row],[Codigo locação]]="","",IFERROR(ROUNDDOWN(IF(tbLocacao[[#This Row],[Data final]]="",Q130,IF(TODAY()&lt;tbLocacao[[#This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30" s="115" t="str">
        <f>IF(tbLocacao[[#This Row],[Codigo locação]]="","",IFERROR(COUNTIF(tbAlugeis[Código locação],tbLocacao[[#This Row],[Codigo locação]])+tbLocacao[[#This Row],[Qtde já pago]],""))</f>
        <v/>
      </c>
      <c r="T130" s="115" t="str">
        <f>IF(tbLocacao[[#This Row],[Codigo locação]]="","",IFERROR(R130-S130,""))</f>
        <v/>
      </c>
      <c r="U130" s="128" t="str">
        <f>IF(tbLocacao[[#This Row],[Veículo]]="","",IF(tbLocacao[[#This Row],[Data final]]&lt;&gt;"","",IFERROR(ROW(),"")))</f>
        <v/>
      </c>
    </row>
    <row r="131" spans="2:21" ht="30" customHeight="1" x14ac:dyDescent="0.25">
      <c r="B131" s="168"/>
      <c r="C131" s="170"/>
      <c r="D131" s="170"/>
      <c r="E131" s="170"/>
      <c r="F131" s="170"/>
      <c r="G131" s="170"/>
      <c r="H131" s="170"/>
      <c r="I131" s="171"/>
      <c r="J131" s="171"/>
      <c r="K131" s="172"/>
      <c r="L131" s="172"/>
      <c r="M13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31" s="75" t="str">
        <f ca="1">IF(tbLocacao[[#This Row],[Codigo locação]]="","",IF(AND(tbLocacao[[#This Row],[Data final]]&lt;&gt;"",tbLocacao[[#This Row],[Data final]]&lt;TODAY()),"Encerrado","Vigente"))</f>
        <v/>
      </c>
      <c r="O131" s="173"/>
      <c r="P13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3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31" s="115" t="str">
        <f ca="1">IF(tbLocacao[[#This Row],[Codigo locação]]="","",IFERROR(ROUNDDOWN(IF(tbLocacao[[#This Row],[Data final]]="",Q131,IF(TODAY()&lt;tbLocacao[[#This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31" s="115" t="str">
        <f>IF(tbLocacao[[#This Row],[Codigo locação]]="","",IFERROR(COUNTIF(tbAlugeis[Código locação],tbLocacao[[#This Row],[Codigo locação]])+tbLocacao[[#This Row],[Qtde já pago]],""))</f>
        <v/>
      </c>
      <c r="T131" s="115" t="str">
        <f>IF(tbLocacao[[#This Row],[Codigo locação]]="","",IFERROR(R131-S131,""))</f>
        <v/>
      </c>
      <c r="U131" s="128" t="str">
        <f>IF(tbLocacao[[#This Row],[Veículo]]="","",IF(tbLocacao[[#This Row],[Data final]]&lt;&gt;"","",IFERROR(ROW(),"")))</f>
        <v/>
      </c>
    </row>
    <row r="132" spans="2:21" ht="30" customHeight="1" x14ac:dyDescent="0.25">
      <c r="B132" s="168"/>
      <c r="C132" s="170"/>
      <c r="D132" s="170"/>
      <c r="E132" s="170"/>
      <c r="F132" s="170"/>
      <c r="G132" s="170"/>
      <c r="H132" s="170"/>
      <c r="I132" s="171"/>
      <c r="J132" s="171"/>
      <c r="K132" s="172"/>
      <c r="L132" s="172"/>
      <c r="M13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32" s="75" t="str">
        <f ca="1">IF(tbLocacao[[#This Row],[Codigo locação]]="","",IF(AND(tbLocacao[[#This Row],[Data final]]&lt;&gt;"",tbLocacao[[#This Row],[Data final]]&lt;TODAY()),"Encerrado","Vigente"))</f>
        <v/>
      </c>
      <c r="O132" s="173"/>
      <c r="P13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3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32" s="115" t="str">
        <f ca="1">IF(tbLocacao[[#This Row],[Codigo locação]]="","",IFERROR(ROUNDDOWN(IF(tbLocacao[[#This Row],[Data final]]="",Q132,IF(TODAY()&lt;tbLocacao[[#This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32" s="115" t="str">
        <f>IF(tbLocacao[[#This Row],[Codigo locação]]="","",IFERROR(COUNTIF(tbAlugeis[Código locação],tbLocacao[[#This Row],[Codigo locação]])+tbLocacao[[#This Row],[Qtde já pago]],""))</f>
        <v/>
      </c>
      <c r="T132" s="115" t="str">
        <f>IF(tbLocacao[[#This Row],[Codigo locação]]="","",IFERROR(R132-S132,""))</f>
        <v/>
      </c>
      <c r="U132" s="128" t="str">
        <f>IF(tbLocacao[[#This Row],[Veículo]]="","",IF(tbLocacao[[#This Row],[Data final]]&lt;&gt;"","",IFERROR(ROW(),"")))</f>
        <v/>
      </c>
    </row>
    <row r="133" spans="2:21" ht="30" customHeight="1" x14ac:dyDescent="0.25">
      <c r="B133" s="168"/>
      <c r="C133" s="170"/>
      <c r="D133" s="170"/>
      <c r="E133" s="170"/>
      <c r="F133" s="170"/>
      <c r="G133" s="170"/>
      <c r="H133" s="170"/>
      <c r="I133" s="171"/>
      <c r="J133" s="171"/>
      <c r="K133" s="172"/>
      <c r="L133" s="172"/>
      <c r="M13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33" s="75" t="str">
        <f ca="1">IF(tbLocacao[[#This Row],[Codigo locação]]="","",IF(AND(tbLocacao[[#This Row],[Data final]]&lt;&gt;"",tbLocacao[[#This Row],[Data final]]&lt;TODAY()),"Encerrado","Vigente"))</f>
        <v/>
      </c>
      <c r="O133" s="173"/>
      <c r="P13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3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33" s="115" t="str">
        <f ca="1">IF(tbLocacao[[#This Row],[Codigo locação]]="","",IFERROR(ROUNDDOWN(IF(tbLocacao[[#This Row],[Data final]]="",Q133,IF(TODAY()&lt;tbLocacao[[#This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33" s="115" t="str">
        <f>IF(tbLocacao[[#This Row],[Codigo locação]]="","",IFERROR(COUNTIF(tbAlugeis[Código locação],tbLocacao[[#This Row],[Codigo locação]])+tbLocacao[[#This Row],[Qtde já pago]],""))</f>
        <v/>
      </c>
      <c r="T133" s="115" t="str">
        <f>IF(tbLocacao[[#This Row],[Codigo locação]]="","",IFERROR(R133-S133,""))</f>
        <v/>
      </c>
      <c r="U133" s="128" t="str">
        <f>IF(tbLocacao[[#This Row],[Veículo]]="","",IF(tbLocacao[[#This Row],[Data final]]&lt;&gt;"","",IFERROR(ROW(),"")))</f>
        <v/>
      </c>
    </row>
    <row r="134" spans="2:21" ht="30" customHeight="1" x14ac:dyDescent="0.25">
      <c r="B134" s="168"/>
      <c r="C134" s="170"/>
      <c r="D134" s="170"/>
      <c r="E134" s="170"/>
      <c r="F134" s="170"/>
      <c r="G134" s="170"/>
      <c r="H134" s="170"/>
      <c r="I134" s="171"/>
      <c r="J134" s="171"/>
      <c r="K134" s="172"/>
      <c r="L134" s="172"/>
      <c r="M13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34" s="75" t="str">
        <f ca="1">IF(tbLocacao[[#This Row],[Codigo locação]]="","",IF(AND(tbLocacao[[#This Row],[Data final]]&lt;&gt;"",tbLocacao[[#This Row],[Data final]]&lt;TODAY()),"Encerrado","Vigente"))</f>
        <v/>
      </c>
      <c r="O134" s="173"/>
      <c r="P13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3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34" s="115" t="str">
        <f ca="1">IF(tbLocacao[[#This Row],[Codigo locação]]="","",IFERROR(ROUNDDOWN(IF(tbLocacao[[#This Row],[Data final]]="",Q134,IF(TODAY()&lt;tbLocacao[[#This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34" s="115" t="str">
        <f>IF(tbLocacao[[#This Row],[Codigo locação]]="","",IFERROR(COUNTIF(tbAlugeis[Código locação],tbLocacao[[#This Row],[Codigo locação]])+tbLocacao[[#This Row],[Qtde já pago]],""))</f>
        <v/>
      </c>
      <c r="T134" s="115" t="str">
        <f>IF(tbLocacao[[#This Row],[Codigo locação]]="","",IFERROR(R134-S134,""))</f>
        <v/>
      </c>
      <c r="U134" s="128" t="str">
        <f>IF(tbLocacao[[#This Row],[Veículo]]="","",IF(tbLocacao[[#This Row],[Data final]]&lt;&gt;"","",IFERROR(ROW(),"")))</f>
        <v/>
      </c>
    </row>
    <row r="135" spans="2:21" ht="30" customHeight="1" x14ac:dyDescent="0.25">
      <c r="B135" s="168"/>
      <c r="C135" s="170"/>
      <c r="D135" s="170"/>
      <c r="E135" s="170"/>
      <c r="F135" s="170"/>
      <c r="G135" s="170"/>
      <c r="H135" s="170"/>
      <c r="I135" s="171"/>
      <c r="J135" s="171"/>
      <c r="K135" s="172"/>
      <c r="L135" s="172"/>
      <c r="M13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35" s="75" t="str">
        <f ca="1">IF(tbLocacao[[#This Row],[Codigo locação]]="","",IF(AND(tbLocacao[[#This Row],[Data final]]&lt;&gt;"",tbLocacao[[#This Row],[Data final]]&lt;TODAY()),"Encerrado","Vigente"))</f>
        <v/>
      </c>
      <c r="O135" s="173"/>
      <c r="P13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3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35" s="115" t="str">
        <f ca="1">IF(tbLocacao[[#This Row],[Codigo locação]]="","",IFERROR(ROUNDDOWN(IF(tbLocacao[[#This Row],[Data final]]="",Q135,IF(TODAY()&lt;tbLocacao[[#This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35" s="115" t="str">
        <f>IF(tbLocacao[[#This Row],[Codigo locação]]="","",IFERROR(COUNTIF(tbAlugeis[Código locação],tbLocacao[[#This Row],[Codigo locação]])+tbLocacao[[#This Row],[Qtde já pago]],""))</f>
        <v/>
      </c>
      <c r="T135" s="115" t="str">
        <f>IF(tbLocacao[[#This Row],[Codigo locação]]="","",IFERROR(R135-S135,""))</f>
        <v/>
      </c>
      <c r="U135" s="128" t="str">
        <f>IF(tbLocacao[[#This Row],[Veículo]]="","",IF(tbLocacao[[#This Row],[Data final]]&lt;&gt;"","",IFERROR(ROW(),"")))</f>
        <v/>
      </c>
    </row>
    <row r="136" spans="2:21" ht="30" customHeight="1" x14ac:dyDescent="0.25">
      <c r="B136" s="168"/>
      <c r="C136" s="170"/>
      <c r="D136" s="170"/>
      <c r="E136" s="170"/>
      <c r="F136" s="170"/>
      <c r="G136" s="170"/>
      <c r="H136" s="170"/>
      <c r="I136" s="171"/>
      <c r="J136" s="171"/>
      <c r="K136" s="172"/>
      <c r="L136" s="172"/>
      <c r="M13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36" s="75" t="str">
        <f ca="1">IF(tbLocacao[[#This Row],[Codigo locação]]="","",IF(AND(tbLocacao[[#This Row],[Data final]]&lt;&gt;"",tbLocacao[[#This Row],[Data final]]&lt;TODAY()),"Encerrado","Vigente"))</f>
        <v/>
      </c>
      <c r="O136" s="173"/>
      <c r="P13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3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36" s="115" t="str">
        <f ca="1">IF(tbLocacao[[#This Row],[Codigo locação]]="","",IFERROR(ROUNDDOWN(IF(tbLocacao[[#This Row],[Data final]]="",Q136,IF(TODAY()&lt;tbLocacao[[#This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36" s="115" t="str">
        <f>IF(tbLocacao[[#This Row],[Codigo locação]]="","",IFERROR(COUNTIF(tbAlugeis[Código locação],tbLocacao[[#This Row],[Codigo locação]])+tbLocacao[[#This Row],[Qtde já pago]],""))</f>
        <v/>
      </c>
      <c r="T136" s="115" t="str">
        <f>IF(tbLocacao[[#This Row],[Codigo locação]]="","",IFERROR(R136-S136,""))</f>
        <v/>
      </c>
      <c r="U136" s="128" t="str">
        <f>IF(tbLocacao[[#This Row],[Veículo]]="","",IF(tbLocacao[[#This Row],[Data final]]&lt;&gt;"","",IFERROR(ROW(),"")))</f>
        <v/>
      </c>
    </row>
    <row r="137" spans="2:21" ht="30" customHeight="1" x14ac:dyDescent="0.25">
      <c r="B137" s="168"/>
      <c r="C137" s="170"/>
      <c r="D137" s="170"/>
      <c r="E137" s="170"/>
      <c r="F137" s="170"/>
      <c r="G137" s="170"/>
      <c r="H137" s="170"/>
      <c r="I137" s="171"/>
      <c r="J137" s="171"/>
      <c r="K137" s="172"/>
      <c r="L137" s="172"/>
      <c r="M13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37" s="75" t="str">
        <f ca="1">IF(tbLocacao[[#This Row],[Codigo locação]]="","",IF(AND(tbLocacao[[#This Row],[Data final]]&lt;&gt;"",tbLocacao[[#This Row],[Data final]]&lt;TODAY()),"Encerrado","Vigente"))</f>
        <v/>
      </c>
      <c r="O137" s="173"/>
      <c r="P13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3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37" s="115" t="str">
        <f ca="1">IF(tbLocacao[[#This Row],[Codigo locação]]="","",IFERROR(ROUNDDOWN(IF(tbLocacao[[#This Row],[Data final]]="",Q137,IF(TODAY()&lt;tbLocacao[[#This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37" s="115" t="str">
        <f>IF(tbLocacao[[#This Row],[Codigo locação]]="","",IFERROR(COUNTIF(tbAlugeis[Código locação],tbLocacao[[#This Row],[Codigo locação]])+tbLocacao[[#This Row],[Qtde já pago]],""))</f>
        <v/>
      </c>
      <c r="T137" s="115" t="str">
        <f>IF(tbLocacao[[#This Row],[Codigo locação]]="","",IFERROR(R137-S137,""))</f>
        <v/>
      </c>
      <c r="U137" s="128" t="str">
        <f>IF(tbLocacao[[#This Row],[Veículo]]="","",IF(tbLocacao[[#This Row],[Data final]]&lt;&gt;"","",IFERROR(ROW(),"")))</f>
        <v/>
      </c>
    </row>
    <row r="138" spans="2:21" ht="30" customHeight="1" x14ac:dyDescent="0.25">
      <c r="B138" s="168"/>
      <c r="C138" s="170"/>
      <c r="D138" s="170"/>
      <c r="E138" s="170"/>
      <c r="F138" s="170"/>
      <c r="G138" s="170"/>
      <c r="H138" s="170"/>
      <c r="I138" s="171"/>
      <c r="J138" s="171"/>
      <c r="K138" s="172"/>
      <c r="L138" s="172"/>
      <c r="M13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38" s="75" t="str">
        <f ca="1">IF(tbLocacao[[#This Row],[Codigo locação]]="","",IF(AND(tbLocacao[[#This Row],[Data final]]&lt;&gt;"",tbLocacao[[#This Row],[Data final]]&lt;TODAY()),"Encerrado","Vigente"))</f>
        <v/>
      </c>
      <c r="O138" s="173"/>
      <c r="P13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3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38" s="115" t="str">
        <f ca="1">IF(tbLocacao[[#This Row],[Codigo locação]]="","",IFERROR(ROUNDDOWN(IF(tbLocacao[[#This Row],[Data final]]="",Q138,IF(TODAY()&lt;tbLocacao[[#This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38" s="115" t="str">
        <f>IF(tbLocacao[[#This Row],[Codigo locação]]="","",IFERROR(COUNTIF(tbAlugeis[Código locação],tbLocacao[[#This Row],[Codigo locação]])+tbLocacao[[#This Row],[Qtde já pago]],""))</f>
        <v/>
      </c>
      <c r="T138" s="115" t="str">
        <f>IF(tbLocacao[[#This Row],[Codigo locação]]="","",IFERROR(R138-S138,""))</f>
        <v/>
      </c>
      <c r="U138" s="128" t="str">
        <f>IF(tbLocacao[[#This Row],[Veículo]]="","",IF(tbLocacao[[#This Row],[Data final]]&lt;&gt;"","",IFERROR(ROW(),"")))</f>
        <v/>
      </c>
    </row>
    <row r="139" spans="2:21" ht="30" customHeight="1" x14ac:dyDescent="0.25">
      <c r="B139" s="168"/>
      <c r="C139" s="170"/>
      <c r="D139" s="170"/>
      <c r="E139" s="170"/>
      <c r="F139" s="170"/>
      <c r="G139" s="170"/>
      <c r="H139" s="170"/>
      <c r="I139" s="171"/>
      <c r="J139" s="171"/>
      <c r="K139" s="172"/>
      <c r="L139" s="172"/>
      <c r="M13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39" s="75" t="str">
        <f ca="1">IF(tbLocacao[[#This Row],[Codigo locação]]="","",IF(AND(tbLocacao[[#This Row],[Data final]]&lt;&gt;"",tbLocacao[[#This Row],[Data final]]&lt;TODAY()),"Encerrado","Vigente"))</f>
        <v/>
      </c>
      <c r="O139" s="173"/>
      <c r="P13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3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39" s="115" t="str">
        <f ca="1">IF(tbLocacao[[#This Row],[Codigo locação]]="","",IFERROR(ROUNDDOWN(IF(tbLocacao[[#This Row],[Data final]]="",Q139,IF(TODAY()&lt;tbLocacao[[#This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39" s="115" t="str">
        <f>IF(tbLocacao[[#This Row],[Codigo locação]]="","",IFERROR(COUNTIF(tbAlugeis[Código locação],tbLocacao[[#This Row],[Codigo locação]])+tbLocacao[[#This Row],[Qtde já pago]],""))</f>
        <v/>
      </c>
      <c r="T139" s="115" t="str">
        <f>IF(tbLocacao[[#This Row],[Codigo locação]]="","",IFERROR(R139-S139,""))</f>
        <v/>
      </c>
      <c r="U139" s="128" t="str">
        <f>IF(tbLocacao[[#This Row],[Veículo]]="","",IF(tbLocacao[[#This Row],[Data final]]&lt;&gt;"","",IFERROR(ROW(),"")))</f>
        <v/>
      </c>
    </row>
    <row r="140" spans="2:21" ht="30" customHeight="1" x14ac:dyDescent="0.25">
      <c r="B140" s="168"/>
      <c r="C140" s="170"/>
      <c r="D140" s="170"/>
      <c r="E140" s="170"/>
      <c r="F140" s="170"/>
      <c r="G140" s="170"/>
      <c r="H140" s="170"/>
      <c r="I140" s="171"/>
      <c r="J140" s="171"/>
      <c r="K140" s="172"/>
      <c r="L140" s="172"/>
      <c r="M14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40" s="75" t="str">
        <f ca="1">IF(tbLocacao[[#This Row],[Codigo locação]]="","",IF(AND(tbLocacao[[#This Row],[Data final]]&lt;&gt;"",tbLocacao[[#This Row],[Data final]]&lt;TODAY()),"Encerrado","Vigente"))</f>
        <v/>
      </c>
      <c r="O140" s="173"/>
      <c r="P14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4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40" s="115" t="str">
        <f ca="1">IF(tbLocacao[[#This Row],[Codigo locação]]="","",IFERROR(ROUNDDOWN(IF(tbLocacao[[#This Row],[Data final]]="",Q140,IF(TODAY()&lt;tbLocacao[[#This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40" s="115" t="str">
        <f>IF(tbLocacao[[#This Row],[Codigo locação]]="","",IFERROR(COUNTIF(tbAlugeis[Código locação],tbLocacao[[#This Row],[Codigo locação]])+tbLocacao[[#This Row],[Qtde já pago]],""))</f>
        <v/>
      </c>
      <c r="T140" s="115" t="str">
        <f>IF(tbLocacao[[#This Row],[Codigo locação]]="","",IFERROR(R140-S140,""))</f>
        <v/>
      </c>
      <c r="U140" s="128" t="str">
        <f>IF(tbLocacao[[#This Row],[Veículo]]="","",IF(tbLocacao[[#This Row],[Data final]]&lt;&gt;"","",IFERROR(ROW(),"")))</f>
        <v/>
      </c>
    </row>
    <row r="141" spans="2:21" ht="30" customHeight="1" x14ac:dyDescent="0.25">
      <c r="B141" s="168"/>
      <c r="C141" s="170"/>
      <c r="D141" s="170"/>
      <c r="E141" s="170"/>
      <c r="F141" s="170"/>
      <c r="G141" s="170"/>
      <c r="H141" s="170"/>
      <c r="I141" s="171"/>
      <c r="J141" s="171"/>
      <c r="K141" s="172"/>
      <c r="L141" s="172"/>
      <c r="M14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41" s="75" t="str">
        <f ca="1">IF(tbLocacao[[#This Row],[Codigo locação]]="","",IF(AND(tbLocacao[[#This Row],[Data final]]&lt;&gt;"",tbLocacao[[#This Row],[Data final]]&lt;TODAY()),"Encerrado","Vigente"))</f>
        <v/>
      </c>
      <c r="O141" s="173"/>
      <c r="P14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4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41" s="115" t="str">
        <f ca="1">IF(tbLocacao[[#This Row],[Codigo locação]]="","",IFERROR(ROUNDDOWN(IF(tbLocacao[[#This Row],[Data final]]="",Q141,IF(TODAY()&lt;tbLocacao[[#This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41" s="115" t="str">
        <f>IF(tbLocacao[[#This Row],[Codigo locação]]="","",IFERROR(COUNTIF(tbAlugeis[Código locação],tbLocacao[[#This Row],[Codigo locação]])+tbLocacao[[#This Row],[Qtde já pago]],""))</f>
        <v/>
      </c>
      <c r="T141" s="115" t="str">
        <f>IF(tbLocacao[[#This Row],[Codigo locação]]="","",IFERROR(R141-S141,""))</f>
        <v/>
      </c>
      <c r="U141" s="128" t="str">
        <f>IF(tbLocacao[[#This Row],[Veículo]]="","",IF(tbLocacao[[#This Row],[Data final]]&lt;&gt;"","",IFERROR(ROW(),"")))</f>
        <v/>
      </c>
    </row>
    <row r="142" spans="2:21" ht="30" customHeight="1" x14ac:dyDescent="0.25">
      <c r="B142" s="168"/>
      <c r="C142" s="170"/>
      <c r="D142" s="170"/>
      <c r="E142" s="170"/>
      <c r="F142" s="170"/>
      <c r="G142" s="170"/>
      <c r="H142" s="170"/>
      <c r="I142" s="171"/>
      <c r="J142" s="171"/>
      <c r="K142" s="172"/>
      <c r="L142" s="172"/>
      <c r="M14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42" s="75" t="str">
        <f ca="1">IF(tbLocacao[[#This Row],[Codigo locação]]="","",IF(AND(tbLocacao[[#This Row],[Data final]]&lt;&gt;"",tbLocacao[[#This Row],[Data final]]&lt;TODAY()),"Encerrado","Vigente"))</f>
        <v/>
      </c>
      <c r="O142" s="173"/>
      <c r="P14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4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42" s="115" t="str">
        <f ca="1">IF(tbLocacao[[#This Row],[Codigo locação]]="","",IFERROR(ROUNDDOWN(IF(tbLocacao[[#This Row],[Data final]]="",Q142,IF(TODAY()&lt;tbLocacao[[#This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42" s="115" t="str">
        <f>IF(tbLocacao[[#This Row],[Codigo locação]]="","",IFERROR(COUNTIF(tbAlugeis[Código locação],tbLocacao[[#This Row],[Codigo locação]])+tbLocacao[[#This Row],[Qtde já pago]],""))</f>
        <v/>
      </c>
      <c r="T142" s="115" t="str">
        <f>IF(tbLocacao[[#This Row],[Codigo locação]]="","",IFERROR(R142-S142,""))</f>
        <v/>
      </c>
      <c r="U142" s="128" t="str">
        <f>IF(tbLocacao[[#This Row],[Veículo]]="","",IF(tbLocacao[[#This Row],[Data final]]&lt;&gt;"","",IFERROR(ROW(),"")))</f>
        <v/>
      </c>
    </row>
    <row r="143" spans="2:21" ht="30" customHeight="1" x14ac:dyDescent="0.25">
      <c r="B143" s="168"/>
      <c r="C143" s="170"/>
      <c r="D143" s="170"/>
      <c r="E143" s="170"/>
      <c r="F143" s="170"/>
      <c r="G143" s="170"/>
      <c r="H143" s="170"/>
      <c r="I143" s="171"/>
      <c r="J143" s="171"/>
      <c r="K143" s="172"/>
      <c r="L143" s="172"/>
      <c r="M14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43" s="75" t="str">
        <f ca="1">IF(tbLocacao[[#This Row],[Codigo locação]]="","",IF(AND(tbLocacao[[#This Row],[Data final]]&lt;&gt;"",tbLocacao[[#This Row],[Data final]]&lt;TODAY()),"Encerrado","Vigente"))</f>
        <v/>
      </c>
      <c r="O143" s="173"/>
      <c r="P14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4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43" s="115" t="str">
        <f ca="1">IF(tbLocacao[[#This Row],[Codigo locação]]="","",IFERROR(ROUNDDOWN(IF(tbLocacao[[#This Row],[Data final]]="",Q143,IF(TODAY()&lt;tbLocacao[[#This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43" s="115" t="str">
        <f>IF(tbLocacao[[#This Row],[Codigo locação]]="","",IFERROR(COUNTIF(tbAlugeis[Código locação],tbLocacao[[#This Row],[Codigo locação]])+tbLocacao[[#This Row],[Qtde já pago]],""))</f>
        <v/>
      </c>
      <c r="T143" s="115" t="str">
        <f>IF(tbLocacao[[#This Row],[Codigo locação]]="","",IFERROR(R143-S143,""))</f>
        <v/>
      </c>
      <c r="U143" s="128" t="str">
        <f>IF(tbLocacao[[#This Row],[Veículo]]="","",IF(tbLocacao[[#This Row],[Data final]]&lt;&gt;"","",IFERROR(ROW(),"")))</f>
        <v/>
      </c>
    </row>
    <row r="144" spans="2:21" ht="30" customHeight="1" x14ac:dyDescent="0.25">
      <c r="B144" s="168"/>
      <c r="C144" s="170"/>
      <c r="D144" s="170"/>
      <c r="E144" s="170"/>
      <c r="F144" s="170"/>
      <c r="G144" s="170"/>
      <c r="H144" s="170"/>
      <c r="I144" s="171"/>
      <c r="J144" s="171"/>
      <c r="K144" s="172"/>
      <c r="L144" s="172"/>
      <c r="M14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44" s="75" t="str">
        <f ca="1">IF(tbLocacao[[#This Row],[Codigo locação]]="","",IF(AND(tbLocacao[[#This Row],[Data final]]&lt;&gt;"",tbLocacao[[#This Row],[Data final]]&lt;TODAY()),"Encerrado","Vigente"))</f>
        <v/>
      </c>
      <c r="O144" s="173"/>
      <c r="P14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4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44" s="115" t="str">
        <f ca="1">IF(tbLocacao[[#This Row],[Codigo locação]]="","",IFERROR(ROUNDDOWN(IF(tbLocacao[[#This Row],[Data final]]="",Q144,IF(TODAY()&lt;tbLocacao[[#This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44" s="115" t="str">
        <f>IF(tbLocacao[[#This Row],[Codigo locação]]="","",IFERROR(COUNTIF(tbAlugeis[Código locação],tbLocacao[[#This Row],[Codigo locação]])+tbLocacao[[#This Row],[Qtde já pago]],""))</f>
        <v/>
      </c>
      <c r="T144" s="115" t="str">
        <f>IF(tbLocacao[[#This Row],[Codigo locação]]="","",IFERROR(R144-S144,""))</f>
        <v/>
      </c>
      <c r="U144" s="128" t="str">
        <f>IF(tbLocacao[[#This Row],[Veículo]]="","",IF(tbLocacao[[#This Row],[Data final]]&lt;&gt;"","",IFERROR(ROW(),"")))</f>
        <v/>
      </c>
    </row>
    <row r="145" spans="2:21" ht="30" customHeight="1" x14ac:dyDescent="0.25">
      <c r="B145" s="168"/>
      <c r="C145" s="170"/>
      <c r="D145" s="170"/>
      <c r="E145" s="170"/>
      <c r="F145" s="170"/>
      <c r="G145" s="170"/>
      <c r="H145" s="170"/>
      <c r="I145" s="171"/>
      <c r="J145" s="171"/>
      <c r="K145" s="172"/>
      <c r="L145" s="172"/>
      <c r="M14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45" s="75" t="str">
        <f ca="1">IF(tbLocacao[[#This Row],[Codigo locação]]="","",IF(AND(tbLocacao[[#This Row],[Data final]]&lt;&gt;"",tbLocacao[[#This Row],[Data final]]&lt;TODAY()),"Encerrado","Vigente"))</f>
        <v/>
      </c>
      <c r="O145" s="173"/>
      <c r="P14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4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45" s="115" t="str">
        <f ca="1">IF(tbLocacao[[#This Row],[Codigo locação]]="","",IFERROR(ROUNDDOWN(IF(tbLocacao[[#This Row],[Data final]]="",Q145,IF(TODAY()&lt;tbLocacao[[#This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45" s="115" t="str">
        <f>IF(tbLocacao[[#This Row],[Codigo locação]]="","",IFERROR(COUNTIF(tbAlugeis[Código locação],tbLocacao[[#This Row],[Codigo locação]])+tbLocacao[[#This Row],[Qtde já pago]],""))</f>
        <v/>
      </c>
      <c r="T145" s="115" t="str">
        <f>IF(tbLocacao[[#This Row],[Codigo locação]]="","",IFERROR(R145-S145,""))</f>
        <v/>
      </c>
      <c r="U145" s="128" t="str">
        <f>IF(tbLocacao[[#This Row],[Veículo]]="","",IF(tbLocacao[[#This Row],[Data final]]&lt;&gt;"","",IFERROR(ROW(),"")))</f>
        <v/>
      </c>
    </row>
    <row r="146" spans="2:21" ht="30" customHeight="1" x14ac:dyDescent="0.25">
      <c r="B146" s="168"/>
      <c r="C146" s="170"/>
      <c r="D146" s="170"/>
      <c r="E146" s="170"/>
      <c r="F146" s="170"/>
      <c r="G146" s="170"/>
      <c r="H146" s="170"/>
      <c r="I146" s="171"/>
      <c r="J146" s="171"/>
      <c r="K146" s="172"/>
      <c r="L146" s="172"/>
      <c r="M14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46" s="75" t="str">
        <f ca="1">IF(tbLocacao[[#This Row],[Codigo locação]]="","",IF(AND(tbLocacao[[#This Row],[Data final]]&lt;&gt;"",tbLocacao[[#This Row],[Data final]]&lt;TODAY()),"Encerrado","Vigente"))</f>
        <v/>
      </c>
      <c r="O146" s="173"/>
      <c r="P14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4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46" s="115" t="str">
        <f ca="1">IF(tbLocacao[[#This Row],[Codigo locação]]="","",IFERROR(ROUNDDOWN(IF(tbLocacao[[#This Row],[Data final]]="",Q146,IF(TODAY()&lt;tbLocacao[[#This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46" s="115" t="str">
        <f>IF(tbLocacao[[#This Row],[Codigo locação]]="","",IFERROR(COUNTIF(tbAlugeis[Código locação],tbLocacao[[#This Row],[Codigo locação]])+tbLocacao[[#This Row],[Qtde já pago]],""))</f>
        <v/>
      </c>
      <c r="T146" s="115" t="str">
        <f>IF(tbLocacao[[#This Row],[Codigo locação]]="","",IFERROR(R146-S146,""))</f>
        <v/>
      </c>
      <c r="U146" s="128" t="str">
        <f>IF(tbLocacao[[#This Row],[Veículo]]="","",IF(tbLocacao[[#This Row],[Data final]]&lt;&gt;"","",IFERROR(ROW(),"")))</f>
        <v/>
      </c>
    </row>
    <row r="147" spans="2:21" ht="30" customHeight="1" x14ac:dyDescent="0.25">
      <c r="B147" s="168"/>
      <c r="C147" s="170"/>
      <c r="D147" s="170"/>
      <c r="E147" s="170"/>
      <c r="F147" s="170"/>
      <c r="G147" s="170"/>
      <c r="H147" s="170"/>
      <c r="I147" s="171"/>
      <c r="J147" s="171"/>
      <c r="K147" s="172"/>
      <c r="L147" s="172"/>
      <c r="M14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47" s="75" t="str">
        <f ca="1">IF(tbLocacao[[#This Row],[Codigo locação]]="","",IF(AND(tbLocacao[[#This Row],[Data final]]&lt;&gt;"",tbLocacao[[#This Row],[Data final]]&lt;TODAY()),"Encerrado","Vigente"))</f>
        <v/>
      </c>
      <c r="O147" s="173"/>
      <c r="P14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4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47" s="115" t="str">
        <f ca="1">IF(tbLocacao[[#This Row],[Codigo locação]]="","",IFERROR(ROUNDDOWN(IF(tbLocacao[[#This Row],[Data final]]="",Q147,IF(TODAY()&lt;tbLocacao[[#This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47" s="115" t="str">
        <f>IF(tbLocacao[[#This Row],[Codigo locação]]="","",IFERROR(COUNTIF(tbAlugeis[Código locação],tbLocacao[[#This Row],[Codigo locação]])+tbLocacao[[#This Row],[Qtde já pago]],""))</f>
        <v/>
      </c>
      <c r="T147" s="115" t="str">
        <f>IF(tbLocacao[[#This Row],[Codigo locação]]="","",IFERROR(R147-S147,""))</f>
        <v/>
      </c>
      <c r="U147" s="128" t="str">
        <f>IF(tbLocacao[[#This Row],[Veículo]]="","",IF(tbLocacao[[#This Row],[Data final]]&lt;&gt;"","",IFERROR(ROW(),"")))</f>
        <v/>
      </c>
    </row>
    <row r="148" spans="2:21" ht="30" customHeight="1" x14ac:dyDescent="0.25">
      <c r="B148" s="168"/>
      <c r="C148" s="170"/>
      <c r="D148" s="170"/>
      <c r="E148" s="170"/>
      <c r="F148" s="170"/>
      <c r="G148" s="170"/>
      <c r="H148" s="170"/>
      <c r="I148" s="171"/>
      <c r="J148" s="171"/>
      <c r="K148" s="172"/>
      <c r="L148" s="172"/>
      <c r="M14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48" s="75" t="str">
        <f ca="1">IF(tbLocacao[[#This Row],[Codigo locação]]="","",IF(AND(tbLocacao[[#This Row],[Data final]]&lt;&gt;"",tbLocacao[[#This Row],[Data final]]&lt;TODAY()),"Encerrado","Vigente"))</f>
        <v/>
      </c>
      <c r="O148" s="173"/>
      <c r="P14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4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48" s="115" t="str">
        <f ca="1">IF(tbLocacao[[#This Row],[Codigo locação]]="","",IFERROR(ROUNDDOWN(IF(tbLocacao[[#This Row],[Data final]]="",Q148,IF(TODAY()&lt;tbLocacao[[#This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48" s="115" t="str">
        <f>IF(tbLocacao[[#This Row],[Codigo locação]]="","",IFERROR(COUNTIF(tbAlugeis[Código locação],tbLocacao[[#This Row],[Codigo locação]])+tbLocacao[[#This Row],[Qtde já pago]],""))</f>
        <v/>
      </c>
      <c r="T148" s="115" t="str">
        <f>IF(tbLocacao[[#This Row],[Codigo locação]]="","",IFERROR(R148-S148,""))</f>
        <v/>
      </c>
      <c r="U148" s="128" t="str">
        <f>IF(tbLocacao[[#This Row],[Veículo]]="","",IF(tbLocacao[[#This Row],[Data final]]&lt;&gt;"","",IFERROR(ROW(),"")))</f>
        <v/>
      </c>
    </row>
    <row r="149" spans="2:21" ht="30" customHeight="1" x14ac:dyDescent="0.25">
      <c r="B149" s="168"/>
      <c r="C149" s="170"/>
      <c r="D149" s="170"/>
      <c r="E149" s="170"/>
      <c r="F149" s="170"/>
      <c r="G149" s="170"/>
      <c r="H149" s="170"/>
      <c r="I149" s="171"/>
      <c r="J149" s="171"/>
      <c r="K149" s="172"/>
      <c r="L149" s="172"/>
      <c r="M14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49" s="75" t="str">
        <f ca="1">IF(tbLocacao[[#This Row],[Codigo locação]]="","",IF(AND(tbLocacao[[#This Row],[Data final]]&lt;&gt;"",tbLocacao[[#This Row],[Data final]]&lt;TODAY()),"Encerrado","Vigente"))</f>
        <v/>
      </c>
      <c r="O149" s="173"/>
      <c r="P14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4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49" s="115" t="str">
        <f ca="1">IF(tbLocacao[[#This Row],[Codigo locação]]="","",IFERROR(ROUNDDOWN(IF(tbLocacao[[#This Row],[Data final]]="",Q149,IF(TODAY()&lt;tbLocacao[[#This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49" s="115" t="str">
        <f>IF(tbLocacao[[#This Row],[Codigo locação]]="","",IFERROR(COUNTIF(tbAlugeis[Código locação],tbLocacao[[#This Row],[Codigo locação]])+tbLocacao[[#This Row],[Qtde já pago]],""))</f>
        <v/>
      </c>
      <c r="T149" s="115" t="str">
        <f>IF(tbLocacao[[#This Row],[Codigo locação]]="","",IFERROR(R149-S149,""))</f>
        <v/>
      </c>
      <c r="U149" s="128" t="str">
        <f>IF(tbLocacao[[#This Row],[Veículo]]="","",IF(tbLocacao[[#This Row],[Data final]]&lt;&gt;"","",IFERROR(ROW(),"")))</f>
        <v/>
      </c>
    </row>
    <row r="150" spans="2:21" ht="30" customHeight="1" x14ac:dyDescent="0.25">
      <c r="B150" s="168"/>
      <c r="C150" s="170"/>
      <c r="D150" s="170"/>
      <c r="E150" s="170"/>
      <c r="F150" s="170"/>
      <c r="G150" s="170"/>
      <c r="H150" s="170"/>
      <c r="I150" s="171"/>
      <c r="J150" s="171"/>
      <c r="K150" s="172"/>
      <c r="L150" s="172"/>
      <c r="M15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50" s="75" t="str">
        <f ca="1">IF(tbLocacao[[#This Row],[Codigo locação]]="","",IF(AND(tbLocacao[[#This Row],[Data final]]&lt;&gt;"",tbLocacao[[#This Row],[Data final]]&lt;TODAY()),"Encerrado","Vigente"))</f>
        <v/>
      </c>
      <c r="O150" s="173"/>
      <c r="P15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5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50" s="115" t="str">
        <f ca="1">IF(tbLocacao[[#This Row],[Codigo locação]]="","",IFERROR(ROUNDDOWN(IF(tbLocacao[[#This Row],[Data final]]="",Q150,IF(TODAY()&lt;tbLocacao[[#This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50" s="115" t="str">
        <f>IF(tbLocacao[[#This Row],[Codigo locação]]="","",IFERROR(COUNTIF(tbAlugeis[Código locação],tbLocacao[[#This Row],[Codigo locação]])+tbLocacao[[#This Row],[Qtde já pago]],""))</f>
        <v/>
      </c>
      <c r="T150" s="115" t="str">
        <f>IF(tbLocacao[[#This Row],[Codigo locação]]="","",IFERROR(R150-S150,""))</f>
        <v/>
      </c>
      <c r="U150" s="128" t="str">
        <f>IF(tbLocacao[[#This Row],[Veículo]]="","",IF(tbLocacao[[#This Row],[Data final]]&lt;&gt;"","",IFERROR(ROW(),"")))</f>
        <v/>
      </c>
    </row>
    <row r="151" spans="2:21" ht="30" customHeight="1" x14ac:dyDescent="0.25">
      <c r="B151" s="168"/>
      <c r="C151" s="170"/>
      <c r="D151" s="170"/>
      <c r="E151" s="170"/>
      <c r="F151" s="170"/>
      <c r="G151" s="170"/>
      <c r="H151" s="170"/>
      <c r="I151" s="171"/>
      <c r="J151" s="171"/>
      <c r="K151" s="172"/>
      <c r="L151" s="172"/>
      <c r="M15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51" s="75" t="str">
        <f ca="1">IF(tbLocacao[[#This Row],[Codigo locação]]="","",IF(AND(tbLocacao[[#This Row],[Data final]]&lt;&gt;"",tbLocacao[[#This Row],[Data final]]&lt;TODAY()),"Encerrado","Vigente"))</f>
        <v/>
      </c>
      <c r="O151" s="173"/>
      <c r="P15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5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51" s="115" t="str">
        <f ca="1">IF(tbLocacao[[#This Row],[Codigo locação]]="","",IFERROR(ROUNDDOWN(IF(tbLocacao[[#This Row],[Data final]]="",Q151,IF(TODAY()&lt;tbLocacao[[#This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51" s="115" t="str">
        <f>IF(tbLocacao[[#This Row],[Codigo locação]]="","",IFERROR(COUNTIF(tbAlugeis[Código locação],tbLocacao[[#This Row],[Codigo locação]])+tbLocacao[[#This Row],[Qtde já pago]],""))</f>
        <v/>
      </c>
      <c r="T151" s="115" t="str">
        <f>IF(tbLocacao[[#This Row],[Codigo locação]]="","",IFERROR(R151-S151,""))</f>
        <v/>
      </c>
      <c r="U151" s="128" t="str">
        <f>IF(tbLocacao[[#This Row],[Veículo]]="","",IF(tbLocacao[[#This Row],[Data final]]&lt;&gt;"","",IFERROR(ROW(),"")))</f>
        <v/>
      </c>
    </row>
    <row r="152" spans="2:21" ht="30" customHeight="1" x14ac:dyDescent="0.25">
      <c r="B152" s="168"/>
      <c r="C152" s="170"/>
      <c r="D152" s="170"/>
      <c r="E152" s="170"/>
      <c r="F152" s="170"/>
      <c r="G152" s="170"/>
      <c r="H152" s="170"/>
      <c r="I152" s="171"/>
      <c r="J152" s="171"/>
      <c r="K152" s="172"/>
      <c r="L152" s="172"/>
      <c r="M15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52" s="75" t="str">
        <f ca="1">IF(tbLocacao[[#This Row],[Codigo locação]]="","",IF(AND(tbLocacao[[#This Row],[Data final]]&lt;&gt;"",tbLocacao[[#This Row],[Data final]]&lt;TODAY()),"Encerrado","Vigente"))</f>
        <v/>
      </c>
      <c r="O152" s="173"/>
      <c r="P15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5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52" s="115" t="str">
        <f ca="1">IF(tbLocacao[[#This Row],[Codigo locação]]="","",IFERROR(ROUNDDOWN(IF(tbLocacao[[#This Row],[Data final]]="",Q152,IF(TODAY()&lt;tbLocacao[[#This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52" s="115" t="str">
        <f>IF(tbLocacao[[#This Row],[Codigo locação]]="","",IFERROR(COUNTIF(tbAlugeis[Código locação],tbLocacao[[#This Row],[Codigo locação]])+tbLocacao[[#This Row],[Qtde já pago]],""))</f>
        <v/>
      </c>
      <c r="T152" s="115" t="str">
        <f>IF(tbLocacao[[#This Row],[Codigo locação]]="","",IFERROR(R152-S152,""))</f>
        <v/>
      </c>
      <c r="U152" s="128" t="str">
        <f>IF(tbLocacao[[#This Row],[Veículo]]="","",IF(tbLocacao[[#This Row],[Data final]]&lt;&gt;"","",IFERROR(ROW(),"")))</f>
        <v/>
      </c>
    </row>
    <row r="153" spans="2:21" ht="30" customHeight="1" x14ac:dyDescent="0.25">
      <c r="B153" s="168"/>
      <c r="C153" s="170"/>
      <c r="D153" s="170"/>
      <c r="E153" s="170"/>
      <c r="F153" s="170"/>
      <c r="G153" s="170"/>
      <c r="H153" s="170"/>
      <c r="I153" s="171"/>
      <c r="J153" s="171"/>
      <c r="K153" s="172"/>
      <c r="L153" s="172"/>
      <c r="M15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53" s="75" t="str">
        <f ca="1">IF(tbLocacao[[#This Row],[Codigo locação]]="","",IF(AND(tbLocacao[[#This Row],[Data final]]&lt;&gt;"",tbLocacao[[#This Row],[Data final]]&lt;TODAY()),"Encerrado","Vigente"))</f>
        <v/>
      </c>
      <c r="O153" s="173"/>
      <c r="P15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5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53" s="115" t="str">
        <f ca="1">IF(tbLocacao[[#This Row],[Codigo locação]]="","",IFERROR(ROUNDDOWN(IF(tbLocacao[[#This Row],[Data final]]="",Q153,IF(TODAY()&lt;tbLocacao[[#This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53" s="115" t="str">
        <f>IF(tbLocacao[[#This Row],[Codigo locação]]="","",IFERROR(COUNTIF(tbAlugeis[Código locação],tbLocacao[[#This Row],[Codigo locação]])+tbLocacao[[#This Row],[Qtde já pago]],""))</f>
        <v/>
      </c>
      <c r="T153" s="115" t="str">
        <f>IF(tbLocacao[[#This Row],[Codigo locação]]="","",IFERROR(R153-S153,""))</f>
        <v/>
      </c>
      <c r="U153" s="128" t="str">
        <f>IF(tbLocacao[[#This Row],[Veículo]]="","",IF(tbLocacao[[#This Row],[Data final]]&lt;&gt;"","",IFERROR(ROW(),"")))</f>
        <v/>
      </c>
    </row>
    <row r="154" spans="2:21" ht="30" customHeight="1" x14ac:dyDescent="0.25">
      <c r="B154" s="168"/>
      <c r="C154" s="170"/>
      <c r="D154" s="170"/>
      <c r="E154" s="170"/>
      <c r="F154" s="170"/>
      <c r="G154" s="170"/>
      <c r="H154" s="170"/>
      <c r="I154" s="171"/>
      <c r="J154" s="171"/>
      <c r="K154" s="172"/>
      <c r="L154" s="172"/>
      <c r="M15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54" s="75" t="str">
        <f ca="1">IF(tbLocacao[[#This Row],[Codigo locação]]="","",IF(AND(tbLocacao[[#This Row],[Data final]]&lt;&gt;"",tbLocacao[[#This Row],[Data final]]&lt;TODAY()),"Encerrado","Vigente"))</f>
        <v/>
      </c>
      <c r="O154" s="173"/>
      <c r="P15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5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54" s="115" t="str">
        <f ca="1">IF(tbLocacao[[#This Row],[Codigo locação]]="","",IFERROR(ROUNDDOWN(IF(tbLocacao[[#This Row],[Data final]]="",Q154,IF(TODAY()&lt;tbLocacao[[#This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54" s="115" t="str">
        <f>IF(tbLocacao[[#This Row],[Codigo locação]]="","",IFERROR(COUNTIF(tbAlugeis[Código locação],tbLocacao[[#This Row],[Codigo locação]])+tbLocacao[[#This Row],[Qtde já pago]],""))</f>
        <v/>
      </c>
      <c r="T154" s="115" t="str">
        <f>IF(tbLocacao[[#This Row],[Codigo locação]]="","",IFERROR(R154-S154,""))</f>
        <v/>
      </c>
      <c r="U154" s="128" t="str">
        <f>IF(tbLocacao[[#This Row],[Veículo]]="","",IF(tbLocacao[[#This Row],[Data final]]&lt;&gt;"","",IFERROR(ROW(),"")))</f>
        <v/>
      </c>
    </row>
    <row r="155" spans="2:21" ht="30" customHeight="1" x14ac:dyDescent="0.25">
      <c r="B155" s="168"/>
      <c r="C155" s="170"/>
      <c r="D155" s="170"/>
      <c r="E155" s="170"/>
      <c r="F155" s="170"/>
      <c r="G155" s="170"/>
      <c r="H155" s="170"/>
      <c r="I155" s="171"/>
      <c r="J155" s="171"/>
      <c r="K155" s="172"/>
      <c r="L155" s="172"/>
      <c r="M15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55" s="75" t="str">
        <f ca="1">IF(tbLocacao[[#This Row],[Codigo locação]]="","",IF(AND(tbLocacao[[#This Row],[Data final]]&lt;&gt;"",tbLocacao[[#This Row],[Data final]]&lt;TODAY()),"Encerrado","Vigente"))</f>
        <v/>
      </c>
      <c r="O155" s="173"/>
      <c r="P15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5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55" s="115" t="str">
        <f ca="1">IF(tbLocacao[[#This Row],[Codigo locação]]="","",IFERROR(ROUNDDOWN(IF(tbLocacao[[#This Row],[Data final]]="",Q155,IF(TODAY()&lt;tbLocacao[[#This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55" s="115" t="str">
        <f>IF(tbLocacao[[#This Row],[Codigo locação]]="","",IFERROR(COUNTIF(tbAlugeis[Código locação],tbLocacao[[#This Row],[Codigo locação]])+tbLocacao[[#This Row],[Qtde já pago]],""))</f>
        <v/>
      </c>
      <c r="T155" s="115" t="str">
        <f>IF(tbLocacao[[#This Row],[Codigo locação]]="","",IFERROR(R155-S155,""))</f>
        <v/>
      </c>
      <c r="U155" s="128" t="str">
        <f>IF(tbLocacao[[#This Row],[Veículo]]="","",IF(tbLocacao[[#This Row],[Data final]]&lt;&gt;"","",IFERROR(ROW(),"")))</f>
        <v/>
      </c>
    </row>
    <row r="156" spans="2:21" ht="30" customHeight="1" x14ac:dyDescent="0.25">
      <c r="B156" s="168"/>
      <c r="C156" s="170"/>
      <c r="D156" s="170"/>
      <c r="E156" s="170"/>
      <c r="F156" s="170"/>
      <c r="G156" s="170"/>
      <c r="H156" s="170"/>
      <c r="I156" s="171"/>
      <c r="J156" s="171"/>
      <c r="K156" s="172"/>
      <c r="L156" s="172"/>
      <c r="M15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56" s="75" t="str">
        <f ca="1">IF(tbLocacao[[#This Row],[Codigo locação]]="","",IF(AND(tbLocacao[[#This Row],[Data final]]&lt;&gt;"",tbLocacao[[#This Row],[Data final]]&lt;TODAY()),"Encerrado","Vigente"))</f>
        <v/>
      </c>
      <c r="O156" s="173"/>
      <c r="P15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5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56" s="115" t="str">
        <f ca="1">IF(tbLocacao[[#This Row],[Codigo locação]]="","",IFERROR(ROUNDDOWN(IF(tbLocacao[[#This Row],[Data final]]="",Q156,IF(TODAY()&lt;tbLocacao[[#This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56" s="115" t="str">
        <f>IF(tbLocacao[[#This Row],[Codigo locação]]="","",IFERROR(COUNTIF(tbAlugeis[Código locação],tbLocacao[[#This Row],[Codigo locação]])+tbLocacao[[#This Row],[Qtde já pago]],""))</f>
        <v/>
      </c>
      <c r="T156" s="115" t="str">
        <f>IF(tbLocacao[[#This Row],[Codigo locação]]="","",IFERROR(R156-S156,""))</f>
        <v/>
      </c>
      <c r="U156" s="128" t="str">
        <f>IF(tbLocacao[[#This Row],[Veículo]]="","",IF(tbLocacao[[#This Row],[Data final]]&lt;&gt;"","",IFERROR(ROW(),"")))</f>
        <v/>
      </c>
    </row>
    <row r="157" spans="2:21" ht="30" customHeight="1" x14ac:dyDescent="0.25">
      <c r="B157" s="168"/>
      <c r="C157" s="170"/>
      <c r="D157" s="170"/>
      <c r="E157" s="170"/>
      <c r="F157" s="170"/>
      <c r="G157" s="170"/>
      <c r="H157" s="170"/>
      <c r="I157" s="171"/>
      <c r="J157" s="171"/>
      <c r="K157" s="172"/>
      <c r="L157" s="172"/>
      <c r="M15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57" s="75" t="str">
        <f ca="1">IF(tbLocacao[[#This Row],[Codigo locação]]="","",IF(AND(tbLocacao[[#This Row],[Data final]]&lt;&gt;"",tbLocacao[[#This Row],[Data final]]&lt;TODAY()),"Encerrado","Vigente"))</f>
        <v/>
      </c>
      <c r="O157" s="173"/>
      <c r="P15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5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57" s="115" t="str">
        <f ca="1">IF(tbLocacao[[#This Row],[Codigo locação]]="","",IFERROR(ROUNDDOWN(IF(tbLocacao[[#This Row],[Data final]]="",Q157,IF(TODAY()&lt;tbLocacao[[#This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57" s="115" t="str">
        <f>IF(tbLocacao[[#This Row],[Codigo locação]]="","",IFERROR(COUNTIF(tbAlugeis[Código locação],tbLocacao[[#This Row],[Codigo locação]])+tbLocacao[[#This Row],[Qtde já pago]],""))</f>
        <v/>
      </c>
      <c r="T157" s="115" t="str">
        <f>IF(tbLocacao[[#This Row],[Codigo locação]]="","",IFERROR(R157-S157,""))</f>
        <v/>
      </c>
      <c r="U157" s="128" t="str">
        <f>IF(tbLocacao[[#This Row],[Veículo]]="","",IF(tbLocacao[[#This Row],[Data final]]&lt;&gt;"","",IFERROR(ROW(),"")))</f>
        <v/>
      </c>
    </row>
    <row r="158" spans="2:21" ht="30" customHeight="1" x14ac:dyDescent="0.25">
      <c r="B158" s="168"/>
      <c r="C158" s="170"/>
      <c r="D158" s="170"/>
      <c r="E158" s="170"/>
      <c r="F158" s="170"/>
      <c r="G158" s="170"/>
      <c r="H158" s="170"/>
      <c r="I158" s="171"/>
      <c r="J158" s="171"/>
      <c r="K158" s="172"/>
      <c r="L158" s="172"/>
      <c r="M15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58" s="75" t="str">
        <f ca="1">IF(tbLocacao[[#This Row],[Codigo locação]]="","",IF(AND(tbLocacao[[#This Row],[Data final]]&lt;&gt;"",tbLocacao[[#This Row],[Data final]]&lt;TODAY()),"Encerrado","Vigente"))</f>
        <v/>
      </c>
      <c r="O158" s="173"/>
      <c r="P15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5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58" s="115" t="str">
        <f ca="1">IF(tbLocacao[[#This Row],[Codigo locação]]="","",IFERROR(ROUNDDOWN(IF(tbLocacao[[#This Row],[Data final]]="",Q158,IF(TODAY()&lt;tbLocacao[[#This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58" s="115" t="str">
        <f>IF(tbLocacao[[#This Row],[Codigo locação]]="","",IFERROR(COUNTIF(tbAlugeis[Código locação],tbLocacao[[#This Row],[Codigo locação]])+tbLocacao[[#This Row],[Qtde já pago]],""))</f>
        <v/>
      </c>
      <c r="T158" s="115" t="str">
        <f>IF(tbLocacao[[#This Row],[Codigo locação]]="","",IFERROR(R158-S158,""))</f>
        <v/>
      </c>
      <c r="U158" s="128" t="str">
        <f>IF(tbLocacao[[#This Row],[Veículo]]="","",IF(tbLocacao[[#This Row],[Data final]]&lt;&gt;"","",IFERROR(ROW(),"")))</f>
        <v/>
      </c>
    </row>
    <row r="159" spans="2:21" ht="30" customHeight="1" x14ac:dyDescent="0.25">
      <c r="B159" s="168"/>
      <c r="C159" s="170"/>
      <c r="D159" s="170"/>
      <c r="E159" s="170"/>
      <c r="F159" s="170"/>
      <c r="G159" s="170"/>
      <c r="H159" s="170"/>
      <c r="I159" s="171"/>
      <c r="J159" s="171"/>
      <c r="K159" s="172"/>
      <c r="L159" s="172"/>
      <c r="M15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59" s="75" t="str">
        <f ca="1">IF(tbLocacao[[#This Row],[Codigo locação]]="","",IF(AND(tbLocacao[[#This Row],[Data final]]&lt;&gt;"",tbLocacao[[#This Row],[Data final]]&lt;TODAY()),"Encerrado","Vigente"))</f>
        <v/>
      </c>
      <c r="O159" s="173"/>
      <c r="P15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5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59" s="115" t="str">
        <f ca="1">IF(tbLocacao[[#This Row],[Codigo locação]]="","",IFERROR(ROUNDDOWN(IF(tbLocacao[[#This Row],[Data final]]="",Q159,IF(TODAY()&lt;tbLocacao[[#This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59" s="115" t="str">
        <f>IF(tbLocacao[[#This Row],[Codigo locação]]="","",IFERROR(COUNTIF(tbAlugeis[Código locação],tbLocacao[[#This Row],[Codigo locação]])+tbLocacao[[#This Row],[Qtde já pago]],""))</f>
        <v/>
      </c>
      <c r="T159" s="115" t="str">
        <f>IF(tbLocacao[[#This Row],[Codigo locação]]="","",IFERROR(R159-S159,""))</f>
        <v/>
      </c>
      <c r="U159" s="128" t="str">
        <f>IF(tbLocacao[[#This Row],[Veículo]]="","",IF(tbLocacao[[#This Row],[Data final]]&lt;&gt;"","",IFERROR(ROW(),"")))</f>
        <v/>
      </c>
    </row>
    <row r="160" spans="2:21" ht="30" customHeight="1" x14ac:dyDescent="0.25">
      <c r="B160" s="168"/>
      <c r="C160" s="170"/>
      <c r="D160" s="170"/>
      <c r="E160" s="170"/>
      <c r="F160" s="170"/>
      <c r="G160" s="170"/>
      <c r="H160" s="170"/>
      <c r="I160" s="171"/>
      <c r="J160" s="171"/>
      <c r="K160" s="172"/>
      <c r="L160" s="172"/>
      <c r="M16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60" s="75" t="str">
        <f ca="1">IF(tbLocacao[[#This Row],[Codigo locação]]="","",IF(AND(tbLocacao[[#This Row],[Data final]]&lt;&gt;"",tbLocacao[[#This Row],[Data final]]&lt;TODAY()),"Encerrado","Vigente"))</f>
        <v/>
      </c>
      <c r="O160" s="173"/>
      <c r="P16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6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60" s="115" t="str">
        <f ca="1">IF(tbLocacao[[#This Row],[Codigo locação]]="","",IFERROR(ROUNDDOWN(IF(tbLocacao[[#This Row],[Data final]]="",Q160,IF(TODAY()&lt;tbLocacao[[#This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60" s="115" t="str">
        <f>IF(tbLocacao[[#This Row],[Codigo locação]]="","",IFERROR(COUNTIF(tbAlugeis[Código locação],tbLocacao[[#This Row],[Codigo locação]])+tbLocacao[[#This Row],[Qtde já pago]],""))</f>
        <v/>
      </c>
      <c r="T160" s="115" t="str">
        <f>IF(tbLocacao[[#This Row],[Codigo locação]]="","",IFERROR(R160-S160,""))</f>
        <v/>
      </c>
      <c r="U160" s="128" t="str">
        <f>IF(tbLocacao[[#This Row],[Veículo]]="","",IF(tbLocacao[[#This Row],[Data final]]&lt;&gt;"","",IFERROR(ROW(),"")))</f>
        <v/>
      </c>
    </row>
    <row r="161" spans="2:21" ht="30" customHeight="1" x14ac:dyDescent="0.25">
      <c r="B161" s="168"/>
      <c r="C161" s="170"/>
      <c r="D161" s="170"/>
      <c r="E161" s="170"/>
      <c r="F161" s="170"/>
      <c r="G161" s="170"/>
      <c r="H161" s="170"/>
      <c r="I161" s="171"/>
      <c r="J161" s="171"/>
      <c r="K161" s="172"/>
      <c r="L161" s="172"/>
      <c r="M16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61" s="75" t="str">
        <f ca="1">IF(tbLocacao[[#This Row],[Codigo locação]]="","",IF(AND(tbLocacao[[#This Row],[Data final]]&lt;&gt;"",tbLocacao[[#This Row],[Data final]]&lt;TODAY()),"Encerrado","Vigente"))</f>
        <v/>
      </c>
      <c r="O161" s="173"/>
      <c r="P16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6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61" s="115" t="str">
        <f ca="1">IF(tbLocacao[[#This Row],[Codigo locação]]="","",IFERROR(ROUNDDOWN(IF(tbLocacao[[#This Row],[Data final]]="",Q161,IF(TODAY()&lt;tbLocacao[[#This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61" s="115" t="str">
        <f>IF(tbLocacao[[#This Row],[Codigo locação]]="","",IFERROR(COUNTIF(tbAlugeis[Código locação],tbLocacao[[#This Row],[Codigo locação]])+tbLocacao[[#This Row],[Qtde já pago]],""))</f>
        <v/>
      </c>
      <c r="T161" s="115" t="str">
        <f>IF(tbLocacao[[#This Row],[Codigo locação]]="","",IFERROR(R161-S161,""))</f>
        <v/>
      </c>
      <c r="U161" s="128" t="str">
        <f>IF(tbLocacao[[#This Row],[Veículo]]="","",IF(tbLocacao[[#This Row],[Data final]]&lt;&gt;"","",IFERROR(ROW(),"")))</f>
        <v/>
      </c>
    </row>
    <row r="162" spans="2:21" ht="30" customHeight="1" x14ac:dyDescent="0.25">
      <c r="B162" s="168"/>
      <c r="C162" s="170"/>
      <c r="D162" s="170"/>
      <c r="E162" s="170"/>
      <c r="F162" s="170"/>
      <c r="G162" s="170"/>
      <c r="H162" s="170"/>
      <c r="I162" s="171"/>
      <c r="J162" s="171"/>
      <c r="K162" s="172"/>
      <c r="L162" s="172"/>
      <c r="M16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62" s="75" t="str">
        <f ca="1">IF(tbLocacao[[#This Row],[Codigo locação]]="","",IF(AND(tbLocacao[[#This Row],[Data final]]&lt;&gt;"",tbLocacao[[#This Row],[Data final]]&lt;TODAY()),"Encerrado","Vigente"))</f>
        <v/>
      </c>
      <c r="O162" s="173"/>
      <c r="P16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6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62" s="115" t="str">
        <f ca="1">IF(tbLocacao[[#This Row],[Codigo locação]]="","",IFERROR(ROUNDDOWN(IF(tbLocacao[[#This Row],[Data final]]="",Q162,IF(TODAY()&lt;tbLocacao[[#This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62" s="115" t="str">
        <f>IF(tbLocacao[[#This Row],[Codigo locação]]="","",IFERROR(COUNTIF(tbAlugeis[Código locação],tbLocacao[[#This Row],[Codigo locação]])+tbLocacao[[#This Row],[Qtde já pago]],""))</f>
        <v/>
      </c>
      <c r="T162" s="115" t="str">
        <f>IF(tbLocacao[[#This Row],[Codigo locação]]="","",IFERROR(R162-S162,""))</f>
        <v/>
      </c>
      <c r="U162" s="128" t="str">
        <f>IF(tbLocacao[[#This Row],[Veículo]]="","",IF(tbLocacao[[#This Row],[Data final]]&lt;&gt;"","",IFERROR(ROW(),"")))</f>
        <v/>
      </c>
    </row>
    <row r="163" spans="2:21" ht="30" customHeight="1" x14ac:dyDescent="0.25">
      <c r="B163" s="168"/>
      <c r="C163" s="170"/>
      <c r="D163" s="170"/>
      <c r="E163" s="170"/>
      <c r="F163" s="170"/>
      <c r="G163" s="170"/>
      <c r="H163" s="170"/>
      <c r="I163" s="171"/>
      <c r="J163" s="171"/>
      <c r="K163" s="172"/>
      <c r="L163" s="172"/>
      <c r="M16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63" s="75" t="str">
        <f ca="1">IF(tbLocacao[[#This Row],[Codigo locação]]="","",IF(AND(tbLocacao[[#This Row],[Data final]]&lt;&gt;"",tbLocacao[[#This Row],[Data final]]&lt;TODAY()),"Encerrado","Vigente"))</f>
        <v/>
      </c>
      <c r="O163" s="173"/>
      <c r="P16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6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63" s="115" t="str">
        <f ca="1">IF(tbLocacao[[#This Row],[Codigo locação]]="","",IFERROR(ROUNDDOWN(IF(tbLocacao[[#This Row],[Data final]]="",Q163,IF(TODAY()&lt;tbLocacao[[#This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63" s="115" t="str">
        <f>IF(tbLocacao[[#This Row],[Codigo locação]]="","",IFERROR(COUNTIF(tbAlugeis[Código locação],tbLocacao[[#This Row],[Codigo locação]])+tbLocacao[[#This Row],[Qtde já pago]],""))</f>
        <v/>
      </c>
      <c r="T163" s="115" t="str">
        <f>IF(tbLocacao[[#This Row],[Codigo locação]]="","",IFERROR(R163-S163,""))</f>
        <v/>
      </c>
      <c r="U163" s="128" t="str">
        <f>IF(tbLocacao[[#This Row],[Veículo]]="","",IF(tbLocacao[[#This Row],[Data final]]&lt;&gt;"","",IFERROR(ROW(),"")))</f>
        <v/>
      </c>
    </row>
    <row r="164" spans="2:21" ht="30" customHeight="1" x14ac:dyDescent="0.25">
      <c r="B164" s="168"/>
      <c r="C164" s="170"/>
      <c r="D164" s="170"/>
      <c r="E164" s="170"/>
      <c r="F164" s="170"/>
      <c r="G164" s="170"/>
      <c r="H164" s="170"/>
      <c r="I164" s="171"/>
      <c r="J164" s="171"/>
      <c r="K164" s="172"/>
      <c r="L164" s="172"/>
      <c r="M16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64" s="75" t="str">
        <f ca="1">IF(tbLocacao[[#This Row],[Codigo locação]]="","",IF(AND(tbLocacao[[#This Row],[Data final]]&lt;&gt;"",tbLocacao[[#This Row],[Data final]]&lt;TODAY()),"Encerrado","Vigente"))</f>
        <v/>
      </c>
      <c r="O164" s="173"/>
      <c r="P16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6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64" s="115" t="str">
        <f ca="1">IF(tbLocacao[[#This Row],[Codigo locação]]="","",IFERROR(ROUNDDOWN(IF(tbLocacao[[#This Row],[Data final]]="",Q164,IF(TODAY()&lt;tbLocacao[[#This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64" s="115" t="str">
        <f>IF(tbLocacao[[#This Row],[Codigo locação]]="","",IFERROR(COUNTIF(tbAlugeis[Código locação],tbLocacao[[#This Row],[Codigo locação]])+tbLocacao[[#This Row],[Qtde já pago]],""))</f>
        <v/>
      </c>
      <c r="T164" s="115" t="str">
        <f>IF(tbLocacao[[#This Row],[Codigo locação]]="","",IFERROR(R164-S164,""))</f>
        <v/>
      </c>
      <c r="U164" s="128" t="str">
        <f>IF(tbLocacao[[#This Row],[Veículo]]="","",IF(tbLocacao[[#This Row],[Data final]]&lt;&gt;"","",IFERROR(ROW(),"")))</f>
        <v/>
      </c>
    </row>
    <row r="165" spans="2:21" ht="30" customHeight="1" x14ac:dyDescent="0.25">
      <c r="B165" s="168"/>
      <c r="C165" s="170"/>
      <c r="D165" s="170"/>
      <c r="E165" s="170"/>
      <c r="F165" s="170"/>
      <c r="G165" s="170"/>
      <c r="H165" s="170"/>
      <c r="I165" s="171"/>
      <c r="J165" s="171"/>
      <c r="K165" s="172"/>
      <c r="L165" s="172"/>
      <c r="M16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65" s="75" t="str">
        <f ca="1">IF(tbLocacao[[#This Row],[Codigo locação]]="","",IF(AND(tbLocacao[[#This Row],[Data final]]&lt;&gt;"",tbLocacao[[#This Row],[Data final]]&lt;TODAY()),"Encerrado","Vigente"))</f>
        <v/>
      </c>
      <c r="O165" s="173"/>
      <c r="P16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6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65" s="115" t="str">
        <f ca="1">IF(tbLocacao[[#This Row],[Codigo locação]]="","",IFERROR(ROUNDDOWN(IF(tbLocacao[[#This Row],[Data final]]="",Q165,IF(TODAY()&lt;tbLocacao[[#This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65" s="115" t="str">
        <f>IF(tbLocacao[[#This Row],[Codigo locação]]="","",IFERROR(COUNTIF(tbAlugeis[Código locação],tbLocacao[[#This Row],[Codigo locação]])+tbLocacao[[#This Row],[Qtde já pago]],""))</f>
        <v/>
      </c>
      <c r="T165" s="115" t="str">
        <f>IF(tbLocacao[[#This Row],[Codigo locação]]="","",IFERROR(R165-S165,""))</f>
        <v/>
      </c>
      <c r="U165" s="128" t="str">
        <f>IF(tbLocacao[[#This Row],[Veículo]]="","",IF(tbLocacao[[#This Row],[Data final]]&lt;&gt;"","",IFERROR(ROW(),"")))</f>
        <v/>
      </c>
    </row>
    <row r="166" spans="2:21" ht="30" customHeight="1" x14ac:dyDescent="0.25">
      <c r="B166" s="168"/>
      <c r="C166" s="170"/>
      <c r="D166" s="170"/>
      <c r="E166" s="170"/>
      <c r="F166" s="170"/>
      <c r="G166" s="170"/>
      <c r="H166" s="170"/>
      <c r="I166" s="171"/>
      <c r="J166" s="171"/>
      <c r="K166" s="172"/>
      <c r="L166" s="172"/>
      <c r="M16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66" s="75" t="str">
        <f ca="1">IF(tbLocacao[[#This Row],[Codigo locação]]="","",IF(AND(tbLocacao[[#This Row],[Data final]]&lt;&gt;"",tbLocacao[[#This Row],[Data final]]&lt;TODAY()),"Encerrado","Vigente"))</f>
        <v/>
      </c>
      <c r="O166" s="173"/>
      <c r="P16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6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66" s="115" t="str">
        <f ca="1">IF(tbLocacao[[#This Row],[Codigo locação]]="","",IFERROR(ROUNDDOWN(IF(tbLocacao[[#This Row],[Data final]]="",Q166,IF(TODAY()&lt;tbLocacao[[#This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66" s="115" t="str">
        <f>IF(tbLocacao[[#This Row],[Codigo locação]]="","",IFERROR(COUNTIF(tbAlugeis[Código locação],tbLocacao[[#This Row],[Codigo locação]])+tbLocacao[[#This Row],[Qtde já pago]],""))</f>
        <v/>
      </c>
      <c r="T166" s="115" t="str">
        <f>IF(tbLocacao[[#This Row],[Codigo locação]]="","",IFERROR(R166-S166,""))</f>
        <v/>
      </c>
      <c r="U166" s="128" t="str">
        <f>IF(tbLocacao[[#This Row],[Veículo]]="","",IF(tbLocacao[[#This Row],[Data final]]&lt;&gt;"","",IFERROR(ROW(),"")))</f>
        <v/>
      </c>
    </row>
    <row r="167" spans="2:21" ht="30" customHeight="1" x14ac:dyDescent="0.25">
      <c r="B167" s="168"/>
      <c r="C167" s="170"/>
      <c r="D167" s="170"/>
      <c r="E167" s="170"/>
      <c r="F167" s="170"/>
      <c r="G167" s="170"/>
      <c r="H167" s="170"/>
      <c r="I167" s="171"/>
      <c r="J167" s="171"/>
      <c r="K167" s="172"/>
      <c r="L167" s="172"/>
      <c r="M16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67" s="75" t="str">
        <f ca="1">IF(tbLocacao[[#This Row],[Codigo locação]]="","",IF(AND(tbLocacao[[#This Row],[Data final]]&lt;&gt;"",tbLocacao[[#This Row],[Data final]]&lt;TODAY()),"Encerrado","Vigente"))</f>
        <v/>
      </c>
      <c r="O167" s="173"/>
      <c r="P16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6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67" s="115" t="str">
        <f ca="1">IF(tbLocacao[[#This Row],[Codigo locação]]="","",IFERROR(ROUNDDOWN(IF(tbLocacao[[#This Row],[Data final]]="",Q167,IF(TODAY()&lt;tbLocacao[[#This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67" s="115" t="str">
        <f>IF(tbLocacao[[#This Row],[Codigo locação]]="","",IFERROR(COUNTIF(tbAlugeis[Código locação],tbLocacao[[#This Row],[Codigo locação]])+tbLocacao[[#This Row],[Qtde já pago]],""))</f>
        <v/>
      </c>
      <c r="T167" s="115" t="str">
        <f>IF(tbLocacao[[#This Row],[Codigo locação]]="","",IFERROR(R167-S167,""))</f>
        <v/>
      </c>
      <c r="U167" s="128" t="str">
        <f>IF(tbLocacao[[#This Row],[Veículo]]="","",IF(tbLocacao[[#This Row],[Data final]]&lt;&gt;"","",IFERROR(ROW(),"")))</f>
        <v/>
      </c>
    </row>
    <row r="168" spans="2:21" ht="30" customHeight="1" x14ac:dyDescent="0.25">
      <c r="B168" s="168"/>
      <c r="C168" s="170"/>
      <c r="D168" s="170"/>
      <c r="E168" s="170"/>
      <c r="F168" s="170"/>
      <c r="G168" s="170"/>
      <c r="H168" s="170"/>
      <c r="I168" s="171"/>
      <c r="J168" s="171"/>
      <c r="K168" s="172"/>
      <c r="L168" s="172"/>
      <c r="M16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68" s="75" t="str">
        <f ca="1">IF(tbLocacao[[#This Row],[Codigo locação]]="","",IF(AND(tbLocacao[[#This Row],[Data final]]&lt;&gt;"",tbLocacao[[#This Row],[Data final]]&lt;TODAY()),"Encerrado","Vigente"))</f>
        <v/>
      </c>
      <c r="O168" s="173"/>
      <c r="P16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6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68" s="115" t="str">
        <f ca="1">IF(tbLocacao[[#This Row],[Codigo locação]]="","",IFERROR(ROUNDDOWN(IF(tbLocacao[[#This Row],[Data final]]="",Q168,IF(TODAY()&lt;tbLocacao[[#This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68" s="115" t="str">
        <f>IF(tbLocacao[[#This Row],[Codigo locação]]="","",IFERROR(COUNTIF(tbAlugeis[Código locação],tbLocacao[[#This Row],[Codigo locação]])+tbLocacao[[#This Row],[Qtde já pago]],""))</f>
        <v/>
      </c>
      <c r="T168" s="115" t="str">
        <f>IF(tbLocacao[[#This Row],[Codigo locação]]="","",IFERROR(R168-S168,""))</f>
        <v/>
      </c>
      <c r="U168" s="128" t="str">
        <f>IF(tbLocacao[[#This Row],[Veículo]]="","",IF(tbLocacao[[#This Row],[Data final]]&lt;&gt;"","",IFERROR(ROW(),"")))</f>
        <v/>
      </c>
    </row>
    <row r="169" spans="2:21" ht="30" customHeight="1" x14ac:dyDescent="0.25">
      <c r="B169" s="168"/>
      <c r="C169" s="170"/>
      <c r="D169" s="170"/>
      <c r="E169" s="170"/>
      <c r="F169" s="170"/>
      <c r="G169" s="170"/>
      <c r="H169" s="170"/>
      <c r="I169" s="171"/>
      <c r="J169" s="171"/>
      <c r="K169" s="172"/>
      <c r="L169" s="172"/>
      <c r="M16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69" s="75" t="str">
        <f ca="1">IF(tbLocacao[[#This Row],[Codigo locação]]="","",IF(AND(tbLocacao[[#This Row],[Data final]]&lt;&gt;"",tbLocacao[[#This Row],[Data final]]&lt;TODAY()),"Encerrado","Vigente"))</f>
        <v/>
      </c>
      <c r="O169" s="173"/>
      <c r="P16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6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69" s="115" t="str">
        <f ca="1">IF(tbLocacao[[#This Row],[Codigo locação]]="","",IFERROR(ROUNDDOWN(IF(tbLocacao[[#This Row],[Data final]]="",Q169,IF(TODAY()&lt;tbLocacao[[#This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69" s="115" t="str">
        <f>IF(tbLocacao[[#This Row],[Codigo locação]]="","",IFERROR(COUNTIF(tbAlugeis[Código locação],tbLocacao[[#This Row],[Codigo locação]])+tbLocacao[[#This Row],[Qtde já pago]],""))</f>
        <v/>
      </c>
      <c r="T169" s="115" t="str">
        <f>IF(tbLocacao[[#This Row],[Codigo locação]]="","",IFERROR(R169-S169,""))</f>
        <v/>
      </c>
      <c r="U169" s="128" t="str">
        <f>IF(tbLocacao[[#This Row],[Veículo]]="","",IF(tbLocacao[[#This Row],[Data final]]&lt;&gt;"","",IFERROR(ROW(),"")))</f>
        <v/>
      </c>
    </row>
    <row r="170" spans="2:21" ht="30" customHeight="1" x14ac:dyDescent="0.25">
      <c r="B170" s="168"/>
      <c r="C170" s="170"/>
      <c r="D170" s="170"/>
      <c r="E170" s="170"/>
      <c r="F170" s="170"/>
      <c r="G170" s="170"/>
      <c r="H170" s="170"/>
      <c r="I170" s="171"/>
      <c r="J170" s="171"/>
      <c r="K170" s="172"/>
      <c r="L170" s="172"/>
      <c r="M17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70" s="75" t="str">
        <f ca="1">IF(tbLocacao[[#This Row],[Codigo locação]]="","",IF(AND(tbLocacao[[#This Row],[Data final]]&lt;&gt;"",tbLocacao[[#This Row],[Data final]]&lt;TODAY()),"Encerrado","Vigente"))</f>
        <v/>
      </c>
      <c r="O170" s="173"/>
      <c r="P17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7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70" s="115" t="str">
        <f ca="1">IF(tbLocacao[[#This Row],[Codigo locação]]="","",IFERROR(ROUNDDOWN(IF(tbLocacao[[#This Row],[Data final]]="",Q170,IF(TODAY()&lt;tbLocacao[[#This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70" s="115" t="str">
        <f>IF(tbLocacao[[#This Row],[Codigo locação]]="","",IFERROR(COUNTIF(tbAlugeis[Código locação],tbLocacao[[#This Row],[Codigo locação]])+tbLocacao[[#This Row],[Qtde já pago]],""))</f>
        <v/>
      </c>
      <c r="T170" s="115" t="str">
        <f>IF(tbLocacao[[#This Row],[Codigo locação]]="","",IFERROR(R170-S170,""))</f>
        <v/>
      </c>
      <c r="U170" s="128" t="str">
        <f>IF(tbLocacao[[#This Row],[Veículo]]="","",IF(tbLocacao[[#This Row],[Data final]]&lt;&gt;"","",IFERROR(ROW(),"")))</f>
        <v/>
      </c>
    </row>
    <row r="171" spans="2:21" ht="30" customHeight="1" x14ac:dyDescent="0.25">
      <c r="B171" s="168"/>
      <c r="C171" s="170"/>
      <c r="D171" s="170"/>
      <c r="E171" s="170"/>
      <c r="F171" s="170"/>
      <c r="G171" s="170"/>
      <c r="H171" s="170"/>
      <c r="I171" s="171"/>
      <c r="J171" s="171"/>
      <c r="K171" s="172"/>
      <c r="L171" s="172"/>
      <c r="M17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71" s="75" t="str">
        <f ca="1">IF(tbLocacao[[#This Row],[Codigo locação]]="","",IF(AND(tbLocacao[[#This Row],[Data final]]&lt;&gt;"",tbLocacao[[#This Row],[Data final]]&lt;TODAY()),"Encerrado","Vigente"))</f>
        <v/>
      </c>
      <c r="O171" s="173"/>
      <c r="P17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7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71" s="115" t="str">
        <f ca="1">IF(tbLocacao[[#This Row],[Codigo locação]]="","",IFERROR(ROUNDDOWN(IF(tbLocacao[[#This Row],[Data final]]="",Q171,IF(TODAY()&lt;tbLocacao[[#This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71" s="115" t="str">
        <f>IF(tbLocacao[[#This Row],[Codigo locação]]="","",IFERROR(COUNTIF(tbAlugeis[Código locação],tbLocacao[[#This Row],[Codigo locação]])+tbLocacao[[#This Row],[Qtde já pago]],""))</f>
        <v/>
      </c>
      <c r="T171" s="115" t="str">
        <f>IF(tbLocacao[[#This Row],[Codigo locação]]="","",IFERROR(R171-S171,""))</f>
        <v/>
      </c>
      <c r="U171" s="128" t="str">
        <f>IF(tbLocacao[[#This Row],[Veículo]]="","",IF(tbLocacao[[#This Row],[Data final]]&lt;&gt;"","",IFERROR(ROW(),"")))</f>
        <v/>
      </c>
    </row>
    <row r="172" spans="2:21" ht="30" customHeight="1" x14ac:dyDescent="0.25">
      <c r="B172" s="168"/>
      <c r="C172" s="170"/>
      <c r="D172" s="170"/>
      <c r="E172" s="170"/>
      <c r="F172" s="170"/>
      <c r="G172" s="170"/>
      <c r="H172" s="170"/>
      <c r="I172" s="171"/>
      <c r="J172" s="171"/>
      <c r="K172" s="172"/>
      <c r="L172" s="172"/>
      <c r="M17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72" s="75" t="str">
        <f ca="1">IF(tbLocacao[[#This Row],[Codigo locação]]="","",IF(AND(tbLocacao[[#This Row],[Data final]]&lt;&gt;"",tbLocacao[[#This Row],[Data final]]&lt;TODAY()),"Encerrado","Vigente"))</f>
        <v/>
      </c>
      <c r="O172" s="173"/>
      <c r="P17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7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72" s="115" t="str">
        <f ca="1">IF(tbLocacao[[#This Row],[Codigo locação]]="","",IFERROR(ROUNDDOWN(IF(tbLocacao[[#This Row],[Data final]]="",Q172,IF(TODAY()&lt;tbLocacao[[#This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72" s="115" t="str">
        <f>IF(tbLocacao[[#This Row],[Codigo locação]]="","",IFERROR(COUNTIF(tbAlugeis[Código locação],tbLocacao[[#This Row],[Codigo locação]])+tbLocacao[[#This Row],[Qtde já pago]],""))</f>
        <v/>
      </c>
      <c r="T172" s="115" t="str">
        <f>IF(tbLocacao[[#This Row],[Codigo locação]]="","",IFERROR(R172-S172,""))</f>
        <v/>
      </c>
      <c r="U172" s="128" t="str">
        <f>IF(tbLocacao[[#This Row],[Veículo]]="","",IF(tbLocacao[[#This Row],[Data final]]&lt;&gt;"","",IFERROR(ROW(),"")))</f>
        <v/>
      </c>
    </row>
    <row r="173" spans="2:21" ht="30" customHeight="1" x14ac:dyDescent="0.25">
      <c r="B173" s="168"/>
      <c r="C173" s="170"/>
      <c r="D173" s="170"/>
      <c r="E173" s="170"/>
      <c r="F173" s="170"/>
      <c r="G173" s="170"/>
      <c r="H173" s="170"/>
      <c r="I173" s="171"/>
      <c r="J173" s="171"/>
      <c r="K173" s="172"/>
      <c r="L173" s="172"/>
      <c r="M17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73" s="75" t="str">
        <f ca="1">IF(tbLocacao[[#This Row],[Codigo locação]]="","",IF(AND(tbLocacao[[#This Row],[Data final]]&lt;&gt;"",tbLocacao[[#This Row],[Data final]]&lt;TODAY()),"Encerrado","Vigente"))</f>
        <v/>
      </c>
      <c r="O173" s="173"/>
      <c r="P17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7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73" s="115" t="str">
        <f ca="1">IF(tbLocacao[[#This Row],[Codigo locação]]="","",IFERROR(ROUNDDOWN(IF(tbLocacao[[#This Row],[Data final]]="",Q173,IF(TODAY()&lt;tbLocacao[[#This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73" s="115" t="str">
        <f>IF(tbLocacao[[#This Row],[Codigo locação]]="","",IFERROR(COUNTIF(tbAlugeis[Código locação],tbLocacao[[#This Row],[Codigo locação]])+tbLocacao[[#This Row],[Qtde já pago]],""))</f>
        <v/>
      </c>
      <c r="T173" s="115" t="str">
        <f>IF(tbLocacao[[#This Row],[Codigo locação]]="","",IFERROR(R173-S173,""))</f>
        <v/>
      </c>
      <c r="U173" s="128" t="str">
        <f>IF(tbLocacao[[#This Row],[Veículo]]="","",IF(tbLocacao[[#This Row],[Data final]]&lt;&gt;"","",IFERROR(ROW(),"")))</f>
        <v/>
      </c>
    </row>
    <row r="174" spans="2:21" ht="30" customHeight="1" x14ac:dyDescent="0.25">
      <c r="B174" s="168"/>
      <c r="C174" s="170"/>
      <c r="D174" s="170"/>
      <c r="E174" s="170"/>
      <c r="F174" s="170"/>
      <c r="G174" s="170"/>
      <c r="H174" s="170"/>
      <c r="I174" s="171"/>
      <c r="J174" s="171"/>
      <c r="K174" s="172"/>
      <c r="L174" s="172"/>
      <c r="M17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74" s="75" t="str">
        <f ca="1">IF(tbLocacao[[#This Row],[Codigo locação]]="","",IF(AND(tbLocacao[[#This Row],[Data final]]&lt;&gt;"",tbLocacao[[#This Row],[Data final]]&lt;TODAY()),"Encerrado","Vigente"))</f>
        <v/>
      </c>
      <c r="O174" s="173"/>
      <c r="P17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7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74" s="115" t="str">
        <f ca="1">IF(tbLocacao[[#This Row],[Codigo locação]]="","",IFERROR(ROUNDDOWN(IF(tbLocacao[[#This Row],[Data final]]="",Q174,IF(TODAY()&lt;tbLocacao[[#This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74" s="115" t="str">
        <f>IF(tbLocacao[[#This Row],[Codigo locação]]="","",IFERROR(COUNTIF(tbAlugeis[Código locação],tbLocacao[[#This Row],[Codigo locação]])+tbLocacao[[#This Row],[Qtde já pago]],""))</f>
        <v/>
      </c>
      <c r="T174" s="115" t="str">
        <f>IF(tbLocacao[[#This Row],[Codigo locação]]="","",IFERROR(R174-S174,""))</f>
        <v/>
      </c>
      <c r="U174" s="128" t="str">
        <f>IF(tbLocacao[[#This Row],[Veículo]]="","",IF(tbLocacao[[#This Row],[Data final]]&lt;&gt;"","",IFERROR(ROW(),"")))</f>
        <v/>
      </c>
    </row>
    <row r="175" spans="2:21" ht="30" customHeight="1" x14ac:dyDescent="0.25">
      <c r="B175" s="168"/>
      <c r="C175" s="170"/>
      <c r="D175" s="170"/>
      <c r="E175" s="170"/>
      <c r="F175" s="170"/>
      <c r="G175" s="170"/>
      <c r="H175" s="170"/>
      <c r="I175" s="171"/>
      <c r="J175" s="171"/>
      <c r="K175" s="172"/>
      <c r="L175" s="172"/>
      <c r="M17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75" s="75" t="str">
        <f ca="1">IF(tbLocacao[[#This Row],[Codigo locação]]="","",IF(AND(tbLocacao[[#This Row],[Data final]]&lt;&gt;"",tbLocacao[[#This Row],[Data final]]&lt;TODAY()),"Encerrado","Vigente"))</f>
        <v/>
      </c>
      <c r="O175" s="173"/>
      <c r="P17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7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75" s="115" t="str">
        <f ca="1">IF(tbLocacao[[#This Row],[Codigo locação]]="","",IFERROR(ROUNDDOWN(IF(tbLocacao[[#This Row],[Data final]]="",Q175,IF(TODAY()&lt;tbLocacao[[#This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75" s="115" t="str">
        <f>IF(tbLocacao[[#This Row],[Codigo locação]]="","",IFERROR(COUNTIF(tbAlugeis[Código locação],tbLocacao[[#This Row],[Codigo locação]])+tbLocacao[[#This Row],[Qtde já pago]],""))</f>
        <v/>
      </c>
      <c r="T175" s="115" t="str">
        <f>IF(tbLocacao[[#This Row],[Codigo locação]]="","",IFERROR(R175-S175,""))</f>
        <v/>
      </c>
      <c r="U175" s="128" t="str">
        <f>IF(tbLocacao[[#This Row],[Veículo]]="","",IF(tbLocacao[[#This Row],[Data final]]&lt;&gt;"","",IFERROR(ROW(),"")))</f>
        <v/>
      </c>
    </row>
    <row r="176" spans="2:21" ht="30" customHeight="1" x14ac:dyDescent="0.25">
      <c r="B176" s="168"/>
      <c r="C176" s="170"/>
      <c r="D176" s="170"/>
      <c r="E176" s="170"/>
      <c r="F176" s="170"/>
      <c r="G176" s="170"/>
      <c r="H176" s="170"/>
      <c r="I176" s="171"/>
      <c r="J176" s="171"/>
      <c r="K176" s="172"/>
      <c r="L176" s="172"/>
      <c r="M17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76" s="75" t="str">
        <f ca="1">IF(tbLocacao[[#This Row],[Codigo locação]]="","",IF(AND(tbLocacao[[#This Row],[Data final]]&lt;&gt;"",tbLocacao[[#This Row],[Data final]]&lt;TODAY()),"Encerrado","Vigente"))</f>
        <v/>
      </c>
      <c r="O176" s="173"/>
      <c r="P17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7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76" s="115" t="str">
        <f ca="1">IF(tbLocacao[[#This Row],[Codigo locação]]="","",IFERROR(ROUNDDOWN(IF(tbLocacao[[#This Row],[Data final]]="",Q176,IF(TODAY()&lt;tbLocacao[[#This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76" s="115" t="str">
        <f>IF(tbLocacao[[#This Row],[Codigo locação]]="","",IFERROR(COUNTIF(tbAlugeis[Código locação],tbLocacao[[#This Row],[Codigo locação]])+tbLocacao[[#This Row],[Qtde já pago]],""))</f>
        <v/>
      </c>
      <c r="T176" s="115" t="str">
        <f>IF(tbLocacao[[#This Row],[Codigo locação]]="","",IFERROR(R176-S176,""))</f>
        <v/>
      </c>
      <c r="U176" s="128" t="str">
        <f>IF(tbLocacao[[#This Row],[Veículo]]="","",IF(tbLocacao[[#This Row],[Data final]]&lt;&gt;"","",IFERROR(ROW(),"")))</f>
        <v/>
      </c>
    </row>
    <row r="177" spans="2:21" ht="30" customHeight="1" x14ac:dyDescent="0.25">
      <c r="B177" s="168"/>
      <c r="C177" s="170"/>
      <c r="D177" s="170"/>
      <c r="E177" s="170"/>
      <c r="F177" s="170"/>
      <c r="G177" s="170"/>
      <c r="H177" s="170"/>
      <c r="I177" s="171"/>
      <c r="J177" s="171"/>
      <c r="K177" s="172"/>
      <c r="L177" s="172"/>
      <c r="M17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77" s="75" t="str">
        <f ca="1">IF(tbLocacao[[#This Row],[Codigo locação]]="","",IF(AND(tbLocacao[[#This Row],[Data final]]&lt;&gt;"",tbLocacao[[#This Row],[Data final]]&lt;TODAY()),"Encerrado","Vigente"))</f>
        <v/>
      </c>
      <c r="O177" s="173"/>
      <c r="P17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7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77" s="115" t="str">
        <f ca="1">IF(tbLocacao[[#This Row],[Codigo locação]]="","",IFERROR(ROUNDDOWN(IF(tbLocacao[[#This Row],[Data final]]="",Q177,IF(TODAY()&lt;tbLocacao[[#This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77" s="115" t="str">
        <f>IF(tbLocacao[[#This Row],[Codigo locação]]="","",IFERROR(COUNTIF(tbAlugeis[Código locação],tbLocacao[[#This Row],[Codigo locação]])+tbLocacao[[#This Row],[Qtde já pago]],""))</f>
        <v/>
      </c>
      <c r="T177" s="115" t="str">
        <f>IF(tbLocacao[[#This Row],[Codigo locação]]="","",IFERROR(R177-S177,""))</f>
        <v/>
      </c>
      <c r="U177" s="128" t="str">
        <f>IF(tbLocacao[[#This Row],[Veículo]]="","",IF(tbLocacao[[#This Row],[Data final]]&lt;&gt;"","",IFERROR(ROW(),"")))</f>
        <v/>
      </c>
    </row>
    <row r="178" spans="2:21" ht="30" customHeight="1" x14ac:dyDescent="0.25">
      <c r="B178" s="168"/>
      <c r="C178" s="170"/>
      <c r="D178" s="170"/>
      <c r="E178" s="170"/>
      <c r="F178" s="170"/>
      <c r="G178" s="170"/>
      <c r="H178" s="170"/>
      <c r="I178" s="171"/>
      <c r="J178" s="171"/>
      <c r="K178" s="172"/>
      <c r="L178" s="172"/>
      <c r="M17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78" s="75" t="str">
        <f ca="1">IF(tbLocacao[[#This Row],[Codigo locação]]="","",IF(AND(tbLocacao[[#This Row],[Data final]]&lt;&gt;"",tbLocacao[[#This Row],[Data final]]&lt;TODAY()),"Encerrado","Vigente"))</f>
        <v/>
      </c>
      <c r="O178" s="173"/>
      <c r="P17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7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78" s="115" t="str">
        <f ca="1">IF(tbLocacao[[#This Row],[Codigo locação]]="","",IFERROR(ROUNDDOWN(IF(tbLocacao[[#This Row],[Data final]]="",Q178,IF(TODAY()&lt;tbLocacao[[#This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78" s="115" t="str">
        <f>IF(tbLocacao[[#This Row],[Codigo locação]]="","",IFERROR(COUNTIF(tbAlugeis[Código locação],tbLocacao[[#This Row],[Codigo locação]])+tbLocacao[[#This Row],[Qtde já pago]],""))</f>
        <v/>
      </c>
      <c r="T178" s="115" t="str">
        <f>IF(tbLocacao[[#This Row],[Codigo locação]]="","",IFERROR(R178-S178,""))</f>
        <v/>
      </c>
      <c r="U178" s="128" t="str">
        <f>IF(tbLocacao[[#This Row],[Veículo]]="","",IF(tbLocacao[[#This Row],[Data final]]&lt;&gt;"","",IFERROR(ROW(),"")))</f>
        <v/>
      </c>
    </row>
    <row r="179" spans="2:21" ht="30" customHeight="1" x14ac:dyDescent="0.25">
      <c r="B179" s="168"/>
      <c r="C179" s="170"/>
      <c r="D179" s="170"/>
      <c r="E179" s="170"/>
      <c r="F179" s="170"/>
      <c r="G179" s="170"/>
      <c r="H179" s="170"/>
      <c r="I179" s="171"/>
      <c r="J179" s="171"/>
      <c r="K179" s="172"/>
      <c r="L179" s="172"/>
      <c r="M17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79" s="75" t="str">
        <f ca="1">IF(tbLocacao[[#This Row],[Codigo locação]]="","",IF(AND(tbLocacao[[#This Row],[Data final]]&lt;&gt;"",tbLocacao[[#This Row],[Data final]]&lt;TODAY()),"Encerrado","Vigente"))</f>
        <v/>
      </c>
      <c r="O179" s="173"/>
      <c r="P17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7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79" s="115" t="str">
        <f ca="1">IF(tbLocacao[[#This Row],[Codigo locação]]="","",IFERROR(ROUNDDOWN(IF(tbLocacao[[#This Row],[Data final]]="",Q179,IF(TODAY()&lt;tbLocacao[[#This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79" s="115" t="str">
        <f>IF(tbLocacao[[#This Row],[Codigo locação]]="","",IFERROR(COUNTIF(tbAlugeis[Código locação],tbLocacao[[#This Row],[Codigo locação]])+tbLocacao[[#This Row],[Qtde já pago]],""))</f>
        <v/>
      </c>
      <c r="T179" s="115" t="str">
        <f>IF(tbLocacao[[#This Row],[Codigo locação]]="","",IFERROR(R179-S179,""))</f>
        <v/>
      </c>
      <c r="U179" s="128" t="str">
        <f>IF(tbLocacao[[#This Row],[Veículo]]="","",IF(tbLocacao[[#This Row],[Data final]]&lt;&gt;"","",IFERROR(ROW(),"")))</f>
        <v/>
      </c>
    </row>
    <row r="180" spans="2:21" ht="30" customHeight="1" x14ac:dyDescent="0.25">
      <c r="B180" s="168"/>
      <c r="C180" s="170"/>
      <c r="D180" s="170"/>
      <c r="E180" s="170"/>
      <c r="F180" s="170"/>
      <c r="G180" s="170"/>
      <c r="H180" s="170"/>
      <c r="I180" s="171"/>
      <c r="J180" s="171"/>
      <c r="K180" s="172"/>
      <c r="L180" s="172"/>
      <c r="M18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80" s="75" t="str">
        <f ca="1">IF(tbLocacao[[#This Row],[Codigo locação]]="","",IF(AND(tbLocacao[[#This Row],[Data final]]&lt;&gt;"",tbLocacao[[#This Row],[Data final]]&lt;TODAY()),"Encerrado","Vigente"))</f>
        <v/>
      </c>
      <c r="O180" s="173"/>
      <c r="P18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8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80" s="115" t="str">
        <f ca="1">IF(tbLocacao[[#This Row],[Codigo locação]]="","",IFERROR(ROUNDDOWN(IF(tbLocacao[[#This Row],[Data final]]="",Q180,IF(TODAY()&lt;tbLocacao[[#This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80" s="115" t="str">
        <f>IF(tbLocacao[[#This Row],[Codigo locação]]="","",IFERROR(COUNTIF(tbAlugeis[Código locação],tbLocacao[[#This Row],[Codigo locação]])+tbLocacao[[#This Row],[Qtde já pago]],""))</f>
        <v/>
      </c>
      <c r="T180" s="115" t="str">
        <f>IF(tbLocacao[[#This Row],[Codigo locação]]="","",IFERROR(R180-S180,""))</f>
        <v/>
      </c>
      <c r="U180" s="128" t="str">
        <f>IF(tbLocacao[[#This Row],[Veículo]]="","",IF(tbLocacao[[#This Row],[Data final]]&lt;&gt;"","",IFERROR(ROW(),"")))</f>
        <v/>
      </c>
    </row>
    <row r="181" spans="2:21" ht="30" customHeight="1" x14ac:dyDescent="0.25">
      <c r="B181" s="168"/>
      <c r="C181" s="170"/>
      <c r="D181" s="170"/>
      <c r="E181" s="170"/>
      <c r="F181" s="170"/>
      <c r="G181" s="170"/>
      <c r="H181" s="170"/>
      <c r="I181" s="171"/>
      <c r="J181" s="171"/>
      <c r="K181" s="172"/>
      <c r="L181" s="172"/>
      <c r="M18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81" s="75" t="str">
        <f ca="1">IF(tbLocacao[[#This Row],[Codigo locação]]="","",IF(AND(tbLocacao[[#This Row],[Data final]]&lt;&gt;"",tbLocacao[[#This Row],[Data final]]&lt;TODAY()),"Encerrado","Vigente"))</f>
        <v/>
      </c>
      <c r="O181" s="173"/>
      <c r="P18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8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81" s="115" t="str">
        <f ca="1">IF(tbLocacao[[#This Row],[Codigo locação]]="","",IFERROR(ROUNDDOWN(IF(tbLocacao[[#This Row],[Data final]]="",Q181,IF(TODAY()&lt;tbLocacao[[#This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81" s="115" t="str">
        <f>IF(tbLocacao[[#This Row],[Codigo locação]]="","",IFERROR(COUNTIF(tbAlugeis[Código locação],tbLocacao[[#This Row],[Codigo locação]])+tbLocacao[[#This Row],[Qtde já pago]],""))</f>
        <v/>
      </c>
      <c r="T181" s="115" t="str">
        <f>IF(tbLocacao[[#This Row],[Codigo locação]]="","",IFERROR(R181-S181,""))</f>
        <v/>
      </c>
      <c r="U181" s="128" t="str">
        <f>IF(tbLocacao[[#This Row],[Veículo]]="","",IF(tbLocacao[[#This Row],[Data final]]&lt;&gt;"","",IFERROR(ROW(),"")))</f>
        <v/>
      </c>
    </row>
    <row r="182" spans="2:21" ht="30" customHeight="1" x14ac:dyDescent="0.25">
      <c r="B182" s="168"/>
      <c r="C182" s="170"/>
      <c r="D182" s="170"/>
      <c r="E182" s="170"/>
      <c r="F182" s="170"/>
      <c r="G182" s="170"/>
      <c r="H182" s="170"/>
      <c r="I182" s="171"/>
      <c r="J182" s="171"/>
      <c r="K182" s="172"/>
      <c r="L182" s="172"/>
      <c r="M18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82" s="75" t="str">
        <f ca="1">IF(tbLocacao[[#This Row],[Codigo locação]]="","",IF(AND(tbLocacao[[#This Row],[Data final]]&lt;&gt;"",tbLocacao[[#This Row],[Data final]]&lt;TODAY()),"Encerrado","Vigente"))</f>
        <v/>
      </c>
      <c r="O182" s="173"/>
      <c r="P18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8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82" s="115" t="str">
        <f ca="1">IF(tbLocacao[[#This Row],[Codigo locação]]="","",IFERROR(ROUNDDOWN(IF(tbLocacao[[#This Row],[Data final]]="",Q182,IF(TODAY()&lt;tbLocacao[[#This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82" s="115" t="str">
        <f>IF(tbLocacao[[#This Row],[Codigo locação]]="","",IFERROR(COUNTIF(tbAlugeis[Código locação],tbLocacao[[#This Row],[Codigo locação]])+tbLocacao[[#This Row],[Qtde já pago]],""))</f>
        <v/>
      </c>
      <c r="T182" s="115" t="str">
        <f>IF(tbLocacao[[#This Row],[Codigo locação]]="","",IFERROR(R182-S182,""))</f>
        <v/>
      </c>
      <c r="U182" s="128" t="str">
        <f>IF(tbLocacao[[#This Row],[Veículo]]="","",IF(tbLocacao[[#This Row],[Data final]]&lt;&gt;"","",IFERROR(ROW(),"")))</f>
        <v/>
      </c>
    </row>
    <row r="183" spans="2:21" ht="30" customHeight="1" x14ac:dyDescent="0.25">
      <c r="B183" s="168"/>
      <c r="C183" s="170"/>
      <c r="D183" s="170"/>
      <c r="E183" s="170"/>
      <c r="F183" s="170"/>
      <c r="G183" s="170"/>
      <c r="H183" s="170"/>
      <c r="I183" s="171"/>
      <c r="J183" s="171"/>
      <c r="K183" s="172"/>
      <c r="L183" s="172"/>
      <c r="M18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83" s="75" t="str">
        <f ca="1">IF(tbLocacao[[#This Row],[Codigo locação]]="","",IF(AND(tbLocacao[[#This Row],[Data final]]&lt;&gt;"",tbLocacao[[#This Row],[Data final]]&lt;TODAY()),"Encerrado","Vigente"))</f>
        <v/>
      </c>
      <c r="O183" s="173"/>
      <c r="P18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8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83" s="115" t="str">
        <f ca="1">IF(tbLocacao[[#This Row],[Codigo locação]]="","",IFERROR(ROUNDDOWN(IF(tbLocacao[[#This Row],[Data final]]="",Q183,IF(TODAY()&lt;tbLocacao[[#This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83" s="115" t="str">
        <f>IF(tbLocacao[[#This Row],[Codigo locação]]="","",IFERROR(COUNTIF(tbAlugeis[Código locação],tbLocacao[[#This Row],[Codigo locação]])+tbLocacao[[#This Row],[Qtde já pago]],""))</f>
        <v/>
      </c>
      <c r="T183" s="115" t="str">
        <f>IF(tbLocacao[[#This Row],[Codigo locação]]="","",IFERROR(R183-S183,""))</f>
        <v/>
      </c>
      <c r="U183" s="128" t="str">
        <f>IF(tbLocacao[[#This Row],[Veículo]]="","",IF(tbLocacao[[#This Row],[Data final]]&lt;&gt;"","",IFERROR(ROW(),"")))</f>
        <v/>
      </c>
    </row>
    <row r="184" spans="2:21" ht="30" customHeight="1" x14ac:dyDescent="0.25">
      <c r="B184" s="168"/>
      <c r="C184" s="170"/>
      <c r="D184" s="170"/>
      <c r="E184" s="170"/>
      <c r="F184" s="170"/>
      <c r="G184" s="170"/>
      <c r="H184" s="170"/>
      <c r="I184" s="171"/>
      <c r="J184" s="171"/>
      <c r="K184" s="172"/>
      <c r="L184" s="172"/>
      <c r="M18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84" s="75" t="str">
        <f ca="1">IF(tbLocacao[[#This Row],[Codigo locação]]="","",IF(AND(tbLocacao[[#This Row],[Data final]]&lt;&gt;"",tbLocacao[[#This Row],[Data final]]&lt;TODAY()),"Encerrado","Vigente"))</f>
        <v/>
      </c>
      <c r="O184" s="173"/>
      <c r="P18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8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84" s="115" t="str">
        <f ca="1">IF(tbLocacao[[#This Row],[Codigo locação]]="","",IFERROR(ROUNDDOWN(IF(tbLocacao[[#This Row],[Data final]]="",Q184,IF(TODAY()&lt;tbLocacao[[#This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84" s="115" t="str">
        <f>IF(tbLocacao[[#This Row],[Codigo locação]]="","",IFERROR(COUNTIF(tbAlugeis[Código locação],tbLocacao[[#This Row],[Codigo locação]])+tbLocacao[[#This Row],[Qtde já pago]],""))</f>
        <v/>
      </c>
      <c r="T184" s="115" t="str">
        <f>IF(tbLocacao[[#This Row],[Codigo locação]]="","",IFERROR(R184-S184,""))</f>
        <v/>
      </c>
      <c r="U184" s="128" t="str">
        <f>IF(tbLocacao[[#This Row],[Veículo]]="","",IF(tbLocacao[[#This Row],[Data final]]&lt;&gt;"","",IFERROR(ROW(),"")))</f>
        <v/>
      </c>
    </row>
    <row r="185" spans="2:21" ht="30" customHeight="1" x14ac:dyDescent="0.25">
      <c r="B185" s="168"/>
      <c r="C185" s="170"/>
      <c r="D185" s="170"/>
      <c r="E185" s="170"/>
      <c r="F185" s="170"/>
      <c r="G185" s="170"/>
      <c r="H185" s="170"/>
      <c r="I185" s="171"/>
      <c r="J185" s="171"/>
      <c r="K185" s="172"/>
      <c r="L185" s="172"/>
      <c r="M18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85" s="75" t="str">
        <f ca="1">IF(tbLocacao[[#This Row],[Codigo locação]]="","",IF(AND(tbLocacao[[#This Row],[Data final]]&lt;&gt;"",tbLocacao[[#This Row],[Data final]]&lt;TODAY()),"Encerrado","Vigente"))</f>
        <v/>
      </c>
      <c r="O185" s="173"/>
      <c r="P18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8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85" s="115" t="str">
        <f ca="1">IF(tbLocacao[[#This Row],[Codigo locação]]="","",IFERROR(ROUNDDOWN(IF(tbLocacao[[#This Row],[Data final]]="",Q185,IF(TODAY()&lt;tbLocacao[[#This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85" s="115" t="str">
        <f>IF(tbLocacao[[#This Row],[Codigo locação]]="","",IFERROR(COUNTIF(tbAlugeis[Código locação],tbLocacao[[#This Row],[Codigo locação]])+tbLocacao[[#This Row],[Qtde já pago]],""))</f>
        <v/>
      </c>
      <c r="T185" s="115" t="str">
        <f>IF(tbLocacao[[#This Row],[Codigo locação]]="","",IFERROR(R185-S185,""))</f>
        <v/>
      </c>
      <c r="U185" s="128" t="str">
        <f>IF(tbLocacao[[#This Row],[Veículo]]="","",IF(tbLocacao[[#This Row],[Data final]]&lt;&gt;"","",IFERROR(ROW(),"")))</f>
        <v/>
      </c>
    </row>
    <row r="186" spans="2:21" ht="30" customHeight="1" x14ac:dyDescent="0.25">
      <c r="B186" s="168"/>
      <c r="C186" s="170"/>
      <c r="D186" s="170"/>
      <c r="E186" s="170"/>
      <c r="F186" s="170"/>
      <c r="G186" s="170"/>
      <c r="H186" s="170"/>
      <c r="I186" s="171"/>
      <c r="J186" s="171"/>
      <c r="K186" s="172"/>
      <c r="L186" s="172"/>
      <c r="M18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86" s="75" t="str">
        <f ca="1">IF(tbLocacao[[#This Row],[Codigo locação]]="","",IF(AND(tbLocacao[[#This Row],[Data final]]&lt;&gt;"",tbLocacao[[#This Row],[Data final]]&lt;TODAY()),"Encerrado","Vigente"))</f>
        <v/>
      </c>
      <c r="O186" s="173"/>
      <c r="P18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8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86" s="115" t="str">
        <f ca="1">IF(tbLocacao[[#This Row],[Codigo locação]]="","",IFERROR(ROUNDDOWN(IF(tbLocacao[[#This Row],[Data final]]="",Q186,IF(TODAY()&lt;tbLocacao[[#This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86" s="115" t="str">
        <f>IF(tbLocacao[[#This Row],[Codigo locação]]="","",IFERROR(COUNTIF(tbAlugeis[Código locação],tbLocacao[[#This Row],[Codigo locação]])+tbLocacao[[#This Row],[Qtde já pago]],""))</f>
        <v/>
      </c>
      <c r="T186" s="115" t="str">
        <f>IF(tbLocacao[[#This Row],[Codigo locação]]="","",IFERROR(R186-S186,""))</f>
        <v/>
      </c>
      <c r="U186" s="128" t="str">
        <f>IF(tbLocacao[[#This Row],[Veículo]]="","",IF(tbLocacao[[#This Row],[Data final]]&lt;&gt;"","",IFERROR(ROW(),"")))</f>
        <v/>
      </c>
    </row>
    <row r="187" spans="2:21" ht="30" customHeight="1" x14ac:dyDescent="0.25">
      <c r="B187" s="168"/>
      <c r="C187" s="170"/>
      <c r="D187" s="170"/>
      <c r="E187" s="170"/>
      <c r="F187" s="170"/>
      <c r="G187" s="170"/>
      <c r="H187" s="170"/>
      <c r="I187" s="171"/>
      <c r="J187" s="171"/>
      <c r="K187" s="172"/>
      <c r="L187" s="172"/>
      <c r="M18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87" s="75" t="str">
        <f ca="1">IF(tbLocacao[[#This Row],[Codigo locação]]="","",IF(AND(tbLocacao[[#This Row],[Data final]]&lt;&gt;"",tbLocacao[[#This Row],[Data final]]&lt;TODAY()),"Encerrado","Vigente"))</f>
        <v/>
      </c>
      <c r="O187" s="173"/>
      <c r="P18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8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87" s="115" t="str">
        <f ca="1">IF(tbLocacao[[#This Row],[Codigo locação]]="","",IFERROR(ROUNDDOWN(IF(tbLocacao[[#This Row],[Data final]]="",Q187,IF(TODAY()&lt;tbLocacao[[#This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87" s="115" t="str">
        <f>IF(tbLocacao[[#This Row],[Codigo locação]]="","",IFERROR(COUNTIF(tbAlugeis[Código locação],tbLocacao[[#This Row],[Codigo locação]])+tbLocacao[[#This Row],[Qtde já pago]],""))</f>
        <v/>
      </c>
      <c r="T187" s="115" t="str">
        <f>IF(tbLocacao[[#This Row],[Codigo locação]]="","",IFERROR(R187-S187,""))</f>
        <v/>
      </c>
      <c r="U187" s="128" t="str">
        <f>IF(tbLocacao[[#This Row],[Veículo]]="","",IF(tbLocacao[[#This Row],[Data final]]&lt;&gt;"","",IFERROR(ROW(),"")))</f>
        <v/>
      </c>
    </row>
    <row r="188" spans="2:21" ht="30" customHeight="1" x14ac:dyDescent="0.25">
      <c r="B188" s="168"/>
      <c r="C188" s="170"/>
      <c r="D188" s="170"/>
      <c r="E188" s="170"/>
      <c r="F188" s="170"/>
      <c r="G188" s="170"/>
      <c r="H188" s="170"/>
      <c r="I188" s="171"/>
      <c r="J188" s="171"/>
      <c r="K188" s="172"/>
      <c r="L188" s="172"/>
      <c r="M18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88" s="75" t="str">
        <f ca="1">IF(tbLocacao[[#This Row],[Codigo locação]]="","",IF(AND(tbLocacao[[#This Row],[Data final]]&lt;&gt;"",tbLocacao[[#This Row],[Data final]]&lt;TODAY()),"Encerrado","Vigente"))</f>
        <v/>
      </c>
      <c r="O188" s="173"/>
      <c r="P18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8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88" s="115" t="str">
        <f ca="1">IF(tbLocacao[[#This Row],[Codigo locação]]="","",IFERROR(ROUNDDOWN(IF(tbLocacao[[#This Row],[Data final]]="",Q188,IF(TODAY()&lt;tbLocacao[[#This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88" s="115" t="str">
        <f>IF(tbLocacao[[#This Row],[Codigo locação]]="","",IFERROR(COUNTIF(tbAlugeis[Código locação],tbLocacao[[#This Row],[Codigo locação]])+tbLocacao[[#This Row],[Qtde já pago]],""))</f>
        <v/>
      </c>
      <c r="T188" s="115" t="str">
        <f>IF(tbLocacao[[#This Row],[Codigo locação]]="","",IFERROR(R188-S188,""))</f>
        <v/>
      </c>
      <c r="U188" s="128" t="str">
        <f>IF(tbLocacao[[#This Row],[Veículo]]="","",IF(tbLocacao[[#This Row],[Data final]]&lt;&gt;"","",IFERROR(ROW(),"")))</f>
        <v/>
      </c>
    </row>
    <row r="189" spans="2:21" ht="30" customHeight="1" x14ac:dyDescent="0.25">
      <c r="B189" s="168"/>
      <c r="C189" s="170"/>
      <c r="D189" s="170"/>
      <c r="E189" s="170"/>
      <c r="F189" s="170"/>
      <c r="G189" s="170"/>
      <c r="H189" s="170"/>
      <c r="I189" s="171"/>
      <c r="J189" s="171"/>
      <c r="K189" s="172"/>
      <c r="L189" s="172"/>
      <c r="M18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89" s="75" t="str">
        <f ca="1">IF(tbLocacao[[#This Row],[Codigo locação]]="","",IF(AND(tbLocacao[[#This Row],[Data final]]&lt;&gt;"",tbLocacao[[#This Row],[Data final]]&lt;TODAY()),"Encerrado","Vigente"))</f>
        <v/>
      </c>
      <c r="O189" s="173"/>
      <c r="P18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8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89" s="115" t="str">
        <f ca="1">IF(tbLocacao[[#This Row],[Codigo locação]]="","",IFERROR(ROUNDDOWN(IF(tbLocacao[[#This Row],[Data final]]="",Q189,IF(TODAY()&lt;tbLocacao[[#This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89" s="115" t="str">
        <f>IF(tbLocacao[[#This Row],[Codigo locação]]="","",IFERROR(COUNTIF(tbAlugeis[Código locação],tbLocacao[[#This Row],[Codigo locação]])+tbLocacao[[#This Row],[Qtde já pago]],""))</f>
        <v/>
      </c>
      <c r="T189" s="115" t="str">
        <f>IF(tbLocacao[[#This Row],[Codigo locação]]="","",IFERROR(R189-S189,""))</f>
        <v/>
      </c>
      <c r="U189" s="128" t="str">
        <f>IF(tbLocacao[[#This Row],[Veículo]]="","",IF(tbLocacao[[#This Row],[Data final]]&lt;&gt;"","",IFERROR(ROW(),"")))</f>
        <v/>
      </c>
    </row>
    <row r="190" spans="2:21" ht="30" customHeight="1" x14ac:dyDescent="0.25">
      <c r="B190" s="168"/>
      <c r="C190" s="170"/>
      <c r="D190" s="170"/>
      <c r="E190" s="170"/>
      <c r="F190" s="170"/>
      <c r="G190" s="170"/>
      <c r="H190" s="170"/>
      <c r="I190" s="171"/>
      <c r="J190" s="171"/>
      <c r="K190" s="172"/>
      <c r="L190" s="172"/>
      <c r="M19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90" s="75" t="str">
        <f ca="1">IF(tbLocacao[[#This Row],[Codigo locação]]="","",IF(AND(tbLocacao[[#This Row],[Data final]]&lt;&gt;"",tbLocacao[[#This Row],[Data final]]&lt;TODAY()),"Encerrado","Vigente"))</f>
        <v/>
      </c>
      <c r="O190" s="173"/>
      <c r="P19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9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90" s="115" t="str">
        <f ca="1">IF(tbLocacao[[#This Row],[Codigo locação]]="","",IFERROR(ROUNDDOWN(IF(tbLocacao[[#This Row],[Data final]]="",Q190,IF(TODAY()&lt;tbLocacao[[#This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90" s="115" t="str">
        <f>IF(tbLocacao[[#This Row],[Codigo locação]]="","",IFERROR(COUNTIF(tbAlugeis[Código locação],tbLocacao[[#This Row],[Codigo locação]])+tbLocacao[[#This Row],[Qtde já pago]],""))</f>
        <v/>
      </c>
      <c r="T190" s="115" t="str">
        <f>IF(tbLocacao[[#This Row],[Codigo locação]]="","",IFERROR(R190-S190,""))</f>
        <v/>
      </c>
      <c r="U190" s="128" t="str">
        <f>IF(tbLocacao[[#This Row],[Veículo]]="","",IF(tbLocacao[[#This Row],[Data final]]&lt;&gt;"","",IFERROR(ROW(),"")))</f>
        <v/>
      </c>
    </row>
    <row r="191" spans="2:21" ht="30" customHeight="1" x14ac:dyDescent="0.25">
      <c r="B191" s="168"/>
      <c r="C191" s="170"/>
      <c r="D191" s="170"/>
      <c r="E191" s="170"/>
      <c r="F191" s="170"/>
      <c r="G191" s="170"/>
      <c r="H191" s="170"/>
      <c r="I191" s="171"/>
      <c r="J191" s="171"/>
      <c r="K191" s="172"/>
      <c r="L191" s="172"/>
      <c r="M19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91" s="75" t="str">
        <f ca="1">IF(tbLocacao[[#This Row],[Codigo locação]]="","",IF(AND(tbLocacao[[#This Row],[Data final]]&lt;&gt;"",tbLocacao[[#This Row],[Data final]]&lt;TODAY()),"Encerrado","Vigente"))</f>
        <v/>
      </c>
      <c r="O191" s="173"/>
      <c r="P19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9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91" s="115" t="str">
        <f ca="1">IF(tbLocacao[[#This Row],[Codigo locação]]="","",IFERROR(ROUNDDOWN(IF(tbLocacao[[#This Row],[Data final]]="",Q191,IF(TODAY()&lt;tbLocacao[[#This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91" s="115" t="str">
        <f>IF(tbLocacao[[#This Row],[Codigo locação]]="","",IFERROR(COUNTIF(tbAlugeis[Código locação],tbLocacao[[#This Row],[Codigo locação]])+tbLocacao[[#This Row],[Qtde já pago]],""))</f>
        <v/>
      </c>
      <c r="T191" s="115" t="str">
        <f>IF(tbLocacao[[#This Row],[Codigo locação]]="","",IFERROR(R191-S191,""))</f>
        <v/>
      </c>
      <c r="U191" s="128" t="str">
        <f>IF(tbLocacao[[#This Row],[Veículo]]="","",IF(tbLocacao[[#This Row],[Data final]]&lt;&gt;"","",IFERROR(ROW(),"")))</f>
        <v/>
      </c>
    </row>
    <row r="192" spans="2:21" ht="30" customHeight="1" x14ac:dyDescent="0.25">
      <c r="B192" s="168"/>
      <c r="C192" s="170"/>
      <c r="D192" s="170"/>
      <c r="E192" s="170"/>
      <c r="F192" s="170"/>
      <c r="G192" s="170"/>
      <c r="H192" s="170"/>
      <c r="I192" s="171"/>
      <c r="J192" s="171"/>
      <c r="K192" s="172"/>
      <c r="L192" s="172"/>
      <c r="M19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92" s="75" t="str">
        <f ca="1">IF(tbLocacao[[#This Row],[Codigo locação]]="","",IF(AND(tbLocacao[[#This Row],[Data final]]&lt;&gt;"",tbLocacao[[#This Row],[Data final]]&lt;TODAY()),"Encerrado","Vigente"))</f>
        <v/>
      </c>
      <c r="O192" s="173"/>
      <c r="P19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9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92" s="115" t="str">
        <f ca="1">IF(tbLocacao[[#This Row],[Codigo locação]]="","",IFERROR(ROUNDDOWN(IF(tbLocacao[[#This Row],[Data final]]="",Q192,IF(TODAY()&lt;tbLocacao[[#This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92" s="115" t="str">
        <f>IF(tbLocacao[[#This Row],[Codigo locação]]="","",IFERROR(COUNTIF(tbAlugeis[Código locação],tbLocacao[[#This Row],[Codigo locação]])+tbLocacao[[#This Row],[Qtde já pago]],""))</f>
        <v/>
      </c>
      <c r="T192" s="115" t="str">
        <f>IF(tbLocacao[[#This Row],[Codigo locação]]="","",IFERROR(R192-S192,""))</f>
        <v/>
      </c>
      <c r="U192" s="128" t="str">
        <f>IF(tbLocacao[[#This Row],[Veículo]]="","",IF(tbLocacao[[#This Row],[Data final]]&lt;&gt;"","",IFERROR(ROW(),"")))</f>
        <v/>
      </c>
    </row>
    <row r="193" spans="2:21" ht="30" customHeight="1" x14ac:dyDescent="0.25">
      <c r="B193" s="168"/>
      <c r="C193" s="170"/>
      <c r="D193" s="170"/>
      <c r="E193" s="170"/>
      <c r="F193" s="170"/>
      <c r="G193" s="170"/>
      <c r="H193" s="170"/>
      <c r="I193" s="171"/>
      <c r="J193" s="171"/>
      <c r="K193" s="172"/>
      <c r="L193" s="172"/>
      <c r="M19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93" s="75" t="str">
        <f ca="1">IF(tbLocacao[[#This Row],[Codigo locação]]="","",IF(AND(tbLocacao[[#This Row],[Data final]]&lt;&gt;"",tbLocacao[[#This Row],[Data final]]&lt;TODAY()),"Encerrado","Vigente"))</f>
        <v/>
      </c>
      <c r="O193" s="173"/>
      <c r="P19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9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93" s="115" t="str">
        <f ca="1">IF(tbLocacao[[#This Row],[Codigo locação]]="","",IFERROR(ROUNDDOWN(IF(tbLocacao[[#This Row],[Data final]]="",Q193,IF(TODAY()&lt;tbLocacao[[#This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93" s="115" t="str">
        <f>IF(tbLocacao[[#This Row],[Codigo locação]]="","",IFERROR(COUNTIF(tbAlugeis[Código locação],tbLocacao[[#This Row],[Codigo locação]])+tbLocacao[[#This Row],[Qtde já pago]],""))</f>
        <v/>
      </c>
      <c r="T193" s="115" t="str">
        <f>IF(tbLocacao[[#This Row],[Codigo locação]]="","",IFERROR(R193-S193,""))</f>
        <v/>
      </c>
      <c r="U193" s="128" t="str">
        <f>IF(tbLocacao[[#This Row],[Veículo]]="","",IF(tbLocacao[[#This Row],[Data final]]&lt;&gt;"","",IFERROR(ROW(),"")))</f>
        <v/>
      </c>
    </row>
    <row r="194" spans="2:21" ht="30" customHeight="1" x14ac:dyDescent="0.25">
      <c r="B194" s="168"/>
      <c r="C194" s="170"/>
      <c r="D194" s="170"/>
      <c r="E194" s="170"/>
      <c r="F194" s="170"/>
      <c r="G194" s="170"/>
      <c r="H194" s="170"/>
      <c r="I194" s="171"/>
      <c r="J194" s="171"/>
      <c r="K194" s="172"/>
      <c r="L194" s="172"/>
      <c r="M19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94" s="75" t="str">
        <f ca="1">IF(tbLocacao[[#This Row],[Codigo locação]]="","",IF(AND(tbLocacao[[#This Row],[Data final]]&lt;&gt;"",tbLocacao[[#This Row],[Data final]]&lt;TODAY()),"Encerrado","Vigente"))</f>
        <v/>
      </c>
      <c r="O194" s="173"/>
      <c r="P19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9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94" s="115" t="str">
        <f ca="1">IF(tbLocacao[[#This Row],[Codigo locação]]="","",IFERROR(ROUNDDOWN(IF(tbLocacao[[#This Row],[Data final]]="",Q194,IF(TODAY()&lt;tbLocacao[[#This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94" s="115" t="str">
        <f>IF(tbLocacao[[#This Row],[Codigo locação]]="","",IFERROR(COUNTIF(tbAlugeis[Código locação],tbLocacao[[#This Row],[Codigo locação]])+tbLocacao[[#This Row],[Qtde já pago]],""))</f>
        <v/>
      </c>
      <c r="T194" s="115" t="str">
        <f>IF(tbLocacao[[#This Row],[Codigo locação]]="","",IFERROR(R194-S194,""))</f>
        <v/>
      </c>
      <c r="U194" s="128" t="str">
        <f>IF(tbLocacao[[#This Row],[Veículo]]="","",IF(tbLocacao[[#This Row],[Data final]]&lt;&gt;"","",IFERROR(ROW(),"")))</f>
        <v/>
      </c>
    </row>
    <row r="195" spans="2:21" ht="30" customHeight="1" x14ac:dyDescent="0.25">
      <c r="B195" s="168"/>
      <c r="C195" s="170"/>
      <c r="D195" s="170"/>
      <c r="E195" s="170"/>
      <c r="F195" s="170"/>
      <c r="G195" s="170"/>
      <c r="H195" s="170"/>
      <c r="I195" s="171"/>
      <c r="J195" s="171"/>
      <c r="K195" s="172"/>
      <c r="L195" s="172"/>
      <c r="M19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95" s="75" t="str">
        <f ca="1">IF(tbLocacao[[#This Row],[Codigo locação]]="","",IF(AND(tbLocacao[[#This Row],[Data final]]&lt;&gt;"",tbLocacao[[#This Row],[Data final]]&lt;TODAY()),"Encerrado","Vigente"))</f>
        <v/>
      </c>
      <c r="O195" s="173"/>
      <c r="P19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9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95" s="115" t="str">
        <f ca="1">IF(tbLocacao[[#This Row],[Codigo locação]]="","",IFERROR(ROUNDDOWN(IF(tbLocacao[[#This Row],[Data final]]="",Q195,IF(TODAY()&lt;tbLocacao[[#This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95" s="115" t="str">
        <f>IF(tbLocacao[[#This Row],[Codigo locação]]="","",IFERROR(COUNTIF(tbAlugeis[Código locação],tbLocacao[[#This Row],[Codigo locação]])+tbLocacao[[#This Row],[Qtde já pago]],""))</f>
        <v/>
      </c>
      <c r="T195" s="115" t="str">
        <f>IF(tbLocacao[[#This Row],[Codigo locação]]="","",IFERROR(R195-S195,""))</f>
        <v/>
      </c>
      <c r="U195" s="128" t="str">
        <f>IF(tbLocacao[[#This Row],[Veículo]]="","",IF(tbLocacao[[#This Row],[Data final]]&lt;&gt;"","",IFERROR(ROW(),"")))</f>
        <v/>
      </c>
    </row>
    <row r="196" spans="2:21" ht="30" customHeight="1" x14ac:dyDescent="0.25">
      <c r="B196" s="168"/>
      <c r="C196" s="170"/>
      <c r="D196" s="170"/>
      <c r="E196" s="170"/>
      <c r="F196" s="170"/>
      <c r="G196" s="170"/>
      <c r="H196" s="170"/>
      <c r="I196" s="171"/>
      <c r="J196" s="171"/>
      <c r="K196" s="172"/>
      <c r="L196" s="172"/>
      <c r="M19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96" s="75" t="str">
        <f ca="1">IF(tbLocacao[[#This Row],[Codigo locação]]="","",IF(AND(tbLocacao[[#This Row],[Data final]]&lt;&gt;"",tbLocacao[[#This Row],[Data final]]&lt;TODAY()),"Encerrado","Vigente"))</f>
        <v/>
      </c>
      <c r="O196" s="173"/>
      <c r="P19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9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96" s="115" t="str">
        <f ca="1">IF(tbLocacao[[#This Row],[Codigo locação]]="","",IFERROR(ROUNDDOWN(IF(tbLocacao[[#This Row],[Data final]]="",Q196,IF(TODAY()&lt;tbLocacao[[#This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96" s="115" t="str">
        <f>IF(tbLocacao[[#This Row],[Codigo locação]]="","",IFERROR(COUNTIF(tbAlugeis[Código locação],tbLocacao[[#This Row],[Codigo locação]])+tbLocacao[[#This Row],[Qtde já pago]],""))</f>
        <v/>
      </c>
      <c r="T196" s="115" t="str">
        <f>IF(tbLocacao[[#This Row],[Codigo locação]]="","",IFERROR(R196-S196,""))</f>
        <v/>
      </c>
      <c r="U196" s="128" t="str">
        <f>IF(tbLocacao[[#This Row],[Veículo]]="","",IF(tbLocacao[[#This Row],[Data final]]&lt;&gt;"","",IFERROR(ROW(),"")))</f>
        <v/>
      </c>
    </row>
    <row r="197" spans="2:21" ht="30" customHeight="1" x14ac:dyDescent="0.25">
      <c r="B197" s="168"/>
      <c r="C197" s="170"/>
      <c r="D197" s="170"/>
      <c r="E197" s="170"/>
      <c r="F197" s="170"/>
      <c r="G197" s="170"/>
      <c r="H197" s="170"/>
      <c r="I197" s="171"/>
      <c r="J197" s="171"/>
      <c r="K197" s="172"/>
      <c r="L197" s="172"/>
      <c r="M19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97" s="75" t="str">
        <f ca="1">IF(tbLocacao[[#This Row],[Codigo locação]]="","",IF(AND(tbLocacao[[#This Row],[Data final]]&lt;&gt;"",tbLocacao[[#This Row],[Data final]]&lt;TODAY()),"Encerrado","Vigente"))</f>
        <v/>
      </c>
      <c r="O197" s="173"/>
      <c r="P19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9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97" s="115" t="str">
        <f ca="1">IF(tbLocacao[[#This Row],[Codigo locação]]="","",IFERROR(ROUNDDOWN(IF(tbLocacao[[#This Row],[Data final]]="",Q197,IF(TODAY()&lt;tbLocacao[[#This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97" s="115" t="str">
        <f>IF(tbLocacao[[#This Row],[Codigo locação]]="","",IFERROR(COUNTIF(tbAlugeis[Código locação],tbLocacao[[#This Row],[Codigo locação]])+tbLocacao[[#This Row],[Qtde já pago]],""))</f>
        <v/>
      </c>
      <c r="T197" s="115" t="str">
        <f>IF(tbLocacao[[#This Row],[Codigo locação]]="","",IFERROR(R197-S197,""))</f>
        <v/>
      </c>
      <c r="U197" s="128" t="str">
        <f>IF(tbLocacao[[#This Row],[Veículo]]="","",IF(tbLocacao[[#This Row],[Data final]]&lt;&gt;"","",IFERROR(ROW(),"")))</f>
        <v/>
      </c>
    </row>
    <row r="198" spans="2:21" ht="30" customHeight="1" x14ac:dyDescent="0.25">
      <c r="B198" s="168"/>
      <c r="C198" s="170"/>
      <c r="D198" s="170"/>
      <c r="E198" s="170"/>
      <c r="F198" s="170"/>
      <c r="G198" s="170"/>
      <c r="H198" s="170"/>
      <c r="I198" s="171"/>
      <c r="J198" s="171"/>
      <c r="K198" s="172"/>
      <c r="L198" s="172"/>
      <c r="M19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98" s="75" t="str">
        <f ca="1">IF(tbLocacao[[#This Row],[Codigo locação]]="","",IF(AND(tbLocacao[[#This Row],[Data final]]&lt;&gt;"",tbLocacao[[#This Row],[Data final]]&lt;TODAY()),"Encerrado","Vigente"))</f>
        <v/>
      </c>
      <c r="O198" s="173"/>
      <c r="P19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9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98" s="115" t="str">
        <f ca="1">IF(tbLocacao[[#This Row],[Codigo locação]]="","",IFERROR(ROUNDDOWN(IF(tbLocacao[[#This Row],[Data final]]="",Q198,IF(TODAY()&lt;tbLocacao[[#This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98" s="115" t="str">
        <f>IF(tbLocacao[[#This Row],[Codigo locação]]="","",IFERROR(COUNTIF(tbAlugeis[Código locação],tbLocacao[[#This Row],[Codigo locação]])+tbLocacao[[#This Row],[Qtde já pago]],""))</f>
        <v/>
      </c>
      <c r="T198" s="115" t="str">
        <f>IF(tbLocacao[[#This Row],[Codigo locação]]="","",IFERROR(R198-S198,""))</f>
        <v/>
      </c>
      <c r="U198" s="128" t="str">
        <f>IF(tbLocacao[[#This Row],[Veículo]]="","",IF(tbLocacao[[#This Row],[Data final]]&lt;&gt;"","",IFERROR(ROW(),"")))</f>
        <v/>
      </c>
    </row>
    <row r="199" spans="2:21" ht="30" customHeight="1" x14ac:dyDescent="0.25">
      <c r="B199" s="168"/>
      <c r="C199" s="170"/>
      <c r="D199" s="170"/>
      <c r="E199" s="170"/>
      <c r="F199" s="170"/>
      <c r="G199" s="170"/>
      <c r="H199" s="170"/>
      <c r="I199" s="171"/>
      <c r="J199" s="171"/>
      <c r="K199" s="172"/>
      <c r="L199" s="172"/>
      <c r="M19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199" s="75" t="str">
        <f ca="1">IF(tbLocacao[[#This Row],[Codigo locação]]="","",IF(AND(tbLocacao[[#This Row],[Data final]]&lt;&gt;"",tbLocacao[[#This Row],[Data final]]&lt;TODAY()),"Encerrado","Vigente"))</f>
        <v/>
      </c>
      <c r="O199" s="173"/>
      <c r="P19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19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199" s="115" t="str">
        <f ca="1">IF(tbLocacao[[#This Row],[Codigo locação]]="","",IFERROR(ROUNDDOWN(IF(tbLocacao[[#This Row],[Data final]]="",Q199,IF(TODAY()&lt;tbLocacao[[#This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199" s="115" t="str">
        <f>IF(tbLocacao[[#This Row],[Codigo locação]]="","",IFERROR(COUNTIF(tbAlugeis[Código locação],tbLocacao[[#This Row],[Codigo locação]])+tbLocacao[[#This Row],[Qtde já pago]],""))</f>
        <v/>
      </c>
      <c r="T199" s="115" t="str">
        <f>IF(tbLocacao[[#This Row],[Codigo locação]]="","",IFERROR(R199-S199,""))</f>
        <v/>
      </c>
      <c r="U199" s="128" t="str">
        <f>IF(tbLocacao[[#This Row],[Veículo]]="","",IF(tbLocacao[[#This Row],[Data final]]&lt;&gt;"","",IFERROR(ROW(),"")))</f>
        <v/>
      </c>
    </row>
    <row r="200" spans="2:21" ht="30" customHeight="1" x14ac:dyDescent="0.25">
      <c r="B200" s="168"/>
      <c r="C200" s="170"/>
      <c r="D200" s="170"/>
      <c r="E200" s="170"/>
      <c r="F200" s="170"/>
      <c r="G200" s="170"/>
      <c r="H200" s="170"/>
      <c r="I200" s="171"/>
      <c r="J200" s="171"/>
      <c r="K200" s="172"/>
      <c r="L200" s="172"/>
      <c r="M20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00" s="75" t="str">
        <f ca="1">IF(tbLocacao[[#This Row],[Codigo locação]]="","",IF(AND(tbLocacao[[#This Row],[Data final]]&lt;&gt;"",tbLocacao[[#This Row],[Data final]]&lt;TODAY()),"Encerrado","Vigente"))</f>
        <v/>
      </c>
      <c r="O200" s="173"/>
      <c r="P20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0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00" s="115" t="str">
        <f ca="1">IF(tbLocacao[[#This Row],[Codigo locação]]="","",IFERROR(ROUNDDOWN(IF(tbLocacao[[#This Row],[Data final]]="",Q200,IF(TODAY()&lt;tbLocacao[[#This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00" s="115" t="str">
        <f>IF(tbLocacao[[#This Row],[Codigo locação]]="","",IFERROR(COUNTIF(tbAlugeis[Código locação],tbLocacao[[#This Row],[Codigo locação]])+tbLocacao[[#This Row],[Qtde já pago]],""))</f>
        <v/>
      </c>
      <c r="T200" s="115" t="str">
        <f>IF(tbLocacao[[#This Row],[Codigo locação]]="","",IFERROR(R200-S200,""))</f>
        <v/>
      </c>
      <c r="U200" s="128" t="str">
        <f>IF(tbLocacao[[#This Row],[Veículo]]="","",IF(tbLocacao[[#This Row],[Data final]]&lt;&gt;"","",IFERROR(ROW(),"")))</f>
        <v/>
      </c>
    </row>
    <row r="201" spans="2:21" ht="30" customHeight="1" x14ac:dyDescent="0.25">
      <c r="B201" s="168"/>
      <c r="C201" s="170"/>
      <c r="D201" s="170"/>
      <c r="E201" s="170"/>
      <c r="F201" s="170"/>
      <c r="G201" s="170"/>
      <c r="H201" s="170"/>
      <c r="I201" s="171"/>
      <c r="J201" s="171"/>
      <c r="K201" s="172"/>
      <c r="L201" s="172"/>
      <c r="M20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01" s="75" t="str">
        <f ca="1">IF(tbLocacao[[#This Row],[Codigo locação]]="","",IF(AND(tbLocacao[[#This Row],[Data final]]&lt;&gt;"",tbLocacao[[#This Row],[Data final]]&lt;TODAY()),"Encerrado","Vigente"))</f>
        <v/>
      </c>
      <c r="O201" s="173"/>
      <c r="P20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0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01" s="115" t="str">
        <f ca="1">IF(tbLocacao[[#This Row],[Codigo locação]]="","",IFERROR(ROUNDDOWN(IF(tbLocacao[[#This Row],[Data final]]="",Q201,IF(TODAY()&lt;tbLocacao[[#This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01" s="115" t="str">
        <f>IF(tbLocacao[[#This Row],[Codigo locação]]="","",IFERROR(COUNTIF(tbAlugeis[Código locação],tbLocacao[[#This Row],[Codigo locação]])+tbLocacao[[#This Row],[Qtde já pago]],""))</f>
        <v/>
      </c>
      <c r="T201" s="115" t="str">
        <f>IF(tbLocacao[[#This Row],[Codigo locação]]="","",IFERROR(R201-S201,""))</f>
        <v/>
      </c>
      <c r="U201" s="128" t="str">
        <f>IF(tbLocacao[[#This Row],[Veículo]]="","",IF(tbLocacao[[#This Row],[Data final]]&lt;&gt;"","",IFERROR(ROW(),"")))</f>
        <v/>
      </c>
    </row>
    <row r="202" spans="2:21" ht="30" customHeight="1" x14ac:dyDescent="0.25">
      <c r="B202" s="168"/>
      <c r="C202" s="170"/>
      <c r="D202" s="170"/>
      <c r="E202" s="170"/>
      <c r="F202" s="170"/>
      <c r="G202" s="170"/>
      <c r="H202" s="170"/>
      <c r="I202" s="171"/>
      <c r="J202" s="171"/>
      <c r="K202" s="172"/>
      <c r="L202" s="172"/>
      <c r="M20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02" s="75" t="str">
        <f ca="1">IF(tbLocacao[[#This Row],[Codigo locação]]="","",IF(AND(tbLocacao[[#This Row],[Data final]]&lt;&gt;"",tbLocacao[[#This Row],[Data final]]&lt;TODAY()),"Encerrado","Vigente"))</f>
        <v/>
      </c>
      <c r="O202" s="173"/>
      <c r="P20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0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02" s="115" t="str">
        <f ca="1">IF(tbLocacao[[#This Row],[Codigo locação]]="","",IFERROR(ROUNDDOWN(IF(tbLocacao[[#This Row],[Data final]]="",Q202,IF(TODAY()&lt;tbLocacao[[#This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02" s="115" t="str">
        <f>IF(tbLocacao[[#This Row],[Codigo locação]]="","",IFERROR(COUNTIF(tbAlugeis[Código locação],tbLocacao[[#This Row],[Codigo locação]])+tbLocacao[[#This Row],[Qtde já pago]],""))</f>
        <v/>
      </c>
      <c r="T202" s="115" t="str">
        <f>IF(tbLocacao[[#This Row],[Codigo locação]]="","",IFERROR(R202-S202,""))</f>
        <v/>
      </c>
      <c r="U202" s="128" t="str">
        <f>IF(tbLocacao[[#This Row],[Veículo]]="","",IF(tbLocacao[[#This Row],[Data final]]&lt;&gt;"","",IFERROR(ROW(),"")))</f>
        <v/>
      </c>
    </row>
    <row r="203" spans="2:21" ht="30" customHeight="1" x14ac:dyDescent="0.25">
      <c r="B203" s="168"/>
      <c r="C203" s="170"/>
      <c r="D203" s="170"/>
      <c r="E203" s="170"/>
      <c r="F203" s="170"/>
      <c r="G203" s="170"/>
      <c r="H203" s="170"/>
      <c r="I203" s="171"/>
      <c r="J203" s="171"/>
      <c r="K203" s="172"/>
      <c r="L203" s="172"/>
      <c r="M20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03" s="75" t="str">
        <f ca="1">IF(tbLocacao[[#This Row],[Codigo locação]]="","",IF(AND(tbLocacao[[#This Row],[Data final]]&lt;&gt;"",tbLocacao[[#This Row],[Data final]]&lt;TODAY()),"Encerrado","Vigente"))</f>
        <v/>
      </c>
      <c r="O203" s="173"/>
      <c r="P20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0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03" s="115" t="str">
        <f ca="1">IF(tbLocacao[[#This Row],[Codigo locação]]="","",IFERROR(ROUNDDOWN(IF(tbLocacao[[#This Row],[Data final]]="",Q203,IF(TODAY()&lt;tbLocacao[[#This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03" s="115" t="str">
        <f>IF(tbLocacao[[#This Row],[Codigo locação]]="","",IFERROR(COUNTIF(tbAlugeis[Código locação],tbLocacao[[#This Row],[Codigo locação]])+tbLocacao[[#This Row],[Qtde já pago]],""))</f>
        <v/>
      </c>
      <c r="T203" s="115" t="str">
        <f>IF(tbLocacao[[#This Row],[Codigo locação]]="","",IFERROR(R203-S203,""))</f>
        <v/>
      </c>
      <c r="U203" s="128" t="str">
        <f>IF(tbLocacao[[#This Row],[Veículo]]="","",IF(tbLocacao[[#This Row],[Data final]]&lt;&gt;"","",IFERROR(ROW(),"")))</f>
        <v/>
      </c>
    </row>
    <row r="204" spans="2:21" ht="30" customHeight="1" x14ac:dyDescent="0.25">
      <c r="B204" s="168"/>
      <c r="C204" s="170"/>
      <c r="D204" s="170"/>
      <c r="E204" s="170"/>
      <c r="F204" s="170"/>
      <c r="G204" s="170"/>
      <c r="H204" s="170"/>
      <c r="I204" s="171"/>
      <c r="J204" s="171"/>
      <c r="K204" s="172"/>
      <c r="L204" s="172"/>
      <c r="M20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04" s="75" t="str">
        <f ca="1">IF(tbLocacao[[#This Row],[Codigo locação]]="","",IF(AND(tbLocacao[[#This Row],[Data final]]&lt;&gt;"",tbLocacao[[#This Row],[Data final]]&lt;TODAY()),"Encerrado","Vigente"))</f>
        <v/>
      </c>
      <c r="O204" s="173"/>
      <c r="P20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0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04" s="115" t="str">
        <f ca="1">IF(tbLocacao[[#This Row],[Codigo locação]]="","",IFERROR(ROUNDDOWN(IF(tbLocacao[[#This Row],[Data final]]="",Q204,IF(TODAY()&lt;tbLocacao[[#This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04" s="115" t="str">
        <f>IF(tbLocacao[[#This Row],[Codigo locação]]="","",IFERROR(COUNTIF(tbAlugeis[Código locação],tbLocacao[[#This Row],[Codigo locação]])+tbLocacao[[#This Row],[Qtde já pago]],""))</f>
        <v/>
      </c>
      <c r="T204" s="115" t="str">
        <f>IF(tbLocacao[[#This Row],[Codigo locação]]="","",IFERROR(R204-S204,""))</f>
        <v/>
      </c>
      <c r="U204" s="128" t="str">
        <f>IF(tbLocacao[[#This Row],[Veículo]]="","",IF(tbLocacao[[#This Row],[Data final]]&lt;&gt;"","",IFERROR(ROW(),"")))</f>
        <v/>
      </c>
    </row>
    <row r="205" spans="2:21" ht="30" customHeight="1" x14ac:dyDescent="0.25">
      <c r="B205" s="168"/>
      <c r="C205" s="170"/>
      <c r="D205" s="170"/>
      <c r="E205" s="170"/>
      <c r="F205" s="170"/>
      <c r="G205" s="170"/>
      <c r="H205" s="170"/>
      <c r="I205" s="171"/>
      <c r="J205" s="171"/>
      <c r="K205" s="172"/>
      <c r="L205" s="172"/>
      <c r="M20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05" s="75" t="str">
        <f ca="1">IF(tbLocacao[[#This Row],[Codigo locação]]="","",IF(AND(tbLocacao[[#This Row],[Data final]]&lt;&gt;"",tbLocacao[[#This Row],[Data final]]&lt;TODAY()),"Encerrado","Vigente"))</f>
        <v/>
      </c>
      <c r="O205" s="173"/>
      <c r="P20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0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05" s="115" t="str">
        <f ca="1">IF(tbLocacao[[#This Row],[Codigo locação]]="","",IFERROR(ROUNDDOWN(IF(tbLocacao[[#This Row],[Data final]]="",Q205,IF(TODAY()&lt;tbLocacao[[#This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05" s="115" t="str">
        <f>IF(tbLocacao[[#This Row],[Codigo locação]]="","",IFERROR(COUNTIF(tbAlugeis[Código locação],tbLocacao[[#This Row],[Codigo locação]])+tbLocacao[[#This Row],[Qtde já pago]],""))</f>
        <v/>
      </c>
      <c r="T205" s="115" t="str">
        <f>IF(tbLocacao[[#This Row],[Codigo locação]]="","",IFERROR(R205-S205,""))</f>
        <v/>
      </c>
      <c r="U205" s="128" t="str">
        <f>IF(tbLocacao[[#This Row],[Veículo]]="","",IF(tbLocacao[[#This Row],[Data final]]&lt;&gt;"","",IFERROR(ROW(),"")))</f>
        <v/>
      </c>
    </row>
    <row r="206" spans="2:21" ht="30" customHeight="1" x14ac:dyDescent="0.25">
      <c r="B206" s="168"/>
      <c r="C206" s="170"/>
      <c r="D206" s="170"/>
      <c r="E206" s="170"/>
      <c r="F206" s="170"/>
      <c r="G206" s="170"/>
      <c r="H206" s="170"/>
      <c r="I206" s="171"/>
      <c r="J206" s="171"/>
      <c r="K206" s="172"/>
      <c r="L206" s="172"/>
      <c r="M20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06" s="75" t="str">
        <f ca="1">IF(tbLocacao[[#This Row],[Codigo locação]]="","",IF(AND(tbLocacao[[#This Row],[Data final]]&lt;&gt;"",tbLocacao[[#This Row],[Data final]]&lt;TODAY()),"Encerrado","Vigente"))</f>
        <v/>
      </c>
      <c r="O206" s="173"/>
      <c r="P20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0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06" s="115" t="str">
        <f ca="1">IF(tbLocacao[[#This Row],[Codigo locação]]="","",IFERROR(ROUNDDOWN(IF(tbLocacao[[#This Row],[Data final]]="",Q206,IF(TODAY()&lt;tbLocacao[[#This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06" s="115" t="str">
        <f>IF(tbLocacao[[#This Row],[Codigo locação]]="","",IFERROR(COUNTIF(tbAlugeis[Código locação],tbLocacao[[#This Row],[Codigo locação]])+tbLocacao[[#This Row],[Qtde já pago]],""))</f>
        <v/>
      </c>
      <c r="T206" s="115" t="str">
        <f>IF(tbLocacao[[#This Row],[Codigo locação]]="","",IFERROR(R206-S206,""))</f>
        <v/>
      </c>
      <c r="U206" s="128" t="str">
        <f>IF(tbLocacao[[#This Row],[Veículo]]="","",IF(tbLocacao[[#This Row],[Data final]]&lt;&gt;"","",IFERROR(ROW(),"")))</f>
        <v/>
      </c>
    </row>
    <row r="207" spans="2:21" ht="30" customHeight="1" x14ac:dyDescent="0.25">
      <c r="B207" s="168"/>
      <c r="C207" s="170"/>
      <c r="D207" s="170"/>
      <c r="E207" s="170"/>
      <c r="F207" s="170"/>
      <c r="G207" s="170"/>
      <c r="H207" s="170"/>
      <c r="I207" s="171"/>
      <c r="J207" s="171"/>
      <c r="K207" s="172"/>
      <c r="L207" s="172"/>
      <c r="M20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07" s="75" t="str">
        <f ca="1">IF(tbLocacao[[#This Row],[Codigo locação]]="","",IF(AND(tbLocacao[[#This Row],[Data final]]&lt;&gt;"",tbLocacao[[#This Row],[Data final]]&lt;TODAY()),"Encerrado","Vigente"))</f>
        <v/>
      </c>
      <c r="O207" s="173"/>
      <c r="P20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0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07" s="115" t="str">
        <f ca="1">IF(tbLocacao[[#This Row],[Codigo locação]]="","",IFERROR(ROUNDDOWN(IF(tbLocacao[[#This Row],[Data final]]="",Q207,IF(TODAY()&lt;tbLocacao[[#This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07" s="115" t="str">
        <f>IF(tbLocacao[[#This Row],[Codigo locação]]="","",IFERROR(COUNTIF(tbAlugeis[Código locação],tbLocacao[[#This Row],[Codigo locação]])+tbLocacao[[#This Row],[Qtde já pago]],""))</f>
        <v/>
      </c>
      <c r="T207" s="115" t="str">
        <f>IF(tbLocacao[[#This Row],[Codigo locação]]="","",IFERROR(R207-S207,""))</f>
        <v/>
      </c>
      <c r="U207" s="128" t="str">
        <f>IF(tbLocacao[[#This Row],[Veículo]]="","",IF(tbLocacao[[#This Row],[Data final]]&lt;&gt;"","",IFERROR(ROW(),"")))</f>
        <v/>
      </c>
    </row>
    <row r="208" spans="2:21" ht="30" customHeight="1" x14ac:dyDescent="0.25">
      <c r="B208" s="168"/>
      <c r="C208" s="170"/>
      <c r="D208" s="170"/>
      <c r="E208" s="170"/>
      <c r="F208" s="170"/>
      <c r="G208" s="170"/>
      <c r="H208" s="170"/>
      <c r="I208" s="171"/>
      <c r="J208" s="171"/>
      <c r="K208" s="172"/>
      <c r="L208" s="172"/>
      <c r="M20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08" s="75" t="str">
        <f ca="1">IF(tbLocacao[[#This Row],[Codigo locação]]="","",IF(AND(tbLocacao[[#This Row],[Data final]]&lt;&gt;"",tbLocacao[[#This Row],[Data final]]&lt;TODAY()),"Encerrado","Vigente"))</f>
        <v/>
      </c>
      <c r="O208" s="173"/>
      <c r="P20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0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08" s="115" t="str">
        <f ca="1">IF(tbLocacao[[#This Row],[Codigo locação]]="","",IFERROR(ROUNDDOWN(IF(tbLocacao[[#This Row],[Data final]]="",Q208,IF(TODAY()&lt;tbLocacao[[#This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08" s="115" t="str">
        <f>IF(tbLocacao[[#This Row],[Codigo locação]]="","",IFERROR(COUNTIF(tbAlugeis[Código locação],tbLocacao[[#This Row],[Codigo locação]])+tbLocacao[[#This Row],[Qtde já pago]],""))</f>
        <v/>
      </c>
      <c r="T208" s="115" t="str">
        <f>IF(tbLocacao[[#This Row],[Codigo locação]]="","",IFERROR(R208-S208,""))</f>
        <v/>
      </c>
      <c r="U208" s="128" t="str">
        <f>IF(tbLocacao[[#This Row],[Veículo]]="","",IF(tbLocacao[[#This Row],[Data final]]&lt;&gt;"","",IFERROR(ROW(),"")))</f>
        <v/>
      </c>
    </row>
    <row r="209" spans="2:21" ht="30" customHeight="1" x14ac:dyDescent="0.25">
      <c r="B209" s="168"/>
      <c r="C209" s="170"/>
      <c r="D209" s="170"/>
      <c r="E209" s="170"/>
      <c r="F209" s="170"/>
      <c r="G209" s="170"/>
      <c r="H209" s="170"/>
      <c r="I209" s="171"/>
      <c r="J209" s="171"/>
      <c r="K209" s="172"/>
      <c r="L209" s="172"/>
      <c r="M20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09" s="75" t="str">
        <f ca="1">IF(tbLocacao[[#This Row],[Codigo locação]]="","",IF(AND(tbLocacao[[#This Row],[Data final]]&lt;&gt;"",tbLocacao[[#This Row],[Data final]]&lt;TODAY()),"Encerrado","Vigente"))</f>
        <v/>
      </c>
      <c r="O209" s="173"/>
      <c r="P20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0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09" s="115" t="str">
        <f ca="1">IF(tbLocacao[[#This Row],[Codigo locação]]="","",IFERROR(ROUNDDOWN(IF(tbLocacao[[#This Row],[Data final]]="",Q209,IF(TODAY()&lt;tbLocacao[[#This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09" s="115" t="str">
        <f>IF(tbLocacao[[#This Row],[Codigo locação]]="","",IFERROR(COUNTIF(tbAlugeis[Código locação],tbLocacao[[#This Row],[Codigo locação]])+tbLocacao[[#This Row],[Qtde já pago]],""))</f>
        <v/>
      </c>
      <c r="T209" s="115" t="str">
        <f>IF(tbLocacao[[#This Row],[Codigo locação]]="","",IFERROR(R209-S209,""))</f>
        <v/>
      </c>
      <c r="U209" s="128" t="str">
        <f>IF(tbLocacao[[#This Row],[Veículo]]="","",IF(tbLocacao[[#This Row],[Data final]]&lt;&gt;"","",IFERROR(ROW(),"")))</f>
        <v/>
      </c>
    </row>
    <row r="210" spans="2:21" ht="30" customHeight="1" x14ac:dyDescent="0.25">
      <c r="B210" s="168"/>
      <c r="C210" s="170"/>
      <c r="D210" s="170"/>
      <c r="E210" s="170"/>
      <c r="F210" s="170"/>
      <c r="G210" s="170"/>
      <c r="H210" s="170"/>
      <c r="I210" s="171"/>
      <c r="J210" s="171"/>
      <c r="K210" s="172"/>
      <c r="L210" s="172"/>
      <c r="M21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10" s="75" t="str">
        <f ca="1">IF(tbLocacao[[#This Row],[Codigo locação]]="","",IF(AND(tbLocacao[[#This Row],[Data final]]&lt;&gt;"",tbLocacao[[#This Row],[Data final]]&lt;TODAY()),"Encerrado","Vigente"))</f>
        <v/>
      </c>
      <c r="O210" s="173"/>
      <c r="P21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1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10" s="115" t="str">
        <f ca="1">IF(tbLocacao[[#This Row],[Codigo locação]]="","",IFERROR(ROUNDDOWN(IF(tbLocacao[[#This Row],[Data final]]="",Q210,IF(TODAY()&lt;tbLocacao[[#This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10" s="115" t="str">
        <f>IF(tbLocacao[[#This Row],[Codigo locação]]="","",IFERROR(COUNTIF(tbAlugeis[Código locação],tbLocacao[[#This Row],[Codigo locação]])+tbLocacao[[#This Row],[Qtde já pago]],""))</f>
        <v/>
      </c>
      <c r="T210" s="115" t="str">
        <f>IF(tbLocacao[[#This Row],[Codigo locação]]="","",IFERROR(R210-S210,""))</f>
        <v/>
      </c>
      <c r="U210" s="128" t="str">
        <f>IF(tbLocacao[[#This Row],[Veículo]]="","",IF(tbLocacao[[#This Row],[Data final]]&lt;&gt;"","",IFERROR(ROW(),"")))</f>
        <v/>
      </c>
    </row>
    <row r="211" spans="2:21" ht="30" customHeight="1" x14ac:dyDescent="0.25">
      <c r="B211" s="168"/>
      <c r="C211" s="170"/>
      <c r="D211" s="170"/>
      <c r="E211" s="170"/>
      <c r="F211" s="170"/>
      <c r="G211" s="170"/>
      <c r="H211" s="170"/>
      <c r="I211" s="171"/>
      <c r="J211" s="171"/>
      <c r="K211" s="172"/>
      <c r="L211" s="172"/>
      <c r="M21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11" s="75" t="str">
        <f ca="1">IF(tbLocacao[[#This Row],[Codigo locação]]="","",IF(AND(tbLocacao[[#This Row],[Data final]]&lt;&gt;"",tbLocacao[[#This Row],[Data final]]&lt;TODAY()),"Encerrado","Vigente"))</f>
        <v/>
      </c>
      <c r="O211" s="173"/>
      <c r="P21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1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11" s="115" t="str">
        <f ca="1">IF(tbLocacao[[#This Row],[Codigo locação]]="","",IFERROR(ROUNDDOWN(IF(tbLocacao[[#This Row],[Data final]]="",Q211,IF(TODAY()&lt;tbLocacao[[#This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11" s="115" t="str">
        <f>IF(tbLocacao[[#This Row],[Codigo locação]]="","",IFERROR(COUNTIF(tbAlugeis[Código locação],tbLocacao[[#This Row],[Codigo locação]])+tbLocacao[[#This Row],[Qtde já pago]],""))</f>
        <v/>
      </c>
      <c r="T211" s="115" t="str">
        <f>IF(tbLocacao[[#This Row],[Codigo locação]]="","",IFERROR(R211-S211,""))</f>
        <v/>
      </c>
      <c r="U211" s="128" t="str">
        <f>IF(tbLocacao[[#This Row],[Veículo]]="","",IF(tbLocacao[[#This Row],[Data final]]&lt;&gt;"","",IFERROR(ROW(),"")))</f>
        <v/>
      </c>
    </row>
    <row r="212" spans="2:21" ht="30" customHeight="1" x14ac:dyDescent="0.25">
      <c r="B212" s="168"/>
      <c r="C212" s="170"/>
      <c r="D212" s="170"/>
      <c r="E212" s="170"/>
      <c r="F212" s="170"/>
      <c r="G212" s="170"/>
      <c r="H212" s="170"/>
      <c r="I212" s="171"/>
      <c r="J212" s="171"/>
      <c r="K212" s="172"/>
      <c r="L212" s="172"/>
      <c r="M21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12" s="75" t="str">
        <f ca="1">IF(tbLocacao[[#This Row],[Codigo locação]]="","",IF(AND(tbLocacao[[#This Row],[Data final]]&lt;&gt;"",tbLocacao[[#This Row],[Data final]]&lt;TODAY()),"Encerrado","Vigente"))</f>
        <v/>
      </c>
      <c r="O212" s="173"/>
      <c r="P21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1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12" s="115" t="str">
        <f ca="1">IF(tbLocacao[[#This Row],[Codigo locação]]="","",IFERROR(ROUNDDOWN(IF(tbLocacao[[#This Row],[Data final]]="",Q212,IF(TODAY()&lt;tbLocacao[[#This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12" s="115" t="str">
        <f>IF(tbLocacao[[#This Row],[Codigo locação]]="","",IFERROR(COUNTIF(tbAlugeis[Código locação],tbLocacao[[#This Row],[Codigo locação]])+tbLocacao[[#This Row],[Qtde já pago]],""))</f>
        <v/>
      </c>
      <c r="T212" s="115" t="str">
        <f>IF(tbLocacao[[#This Row],[Codigo locação]]="","",IFERROR(R212-S212,""))</f>
        <v/>
      </c>
      <c r="U212" s="128" t="str">
        <f>IF(tbLocacao[[#This Row],[Veículo]]="","",IF(tbLocacao[[#This Row],[Data final]]&lt;&gt;"","",IFERROR(ROW(),"")))</f>
        <v/>
      </c>
    </row>
    <row r="213" spans="2:21" ht="30" customHeight="1" x14ac:dyDescent="0.25">
      <c r="B213" s="168"/>
      <c r="C213" s="170"/>
      <c r="D213" s="170"/>
      <c r="E213" s="170"/>
      <c r="F213" s="170"/>
      <c r="G213" s="170"/>
      <c r="H213" s="170"/>
      <c r="I213" s="171"/>
      <c r="J213" s="171"/>
      <c r="K213" s="172"/>
      <c r="L213" s="172"/>
      <c r="M21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13" s="75" t="str">
        <f ca="1">IF(tbLocacao[[#This Row],[Codigo locação]]="","",IF(AND(tbLocacao[[#This Row],[Data final]]&lt;&gt;"",tbLocacao[[#This Row],[Data final]]&lt;TODAY()),"Encerrado","Vigente"))</f>
        <v/>
      </c>
      <c r="O213" s="173"/>
      <c r="P21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1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13" s="115" t="str">
        <f ca="1">IF(tbLocacao[[#This Row],[Codigo locação]]="","",IFERROR(ROUNDDOWN(IF(tbLocacao[[#This Row],[Data final]]="",Q213,IF(TODAY()&lt;tbLocacao[[#This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13" s="115" t="str">
        <f>IF(tbLocacao[[#This Row],[Codigo locação]]="","",IFERROR(COUNTIF(tbAlugeis[Código locação],tbLocacao[[#This Row],[Codigo locação]])+tbLocacao[[#This Row],[Qtde já pago]],""))</f>
        <v/>
      </c>
      <c r="T213" s="115" t="str">
        <f>IF(tbLocacao[[#This Row],[Codigo locação]]="","",IFERROR(R213-S213,""))</f>
        <v/>
      </c>
      <c r="U213" s="128" t="str">
        <f>IF(tbLocacao[[#This Row],[Veículo]]="","",IF(tbLocacao[[#This Row],[Data final]]&lt;&gt;"","",IFERROR(ROW(),"")))</f>
        <v/>
      </c>
    </row>
    <row r="214" spans="2:21" ht="30" customHeight="1" x14ac:dyDescent="0.25">
      <c r="B214" s="168"/>
      <c r="C214" s="170"/>
      <c r="D214" s="170"/>
      <c r="E214" s="170"/>
      <c r="F214" s="170"/>
      <c r="G214" s="170"/>
      <c r="H214" s="170"/>
      <c r="I214" s="171"/>
      <c r="J214" s="171"/>
      <c r="K214" s="172"/>
      <c r="L214" s="172"/>
      <c r="M21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14" s="75" t="str">
        <f ca="1">IF(tbLocacao[[#This Row],[Codigo locação]]="","",IF(AND(tbLocacao[[#This Row],[Data final]]&lt;&gt;"",tbLocacao[[#This Row],[Data final]]&lt;TODAY()),"Encerrado","Vigente"))</f>
        <v/>
      </c>
      <c r="O214" s="173"/>
      <c r="P21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1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14" s="115" t="str">
        <f ca="1">IF(tbLocacao[[#This Row],[Codigo locação]]="","",IFERROR(ROUNDDOWN(IF(tbLocacao[[#This Row],[Data final]]="",Q214,IF(TODAY()&lt;tbLocacao[[#This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14" s="115" t="str">
        <f>IF(tbLocacao[[#This Row],[Codigo locação]]="","",IFERROR(COUNTIF(tbAlugeis[Código locação],tbLocacao[[#This Row],[Codigo locação]])+tbLocacao[[#This Row],[Qtde já pago]],""))</f>
        <v/>
      </c>
      <c r="T214" s="115" t="str">
        <f>IF(tbLocacao[[#This Row],[Codigo locação]]="","",IFERROR(R214-S214,""))</f>
        <v/>
      </c>
      <c r="U214" s="128" t="str">
        <f>IF(tbLocacao[[#This Row],[Veículo]]="","",IF(tbLocacao[[#This Row],[Data final]]&lt;&gt;"","",IFERROR(ROW(),"")))</f>
        <v/>
      </c>
    </row>
    <row r="215" spans="2:21" ht="30" customHeight="1" x14ac:dyDescent="0.25">
      <c r="B215" s="168"/>
      <c r="C215" s="170"/>
      <c r="D215" s="170"/>
      <c r="E215" s="170"/>
      <c r="F215" s="170"/>
      <c r="G215" s="170"/>
      <c r="H215" s="170"/>
      <c r="I215" s="171"/>
      <c r="J215" s="171"/>
      <c r="K215" s="172"/>
      <c r="L215" s="172"/>
      <c r="M21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15" s="75" t="str">
        <f ca="1">IF(tbLocacao[[#This Row],[Codigo locação]]="","",IF(AND(tbLocacao[[#This Row],[Data final]]&lt;&gt;"",tbLocacao[[#This Row],[Data final]]&lt;TODAY()),"Encerrado","Vigente"))</f>
        <v/>
      </c>
      <c r="O215" s="173"/>
      <c r="P21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1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15" s="115" t="str">
        <f ca="1">IF(tbLocacao[[#This Row],[Codigo locação]]="","",IFERROR(ROUNDDOWN(IF(tbLocacao[[#This Row],[Data final]]="",Q215,IF(TODAY()&lt;tbLocacao[[#This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15" s="115" t="str">
        <f>IF(tbLocacao[[#This Row],[Codigo locação]]="","",IFERROR(COUNTIF(tbAlugeis[Código locação],tbLocacao[[#This Row],[Codigo locação]])+tbLocacao[[#This Row],[Qtde já pago]],""))</f>
        <v/>
      </c>
      <c r="T215" s="115" t="str">
        <f>IF(tbLocacao[[#This Row],[Codigo locação]]="","",IFERROR(R215-S215,""))</f>
        <v/>
      </c>
      <c r="U215" s="128" t="str">
        <f>IF(tbLocacao[[#This Row],[Veículo]]="","",IF(tbLocacao[[#This Row],[Data final]]&lt;&gt;"","",IFERROR(ROW(),"")))</f>
        <v/>
      </c>
    </row>
    <row r="216" spans="2:21" ht="30" customHeight="1" x14ac:dyDescent="0.25">
      <c r="B216" s="168"/>
      <c r="C216" s="170"/>
      <c r="D216" s="170"/>
      <c r="E216" s="170"/>
      <c r="F216" s="170"/>
      <c r="G216" s="170"/>
      <c r="H216" s="170"/>
      <c r="I216" s="171"/>
      <c r="J216" s="171"/>
      <c r="K216" s="172"/>
      <c r="L216" s="172"/>
      <c r="M21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16" s="75" t="str">
        <f ca="1">IF(tbLocacao[[#This Row],[Codigo locação]]="","",IF(AND(tbLocacao[[#This Row],[Data final]]&lt;&gt;"",tbLocacao[[#This Row],[Data final]]&lt;TODAY()),"Encerrado","Vigente"))</f>
        <v/>
      </c>
      <c r="O216" s="173"/>
      <c r="P21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1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16" s="115" t="str">
        <f ca="1">IF(tbLocacao[[#This Row],[Codigo locação]]="","",IFERROR(ROUNDDOWN(IF(tbLocacao[[#This Row],[Data final]]="",Q216,IF(TODAY()&lt;tbLocacao[[#This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16" s="115" t="str">
        <f>IF(tbLocacao[[#This Row],[Codigo locação]]="","",IFERROR(COUNTIF(tbAlugeis[Código locação],tbLocacao[[#This Row],[Codigo locação]])+tbLocacao[[#This Row],[Qtde já pago]],""))</f>
        <v/>
      </c>
      <c r="T216" s="115" t="str">
        <f>IF(tbLocacao[[#This Row],[Codigo locação]]="","",IFERROR(R216-S216,""))</f>
        <v/>
      </c>
      <c r="U216" s="128" t="str">
        <f>IF(tbLocacao[[#This Row],[Veículo]]="","",IF(tbLocacao[[#This Row],[Data final]]&lt;&gt;"","",IFERROR(ROW(),"")))</f>
        <v/>
      </c>
    </row>
    <row r="217" spans="2:21" ht="30" customHeight="1" x14ac:dyDescent="0.25">
      <c r="B217" s="168"/>
      <c r="C217" s="170"/>
      <c r="D217" s="170"/>
      <c r="E217" s="170"/>
      <c r="F217" s="170"/>
      <c r="G217" s="170"/>
      <c r="H217" s="170"/>
      <c r="I217" s="171"/>
      <c r="J217" s="171"/>
      <c r="K217" s="172"/>
      <c r="L217" s="172"/>
      <c r="M21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17" s="75" t="str">
        <f ca="1">IF(tbLocacao[[#This Row],[Codigo locação]]="","",IF(AND(tbLocacao[[#This Row],[Data final]]&lt;&gt;"",tbLocacao[[#This Row],[Data final]]&lt;TODAY()),"Encerrado","Vigente"))</f>
        <v/>
      </c>
      <c r="O217" s="173"/>
      <c r="P21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1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17" s="115" t="str">
        <f ca="1">IF(tbLocacao[[#This Row],[Codigo locação]]="","",IFERROR(ROUNDDOWN(IF(tbLocacao[[#This Row],[Data final]]="",Q217,IF(TODAY()&lt;tbLocacao[[#This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17" s="115" t="str">
        <f>IF(tbLocacao[[#This Row],[Codigo locação]]="","",IFERROR(COUNTIF(tbAlugeis[Código locação],tbLocacao[[#This Row],[Codigo locação]])+tbLocacao[[#This Row],[Qtde já pago]],""))</f>
        <v/>
      </c>
      <c r="T217" s="115" t="str">
        <f>IF(tbLocacao[[#This Row],[Codigo locação]]="","",IFERROR(R217-S217,""))</f>
        <v/>
      </c>
      <c r="U217" s="128" t="str">
        <f>IF(tbLocacao[[#This Row],[Veículo]]="","",IF(tbLocacao[[#This Row],[Data final]]&lt;&gt;"","",IFERROR(ROW(),"")))</f>
        <v/>
      </c>
    </row>
    <row r="218" spans="2:21" ht="30" customHeight="1" x14ac:dyDescent="0.25">
      <c r="B218" s="168"/>
      <c r="C218" s="170"/>
      <c r="D218" s="170"/>
      <c r="E218" s="170"/>
      <c r="F218" s="170"/>
      <c r="G218" s="170"/>
      <c r="H218" s="170"/>
      <c r="I218" s="171"/>
      <c r="J218" s="171"/>
      <c r="K218" s="172"/>
      <c r="L218" s="172"/>
      <c r="M21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18" s="75" t="str">
        <f ca="1">IF(tbLocacao[[#This Row],[Codigo locação]]="","",IF(AND(tbLocacao[[#This Row],[Data final]]&lt;&gt;"",tbLocacao[[#This Row],[Data final]]&lt;TODAY()),"Encerrado","Vigente"))</f>
        <v/>
      </c>
      <c r="O218" s="173"/>
      <c r="P21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1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18" s="115" t="str">
        <f ca="1">IF(tbLocacao[[#This Row],[Codigo locação]]="","",IFERROR(ROUNDDOWN(IF(tbLocacao[[#This Row],[Data final]]="",Q218,IF(TODAY()&lt;tbLocacao[[#This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18" s="115" t="str">
        <f>IF(tbLocacao[[#This Row],[Codigo locação]]="","",IFERROR(COUNTIF(tbAlugeis[Código locação],tbLocacao[[#This Row],[Codigo locação]])+tbLocacao[[#This Row],[Qtde já pago]],""))</f>
        <v/>
      </c>
      <c r="T218" s="115" t="str">
        <f>IF(tbLocacao[[#This Row],[Codigo locação]]="","",IFERROR(R218-S218,""))</f>
        <v/>
      </c>
      <c r="U218" s="128" t="str">
        <f>IF(tbLocacao[[#This Row],[Veículo]]="","",IF(tbLocacao[[#This Row],[Data final]]&lt;&gt;"","",IFERROR(ROW(),"")))</f>
        <v/>
      </c>
    </row>
    <row r="219" spans="2:21" ht="30" customHeight="1" x14ac:dyDescent="0.25">
      <c r="B219" s="168"/>
      <c r="C219" s="170"/>
      <c r="D219" s="170"/>
      <c r="E219" s="170"/>
      <c r="F219" s="170"/>
      <c r="G219" s="170"/>
      <c r="H219" s="170"/>
      <c r="I219" s="171"/>
      <c r="J219" s="171"/>
      <c r="K219" s="172"/>
      <c r="L219" s="172"/>
      <c r="M21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19" s="75" t="str">
        <f ca="1">IF(tbLocacao[[#This Row],[Codigo locação]]="","",IF(AND(tbLocacao[[#This Row],[Data final]]&lt;&gt;"",tbLocacao[[#This Row],[Data final]]&lt;TODAY()),"Encerrado","Vigente"))</f>
        <v/>
      </c>
      <c r="O219" s="173"/>
      <c r="P21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1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19" s="115" t="str">
        <f ca="1">IF(tbLocacao[[#This Row],[Codigo locação]]="","",IFERROR(ROUNDDOWN(IF(tbLocacao[[#This Row],[Data final]]="",Q219,IF(TODAY()&lt;tbLocacao[[#This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19" s="115" t="str">
        <f>IF(tbLocacao[[#This Row],[Codigo locação]]="","",IFERROR(COUNTIF(tbAlugeis[Código locação],tbLocacao[[#This Row],[Codigo locação]])+tbLocacao[[#This Row],[Qtde já pago]],""))</f>
        <v/>
      </c>
      <c r="T219" s="115" t="str">
        <f>IF(tbLocacao[[#This Row],[Codigo locação]]="","",IFERROR(R219-S219,""))</f>
        <v/>
      </c>
      <c r="U219" s="128" t="str">
        <f>IF(tbLocacao[[#This Row],[Veículo]]="","",IF(tbLocacao[[#This Row],[Data final]]&lt;&gt;"","",IFERROR(ROW(),"")))</f>
        <v/>
      </c>
    </row>
    <row r="220" spans="2:21" ht="30" customHeight="1" x14ac:dyDescent="0.25">
      <c r="B220" s="168"/>
      <c r="C220" s="170"/>
      <c r="D220" s="170"/>
      <c r="E220" s="170"/>
      <c r="F220" s="170"/>
      <c r="G220" s="170"/>
      <c r="H220" s="170"/>
      <c r="I220" s="171"/>
      <c r="J220" s="171"/>
      <c r="K220" s="172"/>
      <c r="L220" s="172"/>
      <c r="M22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20" s="75" t="str">
        <f ca="1">IF(tbLocacao[[#This Row],[Codigo locação]]="","",IF(AND(tbLocacao[[#This Row],[Data final]]&lt;&gt;"",tbLocacao[[#This Row],[Data final]]&lt;TODAY()),"Encerrado","Vigente"))</f>
        <v/>
      </c>
      <c r="O220" s="173"/>
      <c r="P22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2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20" s="115" t="str">
        <f ca="1">IF(tbLocacao[[#This Row],[Codigo locação]]="","",IFERROR(ROUNDDOWN(IF(tbLocacao[[#This Row],[Data final]]="",Q220,IF(TODAY()&lt;tbLocacao[[#This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20" s="115" t="str">
        <f>IF(tbLocacao[[#This Row],[Codigo locação]]="","",IFERROR(COUNTIF(tbAlugeis[Código locação],tbLocacao[[#This Row],[Codigo locação]])+tbLocacao[[#This Row],[Qtde já pago]],""))</f>
        <v/>
      </c>
      <c r="T220" s="115" t="str">
        <f>IF(tbLocacao[[#This Row],[Codigo locação]]="","",IFERROR(R220-S220,""))</f>
        <v/>
      </c>
      <c r="U220" s="128" t="str">
        <f>IF(tbLocacao[[#This Row],[Veículo]]="","",IF(tbLocacao[[#This Row],[Data final]]&lt;&gt;"","",IFERROR(ROW(),"")))</f>
        <v/>
      </c>
    </row>
    <row r="221" spans="2:21" ht="30" customHeight="1" x14ac:dyDescent="0.25">
      <c r="B221" s="168"/>
      <c r="C221" s="170"/>
      <c r="D221" s="170"/>
      <c r="E221" s="170"/>
      <c r="F221" s="170"/>
      <c r="G221" s="170"/>
      <c r="H221" s="170"/>
      <c r="I221" s="171"/>
      <c r="J221" s="171"/>
      <c r="K221" s="172"/>
      <c r="L221" s="172"/>
      <c r="M22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21" s="75" t="str">
        <f ca="1">IF(tbLocacao[[#This Row],[Codigo locação]]="","",IF(AND(tbLocacao[[#This Row],[Data final]]&lt;&gt;"",tbLocacao[[#This Row],[Data final]]&lt;TODAY()),"Encerrado","Vigente"))</f>
        <v/>
      </c>
      <c r="O221" s="173"/>
      <c r="P22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2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21" s="115" t="str">
        <f ca="1">IF(tbLocacao[[#This Row],[Codigo locação]]="","",IFERROR(ROUNDDOWN(IF(tbLocacao[[#This Row],[Data final]]="",Q221,IF(TODAY()&lt;tbLocacao[[#This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21" s="115" t="str">
        <f>IF(tbLocacao[[#This Row],[Codigo locação]]="","",IFERROR(COUNTIF(tbAlugeis[Código locação],tbLocacao[[#This Row],[Codigo locação]])+tbLocacao[[#This Row],[Qtde já pago]],""))</f>
        <v/>
      </c>
      <c r="T221" s="115" t="str">
        <f>IF(tbLocacao[[#This Row],[Codigo locação]]="","",IFERROR(R221-S221,""))</f>
        <v/>
      </c>
      <c r="U221" s="128" t="str">
        <f>IF(tbLocacao[[#This Row],[Veículo]]="","",IF(tbLocacao[[#This Row],[Data final]]&lt;&gt;"","",IFERROR(ROW(),"")))</f>
        <v/>
      </c>
    </row>
    <row r="222" spans="2:21" ht="30" customHeight="1" x14ac:dyDescent="0.25">
      <c r="B222" s="168"/>
      <c r="C222" s="170"/>
      <c r="D222" s="170"/>
      <c r="E222" s="170"/>
      <c r="F222" s="170"/>
      <c r="G222" s="170"/>
      <c r="H222" s="170"/>
      <c r="I222" s="171"/>
      <c r="J222" s="171"/>
      <c r="K222" s="172"/>
      <c r="L222" s="172"/>
      <c r="M22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22" s="75" t="str">
        <f ca="1">IF(tbLocacao[[#This Row],[Codigo locação]]="","",IF(AND(tbLocacao[[#This Row],[Data final]]&lt;&gt;"",tbLocacao[[#This Row],[Data final]]&lt;TODAY()),"Encerrado","Vigente"))</f>
        <v/>
      </c>
      <c r="O222" s="173"/>
      <c r="P22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2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22" s="115" t="str">
        <f ca="1">IF(tbLocacao[[#This Row],[Codigo locação]]="","",IFERROR(ROUNDDOWN(IF(tbLocacao[[#This Row],[Data final]]="",Q222,IF(TODAY()&lt;tbLocacao[[#This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22" s="115" t="str">
        <f>IF(tbLocacao[[#This Row],[Codigo locação]]="","",IFERROR(COUNTIF(tbAlugeis[Código locação],tbLocacao[[#This Row],[Codigo locação]])+tbLocacao[[#This Row],[Qtde já pago]],""))</f>
        <v/>
      </c>
      <c r="T222" s="115" t="str">
        <f>IF(tbLocacao[[#This Row],[Codigo locação]]="","",IFERROR(R222-S222,""))</f>
        <v/>
      </c>
      <c r="U222" s="128" t="str">
        <f>IF(tbLocacao[[#This Row],[Veículo]]="","",IF(tbLocacao[[#This Row],[Data final]]&lt;&gt;"","",IFERROR(ROW(),"")))</f>
        <v/>
      </c>
    </row>
    <row r="223" spans="2:21" ht="30" customHeight="1" x14ac:dyDescent="0.25">
      <c r="B223" s="168"/>
      <c r="C223" s="170"/>
      <c r="D223" s="170"/>
      <c r="E223" s="170"/>
      <c r="F223" s="170"/>
      <c r="G223" s="170"/>
      <c r="H223" s="170"/>
      <c r="I223" s="171"/>
      <c r="J223" s="171"/>
      <c r="K223" s="172"/>
      <c r="L223" s="172"/>
      <c r="M22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23" s="75" t="str">
        <f ca="1">IF(tbLocacao[[#This Row],[Codigo locação]]="","",IF(AND(tbLocacao[[#This Row],[Data final]]&lt;&gt;"",tbLocacao[[#This Row],[Data final]]&lt;TODAY()),"Encerrado","Vigente"))</f>
        <v/>
      </c>
      <c r="O223" s="173"/>
      <c r="P22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2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23" s="115" t="str">
        <f ca="1">IF(tbLocacao[[#This Row],[Codigo locação]]="","",IFERROR(ROUNDDOWN(IF(tbLocacao[[#This Row],[Data final]]="",Q223,IF(TODAY()&lt;tbLocacao[[#This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23" s="115" t="str">
        <f>IF(tbLocacao[[#This Row],[Codigo locação]]="","",IFERROR(COUNTIF(tbAlugeis[Código locação],tbLocacao[[#This Row],[Codigo locação]])+tbLocacao[[#This Row],[Qtde já pago]],""))</f>
        <v/>
      </c>
      <c r="T223" s="115" t="str">
        <f>IF(tbLocacao[[#This Row],[Codigo locação]]="","",IFERROR(R223-S223,""))</f>
        <v/>
      </c>
      <c r="U223" s="128" t="str">
        <f>IF(tbLocacao[[#This Row],[Veículo]]="","",IF(tbLocacao[[#This Row],[Data final]]&lt;&gt;"","",IFERROR(ROW(),"")))</f>
        <v/>
      </c>
    </row>
    <row r="224" spans="2:21" ht="30" customHeight="1" x14ac:dyDescent="0.25">
      <c r="B224" s="168"/>
      <c r="C224" s="170"/>
      <c r="D224" s="170"/>
      <c r="E224" s="170"/>
      <c r="F224" s="170"/>
      <c r="G224" s="170"/>
      <c r="H224" s="170"/>
      <c r="I224" s="171"/>
      <c r="J224" s="171"/>
      <c r="K224" s="172"/>
      <c r="L224" s="172"/>
      <c r="M22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24" s="75" t="str">
        <f ca="1">IF(tbLocacao[[#This Row],[Codigo locação]]="","",IF(AND(tbLocacao[[#This Row],[Data final]]&lt;&gt;"",tbLocacao[[#This Row],[Data final]]&lt;TODAY()),"Encerrado","Vigente"))</f>
        <v/>
      </c>
      <c r="O224" s="173"/>
      <c r="P22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2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24" s="115" t="str">
        <f ca="1">IF(tbLocacao[[#This Row],[Codigo locação]]="","",IFERROR(ROUNDDOWN(IF(tbLocacao[[#This Row],[Data final]]="",Q224,IF(TODAY()&lt;tbLocacao[[#This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24" s="115" t="str">
        <f>IF(tbLocacao[[#This Row],[Codigo locação]]="","",IFERROR(COUNTIF(tbAlugeis[Código locação],tbLocacao[[#This Row],[Codigo locação]])+tbLocacao[[#This Row],[Qtde já pago]],""))</f>
        <v/>
      </c>
      <c r="T224" s="115" t="str">
        <f>IF(tbLocacao[[#This Row],[Codigo locação]]="","",IFERROR(R224-S224,""))</f>
        <v/>
      </c>
      <c r="U224" s="128" t="str">
        <f>IF(tbLocacao[[#This Row],[Veículo]]="","",IF(tbLocacao[[#This Row],[Data final]]&lt;&gt;"","",IFERROR(ROW(),"")))</f>
        <v/>
      </c>
    </row>
    <row r="225" spans="2:21" ht="30" customHeight="1" x14ac:dyDescent="0.25">
      <c r="B225" s="168"/>
      <c r="C225" s="170"/>
      <c r="D225" s="170"/>
      <c r="E225" s="170"/>
      <c r="F225" s="170"/>
      <c r="G225" s="170"/>
      <c r="H225" s="170"/>
      <c r="I225" s="171"/>
      <c r="J225" s="171"/>
      <c r="K225" s="172"/>
      <c r="L225" s="172"/>
      <c r="M22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25" s="75" t="str">
        <f ca="1">IF(tbLocacao[[#This Row],[Codigo locação]]="","",IF(AND(tbLocacao[[#This Row],[Data final]]&lt;&gt;"",tbLocacao[[#This Row],[Data final]]&lt;TODAY()),"Encerrado","Vigente"))</f>
        <v/>
      </c>
      <c r="O225" s="173"/>
      <c r="P22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2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25" s="115" t="str">
        <f ca="1">IF(tbLocacao[[#This Row],[Codigo locação]]="","",IFERROR(ROUNDDOWN(IF(tbLocacao[[#This Row],[Data final]]="",Q225,IF(TODAY()&lt;tbLocacao[[#This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25" s="115" t="str">
        <f>IF(tbLocacao[[#This Row],[Codigo locação]]="","",IFERROR(COUNTIF(tbAlugeis[Código locação],tbLocacao[[#This Row],[Codigo locação]])+tbLocacao[[#This Row],[Qtde já pago]],""))</f>
        <v/>
      </c>
      <c r="T225" s="115" t="str">
        <f>IF(tbLocacao[[#This Row],[Codigo locação]]="","",IFERROR(R225-S225,""))</f>
        <v/>
      </c>
      <c r="U225" s="128" t="str">
        <f>IF(tbLocacao[[#This Row],[Veículo]]="","",IF(tbLocacao[[#This Row],[Data final]]&lt;&gt;"","",IFERROR(ROW(),"")))</f>
        <v/>
      </c>
    </row>
    <row r="226" spans="2:21" ht="30" customHeight="1" x14ac:dyDescent="0.25">
      <c r="B226" s="168"/>
      <c r="C226" s="170"/>
      <c r="D226" s="170"/>
      <c r="E226" s="170"/>
      <c r="F226" s="170"/>
      <c r="G226" s="170"/>
      <c r="H226" s="170"/>
      <c r="I226" s="171"/>
      <c r="J226" s="171"/>
      <c r="K226" s="172"/>
      <c r="L226" s="172"/>
      <c r="M22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26" s="75" t="str">
        <f ca="1">IF(tbLocacao[[#This Row],[Codigo locação]]="","",IF(AND(tbLocacao[[#This Row],[Data final]]&lt;&gt;"",tbLocacao[[#This Row],[Data final]]&lt;TODAY()),"Encerrado","Vigente"))</f>
        <v/>
      </c>
      <c r="O226" s="173"/>
      <c r="P22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2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26" s="115" t="str">
        <f ca="1">IF(tbLocacao[[#This Row],[Codigo locação]]="","",IFERROR(ROUNDDOWN(IF(tbLocacao[[#This Row],[Data final]]="",Q226,IF(TODAY()&lt;tbLocacao[[#This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26" s="115" t="str">
        <f>IF(tbLocacao[[#This Row],[Codigo locação]]="","",IFERROR(COUNTIF(tbAlugeis[Código locação],tbLocacao[[#This Row],[Codigo locação]])+tbLocacao[[#This Row],[Qtde já pago]],""))</f>
        <v/>
      </c>
      <c r="T226" s="115" t="str">
        <f>IF(tbLocacao[[#This Row],[Codigo locação]]="","",IFERROR(R226-S226,""))</f>
        <v/>
      </c>
      <c r="U226" s="128" t="str">
        <f>IF(tbLocacao[[#This Row],[Veículo]]="","",IF(tbLocacao[[#This Row],[Data final]]&lt;&gt;"","",IFERROR(ROW(),"")))</f>
        <v/>
      </c>
    </row>
    <row r="227" spans="2:21" ht="30" customHeight="1" x14ac:dyDescent="0.25">
      <c r="B227" s="168"/>
      <c r="C227" s="170"/>
      <c r="D227" s="170"/>
      <c r="E227" s="170"/>
      <c r="F227" s="170"/>
      <c r="G227" s="170"/>
      <c r="H227" s="170"/>
      <c r="I227" s="171"/>
      <c r="J227" s="171"/>
      <c r="K227" s="172"/>
      <c r="L227" s="172"/>
      <c r="M22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27" s="75" t="str">
        <f ca="1">IF(tbLocacao[[#This Row],[Codigo locação]]="","",IF(AND(tbLocacao[[#This Row],[Data final]]&lt;&gt;"",tbLocacao[[#This Row],[Data final]]&lt;TODAY()),"Encerrado","Vigente"))</f>
        <v/>
      </c>
      <c r="O227" s="173"/>
      <c r="P22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2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27" s="115" t="str">
        <f ca="1">IF(tbLocacao[[#This Row],[Codigo locação]]="","",IFERROR(ROUNDDOWN(IF(tbLocacao[[#This Row],[Data final]]="",Q227,IF(TODAY()&lt;tbLocacao[[#This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27" s="115" t="str">
        <f>IF(tbLocacao[[#This Row],[Codigo locação]]="","",IFERROR(COUNTIF(tbAlugeis[Código locação],tbLocacao[[#This Row],[Codigo locação]])+tbLocacao[[#This Row],[Qtde já pago]],""))</f>
        <v/>
      </c>
      <c r="T227" s="115" t="str">
        <f>IF(tbLocacao[[#This Row],[Codigo locação]]="","",IFERROR(R227-S227,""))</f>
        <v/>
      </c>
      <c r="U227" s="128" t="str">
        <f>IF(tbLocacao[[#This Row],[Veículo]]="","",IF(tbLocacao[[#This Row],[Data final]]&lt;&gt;"","",IFERROR(ROW(),"")))</f>
        <v/>
      </c>
    </row>
    <row r="228" spans="2:21" ht="30" customHeight="1" x14ac:dyDescent="0.25">
      <c r="B228" s="168"/>
      <c r="C228" s="170"/>
      <c r="D228" s="170"/>
      <c r="E228" s="170"/>
      <c r="F228" s="170"/>
      <c r="G228" s="170"/>
      <c r="H228" s="170"/>
      <c r="I228" s="171"/>
      <c r="J228" s="171"/>
      <c r="K228" s="172"/>
      <c r="L228" s="172"/>
      <c r="M22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28" s="75" t="str">
        <f ca="1">IF(tbLocacao[[#This Row],[Codigo locação]]="","",IF(AND(tbLocacao[[#This Row],[Data final]]&lt;&gt;"",tbLocacao[[#This Row],[Data final]]&lt;TODAY()),"Encerrado","Vigente"))</f>
        <v/>
      </c>
      <c r="O228" s="173"/>
      <c r="P22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2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28" s="115" t="str">
        <f ca="1">IF(tbLocacao[[#This Row],[Codigo locação]]="","",IFERROR(ROUNDDOWN(IF(tbLocacao[[#This Row],[Data final]]="",Q228,IF(TODAY()&lt;tbLocacao[[#This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28" s="115" t="str">
        <f>IF(tbLocacao[[#This Row],[Codigo locação]]="","",IFERROR(COUNTIF(tbAlugeis[Código locação],tbLocacao[[#This Row],[Codigo locação]])+tbLocacao[[#This Row],[Qtde já pago]],""))</f>
        <v/>
      </c>
      <c r="T228" s="115" t="str">
        <f>IF(tbLocacao[[#This Row],[Codigo locação]]="","",IFERROR(R228-S228,""))</f>
        <v/>
      </c>
      <c r="U228" s="128" t="str">
        <f>IF(tbLocacao[[#This Row],[Veículo]]="","",IF(tbLocacao[[#This Row],[Data final]]&lt;&gt;"","",IFERROR(ROW(),"")))</f>
        <v/>
      </c>
    </row>
    <row r="229" spans="2:21" ht="30" customHeight="1" x14ac:dyDescent="0.25">
      <c r="B229" s="168"/>
      <c r="C229" s="170"/>
      <c r="D229" s="170"/>
      <c r="E229" s="170"/>
      <c r="F229" s="170"/>
      <c r="G229" s="170"/>
      <c r="H229" s="170"/>
      <c r="I229" s="171"/>
      <c r="J229" s="171"/>
      <c r="K229" s="172"/>
      <c r="L229" s="172"/>
      <c r="M22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29" s="75" t="str">
        <f ca="1">IF(tbLocacao[[#This Row],[Codigo locação]]="","",IF(AND(tbLocacao[[#This Row],[Data final]]&lt;&gt;"",tbLocacao[[#This Row],[Data final]]&lt;TODAY()),"Encerrado","Vigente"))</f>
        <v/>
      </c>
      <c r="O229" s="173"/>
      <c r="P22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2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29" s="115" t="str">
        <f ca="1">IF(tbLocacao[[#This Row],[Codigo locação]]="","",IFERROR(ROUNDDOWN(IF(tbLocacao[[#This Row],[Data final]]="",Q229,IF(TODAY()&lt;tbLocacao[[#This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29" s="115" t="str">
        <f>IF(tbLocacao[[#This Row],[Codigo locação]]="","",IFERROR(COUNTIF(tbAlugeis[Código locação],tbLocacao[[#This Row],[Codigo locação]])+tbLocacao[[#This Row],[Qtde já pago]],""))</f>
        <v/>
      </c>
      <c r="T229" s="115" t="str">
        <f>IF(tbLocacao[[#This Row],[Codigo locação]]="","",IFERROR(R229-S229,""))</f>
        <v/>
      </c>
      <c r="U229" s="128" t="str">
        <f>IF(tbLocacao[[#This Row],[Veículo]]="","",IF(tbLocacao[[#This Row],[Data final]]&lt;&gt;"","",IFERROR(ROW(),"")))</f>
        <v/>
      </c>
    </row>
    <row r="230" spans="2:21" ht="30" customHeight="1" x14ac:dyDescent="0.25">
      <c r="B230" s="168"/>
      <c r="C230" s="170"/>
      <c r="D230" s="170"/>
      <c r="E230" s="170"/>
      <c r="F230" s="170"/>
      <c r="G230" s="170"/>
      <c r="H230" s="170"/>
      <c r="I230" s="171"/>
      <c r="J230" s="171"/>
      <c r="K230" s="172"/>
      <c r="L230" s="172"/>
      <c r="M23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30" s="75" t="str">
        <f ca="1">IF(tbLocacao[[#This Row],[Codigo locação]]="","",IF(AND(tbLocacao[[#This Row],[Data final]]&lt;&gt;"",tbLocacao[[#This Row],[Data final]]&lt;TODAY()),"Encerrado","Vigente"))</f>
        <v/>
      </c>
      <c r="O230" s="173"/>
      <c r="P23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3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30" s="115" t="str">
        <f ca="1">IF(tbLocacao[[#This Row],[Codigo locação]]="","",IFERROR(ROUNDDOWN(IF(tbLocacao[[#This Row],[Data final]]="",Q230,IF(TODAY()&lt;tbLocacao[[#This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30" s="115" t="str">
        <f>IF(tbLocacao[[#This Row],[Codigo locação]]="","",IFERROR(COUNTIF(tbAlugeis[Código locação],tbLocacao[[#This Row],[Codigo locação]])+tbLocacao[[#This Row],[Qtde já pago]],""))</f>
        <v/>
      </c>
      <c r="T230" s="115" t="str">
        <f>IF(tbLocacao[[#This Row],[Codigo locação]]="","",IFERROR(R230-S230,""))</f>
        <v/>
      </c>
      <c r="U230" s="128" t="str">
        <f>IF(tbLocacao[[#This Row],[Veículo]]="","",IF(tbLocacao[[#This Row],[Data final]]&lt;&gt;"","",IFERROR(ROW(),"")))</f>
        <v/>
      </c>
    </row>
    <row r="231" spans="2:21" ht="30" customHeight="1" x14ac:dyDescent="0.25">
      <c r="B231" s="168"/>
      <c r="C231" s="170"/>
      <c r="D231" s="170"/>
      <c r="E231" s="170"/>
      <c r="F231" s="170"/>
      <c r="G231" s="170"/>
      <c r="H231" s="170"/>
      <c r="I231" s="171"/>
      <c r="J231" s="171"/>
      <c r="K231" s="172"/>
      <c r="L231" s="172"/>
      <c r="M23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31" s="75" t="str">
        <f ca="1">IF(tbLocacao[[#This Row],[Codigo locação]]="","",IF(AND(tbLocacao[[#This Row],[Data final]]&lt;&gt;"",tbLocacao[[#This Row],[Data final]]&lt;TODAY()),"Encerrado","Vigente"))</f>
        <v/>
      </c>
      <c r="O231" s="173"/>
      <c r="P23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3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31" s="115" t="str">
        <f ca="1">IF(tbLocacao[[#This Row],[Codigo locação]]="","",IFERROR(ROUNDDOWN(IF(tbLocacao[[#This Row],[Data final]]="",Q231,IF(TODAY()&lt;tbLocacao[[#This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31" s="115" t="str">
        <f>IF(tbLocacao[[#This Row],[Codigo locação]]="","",IFERROR(COUNTIF(tbAlugeis[Código locação],tbLocacao[[#This Row],[Codigo locação]])+tbLocacao[[#This Row],[Qtde já pago]],""))</f>
        <v/>
      </c>
      <c r="T231" s="115" t="str">
        <f>IF(tbLocacao[[#This Row],[Codigo locação]]="","",IFERROR(R231-S231,""))</f>
        <v/>
      </c>
      <c r="U231" s="128" t="str">
        <f>IF(tbLocacao[[#This Row],[Veículo]]="","",IF(tbLocacao[[#This Row],[Data final]]&lt;&gt;"","",IFERROR(ROW(),"")))</f>
        <v/>
      </c>
    </row>
    <row r="232" spans="2:21" ht="30" customHeight="1" x14ac:dyDescent="0.25">
      <c r="B232" s="168"/>
      <c r="C232" s="170"/>
      <c r="D232" s="170"/>
      <c r="E232" s="170"/>
      <c r="F232" s="170"/>
      <c r="G232" s="170"/>
      <c r="H232" s="170"/>
      <c r="I232" s="171"/>
      <c r="J232" s="171"/>
      <c r="K232" s="172"/>
      <c r="L232" s="172"/>
      <c r="M23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32" s="75" t="str">
        <f ca="1">IF(tbLocacao[[#This Row],[Codigo locação]]="","",IF(AND(tbLocacao[[#This Row],[Data final]]&lt;&gt;"",tbLocacao[[#This Row],[Data final]]&lt;TODAY()),"Encerrado","Vigente"))</f>
        <v/>
      </c>
      <c r="O232" s="173"/>
      <c r="P23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3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32" s="115" t="str">
        <f ca="1">IF(tbLocacao[[#This Row],[Codigo locação]]="","",IFERROR(ROUNDDOWN(IF(tbLocacao[[#This Row],[Data final]]="",Q232,IF(TODAY()&lt;tbLocacao[[#This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32" s="115" t="str">
        <f>IF(tbLocacao[[#This Row],[Codigo locação]]="","",IFERROR(COUNTIF(tbAlugeis[Código locação],tbLocacao[[#This Row],[Codigo locação]])+tbLocacao[[#This Row],[Qtde já pago]],""))</f>
        <v/>
      </c>
      <c r="T232" s="115" t="str">
        <f>IF(tbLocacao[[#This Row],[Codigo locação]]="","",IFERROR(R232-S232,""))</f>
        <v/>
      </c>
      <c r="U232" s="128" t="str">
        <f>IF(tbLocacao[[#This Row],[Veículo]]="","",IF(tbLocacao[[#This Row],[Data final]]&lt;&gt;"","",IFERROR(ROW(),"")))</f>
        <v/>
      </c>
    </row>
    <row r="233" spans="2:21" ht="30" customHeight="1" x14ac:dyDescent="0.25">
      <c r="B233" s="168"/>
      <c r="C233" s="170"/>
      <c r="D233" s="170"/>
      <c r="E233" s="170"/>
      <c r="F233" s="170"/>
      <c r="G233" s="170"/>
      <c r="H233" s="170"/>
      <c r="I233" s="171"/>
      <c r="J233" s="171"/>
      <c r="K233" s="172"/>
      <c r="L233" s="172"/>
      <c r="M23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33" s="75" t="str">
        <f ca="1">IF(tbLocacao[[#This Row],[Codigo locação]]="","",IF(AND(tbLocacao[[#This Row],[Data final]]&lt;&gt;"",tbLocacao[[#This Row],[Data final]]&lt;TODAY()),"Encerrado","Vigente"))</f>
        <v/>
      </c>
      <c r="O233" s="173"/>
      <c r="P23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3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33" s="115" t="str">
        <f ca="1">IF(tbLocacao[[#This Row],[Codigo locação]]="","",IFERROR(ROUNDDOWN(IF(tbLocacao[[#This Row],[Data final]]="",Q233,IF(TODAY()&lt;tbLocacao[[#This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33" s="115" t="str">
        <f>IF(tbLocacao[[#This Row],[Codigo locação]]="","",IFERROR(COUNTIF(tbAlugeis[Código locação],tbLocacao[[#This Row],[Codigo locação]])+tbLocacao[[#This Row],[Qtde já pago]],""))</f>
        <v/>
      </c>
      <c r="T233" s="115" t="str">
        <f>IF(tbLocacao[[#This Row],[Codigo locação]]="","",IFERROR(R233-S233,""))</f>
        <v/>
      </c>
      <c r="U233" s="128" t="str">
        <f>IF(tbLocacao[[#This Row],[Veículo]]="","",IF(tbLocacao[[#This Row],[Data final]]&lt;&gt;"","",IFERROR(ROW(),"")))</f>
        <v/>
      </c>
    </row>
    <row r="234" spans="2:21" ht="30" customHeight="1" x14ac:dyDescent="0.25">
      <c r="B234" s="168"/>
      <c r="C234" s="170"/>
      <c r="D234" s="170"/>
      <c r="E234" s="170"/>
      <c r="F234" s="170"/>
      <c r="G234" s="170"/>
      <c r="H234" s="170"/>
      <c r="I234" s="171"/>
      <c r="J234" s="171"/>
      <c r="K234" s="172"/>
      <c r="L234" s="172"/>
      <c r="M23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34" s="75" t="str">
        <f ca="1">IF(tbLocacao[[#This Row],[Codigo locação]]="","",IF(AND(tbLocacao[[#This Row],[Data final]]&lt;&gt;"",tbLocacao[[#This Row],[Data final]]&lt;TODAY()),"Encerrado","Vigente"))</f>
        <v/>
      </c>
      <c r="O234" s="173"/>
      <c r="P23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3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34" s="115" t="str">
        <f ca="1">IF(tbLocacao[[#This Row],[Codigo locação]]="","",IFERROR(ROUNDDOWN(IF(tbLocacao[[#This Row],[Data final]]="",Q234,IF(TODAY()&lt;tbLocacao[[#This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34" s="115" t="str">
        <f>IF(tbLocacao[[#This Row],[Codigo locação]]="","",IFERROR(COUNTIF(tbAlugeis[Código locação],tbLocacao[[#This Row],[Codigo locação]])+tbLocacao[[#This Row],[Qtde já pago]],""))</f>
        <v/>
      </c>
      <c r="T234" s="115" t="str">
        <f>IF(tbLocacao[[#This Row],[Codigo locação]]="","",IFERROR(R234-S234,""))</f>
        <v/>
      </c>
      <c r="U234" s="128" t="str">
        <f>IF(tbLocacao[[#This Row],[Veículo]]="","",IF(tbLocacao[[#This Row],[Data final]]&lt;&gt;"","",IFERROR(ROW(),"")))</f>
        <v/>
      </c>
    </row>
    <row r="235" spans="2:21" ht="30" customHeight="1" x14ac:dyDescent="0.25">
      <c r="B235" s="168"/>
      <c r="C235" s="170"/>
      <c r="D235" s="170"/>
      <c r="E235" s="170"/>
      <c r="F235" s="170"/>
      <c r="G235" s="170"/>
      <c r="H235" s="170"/>
      <c r="I235" s="171"/>
      <c r="J235" s="171"/>
      <c r="K235" s="172"/>
      <c r="L235" s="172"/>
      <c r="M23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35" s="75" t="str">
        <f ca="1">IF(tbLocacao[[#This Row],[Codigo locação]]="","",IF(AND(tbLocacao[[#This Row],[Data final]]&lt;&gt;"",tbLocacao[[#This Row],[Data final]]&lt;TODAY()),"Encerrado","Vigente"))</f>
        <v/>
      </c>
      <c r="O235" s="173"/>
      <c r="P23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3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35" s="115" t="str">
        <f ca="1">IF(tbLocacao[[#This Row],[Codigo locação]]="","",IFERROR(ROUNDDOWN(IF(tbLocacao[[#This Row],[Data final]]="",Q235,IF(TODAY()&lt;tbLocacao[[#This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35" s="115" t="str">
        <f>IF(tbLocacao[[#This Row],[Codigo locação]]="","",IFERROR(COUNTIF(tbAlugeis[Código locação],tbLocacao[[#This Row],[Codigo locação]])+tbLocacao[[#This Row],[Qtde já pago]],""))</f>
        <v/>
      </c>
      <c r="T235" s="115" t="str">
        <f>IF(tbLocacao[[#This Row],[Codigo locação]]="","",IFERROR(R235-S235,""))</f>
        <v/>
      </c>
      <c r="U235" s="128" t="str">
        <f>IF(tbLocacao[[#This Row],[Veículo]]="","",IF(tbLocacao[[#This Row],[Data final]]&lt;&gt;"","",IFERROR(ROW(),"")))</f>
        <v/>
      </c>
    </row>
    <row r="236" spans="2:21" ht="30" customHeight="1" x14ac:dyDescent="0.25">
      <c r="B236" s="168"/>
      <c r="C236" s="170"/>
      <c r="D236" s="170"/>
      <c r="E236" s="170"/>
      <c r="F236" s="170"/>
      <c r="G236" s="170"/>
      <c r="H236" s="170"/>
      <c r="I236" s="171"/>
      <c r="J236" s="171"/>
      <c r="K236" s="172"/>
      <c r="L236" s="172"/>
      <c r="M23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36" s="75" t="str">
        <f ca="1">IF(tbLocacao[[#This Row],[Codigo locação]]="","",IF(AND(tbLocacao[[#This Row],[Data final]]&lt;&gt;"",tbLocacao[[#This Row],[Data final]]&lt;TODAY()),"Encerrado","Vigente"))</f>
        <v/>
      </c>
      <c r="O236" s="173"/>
      <c r="P23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3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36" s="115" t="str">
        <f ca="1">IF(tbLocacao[[#This Row],[Codigo locação]]="","",IFERROR(ROUNDDOWN(IF(tbLocacao[[#This Row],[Data final]]="",Q236,IF(TODAY()&lt;tbLocacao[[#This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36" s="115" t="str">
        <f>IF(tbLocacao[[#This Row],[Codigo locação]]="","",IFERROR(COUNTIF(tbAlugeis[Código locação],tbLocacao[[#This Row],[Codigo locação]])+tbLocacao[[#This Row],[Qtde já pago]],""))</f>
        <v/>
      </c>
      <c r="T236" s="115" t="str">
        <f>IF(tbLocacao[[#This Row],[Codigo locação]]="","",IFERROR(R236-S236,""))</f>
        <v/>
      </c>
      <c r="U236" s="128" t="str">
        <f>IF(tbLocacao[[#This Row],[Veículo]]="","",IF(tbLocacao[[#This Row],[Data final]]&lt;&gt;"","",IFERROR(ROW(),"")))</f>
        <v/>
      </c>
    </row>
    <row r="237" spans="2:21" ht="30" customHeight="1" x14ac:dyDescent="0.25">
      <c r="B237" s="168"/>
      <c r="C237" s="170"/>
      <c r="D237" s="170"/>
      <c r="E237" s="170"/>
      <c r="F237" s="170"/>
      <c r="G237" s="170"/>
      <c r="H237" s="170"/>
      <c r="I237" s="171"/>
      <c r="J237" s="171"/>
      <c r="K237" s="172"/>
      <c r="L237" s="172"/>
      <c r="M23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37" s="75" t="str">
        <f ca="1">IF(tbLocacao[[#This Row],[Codigo locação]]="","",IF(AND(tbLocacao[[#This Row],[Data final]]&lt;&gt;"",tbLocacao[[#This Row],[Data final]]&lt;TODAY()),"Encerrado","Vigente"))</f>
        <v/>
      </c>
      <c r="O237" s="173"/>
      <c r="P23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3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37" s="115" t="str">
        <f ca="1">IF(tbLocacao[[#This Row],[Codigo locação]]="","",IFERROR(ROUNDDOWN(IF(tbLocacao[[#This Row],[Data final]]="",Q237,IF(TODAY()&lt;tbLocacao[[#This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37" s="115" t="str">
        <f>IF(tbLocacao[[#This Row],[Codigo locação]]="","",IFERROR(COUNTIF(tbAlugeis[Código locação],tbLocacao[[#This Row],[Codigo locação]])+tbLocacao[[#This Row],[Qtde já pago]],""))</f>
        <v/>
      </c>
      <c r="T237" s="115" t="str">
        <f>IF(tbLocacao[[#This Row],[Codigo locação]]="","",IFERROR(R237-S237,""))</f>
        <v/>
      </c>
      <c r="U237" s="128" t="str">
        <f>IF(tbLocacao[[#This Row],[Veículo]]="","",IF(tbLocacao[[#This Row],[Data final]]&lt;&gt;"","",IFERROR(ROW(),"")))</f>
        <v/>
      </c>
    </row>
    <row r="238" spans="2:21" ht="30" customHeight="1" x14ac:dyDescent="0.25">
      <c r="B238" s="168"/>
      <c r="C238" s="170"/>
      <c r="D238" s="170"/>
      <c r="E238" s="170"/>
      <c r="F238" s="170"/>
      <c r="G238" s="170"/>
      <c r="H238" s="170"/>
      <c r="I238" s="171"/>
      <c r="J238" s="171"/>
      <c r="K238" s="172"/>
      <c r="L238" s="172"/>
      <c r="M23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38" s="75" t="str">
        <f ca="1">IF(tbLocacao[[#This Row],[Codigo locação]]="","",IF(AND(tbLocacao[[#This Row],[Data final]]&lt;&gt;"",tbLocacao[[#This Row],[Data final]]&lt;TODAY()),"Encerrado","Vigente"))</f>
        <v/>
      </c>
      <c r="O238" s="173"/>
      <c r="P23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3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38" s="115" t="str">
        <f ca="1">IF(tbLocacao[[#This Row],[Codigo locação]]="","",IFERROR(ROUNDDOWN(IF(tbLocacao[[#This Row],[Data final]]="",Q238,IF(TODAY()&lt;tbLocacao[[#This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38" s="115" t="str">
        <f>IF(tbLocacao[[#This Row],[Codigo locação]]="","",IFERROR(COUNTIF(tbAlugeis[Código locação],tbLocacao[[#This Row],[Codigo locação]])+tbLocacao[[#This Row],[Qtde já pago]],""))</f>
        <v/>
      </c>
      <c r="T238" s="115" t="str">
        <f>IF(tbLocacao[[#This Row],[Codigo locação]]="","",IFERROR(R238-S238,""))</f>
        <v/>
      </c>
      <c r="U238" s="128" t="str">
        <f>IF(tbLocacao[[#This Row],[Veículo]]="","",IF(tbLocacao[[#This Row],[Data final]]&lt;&gt;"","",IFERROR(ROW(),"")))</f>
        <v/>
      </c>
    </row>
    <row r="239" spans="2:21" ht="30" customHeight="1" x14ac:dyDescent="0.25">
      <c r="B239" s="168"/>
      <c r="C239" s="170"/>
      <c r="D239" s="170"/>
      <c r="E239" s="170"/>
      <c r="F239" s="170"/>
      <c r="G239" s="170"/>
      <c r="H239" s="170"/>
      <c r="I239" s="171"/>
      <c r="J239" s="171"/>
      <c r="K239" s="172"/>
      <c r="L239" s="172"/>
      <c r="M23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39" s="75" t="str">
        <f ca="1">IF(tbLocacao[[#This Row],[Codigo locação]]="","",IF(AND(tbLocacao[[#This Row],[Data final]]&lt;&gt;"",tbLocacao[[#This Row],[Data final]]&lt;TODAY()),"Encerrado","Vigente"))</f>
        <v/>
      </c>
      <c r="O239" s="173"/>
      <c r="P23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3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39" s="115" t="str">
        <f ca="1">IF(tbLocacao[[#This Row],[Codigo locação]]="","",IFERROR(ROUNDDOWN(IF(tbLocacao[[#This Row],[Data final]]="",Q239,IF(TODAY()&lt;tbLocacao[[#This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39" s="115" t="str">
        <f>IF(tbLocacao[[#This Row],[Codigo locação]]="","",IFERROR(COUNTIF(tbAlugeis[Código locação],tbLocacao[[#This Row],[Codigo locação]])+tbLocacao[[#This Row],[Qtde já pago]],""))</f>
        <v/>
      </c>
      <c r="T239" s="115" t="str">
        <f>IF(tbLocacao[[#This Row],[Codigo locação]]="","",IFERROR(R239-S239,""))</f>
        <v/>
      </c>
      <c r="U239" s="128" t="str">
        <f>IF(tbLocacao[[#This Row],[Veículo]]="","",IF(tbLocacao[[#This Row],[Data final]]&lt;&gt;"","",IFERROR(ROW(),"")))</f>
        <v/>
      </c>
    </row>
    <row r="240" spans="2:21" ht="30" customHeight="1" x14ac:dyDescent="0.25">
      <c r="B240" s="168"/>
      <c r="C240" s="170"/>
      <c r="D240" s="170"/>
      <c r="E240" s="170"/>
      <c r="F240" s="170"/>
      <c r="G240" s="170"/>
      <c r="H240" s="170"/>
      <c r="I240" s="171"/>
      <c r="J240" s="171"/>
      <c r="K240" s="172"/>
      <c r="L240" s="172"/>
      <c r="M24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40" s="75" t="str">
        <f ca="1">IF(tbLocacao[[#This Row],[Codigo locação]]="","",IF(AND(tbLocacao[[#This Row],[Data final]]&lt;&gt;"",tbLocacao[[#This Row],[Data final]]&lt;TODAY()),"Encerrado","Vigente"))</f>
        <v/>
      </c>
      <c r="O240" s="173"/>
      <c r="P24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4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40" s="115" t="str">
        <f ca="1">IF(tbLocacao[[#This Row],[Codigo locação]]="","",IFERROR(ROUNDDOWN(IF(tbLocacao[[#This Row],[Data final]]="",Q240,IF(TODAY()&lt;tbLocacao[[#This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40" s="115" t="str">
        <f>IF(tbLocacao[[#This Row],[Codigo locação]]="","",IFERROR(COUNTIF(tbAlugeis[Código locação],tbLocacao[[#This Row],[Codigo locação]])+tbLocacao[[#This Row],[Qtde já pago]],""))</f>
        <v/>
      </c>
      <c r="T240" s="115" t="str">
        <f>IF(tbLocacao[[#This Row],[Codigo locação]]="","",IFERROR(R240-S240,""))</f>
        <v/>
      </c>
      <c r="U240" s="128" t="str">
        <f>IF(tbLocacao[[#This Row],[Veículo]]="","",IF(tbLocacao[[#This Row],[Data final]]&lt;&gt;"","",IFERROR(ROW(),"")))</f>
        <v/>
      </c>
    </row>
    <row r="241" spans="2:21" ht="30" customHeight="1" x14ac:dyDescent="0.25">
      <c r="B241" s="168"/>
      <c r="C241" s="170"/>
      <c r="D241" s="170"/>
      <c r="E241" s="170"/>
      <c r="F241" s="170"/>
      <c r="G241" s="170"/>
      <c r="H241" s="170"/>
      <c r="I241" s="171"/>
      <c r="J241" s="171"/>
      <c r="K241" s="172"/>
      <c r="L241" s="172"/>
      <c r="M24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41" s="75" t="str">
        <f ca="1">IF(tbLocacao[[#This Row],[Codigo locação]]="","",IF(AND(tbLocacao[[#This Row],[Data final]]&lt;&gt;"",tbLocacao[[#This Row],[Data final]]&lt;TODAY()),"Encerrado","Vigente"))</f>
        <v/>
      </c>
      <c r="O241" s="173"/>
      <c r="P24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4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41" s="115" t="str">
        <f ca="1">IF(tbLocacao[[#This Row],[Codigo locação]]="","",IFERROR(ROUNDDOWN(IF(tbLocacao[[#This Row],[Data final]]="",Q241,IF(TODAY()&lt;tbLocacao[[#This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41" s="115" t="str">
        <f>IF(tbLocacao[[#This Row],[Codigo locação]]="","",IFERROR(COUNTIF(tbAlugeis[Código locação],tbLocacao[[#This Row],[Codigo locação]])+tbLocacao[[#This Row],[Qtde já pago]],""))</f>
        <v/>
      </c>
      <c r="T241" s="115" t="str">
        <f>IF(tbLocacao[[#This Row],[Codigo locação]]="","",IFERROR(R241-S241,""))</f>
        <v/>
      </c>
      <c r="U241" s="128" t="str">
        <f>IF(tbLocacao[[#This Row],[Veículo]]="","",IF(tbLocacao[[#This Row],[Data final]]&lt;&gt;"","",IFERROR(ROW(),"")))</f>
        <v/>
      </c>
    </row>
    <row r="242" spans="2:21" ht="30" customHeight="1" x14ac:dyDescent="0.25">
      <c r="B242" s="168"/>
      <c r="C242" s="170"/>
      <c r="D242" s="170"/>
      <c r="E242" s="170"/>
      <c r="F242" s="170"/>
      <c r="G242" s="170"/>
      <c r="H242" s="170"/>
      <c r="I242" s="171"/>
      <c r="J242" s="171"/>
      <c r="K242" s="172"/>
      <c r="L242" s="172"/>
      <c r="M24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42" s="75" t="str">
        <f ca="1">IF(tbLocacao[[#This Row],[Codigo locação]]="","",IF(AND(tbLocacao[[#This Row],[Data final]]&lt;&gt;"",tbLocacao[[#This Row],[Data final]]&lt;TODAY()),"Encerrado","Vigente"))</f>
        <v/>
      </c>
      <c r="O242" s="173"/>
      <c r="P24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4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42" s="115" t="str">
        <f ca="1">IF(tbLocacao[[#This Row],[Codigo locação]]="","",IFERROR(ROUNDDOWN(IF(tbLocacao[[#This Row],[Data final]]="",Q242,IF(TODAY()&lt;tbLocacao[[#This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42" s="115" t="str">
        <f>IF(tbLocacao[[#This Row],[Codigo locação]]="","",IFERROR(COUNTIF(tbAlugeis[Código locação],tbLocacao[[#This Row],[Codigo locação]])+tbLocacao[[#This Row],[Qtde já pago]],""))</f>
        <v/>
      </c>
      <c r="T242" s="115" t="str">
        <f>IF(tbLocacao[[#This Row],[Codigo locação]]="","",IFERROR(R242-S242,""))</f>
        <v/>
      </c>
      <c r="U242" s="128" t="str">
        <f>IF(tbLocacao[[#This Row],[Veículo]]="","",IF(tbLocacao[[#This Row],[Data final]]&lt;&gt;"","",IFERROR(ROW(),"")))</f>
        <v/>
      </c>
    </row>
    <row r="243" spans="2:21" ht="30" customHeight="1" x14ac:dyDescent="0.25">
      <c r="B243" s="168"/>
      <c r="C243" s="170"/>
      <c r="D243" s="170"/>
      <c r="E243" s="170"/>
      <c r="F243" s="170"/>
      <c r="G243" s="170"/>
      <c r="H243" s="170"/>
      <c r="I243" s="171"/>
      <c r="J243" s="171"/>
      <c r="K243" s="172"/>
      <c r="L243" s="172"/>
      <c r="M24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43" s="75" t="str">
        <f ca="1">IF(tbLocacao[[#This Row],[Codigo locação]]="","",IF(AND(tbLocacao[[#This Row],[Data final]]&lt;&gt;"",tbLocacao[[#This Row],[Data final]]&lt;TODAY()),"Encerrado","Vigente"))</f>
        <v/>
      </c>
      <c r="O243" s="173"/>
      <c r="P24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4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43" s="115" t="str">
        <f ca="1">IF(tbLocacao[[#This Row],[Codigo locação]]="","",IFERROR(ROUNDDOWN(IF(tbLocacao[[#This Row],[Data final]]="",Q243,IF(TODAY()&lt;tbLocacao[[#This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43" s="115" t="str">
        <f>IF(tbLocacao[[#This Row],[Codigo locação]]="","",IFERROR(COUNTIF(tbAlugeis[Código locação],tbLocacao[[#This Row],[Codigo locação]])+tbLocacao[[#This Row],[Qtde já pago]],""))</f>
        <v/>
      </c>
      <c r="T243" s="115" t="str">
        <f>IF(tbLocacao[[#This Row],[Codigo locação]]="","",IFERROR(R243-S243,""))</f>
        <v/>
      </c>
      <c r="U243" s="128" t="str">
        <f>IF(tbLocacao[[#This Row],[Veículo]]="","",IF(tbLocacao[[#This Row],[Data final]]&lt;&gt;"","",IFERROR(ROW(),"")))</f>
        <v/>
      </c>
    </row>
    <row r="244" spans="2:21" ht="30" customHeight="1" x14ac:dyDescent="0.25">
      <c r="B244" s="168"/>
      <c r="C244" s="170"/>
      <c r="D244" s="170"/>
      <c r="E244" s="170"/>
      <c r="F244" s="170"/>
      <c r="G244" s="170"/>
      <c r="H244" s="170"/>
      <c r="I244" s="171"/>
      <c r="J244" s="171"/>
      <c r="K244" s="172"/>
      <c r="L244" s="172"/>
      <c r="M24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44" s="75" t="str">
        <f ca="1">IF(tbLocacao[[#This Row],[Codigo locação]]="","",IF(AND(tbLocacao[[#This Row],[Data final]]&lt;&gt;"",tbLocacao[[#This Row],[Data final]]&lt;TODAY()),"Encerrado","Vigente"))</f>
        <v/>
      </c>
      <c r="O244" s="173"/>
      <c r="P24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4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44" s="115" t="str">
        <f ca="1">IF(tbLocacao[[#This Row],[Codigo locação]]="","",IFERROR(ROUNDDOWN(IF(tbLocacao[[#This Row],[Data final]]="",Q244,IF(TODAY()&lt;tbLocacao[[#This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44" s="115" t="str">
        <f>IF(tbLocacao[[#This Row],[Codigo locação]]="","",IFERROR(COUNTIF(tbAlugeis[Código locação],tbLocacao[[#This Row],[Codigo locação]])+tbLocacao[[#This Row],[Qtde já pago]],""))</f>
        <v/>
      </c>
      <c r="T244" s="115" t="str">
        <f>IF(tbLocacao[[#This Row],[Codigo locação]]="","",IFERROR(R244-S244,""))</f>
        <v/>
      </c>
      <c r="U244" s="128" t="str">
        <f>IF(tbLocacao[[#This Row],[Veículo]]="","",IF(tbLocacao[[#This Row],[Data final]]&lt;&gt;"","",IFERROR(ROW(),"")))</f>
        <v/>
      </c>
    </row>
    <row r="245" spans="2:21" ht="30" customHeight="1" x14ac:dyDescent="0.25">
      <c r="B245" s="168"/>
      <c r="C245" s="170"/>
      <c r="D245" s="170"/>
      <c r="E245" s="170"/>
      <c r="F245" s="170"/>
      <c r="G245" s="170"/>
      <c r="H245" s="170"/>
      <c r="I245" s="171"/>
      <c r="J245" s="171"/>
      <c r="K245" s="172"/>
      <c r="L245" s="172"/>
      <c r="M24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45" s="75" t="str">
        <f ca="1">IF(tbLocacao[[#This Row],[Codigo locação]]="","",IF(AND(tbLocacao[[#This Row],[Data final]]&lt;&gt;"",tbLocacao[[#This Row],[Data final]]&lt;TODAY()),"Encerrado","Vigente"))</f>
        <v/>
      </c>
      <c r="O245" s="173"/>
      <c r="P24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4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45" s="115" t="str">
        <f ca="1">IF(tbLocacao[[#This Row],[Codigo locação]]="","",IFERROR(ROUNDDOWN(IF(tbLocacao[[#This Row],[Data final]]="",Q245,IF(TODAY()&lt;tbLocacao[[#This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45" s="115" t="str">
        <f>IF(tbLocacao[[#This Row],[Codigo locação]]="","",IFERROR(COUNTIF(tbAlugeis[Código locação],tbLocacao[[#This Row],[Codigo locação]])+tbLocacao[[#This Row],[Qtde já pago]],""))</f>
        <v/>
      </c>
      <c r="T245" s="115" t="str">
        <f>IF(tbLocacao[[#This Row],[Codigo locação]]="","",IFERROR(R245-S245,""))</f>
        <v/>
      </c>
      <c r="U245" s="128" t="str">
        <f>IF(tbLocacao[[#This Row],[Veículo]]="","",IF(tbLocacao[[#This Row],[Data final]]&lt;&gt;"","",IFERROR(ROW(),"")))</f>
        <v/>
      </c>
    </row>
    <row r="246" spans="2:21" ht="30" customHeight="1" x14ac:dyDescent="0.25">
      <c r="B246" s="168"/>
      <c r="C246" s="170"/>
      <c r="D246" s="170"/>
      <c r="E246" s="170"/>
      <c r="F246" s="170"/>
      <c r="G246" s="170"/>
      <c r="H246" s="170"/>
      <c r="I246" s="171"/>
      <c r="J246" s="171"/>
      <c r="K246" s="172"/>
      <c r="L246" s="172"/>
      <c r="M24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46" s="75" t="str">
        <f ca="1">IF(tbLocacao[[#This Row],[Codigo locação]]="","",IF(AND(tbLocacao[[#This Row],[Data final]]&lt;&gt;"",tbLocacao[[#This Row],[Data final]]&lt;TODAY()),"Encerrado","Vigente"))</f>
        <v/>
      </c>
      <c r="O246" s="173"/>
      <c r="P24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4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46" s="115" t="str">
        <f ca="1">IF(tbLocacao[[#This Row],[Codigo locação]]="","",IFERROR(ROUNDDOWN(IF(tbLocacao[[#This Row],[Data final]]="",Q246,IF(TODAY()&lt;tbLocacao[[#This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46" s="115" t="str">
        <f>IF(tbLocacao[[#This Row],[Codigo locação]]="","",IFERROR(COUNTIF(tbAlugeis[Código locação],tbLocacao[[#This Row],[Codigo locação]])+tbLocacao[[#This Row],[Qtde já pago]],""))</f>
        <v/>
      </c>
      <c r="T246" s="115" t="str">
        <f>IF(tbLocacao[[#This Row],[Codigo locação]]="","",IFERROR(R246-S246,""))</f>
        <v/>
      </c>
      <c r="U246" s="128" t="str">
        <f>IF(tbLocacao[[#This Row],[Veículo]]="","",IF(tbLocacao[[#This Row],[Data final]]&lt;&gt;"","",IFERROR(ROW(),"")))</f>
        <v/>
      </c>
    </row>
    <row r="247" spans="2:21" ht="30" customHeight="1" x14ac:dyDescent="0.25">
      <c r="B247" s="168"/>
      <c r="C247" s="170"/>
      <c r="D247" s="170"/>
      <c r="E247" s="170"/>
      <c r="F247" s="170"/>
      <c r="G247" s="170"/>
      <c r="H247" s="170"/>
      <c r="I247" s="171"/>
      <c r="J247" s="171"/>
      <c r="K247" s="172"/>
      <c r="L247" s="172"/>
      <c r="M24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47" s="75" t="str">
        <f ca="1">IF(tbLocacao[[#This Row],[Codigo locação]]="","",IF(AND(tbLocacao[[#This Row],[Data final]]&lt;&gt;"",tbLocacao[[#This Row],[Data final]]&lt;TODAY()),"Encerrado","Vigente"))</f>
        <v/>
      </c>
      <c r="O247" s="173"/>
      <c r="P24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4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47" s="115" t="str">
        <f ca="1">IF(tbLocacao[[#This Row],[Codigo locação]]="","",IFERROR(ROUNDDOWN(IF(tbLocacao[[#This Row],[Data final]]="",Q247,IF(TODAY()&lt;tbLocacao[[#This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47" s="115" t="str">
        <f>IF(tbLocacao[[#This Row],[Codigo locação]]="","",IFERROR(COUNTIF(tbAlugeis[Código locação],tbLocacao[[#This Row],[Codigo locação]])+tbLocacao[[#This Row],[Qtde já pago]],""))</f>
        <v/>
      </c>
      <c r="T247" s="115" t="str">
        <f>IF(tbLocacao[[#This Row],[Codigo locação]]="","",IFERROR(R247-S247,""))</f>
        <v/>
      </c>
      <c r="U247" s="128" t="str">
        <f>IF(tbLocacao[[#This Row],[Veículo]]="","",IF(tbLocacao[[#This Row],[Data final]]&lt;&gt;"","",IFERROR(ROW(),"")))</f>
        <v/>
      </c>
    </row>
    <row r="248" spans="2:21" ht="30" customHeight="1" x14ac:dyDescent="0.25">
      <c r="B248" s="168"/>
      <c r="C248" s="170"/>
      <c r="D248" s="170"/>
      <c r="E248" s="170"/>
      <c r="F248" s="170"/>
      <c r="G248" s="170"/>
      <c r="H248" s="170"/>
      <c r="I248" s="171"/>
      <c r="J248" s="171"/>
      <c r="K248" s="172"/>
      <c r="L248" s="172"/>
      <c r="M24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48" s="75" t="str">
        <f ca="1">IF(tbLocacao[[#This Row],[Codigo locação]]="","",IF(AND(tbLocacao[[#This Row],[Data final]]&lt;&gt;"",tbLocacao[[#This Row],[Data final]]&lt;TODAY()),"Encerrado","Vigente"))</f>
        <v/>
      </c>
      <c r="O248" s="173"/>
      <c r="P24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4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48" s="115" t="str">
        <f ca="1">IF(tbLocacao[[#This Row],[Codigo locação]]="","",IFERROR(ROUNDDOWN(IF(tbLocacao[[#This Row],[Data final]]="",Q248,IF(TODAY()&lt;tbLocacao[[#This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48" s="115" t="str">
        <f>IF(tbLocacao[[#This Row],[Codigo locação]]="","",IFERROR(COUNTIF(tbAlugeis[Código locação],tbLocacao[[#This Row],[Codigo locação]])+tbLocacao[[#This Row],[Qtde já pago]],""))</f>
        <v/>
      </c>
      <c r="T248" s="115" t="str">
        <f>IF(tbLocacao[[#This Row],[Codigo locação]]="","",IFERROR(R248-S248,""))</f>
        <v/>
      </c>
      <c r="U248" s="128" t="str">
        <f>IF(tbLocacao[[#This Row],[Veículo]]="","",IF(tbLocacao[[#This Row],[Data final]]&lt;&gt;"","",IFERROR(ROW(),"")))</f>
        <v/>
      </c>
    </row>
    <row r="249" spans="2:21" ht="30" customHeight="1" x14ac:dyDescent="0.25">
      <c r="B249" s="168"/>
      <c r="C249" s="170"/>
      <c r="D249" s="170"/>
      <c r="E249" s="170"/>
      <c r="F249" s="170"/>
      <c r="G249" s="170"/>
      <c r="H249" s="170"/>
      <c r="I249" s="171"/>
      <c r="J249" s="171"/>
      <c r="K249" s="172"/>
      <c r="L249" s="172"/>
      <c r="M24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49" s="75" t="str">
        <f ca="1">IF(tbLocacao[[#This Row],[Codigo locação]]="","",IF(AND(tbLocacao[[#This Row],[Data final]]&lt;&gt;"",tbLocacao[[#This Row],[Data final]]&lt;TODAY()),"Encerrado","Vigente"))</f>
        <v/>
      </c>
      <c r="O249" s="173"/>
      <c r="P24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4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49" s="115" t="str">
        <f ca="1">IF(tbLocacao[[#This Row],[Codigo locação]]="","",IFERROR(ROUNDDOWN(IF(tbLocacao[[#This Row],[Data final]]="",Q249,IF(TODAY()&lt;tbLocacao[[#This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49" s="115" t="str">
        <f>IF(tbLocacao[[#This Row],[Codigo locação]]="","",IFERROR(COUNTIF(tbAlugeis[Código locação],tbLocacao[[#This Row],[Codigo locação]])+tbLocacao[[#This Row],[Qtde já pago]],""))</f>
        <v/>
      </c>
      <c r="T249" s="115" t="str">
        <f>IF(tbLocacao[[#This Row],[Codigo locação]]="","",IFERROR(R249-S249,""))</f>
        <v/>
      </c>
      <c r="U249" s="128" t="str">
        <f>IF(tbLocacao[[#This Row],[Veículo]]="","",IF(tbLocacao[[#This Row],[Data final]]&lt;&gt;"","",IFERROR(ROW(),"")))</f>
        <v/>
      </c>
    </row>
    <row r="250" spans="2:21" ht="30" customHeight="1" x14ac:dyDescent="0.25">
      <c r="B250" s="168"/>
      <c r="C250" s="170"/>
      <c r="D250" s="170"/>
      <c r="E250" s="170"/>
      <c r="F250" s="170"/>
      <c r="G250" s="170"/>
      <c r="H250" s="170"/>
      <c r="I250" s="171"/>
      <c r="J250" s="171"/>
      <c r="K250" s="172"/>
      <c r="L250" s="172"/>
      <c r="M25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50" s="75" t="str">
        <f ca="1">IF(tbLocacao[[#This Row],[Codigo locação]]="","",IF(AND(tbLocacao[[#This Row],[Data final]]&lt;&gt;"",tbLocacao[[#This Row],[Data final]]&lt;TODAY()),"Encerrado","Vigente"))</f>
        <v/>
      </c>
      <c r="O250" s="173"/>
      <c r="P25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5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50" s="115" t="str">
        <f ca="1">IF(tbLocacao[[#This Row],[Codigo locação]]="","",IFERROR(ROUNDDOWN(IF(tbLocacao[[#This Row],[Data final]]="",Q250,IF(TODAY()&lt;tbLocacao[[#This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50" s="115" t="str">
        <f>IF(tbLocacao[[#This Row],[Codigo locação]]="","",IFERROR(COUNTIF(tbAlugeis[Código locação],tbLocacao[[#This Row],[Codigo locação]])+tbLocacao[[#This Row],[Qtde já pago]],""))</f>
        <v/>
      </c>
      <c r="T250" s="115" t="str">
        <f>IF(tbLocacao[[#This Row],[Codigo locação]]="","",IFERROR(R250-S250,""))</f>
        <v/>
      </c>
      <c r="U250" s="128" t="str">
        <f>IF(tbLocacao[[#This Row],[Veículo]]="","",IF(tbLocacao[[#This Row],[Data final]]&lt;&gt;"","",IFERROR(ROW(),"")))</f>
        <v/>
      </c>
    </row>
    <row r="251" spans="2:21" ht="30" customHeight="1" x14ac:dyDescent="0.25">
      <c r="B251" s="168"/>
      <c r="C251" s="170"/>
      <c r="D251" s="170"/>
      <c r="E251" s="170"/>
      <c r="F251" s="170"/>
      <c r="G251" s="170"/>
      <c r="H251" s="170"/>
      <c r="I251" s="171"/>
      <c r="J251" s="171"/>
      <c r="K251" s="172"/>
      <c r="L251" s="172"/>
      <c r="M25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51" s="75" t="str">
        <f ca="1">IF(tbLocacao[[#This Row],[Codigo locação]]="","",IF(AND(tbLocacao[[#This Row],[Data final]]&lt;&gt;"",tbLocacao[[#This Row],[Data final]]&lt;TODAY()),"Encerrado","Vigente"))</f>
        <v/>
      </c>
      <c r="O251" s="173"/>
      <c r="P25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5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51" s="115" t="str">
        <f ca="1">IF(tbLocacao[[#This Row],[Codigo locação]]="","",IFERROR(ROUNDDOWN(IF(tbLocacao[[#This Row],[Data final]]="",Q251,IF(TODAY()&lt;tbLocacao[[#This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51" s="115" t="str">
        <f>IF(tbLocacao[[#This Row],[Codigo locação]]="","",IFERROR(COUNTIF(tbAlugeis[Código locação],tbLocacao[[#This Row],[Codigo locação]])+tbLocacao[[#This Row],[Qtde já pago]],""))</f>
        <v/>
      </c>
      <c r="T251" s="115" t="str">
        <f>IF(tbLocacao[[#This Row],[Codigo locação]]="","",IFERROR(R251-S251,""))</f>
        <v/>
      </c>
      <c r="U251" s="128" t="str">
        <f>IF(tbLocacao[[#This Row],[Veículo]]="","",IF(tbLocacao[[#This Row],[Data final]]&lt;&gt;"","",IFERROR(ROW(),"")))</f>
        <v/>
      </c>
    </row>
    <row r="252" spans="2:21" ht="30" customHeight="1" x14ac:dyDescent="0.25">
      <c r="B252" s="168"/>
      <c r="C252" s="170"/>
      <c r="D252" s="170"/>
      <c r="E252" s="170"/>
      <c r="F252" s="170"/>
      <c r="G252" s="170"/>
      <c r="H252" s="170"/>
      <c r="I252" s="171"/>
      <c r="J252" s="171"/>
      <c r="K252" s="172"/>
      <c r="L252" s="172"/>
      <c r="M25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52" s="75" t="str">
        <f ca="1">IF(tbLocacao[[#This Row],[Codigo locação]]="","",IF(AND(tbLocacao[[#This Row],[Data final]]&lt;&gt;"",tbLocacao[[#This Row],[Data final]]&lt;TODAY()),"Encerrado","Vigente"))</f>
        <v/>
      </c>
      <c r="O252" s="173"/>
      <c r="P25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5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52" s="115" t="str">
        <f ca="1">IF(tbLocacao[[#This Row],[Codigo locação]]="","",IFERROR(ROUNDDOWN(IF(tbLocacao[[#This Row],[Data final]]="",Q252,IF(TODAY()&lt;tbLocacao[[#This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52" s="115" t="str">
        <f>IF(tbLocacao[[#This Row],[Codigo locação]]="","",IFERROR(COUNTIF(tbAlugeis[Código locação],tbLocacao[[#This Row],[Codigo locação]])+tbLocacao[[#This Row],[Qtde já pago]],""))</f>
        <v/>
      </c>
      <c r="T252" s="115" t="str">
        <f>IF(tbLocacao[[#This Row],[Codigo locação]]="","",IFERROR(R252-S252,""))</f>
        <v/>
      </c>
      <c r="U252" s="128" t="str">
        <f>IF(tbLocacao[[#This Row],[Veículo]]="","",IF(tbLocacao[[#This Row],[Data final]]&lt;&gt;"","",IFERROR(ROW(),"")))</f>
        <v/>
      </c>
    </row>
    <row r="253" spans="2:21" ht="30" customHeight="1" x14ac:dyDescent="0.25">
      <c r="B253" s="168"/>
      <c r="C253" s="170"/>
      <c r="D253" s="170"/>
      <c r="E253" s="170"/>
      <c r="F253" s="170"/>
      <c r="G253" s="170"/>
      <c r="H253" s="170"/>
      <c r="I253" s="171"/>
      <c r="J253" s="171"/>
      <c r="K253" s="172"/>
      <c r="L253" s="172"/>
      <c r="M25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53" s="75" t="str">
        <f ca="1">IF(tbLocacao[[#This Row],[Codigo locação]]="","",IF(AND(tbLocacao[[#This Row],[Data final]]&lt;&gt;"",tbLocacao[[#This Row],[Data final]]&lt;TODAY()),"Encerrado","Vigente"))</f>
        <v/>
      </c>
      <c r="O253" s="173"/>
      <c r="P25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5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53" s="115" t="str">
        <f ca="1">IF(tbLocacao[[#This Row],[Codigo locação]]="","",IFERROR(ROUNDDOWN(IF(tbLocacao[[#This Row],[Data final]]="",Q253,IF(TODAY()&lt;tbLocacao[[#This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53" s="115" t="str">
        <f>IF(tbLocacao[[#This Row],[Codigo locação]]="","",IFERROR(COUNTIF(tbAlugeis[Código locação],tbLocacao[[#This Row],[Codigo locação]])+tbLocacao[[#This Row],[Qtde já pago]],""))</f>
        <v/>
      </c>
      <c r="T253" s="115" t="str">
        <f>IF(tbLocacao[[#This Row],[Codigo locação]]="","",IFERROR(R253-S253,""))</f>
        <v/>
      </c>
      <c r="U253" s="128" t="str">
        <f>IF(tbLocacao[[#This Row],[Veículo]]="","",IF(tbLocacao[[#This Row],[Data final]]&lt;&gt;"","",IFERROR(ROW(),"")))</f>
        <v/>
      </c>
    </row>
    <row r="254" spans="2:21" ht="30" customHeight="1" x14ac:dyDescent="0.25">
      <c r="B254" s="168"/>
      <c r="C254" s="170"/>
      <c r="D254" s="170"/>
      <c r="E254" s="170"/>
      <c r="F254" s="170"/>
      <c r="G254" s="170"/>
      <c r="H254" s="170"/>
      <c r="I254" s="171"/>
      <c r="J254" s="171"/>
      <c r="K254" s="172"/>
      <c r="L254" s="172"/>
      <c r="M25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54" s="75" t="str">
        <f ca="1">IF(tbLocacao[[#This Row],[Codigo locação]]="","",IF(AND(tbLocacao[[#This Row],[Data final]]&lt;&gt;"",tbLocacao[[#This Row],[Data final]]&lt;TODAY()),"Encerrado","Vigente"))</f>
        <v/>
      </c>
      <c r="O254" s="173"/>
      <c r="P25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5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54" s="115" t="str">
        <f ca="1">IF(tbLocacao[[#This Row],[Codigo locação]]="","",IFERROR(ROUNDDOWN(IF(tbLocacao[[#This Row],[Data final]]="",Q254,IF(TODAY()&lt;tbLocacao[[#This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54" s="115" t="str">
        <f>IF(tbLocacao[[#This Row],[Codigo locação]]="","",IFERROR(COUNTIF(tbAlugeis[Código locação],tbLocacao[[#This Row],[Codigo locação]])+tbLocacao[[#This Row],[Qtde já pago]],""))</f>
        <v/>
      </c>
      <c r="T254" s="115" t="str">
        <f>IF(tbLocacao[[#This Row],[Codigo locação]]="","",IFERROR(R254-S254,""))</f>
        <v/>
      </c>
      <c r="U254" s="128" t="str">
        <f>IF(tbLocacao[[#This Row],[Veículo]]="","",IF(tbLocacao[[#This Row],[Data final]]&lt;&gt;"","",IFERROR(ROW(),"")))</f>
        <v/>
      </c>
    </row>
    <row r="255" spans="2:21" ht="30" customHeight="1" x14ac:dyDescent="0.25">
      <c r="B255" s="168"/>
      <c r="C255" s="170"/>
      <c r="D255" s="170"/>
      <c r="E255" s="170"/>
      <c r="F255" s="170"/>
      <c r="G255" s="170"/>
      <c r="H255" s="170"/>
      <c r="I255" s="171"/>
      <c r="J255" s="171"/>
      <c r="K255" s="172"/>
      <c r="L255" s="172"/>
      <c r="M25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55" s="75" t="str">
        <f ca="1">IF(tbLocacao[[#This Row],[Codigo locação]]="","",IF(AND(tbLocacao[[#This Row],[Data final]]&lt;&gt;"",tbLocacao[[#This Row],[Data final]]&lt;TODAY()),"Encerrado","Vigente"))</f>
        <v/>
      </c>
      <c r="O255" s="173"/>
      <c r="P25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5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55" s="115" t="str">
        <f ca="1">IF(tbLocacao[[#This Row],[Codigo locação]]="","",IFERROR(ROUNDDOWN(IF(tbLocacao[[#This Row],[Data final]]="",Q255,IF(TODAY()&lt;tbLocacao[[#This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55" s="115" t="str">
        <f>IF(tbLocacao[[#This Row],[Codigo locação]]="","",IFERROR(COUNTIF(tbAlugeis[Código locação],tbLocacao[[#This Row],[Codigo locação]])+tbLocacao[[#This Row],[Qtde já pago]],""))</f>
        <v/>
      </c>
      <c r="T255" s="115" t="str">
        <f>IF(tbLocacao[[#This Row],[Codigo locação]]="","",IFERROR(R255-S255,""))</f>
        <v/>
      </c>
      <c r="U255" s="128" t="str">
        <f>IF(tbLocacao[[#This Row],[Veículo]]="","",IF(tbLocacao[[#This Row],[Data final]]&lt;&gt;"","",IFERROR(ROW(),"")))</f>
        <v/>
      </c>
    </row>
    <row r="256" spans="2:21" ht="30" customHeight="1" x14ac:dyDescent="0.25">
      <c r="B256" s="168"/>
      <c r="C256" s="170"/>
      <c r="D256" s="170"/>
      <c r="E256" s="170"/>
      <c r="F256" s="170"/>
      <c r="G256" s="170"/>
      <c r="H256" s="170"/>
      <c r="I256" s="171"/>
      <c r="J256" s="171"/>
      <c r="K256" s="172"/>
      <c r="L256" s="172"/>
      <c r="M25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56" s="75" t="str">
        <f ca="1">IF(tbLocacao[[#This Row],[Codigo locação]]="","",IF(AND(tbLocacao[[#This Row],[Data final]]&lt;&gt;"",tbLocacao[[#This Row],[Data final]]&lt;TODAY()),"Encerrado","Vigente"))</f>
        <v/>
      </c>
      <c r="O256" s="173"/>
      <c r="P25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5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56" s="115" t="str">
        <f ca="1">IF(tbLocacao[[#This Row],[Codigo locação]]="","",IFERROR(ROUNDDOWN(IF(tbLocacao[[#This Row],[Data final]]="",Q256,IF(TODAY()&lt;tbLocacao[[#This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56" s="115" t="str">
        <f>IF(tbLocacao[[#This Row],[Codigo locação]]="","",IFERROR(COUNTIF(tbAlugeis[Código locação],tbLocacao[[#This Row],[Codigo locação]])+tbLocacao[[#This Row],[Qtde já pago]],""))</f>
        <v/>
      </c>
      <c r="T256" s="115" t="str">
        <f>IF(tbLocacao[[#This Row],[Codigo locação]]="","",IFERROR(R256-S256,""))</f>
        <v/>
      </c>
      <c r="U256" s="128" t="str">
        <f>IF(tbLocacao[[#This Row],[Veículo]]="","",IF(tbLocacao[[#This Row],[Data final]]&lt;&gt;"","",IFERROR(ROW(),"")))</f>
        <v/>
      </c>
    </row>
    <row r="257" spans="2:21" ht="30" customHeight="1" x14ac:dyDescent="0.25">
      <c r="B257" s="168"/>
      <c r="C257" s="170"/>
      <c r="D257" s="170"/>
      <c r="E257" s="170"/>
      <c r="F257" s="170"/>
      <c r="G257" s="170"/>
      <c r="H257" s="170"/>
      <c r="I257" s="171"/>
      <c r="J257" s="171"/>
      <c r="K257" s="172"/>
      <c r="L257" s="172"/>
      <c r="M25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57" s="75" t="str">
        <f ca="1">IF(tbLocacao[[#This Row],[Codigo locação]]="","",IF(AND(tbLocacao[[#This Row],[Data final]]&lt;&gt;"",tbLocacao[[#This Row],[Data final]]&lt;TODAY()),"Encerrado","Vigente"))</f>
        <v/>
      </c>
      <c r="O257" s="173"/>
      <c r="P25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5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57" s="115" t="str">
        <f ca="1">IF(tbLocacao[[#This Row],[Codigo locação]]="","",IFERROR(ROUNDDOWN(IF(tbLocacao[[#This Row],[Data final]]="",Q257,IF(TODAY()&lt;tbLocacao[[#This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57" s="115" t="str">
        <f>IF(tbLocacao[[#This Row],[Codigo locação]]="","",IFERROR(COUNTIF(tbAlugeis[Código locação],tbLocacao[[#This Row],[Codigo locação]])+tbLocacao[[#This Row],[Qtde já pago]],""))</f>
        <v/>
      </c>
      <c r="T257" s="115" t="str">
        <f>IF(tbLocacao[[#This Row],[Codigo locação]]="","",IFERROR(R257-S257,""))</f>
        <v/>
      </c>
      <c r="U257" s="128" t="str">
        <f>IF(tbLocacao[[#This Row],[Veículo]]="","",IF(tbLocacao[[#This Row],[Data final]]&lt;&gt;"","",IFERROR(ROW(),"")))</f>
        <v/>
      </c>
    </row>
    <row r="258" spans="2:21" ht="30" customHeight="1" x14ac:dyDescent="0.25">
      <c r="B258" s="168"/>
      <c r="C258" s="170"/>
      <c r="D258" s="170"/>
      <c r="E258" s="170"/>
      <c r="F258" s="170"/>
      <c r="G258" s="170"/>
      <c r="H258" s="170"/>
      <c r="I258" s="171"/>
      <c r="J258" s="171"/>
      <c r="K258" s="172"/>
      <c r="L258" s="172"/>
      <c r="M25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58" s="75" t="str">
        <f ca="1">IF(tbLocacao[[#This Row],[Codigo locação]]="","",IF(AND(tbLocacao[[#This Row],[Data final]]&lt;&gt;"",tbLocacao[[#This Row],[Data final]]&lt;TODAY()),"Encerrado","Vigente"))</f>
        <v/>
      </c>
      <c r="O258" s="173"/>
      <c r="P25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5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58" s="115" t="str">
        <f ca="1">IF(tbLocacao[[#This Row],[Codigo locação]]="","",IFERROR(ROUNDDOWN(IF(tbLocacao[[#This Row],[Data final]]="",Q258,IF(TODAY()&lt;tbLocacao[[#This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58" s="115" t="str">
        <f>IF(tbLocacao[[#This Row],[Codigo locação]]="","",IFERROR(COUNTIF(tbAlugeis[Código locação],tbLocacao[[#This Row],[Codigo locação]])+tbLocacao[[#This Row],[Qtde já pago]],""))</f>
        <v/>
      </c>
      <c r="T258" s="115" t="str">
        <f>IF(tbLocacao[[#This Row],[Codigo locação]]="","",IFERROR(R258-S258,""))</f>
        <v/>
      </c>
      <c r="U258" s="128" t="str">
        <f>IF(tbLocacao[[#This Row],[Veículo]]="","",IF(tbLocacao[[#This Row],[Data final]]&lt;&gt;"","",IFERROR(ROW(),"")))</f>
        <v/>
      </c>
    </row>
    <row r="259" spans="2:21" ht="30" customHeight="1" x14ac:dyDescent="0.25">
      <c r="B259" s="168"/>
      <c r="C259" s="170"/>
      <c r="D259" s="170"/>
      <c r="E259" s="170"/>
      <c r="F259" s="170"/>
      <c r="G259" s="170"/>
      <c r="H259" s="170"/>
      <c r="I259" s="171"/>
      <c r="J259" s="171"/>
      <c r="K259" s="172"/>
      <c r="L259" s="172"/>
      <c r="M25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59" s="75" t="str">
        <f ca="1">IF(tbLocacao[[#This Row],[Codigo locação]]="","",IF(AND(tbLocacao[[#This Row],[Data final]]&lt;&gt;"",tbLocacao[[#This Row],[Data final]]&lt;TODAY()),"Encerrado","Vigente"))</f>
        <v/>
      </c>
      <c r="O259" s="173"/>
      <c r="P25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5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59" s="115" t="str">
        <f ca="1">IF(tbLocacao[[#This Row],[Codigo locação]]="","",IFERROR(ROUNDDOWN(IF(tbLocacao[[#This Row],[Data final]]="",Q259,IF(TODAY()&lt;tbLocacao[[#This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59" s="115" t="str">
        <f>IF(tbLocacao[[#This Row],[Codigo locação]]="","",IFERROR(COUNTIF(tbAlugeis[Código locação],tbLocacao[[#This Row],[Codigo locação]])+tbLocacao[[#This Row],[Qtde já pago]],""))</f>
        <v/>
      </c>
      <c r="T259" s="115" t="str">
        <f>IF(tbLocacao[[#This Row],[Codigo locação]]="","",IFERROR(R259-S259,""))</f>
        <v/>
      </c>
      <c r="U259" s="128" t="str">
        <f>IF(tbLocacao[[#This Row],[Veículo]]="","",IF(tbLocacao[[#This Row],[Data final]]&lt;&gt;"","",IFERROR(ROW(),"")))</f>
        <v/>
      </c>
    </row>
    <row r="260" spans="2:21" ht="30" customHeight="1" x14ac:dyDescent="0.25">
      <c r="B260" s="168"/>
      <c r="C260" s="170"/>
      <c r="D260" s="170"/>
      <c r="E260" s="170"/>
      <c r="F260" s="170"/>
      <c r="G260" s="170"/>
      <c r="H260" s="170"/>
      <c r="I260" s="171"/>
      <c r="J260" s="171"/>
      <c r="K260" s="172"/>
      <c r="L260" s="172"/>
      <c r="M26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60" s="75" t="str">
        <f ca="1">IF(tbLocacao[[#This Row],[Codigo locação]]="","",IF(AND(tbLocacao[[#This Row],[Data final]]&lt;&gt;"",tbLocacao[[#This Row],[Data final]]&lt;TODAY()),"Encerrado","Vigente"))</f>
        <v/>
      </c>
      <c r="O260" s="173"/>
      <c r="P26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6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60" s="115" t="str">
        <f ca="1">IF(tbLocacao[[#This Row],[Codigo locação]]="","",IFERROR(ROUNDDOWN(IF(tbLocacao[[#This Row],[Data final]]="",Q260,IF(TODAY()&lt;tbLocacao[[#This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60" s="115" t="str">
        <f>IF(tbLocacao[[#This Row],[Codigo locação]]="","",IFERROR(COUNTIF(tbAlugeis[Código locação],tbLocacao[[#This Row],[Codigo locação]])+tbLocacao[[#This Row],[Qtde já pago]],""))</f>
        <v/>
      </c>
      <c r="T260" s="115" t="str">
        <f>IF(tbLocacao[[#This Row],[Codigo locação]]="","",IFERROR(R260-S260,""))</f>
        <v/>
      </c>
      <c r="U260" s="128" t="str">
        <f>IF(tbLocacao[[#This Row],[Veículo]]="","",IF(tbLocacao[[#This Row],[Data final]]&lt;&gt;"","",IFERROR(ROW(),"")))</f>
        <v/>
      </c>
    </row>
    <row r="261" spans="2:21" ht="30" customHeight="1" x14ac:dyDescent="0.25">
      <c r="B261" s="168"/>
      <c r="C261" s="170"/>
      <c r="D261" s="170"/>
      <c r="E261" s="170"/>
      <c r="F261" s="170"/>
      <c r="G261" s="170"/>
      <c r="H261" s="170"/>
      <c r="I261" s="171"/>
      <c r="J261" s="171"/>
      <c r="K261" s="172"/>
      <c r="L261" s="172"/>
      <c r="M26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61" s="75" t="str">
        <f ca="1">IF(tbLocacao[[#This Row],[Codigo locação]]="","",IF(AND(tbLocacao[[#This Row],[Data final]]&lt;&gt;"",tbLocacao[[#This Row],[Data final]]&lt;TODAY()),"Encerrado","Vigente"))</f>
        <v/>
      </c>
      <c r="O261" s="173"/>
      <c r="P26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6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61" s="115" t="str">
        <f ca="1">IF(tbLocacao[[#This Row],[Codigo locação]]="","",IFERROR(ROUNDDOWN(IF(tbLocacao[[#This Row],[Data final]]="",Q261,IF(TODAY()&lt;tbLocacao[[#This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61" s="115" t="str">
        <f>IF(tbLocacao[[#This Row],[Codigo locação]]="","",IFERROR(COUNTIF(tbAlugeis[Código locação],tbLocacao[[#This Row],[Codigo locação]])+tbLocacao[[#This Row],[Qtde já pago]],""))</f>
        <v/>
      </c>
      <c r="T261" s="115" t="str">
        <f>IF(tbLocacao[[#This Row],[Codigo locação]]="","",IFERROR(R261-S261,""))</f>
        <v/>
      </c>
      <c r="U261" s="128" t="str">
        <f>IF(tbLocacao[[#This Row],[Veículo]]="","",IF(tbLocacao[[#This Row],[Data final]]&lt;&gt;"","",IFERROR(ROW(),"")))</f>
        <v/>
      </c>
    </row>
    <row r="262" spans="2:21" ht="30" customHeight="1" x14ac:dyDescent="0.25">
      <c r="B262" s="168"/>
      <c r="C262" s="170"/>
      <c r="D262" s="170"/>
      <c r="E262" s="170"/>
      <c r="F262" s="170"/>
      <c r="G262" s="170"/>
      <c r="H262" s="170"/>
      <c r="I262" s="171"/>
      <c r="J262" s="171"/>
      <c r="K262" s="172"/>
      <c r="L262" s="172"/>
      <c r="M26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62" s="75" t="str">
        <f ca="1">IF(tbLocacao[[#This Row],[Codigo locação]]="","",IF(AND(tbLocacao[[#This Row],[Data final]]&lt;&gt;"",tbLocacao[[#This Row],[Data final]]&lt;TODAY()),"Encerrado","Vigente"))</f>
        <v/>
      </c>
      <c r="O262" s="173"/>
      <c r="P26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6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62" s="115" t="str">
        <f ca="1">IF(tbLocacao[[#This Row],[Codigo locação]]="","",IFERROR(ROUNDDOWN(IF(tbLocacao[[#This Row],[Data final]]="",Q262,IF(TODAY()&lt;tbLocacao[[#This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62" s="115" t="str">
        <f>IF(tbLocacao[[#This Row],[Codigo locação]]="","",IFERROR(COUNTIF(tbAlugeis[Código locação],tbLocacao[[#This Row],[Codigo locação]])+tbLocacao[[#This Row],[Qtde já pago]],""))</f>
        <v/>
      </c>
      <c r="T262" s="115" t="str">
        <f>IF(tbLocacao[[#This Row],[Codigo locação]]="","",IFERROR(R262-S262,""))</f>
        <v/>
      </c>
      <c r="U262" s="128" t="str">
        <f>IF(tbLocacao[[#This Row],[Veículo]]="","",IF(tbLocacao[[#This Row],[Data final]]&lt;&gt;"","",IFERROR(ROW(),"")))</f>
        <v/>
      </c>
    </row>
    <row r="263" spans="2:21" ht="30" customHeight="1" x14ac:dyDescent="0.25">
      <c r="B263" s="168"/>
      <c r="C263" s="170"/>
      <c r="D263" s="170"/>
      <c r="E263" s="170"/>
      <c r="F263" s="170"/>
      <c r="G263" s="170"/>
      <c r="H263" s="170"/>
      <c r="I263" s="171"/>
      <c r="J263" s="171"/>
      <c r="K263" s="172"/>
      <c r="L263" s="172"/>
      <c r="M26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63" s="75" t="str">
        <f ca="1">IF(tbLocacao[[#This Row],[Codigo locação]]="","",IF(AND(tbLocacao[[#This Row],[Data final]]&lt;&gt;"",tbLocacao[[#This Row],[Data final]]&lt;TODAY()),"Encerrado","Vigente"))</f>
        <v/>
      </c>
      <c r="O263" s="173"/>
      <c r="P26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6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63" s="115" t="str">
        <f ca="1">IF(tbLocacao[[#This Row],[Codigo locação]]="","",IFERROR(ROUNDDOWN(IF(tbLocacao[[#This Row],[Data final]]="",Q263,IF(TODAY()&lt;tbLocacao[[#This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63" s="115" t="str">
        <f>IF(tbLocacao[[#This Row],[Codigo locação]]="","",IFERROR(COUNTIF(tbAlugeis[Código locação],tbLocacao[[#This Row],[Codigo locação]])+tbLocacao[[#This Row],[Qtde já pago]],""))</f>
        <v/>
      </c>
      <c r="T263" s="115" t="str">
        <f>IF(tbLocacao[[#This Row],[Codigo locação]]="","",IFERROR(R263-S263,""))</f>
        <v/>
      </c>
      <c r="U263" s="128" t="str">
        <f>IF(tbLocacao[[#This Row],[Veículo]]="","",IF(tbLocacao[[#This Row],[Data final]]&lt;&gt;"","",IFERROR(ROW(),"")))</f>
        <v/>
      </c>
    </row>
    <row r="264" spans="2:21" ht="30" customHeight="1" x14ac:dyDescent="0.25">
      <c r="B264" s="168"/>
      <c r="C264" s="170"/>
      <c r="D264" s="170"/>
      <c r="E264" s="170"/>
      <c r="F264" s="170"/>
      <c r="G264" s="170"/>
      <c r="H264" s="170"/>
      <c r="I264" s="171"/>
      <c r="J264" s="171"/>
      <c r="K264" s="172"/>
      <c r="L264" s="172"/>
      <c r="M26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64" s="75" t="str">
        <f ca="1">IF(tbLocacao[[#This Row],[Codigo locação]]="","",IF(AND(tbLocacao[[#This Row],[Data final]]&lt;&gt;"",tbLocacao[[#This Row],[Data final]]&lt;TODAY()),"Encerrado","Vigente"))</f>
        <v/>
      </c>
      <c r="O264" s="173"/>
      <c r="P26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6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64" s="115" t="str">
        <f ca="1">IF(tbLocacao[[#This Row],[Codigo locação]]="","",IFERROR(ROUNDDOWN(IF(tbLocacao[[#This Row],[Data final]]="",Q264,IF(TODAY()&lt;tbLocacao[[#This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64" s="115" t="str">
        <f>IF(tbLocacao[[#This Row],[Codigo locação]]="","",IFERROR(COUNTIF(tbAlugeis[Código locação],tbLocacao[[#This Row],[Codigo locação]])+tbLocacao[[#This Row],[Qtde já pago]],""))</f>
        <v/>
      </c>
      <c r="T264" s="115" t="str">
        <f>IF(tbLocacao[[#This Row],[Codigo locação]]="","",IFERROR(R264-S264,""))</f>
        <v/>
      </c>
      <c r="U264" s="128" t="str">
        <f>IF(tbLocacao[[#This Row],[Veículo]]="","",IF(tbLocacao[[#This Row],[Data final]]&lt;&gt;"","",IFERROR(ROW(),"")))</f>
        <v/>
      </c>
    </row>
    <row r="265" spans="2:21" ht="30" customHeight="1" x14ac:dyDescent="0.25">
      <c r="B265" s="168"/>
      <c r="C265" s="170"/>
      <c r="D265" s="170"/>
      <c r="E265" s="170"/>
      <c r="F265" s="170"/>
      <c r="G265" s="170"/>
      <c r="H265" s="170"/>
      <c r="I265" s="171"/>
      <c r="J265" s="171"/>
      <c r="K265" s="172"/>
      <c r="L265" s="172"/>
      <c r="M26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65" s="75" t="str">
        <f ca="1">IF(tbLocacao[[#This Row],[Codigo locação]]="","",IF(AND(tbLocacao[[#This Row],[Data final]]&lt;&gt;"",tbLocacao[[#This Row],[Data final]]&lt;TODAY()),"Encerrado","Vigente"))</f>
        <v/>
      </c>
      <c r="O265" s="173"/>
      <c r="P26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6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65" s="115" t="str">
        <f ca="1">IF(tbLocacao[[#This Row],[Codigo locação]]="","",IFERROR(ROUNDDOWN(IF(tbLocacao[[#This Row],[Data final]]="",Q265,IF(TODAY()&lt;tbLocacao[[#This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65" s="115" t="str">
        <f>IF(tbLocacao[[#This Row],[Codigo locação]]="","",IFERROR(COUNTIF(tbAlugeis[Código locação],tbLocacao[[#This Row],[Codigo locação]])+tbLocacao[[#This Row],[Qtde já pago]],""))</f>
        <v/>
      </c>
      <c r="T265" s="115" t="str">
        <f>IF(tbLocacao[[#This Row],[Codigo locação]]="","",IFERROR(R265-S265,""))</f>
        <v/>
      </c>
      <c r="U265" s="128" t="str">
        <f>IF(tbLocacao[[#This Row],[Veículo]]="","",IF(tbLocacao[[#This Row],[Data final]]&lt;&gt;"","",IFERROR(ROW(),"")))</f>
        <v/>
      </c>
    </row>
    <row r="266" spans="2:21" ht="30" customHeight="1" x14ac:dyDescent="0.25">
      <c r="B266" s="168"/>
      <c r="C266" s="170"/>
      <c r="D266" s="170"/>
      <c r="E266" s="170"/>
      <c r="F266" s="170"/>
      <c r="G266" s="170"/>
      <c r="H266" s="170"/>
      <c r="I266" s="171"/>
      <c r="J266" s="171"/>
      <c r="K266" s="172"/>
      <c r="L266" s="172"/>
      <c r="M26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66" s="75" t="str">
        <f ca="1">IF(tbLocacao[[#This Row],[Codigo locação]]="","",IF(AND(tbLocacao[[#This Row],[Data final]]&lt;&gt;"",tbLocacao[[#This Row],[Data final]]&lt;TODAY()),"Encerrado","Vigente"))</f>
        <v/>
      </c>
      <c r="O266" s="173"/>
      <c r="P26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6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66" s="115" t="str">
        <f ca="1">IF(tbLocacao[[#This Row],[Codigo locação]]="","",IFERROR(ROUNDDOWN(IF(tbLocacao[[#This Row],[Data final]]="",Q266,IF(TODAY()&lt;tbLocacao[[#This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66" s="115" t="str">
        <f>IF(tbLocacao[[#This Row],[Codigo locação]]="","",IFERROR(COUNTIF(tbAlugeis[Código locação],tbLocacao[[#This Row],[Codigo locação]])+tbLocacao[[#This Row],[Qtde já pago]],""))</f>
        <v/>
      </c>
      <c r="T266" s="115" t="str">
        <f>IF(tbLocacao[[#This Row],[Codigo locação]]="","",IFERROR(R266-S266,""))</f>
        <v/>
      </c>
      <c r="U266" s="128" t="str">
        <f>IF(tbLocacao[[#This Row],[Veículo]]="","",IF(tbLocacao[[#This Row],[Data final]]&lt;&gt;"","",IFERROR(ROW(),"")))</f>
        <v/>
      </c>
    </row>
    <row r="267" spans="2:21" ht="30" customHeight="1" x14ac:dyDescent="0.25">
      <c r="B267" s="168"/>
      <c r="C267" s="170"/>
      <c r="D267" s="170"/>
      <c r="E267" s="170"/>
      <c r="F267" s="170"/>
      <c r="G267" s="170"/>
      <c r="H267" s="170"/>
      <c r="I267" s="171"/>
      <c r="J267" s="171"/>
      <c r="K267" s="172"/>
      <c r="L267" s="172"/>
      <c r="M26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67" s="75" t="str">
        <f ca="1">IF(tbLocacao[[#This Row],[Codigo locação]]="","",IF(AND(tbLocacao[[#This Row],[Data final]]&lt;&gt;"",tbLocacao[[#This Row],[Data final]]&lt;TODAY()),"Encerrado","Vigente"))</f>
        <v/>
      </c>
      <c r="O267" s="173"/>
      <c r="P26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6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67" s="115" t="str">
        <f ca="1">IF(tbLocacao[[#This Row],[Codigo locação]]="","",IFERROR(ROUNDDOWN(IF(tbLocacao[[#This Row],[Data final]]="",Q267,IF(TODAY()&lt;tbLocacao[[#This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67" s="115" t="str">
        <f>IF(tbLocacao[[#This Row],[Codigo locação]]="","",IFERROR(COUNTIF(tbAlugeis[Código locação],tbLocacao[[#This Row],[Codigo locação]])+tbLocacao[[#This Row],[Qtde já pago]],""))</f>
        <v/>
      </c>
      <c r="T267" s="115" t="str">
        <f>IF(tbLocacao[[#This Row],[Codigo locação]]="","",IFERROR(R267-S267,""))</f>
        <v/>
      </c>
      <c r="U267" s="128" t="str">
        <f>IF(tbLocacao[[#This Row],[Veículo]]="","",IF(tbLocacao[[#This Row],[Data final]]&lt;&gt;"","",IFERROR(ROW(),"")))</f>
        <v/>
      </c>
    </row>
    <row r="268" spans="2:21" ht="30" customHeight="1" x14ac:dyDescent="0.25">
      <c r="B268" s="168"/>
      <c r="C268" s="170"/>
      <c r="D268" s="170"/>
      <c r="E268" s="170"/>
      <c r="F268" s="170"/>
      <c r="G268" s="170"/>
      <c r="H268" s="170"/>
      <c r="I268" s="171"/>
      <c r="J268" s="171"/>
      <c r="K268" s="172"/>
      <c r="L268" s="172"/>
      <c r="M26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68" s="75" t="str">
        <f ca="1">IF(tbLocacao[[#This Row],[Codigo locação]]="","",IF(AND(tbLocacao[[#This Row],[Data final]]&lt;&gt;"",tbLocacao[[#This Row],[Data final]]&lt;TODAY()),"Encerrado","Vigente"))</f>
        <v/>
      </c>
      <c r="O268" s="173"/>
      <c r="P26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6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68" s="115" t="str">
        <f ca="1">IF(tbLocacao[[#This Row],[Codigo locação]]="","",IFERROR(ROUNDDOWN(IF(tbLocacao[[#This Row],[Data final]]="",Q268,IF(TODAY()&lt;tbLocacao[[#This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68" s="115" t="str">
        <f>IF(tbLocacao[[#This Row],[Codigo locação]]="","",IFERROR(COUNTIF(tbAlugeis[Código locação],tbLocacao[[#This Row],[Codigo locação]])+tbLocacao[[#This Row],[Qtde já pago]],""))</f>
        <v/>
      </c>
      <c r="T268" s="115" t="str">
        <f>IF(tbLocacao[[#This Row],[Codigo locação]]="","",IFERROR(R268-S268,""))</f>
        <v/>
      </c>
      <c r="U268" s="128" t="str">
        <f>IF(tbLocacao[[#This Row],[Veículo]]="","",IF(tbLocacao[[#This Row],[Data final]]&lt;&gt;"","",IFERROR(ROW(),"")))</f>
        <v/>
      </c>
    </row>
    <row r="269" spans="2:21" ht="30" customHeight="1" x14ac:dyDescent="0.25">
      <c r="B269" s="168"/>
      <c r="C269" s="170"/>
      <c r="D269" s="170"/>
      <c r="E269" s="170"/>
      <c r="F269" s="170"/>
      <c r="G269" s="170"/>
      <c r="H269" s="170"/>
      <c r="I269" s="171"/>
      <c r="J269" s="171"/>
      <c r="K269" s="172"/>
      <c r="L269" s="172"/>
      <c r="M26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69" s="75" t="str">
        <f ca="1">IF(tbLocacao[[#This Row],[Codigo locação]]="","",IF(AND(tbLocacao[[#This Row],[Data final]]&lt;&gt;"",tbLocacao[[#This Row],[Data final]]&lt;TODAY()),"Encerrado","Vigente"))</f>
        <v/>
      </c>
      <c r="O269" s="173"/>
      <c r="P26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6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69" s="115" t="str">
        <f ca="1">IF(tbLocacao[[#This Row],[Codigo locação]]="","",IFERROR(ROUNDDOWN(IF(tbLocacao[[#This Row],[Data final]]="",Q269,IF(TODAY()&lt;tbLocacao[[#This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69" s="115" t="str">
        <f>IF(tbLocacao[[#This Row],[Codigo locação]]="","",IFERROR(COUNTIF(tbAlugeis[Código locação],tbLocacao[[#This Row],[Codigo locação]])+tbLocacao[[#This Row],[Qtde já pago]],""))</f>
        <v/>
      </c>
      <c r="T269" s="115" t="str">
        <f>IF(tbLocacao[[#This Row],[Codigo locação]]="","",IFERROR(R269-S269,""))</f>
        <v/>
      </c>
      <c r="U269" s="128" t="str">
        <f>IF(tbLocacao[[#This Row],[Veículo]]="","",IF(tbLocacao[[#This Row],[Data final]]&lt;&gt;"","",IFERROR(ROW(),"")))</f>
        <v/>
      </c>
    </row>
    <row r="270" spans="2:21" ht="30" customHeight="1" x14ac:dyDescent="0.25">
      <c r="B270" s="168"/>
      <c r="C270" s="170"/>
      <c r="D270" s="170"/>
      <c r="E270" s="170"/>
      <c r="F270" s="170"/>
      <c r="G270" s="170"/>
      <c r="H270" s="170"/>
      <c r="I270" s="171"/>
      <c r="J270" s="171"/>
      <c r="K270" s="172"/>
      <c r="L270" s="172"/>
      <c r="M27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70" s="75" t="str">
        <f ca="1">IF(tbLocacao[[#This Row],[Codigo locação]]="","",IF(AND(tbLocacao[[#This Row],[Data final]]&lt;&gt;"",tbLocacao[[#This Row],[Data final]]&lt;TODAY()),"Encerrado","Vigente"))</f>
        <v/>
      </c>
      <c r="O270" s="173"/>
      <c r="P27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7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70" s="115" t="str">
        <f ca="1">IF(tbLocacao[[#This Row],[Codigo locação]]="","",IFERROR(ROUNDDOWN(IF(tbLocacao[[#This Row],[Data final]]="",Q270,IF(TODAY()&lt;tbLocacao[[#This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70" s="115" t="str">
        <f>IF(tbLocacao[[#This Row],[Codigo locação]]="","",IFERROR(COUNTIF(tbAlugeis[Código locação],tbLocacao[[#This Row],[Codigo locação]])+tbLocacao[[#This Row],[Qtde já pago]],""))</f>
        <v/>
      </c>
      <c r="T270" s="115" t="str">
        <f>IF(tbLocacao[[#This Row],[Codigo locação]]="","",IFERROR(R270-S270,""))</f>
        <v/>
      </c>
      <c r="U270" s="128" t="str">
        <f>IF(tbLocacao[[#This Row],[Veículo]]="","",IF(tbLocacao[[#This Row],[Data final]]&lt;&gt;"","",IFERROR(ROW(),"")))</f>
        <v/>
      </c>
    </row>
    <row r="271" spans="2:21" ht="30" customHeight="1" x14ac:dyDescent="0.25">
      <c r="B271" s="168"/>
      <c r="C271" s="170"/>
      <c r="D271" s="170"/>
      <c r="E271" s="170"/>
      <c r="F271" s="170"/>
      <c r="G271" s="170"/>
      <c r="H271" s="170"/>
      <c r="I271" s="171"/>
      <c r="J271" s="171"/>
      <c r="K271" s="172"/>
      <c r="L271" s="172"/>
      <c r="M27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71" s="75" t="str">
        <f ca="1">IF(tbLocacao[[#This Row],[Codigo locação]]="","",IF(AND(tbLocacao[[#This Row],[Data final]]&lt;&gt;"",tbLocacao[[#This Row],[Data final]]&lt;TODAY()),"Encerrado","Vigente"))</f>
        <v/>
      </c>
      <c r="O271" s="173"/>
      <c r="P27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7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71" s="115" t="str">
        <f ca="1">IF(tbLocacao[[#This Row],[Codigo locação]]="","",IFERROR(ROUNDDOWN(IF(tbLocacao[[#This Row],[Data final]]="",Q271,IF(TODAY()&lt;tbLocacao[[#This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71" s="115" t="str">
        <f>IF(tbLocacao[[#This Row],[Codigo locação]]="","",IFERROR(COUNTIF(tbAlugeis[Código locação],tbLocacao[[#This Row],[Codigo locação]])+tbLocacao[[#This Row],[Qtde já pago]],""))</f>
        <v/>
      </c>
      <c r="T271" s="115" t="str">
        <f>IF(tbLocacao[[#This Row],[Codigo locação]]="","",IFERROR(R271-S271,""))</f>
        <v/>
      </c>
      <c r="U271" s="128" t="str">
        <f>IF(tbLocacao[[#This Row],[Veículo]]="","",IF(tbLocacao[[#This Row],[Data final]]&lt;&gt;"","",IFERROR(ROW(),"")))</f>
        <v/>
      </c>
    </row>
    <row r="272" spans="2:21" ht="30" customHeight="1" x14ac:dyDescent="0.25">
      <c r="B272" s="168"/>
      <c r="C272" s="170"/>
      <c r="D272" s="170"/>
      <c r="E272" s="170"/>
      <c r="F272" s="170"/>
      <c r="G272" s="170"/>
      <c r="H272" s="170"/>
      <c r="I272" s="171"/>
      <c r="J272" s="171"/>
      <c r="K272" s="172"/>
      <c r="L272" s="172"/>
      <c r="M27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72" s="75" t="str">
        <f ca="1">IF(tbLocacao[[#This Row],[Codigo locação]]="","",IF(AND(tbLocacao[[#This Row],[Data final]]&lt;&gt;"",tbLocacao[[#This Row],[Data final]]&lt;TODAY()),"Encerrado","Vigente"))</f>
        <v/>
      </c>
      <c r="O272" s="173"/>
      <c r="P27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7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72" s="115" t="str">
        <f ca="1">IF(tbLocacao[[#This Row],[Codigo locação]]="","",IFERROR(ROUNDDOWN(IF(tbLocacao[[#This Row],[Data final]]="",Q272,IF(TODAY()&lt;tbLocacao[[#This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72" s="115" t="str">
        <f>IF(tbLocacao[[#This Row],[Codigo locação]]="","",IFERROR(COUNTIF(tbAlugeis[Código locação],tbLocacao[[#This Row],[Codigo locação]])+tbLocacao[[#This Row],[Qtde já pago]],""))</f>
        <v/>
      </c>
      <c r="T272" s="115" t="str">
        <f>IF(tbLocacao[[#This Row],[Codigo locação]]="","",IFERROR(R272-S272,""))</f>
        <v/>
      </c>
      <c r="U272" s="128" t="str">
        <f>IF(tbLocacao[[#This Row],[Veículo]]="","",IF(tbLocacao[[#This Row],[Data final]]&lt;&gt;"","",IFERROR(ROW(),"")))</f>
        <v/>
      </c>
    </row>
    <row r="273" spans="2:21" ht="30" customHeight="1" x14ac:dyDescent="0.25">
      <c r="B273" s="168"/>
      <c r="C273" s="170"/>
      <c r="D273" s="170"/>
      <c r="E273" s="170"/>
      <c r="F273" s="170"/>
      <c r="G273" s="170"/>
      <c r="H273" s="170"/>
      <c r="I273" s="171"/>
      <c r="J273" s="171"/>
      <c r="K273" s="172"/>
      <c r="L273" s="172"/>
      <c r="M27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73" s="75" t="str">
        <f ca="1">IF(tbLocacao[[#This Row],[Codigo locação]]="","",IF(AND(tbLocacao[[#This Row],[Data final]]&lt;&gt;"",tbLocacao[[#This Row],[Data final]]&lt;TODAY()),"Encerrado","Vigente"))</f>
        <v/>
      </c>
      <c r="O273" s="173"/>
      <c r="P27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7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73" s="115" t="str">
        <f ca="1">IF(tbLocacao[[#This Row],[Codigo locação]]="","",IFERROR(ROUNDDOWN(IF(tbLocacao[[#This Row],[Data final]]="",Q273,IF(TODAY()&lt;tbLocacao[[#This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73" s="115" t="str">
        <f>IF(tbLocacao[[#This Row],[Codigo locação]]="","",IFERROR(COUNTIF(tbAlugeis[Código locação],tbLocacao[[#This Row],[Codigo locação]])+tbLocacao[[#This Row],[Qtde já pago]],""))</f>
        <v/>
      </c>
      <c r="T273" s="115" t="str">
        <f>IF(tbLocacao[[#This Row],[Codigo locação]]="","",IFERROR(R273-S273,""))</f>
        <v/>
      </c>
      <c r="U273" s="128" t="str">
        <f>IF(tbLocacao[[#This Row],[Veículo]]="","",IF(tbLocacao[[#This Row],[Data final]]&lt;&gt;"","",IFERROR(ROW(),"")))</f>
        <v/>
      </c>
    </row>
    <row r="274" spans="2:21" ht="30" customHeight="1" x14ac:dyDescent="0.25">
      <c r="B274" s="168"/>
      <c r="C274" s="170"/>
      <c r="D274" s="170"/>
      <c r="E274" s="170"/>
      <c r="F274" s="170"/>
      <c r="G274" s="170"/>
      <c r="H274" s="170"/>
      <c r="I274" s="171"/>
      <c r="J274" s="171"/>
      <c r="K274" s="172"/>
      <c r="L274" s="172"/>
      <c r="M27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74" s="75" t="str">
        <f ca="1">IF(tbLocacao[[#This Row],[Codigo locação]]="","",IF(AND(tbLocacao[[#This Row],[Data final]]&lt;&gt;"",tbLocacao[[#This Row],[Data final]]&lt;TODAY()),"Encerrado","Vigente"))</f>
        <v/>
      </c>
      <c r="O274" s="173"/>
      <c r="P27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7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74" s="115" t="str">
        <f ca="1">IF(tbLocacao[[#This Row],[Codigo locação]]="","",IFERROR(ROUNDDOWN(IF(tbLocacao[[#This Row],[Data final]]="",Q274,IF(TODAY()&lt;tbLocacao[[#This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74" s="115" t="str">
        <f>IF(tbLocacao[[#This Row],[Codigo locação]]="","",IFERROR(COUNTIF(tbAlugeis[Código locação],tbLocacao[[#This Row],[Codigo locação]])+tbLocacao[[#This Row],[Qtde já pago]],""))</f>
        <v/>
      </c>
      <c r="T274" s="115" t="str">
        <f>IF(tbLocacao[[#This Row],[Codigo locação]]="","",IFERROR(R274-S274,""))</f>
        <v/>
      </c>
      <c r="U274" s="128" t="str">
        <f>IF(tbLocacao[[#This Row],[Veículo]]="","",IF(tbLocacao[[#This Row],[Data final]]&lt;&gt;"","",IFERROR(ROW(),"")))</f>
        <v/>
      </c>
    </row>
    <row r="275" spans="2:21" ht="30" customHeight="1" x14ac:dyDescent="0.25">
      <c r="B275" s="168"/>
      <c r="C275" s="170"/>
      <c r="D275" s="170"/>
      <c r="E275" s="170"/>
      <c r="F275" s="170"/>
      <c r="G275" s="170"/>
      <c r="H275" s="170"/>
      <c r="I275" s="171"/>
      <c r="J275" s="171"/>
      <c r="K275" s="172"/>
      <c r="L275" s="172"/>
      <c r="M27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75" s="75" t="str">
        <f ca="1">IF(tbLocacao[[#This Row],[Codigo locação]]="","",IF(AND(tbLocacao[[#This Row],[Data final]]&lt;&gt;"",tbLocacao[[#This Row],[Data final]]&lt;TODAY()),"Encerrado","Vigente"))</f>
        <v/>
      </c>
      <c r="O275" s="173"/>
      <c r="P27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7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75" s="115" t="str">
        <f ca="1">IF(tbLocacao[[#This Row],[Codigo locação]]="","",IFERROR(ROUNDDOWN(IF(tbLocacao[[#This Row],[Data final]]="",Q275,IF(TODAY()&lt;tbLocacao[[#This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75" s="115" t="str">
        <f>IF(tbLocacao[[#This Row],[Codigo locação]]="","",IFERROR(COUNTIF(tbAlugeis[Código locação],tbLocacao[[#This Row],[Codigo locação]])+tbLocacao[[#This Row],[Qtde já pago]],""))</f>
        <v/>
      </c>
      <c r="T275" s="115" t="str">
        <f>IF(tbLocacao[[#This Row],[Codigo locação]]="","",IFERROR(R275-S275,""))</f>
        <v/>
      </c>
      <c r="U275" s="128" t="str">
        <f>IF(tbLocacao[[#This Row],[Veículo]]="","",IF(tbLocacao[[#This Row],[Data final]]&lt;&gt;"","",IFERROR(ROW(),"")))</f>
        <v/>
      </c>
    </row>
    <row r="276" spans="2:21" ht="30" customHeight="1" x14ac:dyDescent="0.25">
      <c r="B276" s="168"/>
      <c r="C276" s="170"/>
      <c r="D276" s="170"/>
      <c r="E276" s="170"/>
      <c r="F276" s="170"/>
      <c r="G276" s="170"/>
      <c r="H276" s="170"/>
      <c r="I276" s="171"/>
      <c r="J276" s="171"/>
      <c r="K276" s="172"/>
      <c r="L276" s="172"/>
      <c r="M27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76" s="75" t="str">
        <f ca="1">IF(tbLocacao[[#This Row],[Codigo locação]]="","",IF(AND(tbLocacao[[#This Row],[Data final]]&lt;&gt;"",tbLocacao[[#This Row],[Data final]]&lt;TODAY()),"Encerrado","Vigente"))</f>
        <v/>
      </c>
      <c r="O276" s="173"/>
      <c r="P27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7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76" s="115" t="str">
        <f ca="1">IF(tbLocacao[[#This Row],[Codigo locação]]="","",IFERROR(ROUNDDOWN(IF(tbLocacao[[#This Row],[Data final]]="",Q276,IF(TODAY()&lt;tbLocacao[[#This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76" s="115" t="str">
        <f>IF(tbLocacao[[#This Row],[Codigo locação]]="","",IFERROR(COUNTIF(tbAlugeis[Código locação],tbLocacao[[#This Row],[Codigo locação]])+tbLocacao[[#This Row],[Qtde já pago]],""))</f>
        <v/>
      </c>
      <c r="T276" s="115" t="str">
        <f>IF(tbLocacao[[#This Row],[Codigo locação]]="","",IFERROR(R276-S276,""))</f>
        <v/>
      </c>
      <c r="U276" s="128" t="str">
        <f>IF(tbLocacao[[#This Row],[Veículo]]="","",IF(tbLocacao[[#This Row],[Data final]]&lt;&gt;"","",IFERROR(ROW(),"")))</f>
        <v/>
      </c>
    </row>
    <row r="277" spans="2:21" ht="30" customHeight="1" x14ac:dyDescent="0.25">
      <c r="B277" s="168"/>
      <c r="C277" s="170"/>
      <c r="D277" s="170"/>
      <c r="E277" s="170"/>
      <c r="F277" s="170"/>
      <c r="G277" s="170"/>
      <c r="H277" s="170"/>
      <c r="I277" s="171"/>
      <c r="J277" s="171"/>
      <c r="K277" s="172"/>
      <c r="L277" s="172"/>
      <c r="M27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77" s="75" t="str">
        <f ca="1">IF(tbLocacao[[#This Row],[Codigo locação]]="","",IF(AND(tbLocacao[[#This Row],[Data final]]&lt;&gt;"",tbLocacao[[#This Row],[Data final]]&lt;TODAY()),"Encerrado","Vigente"))</f>
        <v/>
      </c>
      <c r="O277" s="173"/>
      <c r="P27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7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77" s="115" t="str">
        <f ca="1">IF(tbLocacao[[#This Row],[Codigo locação]]="","",IFERROR(ROUNDDOWN(IF(tbLocacao[[#This Row],[Data final]]="",Q277,IF(TODAY()&lt;tbLocacao[[#This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77" s="115" t="str">
        <f>IF(tbLocacao[[#This Row],[Codigo locação]]="","",IFERROR(COUNTIF(tbAlugeis[Código locação],tbLocacao[[#This Row],[Codigo locação]])+tbLocacao[[#This Row],[Qtde já pago]],""))</f>
        <v/>
      </c>
      <c r="T277" s="115" t="str">
        <f>IF(tbLocacao[[#This Row],[Codigo locação]]="","",IFERROR(R277-S277,""))</f>
        <v/>
      </c>
      <c r="U277" s="128" t="str">
        <f>IF(tbLocacao[[#This Row],[Veículo]]="","",IF(tbLocacao[[#This Row],[Data final]]&lt;&gt;"","",IFERROR(ROW(),"")))</f>
        <v/>
      </c>
    </row>
    <row r="278" spans="2:21" ht="30" customHeight="1" x14ac:dyDescent="0.25">
      <c r="B278" s="168"/>
      <c r="C278" s="170"/>
      <c r="D278" s="170"/>
      <c r="E278" s="170"/>
      <c r="F278" s="170"/>
      <c r="G278" s="170"/>
      <c r="H278" s="170"/>
      <c r="I278" s="171"/>
      <c r="J278" s="171"/>
      <c r="K278" s="172"/>
      <c r="L278" s="172"/>
      <c r="M27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78" s="75" t="str">
        <f ca="1">IF(tbLocacao[[#This Row],[Codigo locação]]="","",IF(AND(tbLocacao[[#This Row],[Data final]]&lt;&gt;"",tbLocacao[[#This Row],[Data final]]&lt;TODAY()),"Encerrado","Vigente"))</f>
        <v/>
      </c>
      <c r="O278" s="173"/>
      <c r="P27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7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78" s="115" t="str">
        <f ca="1">IF(tbLocacao[[#This Row],[Codigo locação]]="","",IFERROR(ROUNDDOWN(IF(tbLocacao[[#This Row],[Data final]]="",Q278,IF(TODAY()&lt;tbLocacao[[#This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78" s="115" t="str">
        <f>IF(tbLocacao[[#This Row],[Codigo locação]]="","",IFERROR(COUNTIF(tbAlugeis[Código locação],tbLocacao[[#This Row],[Codigo locação]])+tbLocacao[[#This Row],[Qtde já pago]],""))</f>
        <v/>
      </c>
      <c r="T278" s="115" t="str">
        <f>IF(tbLocacao[[#This Row],[Codigo locação]]="","",IFERROR(R278-S278,""))</f>
        <v/>
      </c>
      <c r="U278" s="128" t="str">
        <f>IF(tbLocacao[[#This Row],[Veículo]]="","",IF(tbLocacao[[#This Row],[Data final]]&lt;&gt;"","",IFERROR(ROW(),"")))</f>
        <v/>
      </c>
    </row>
    <row r="279" spans="2:21" ht="30" customHeight="1" x14ac:dyDescent="0.25">
      <c r="B279" s="168"/>
      <c r="C279" s="170"/>
      <c r="D279" s="170"/>
      <c r="E279" s="170"/>
      <c r="F279" s="170"/>
      <c r="G279" s="170"/>
      <c r="H279" s="170"/>
      <c r="I279" s="171"/>
      <c r="J279" s="171"/>
      <c r="K279" s="172"/>
      <c r="L279" s="172"/>
      <c r="M27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79" s="75" t="str">
        <f ca="1">IF(tbLocacao[[#This Row],[Codigo locação]]="","",IF(AND(tbLocacao[[#This Row],[Data final]]&lt;&gt;"",tbLocacao[[#This Row],[Data final]]&lt;TODAY()),"Encerrado","Vigente"))</f>
        <v/>
      </c>
      <c r="O279" s="173"/>
      <c r="P27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7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79" s="115" t="str">
        <f ca="1">IF(tbLocacao[[#This Row],[Codigo locação]]="","",IFERROR(ROUNDDOWN(IF(tbLocacao[[#This Row],[Data final]]="",Q279,IF(TODAY()&lt;tbLocacao[[#This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79" s="115" t="str">
        <f>IF(tbLocacao[[#This Row],[Codigo locação]]="","",IFERROR(COUNTIF(tbAlugeis[Código locação],tbLocacao[[#This Row],[Codigo locação]])+tbLocacao[[#This Row],[Qtde já pago]],""))</f>
        <v/>
      </c>
      <c r="T279" s="115" t="str">
        <f>IF(tbLocacao[[#This Row],[Codigo locação]]="","",IFERROR(R279-S279,""))</f>
        <v/>
      </c>
      <c r="U279" s="128" t="str">
        <f>IF(tbLocacao[[#This Row],[Veículo]]="","",IF(tbLocacao[[#This Row],[Data final]]&lt;&gt;"","",IFERROR(ROW(),"")))</f>
        <v/>
      </c>
    </row>
    <row r="280" spans="2:21" ht="30" customHeight="1" x14ac:dyDescent="0.25">
      <c r="B280" s="168"/>
      <c r="C280" s="170"/>
      <c r="D280" s="170"/>
      <c r="E280" s="170"/>
      <c r="F280" s="170"/>
      <c r="G280" s="170"/>
      <c r="H280" s="170"/>
      <c r="I280" s="171"/>
      <c r="J280" s="171"/>
      <c r="K280" s="172"/>
      <c r="L280" s="172"/>
      <c r="M28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80" s="75" t="str">
        <f ca="1">IF(tbLocacao[[#This Row],[Codigo locação]]="","",IF(AND(tbLocacao[[#This Row],[Data final]]&lt;&gt;"",tbLocacao[[#This Row],[Data final]]&lt;TODAY()),"Encerrado","Vigente"))</f>
        <v/>
      </c>
      <c r="O280" s="173"/>
      <c r="P28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8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80" s="115" t="str">
        <f ca="1">IF(tbLocacao[[#This Row],[Codigo locação]]="","",IFERROR(ROUNDDOWN(IF(tbLocacao[[#This Row],[Data final]]="",Q280,IF(TODAY()&lt;tbLocacao[[#This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80" s="115" t="str">
        <f>IF(tbLocacao[[#This Row],[Codigo locação]]="","",IFERROR(COUNTIF(tbAlugeis[Código locação],tbLocacao[[#This Row],[Codigo locação]])+tbLocacao[[#This Row],[Qtde já pago]],""))</f>
        <v/>
      </c>
      <c r="T280" s="115" t="str">
        <f>IF(tbLocacao[[#This Row],[Codigo locação]]="","",IFERROR(R280-S280,""))</f>
        <v/>
      </c>
      <c r="U280" s="128" t="str">
        <f>IF(tbLocacao[[#This Row],[Veículo]]="","",IF(tbLocacao[[#This Row],[Data final]]&lt;&gt;"","",IFERROR(ROW(),"")))</f>
        <v/>
      </c>
    </row>
    <row r="281" spans="2:21" ht="30" customHeight="1" x14ac:dyDescent="0.25">
      <c r="B281" s="168"/>
      <c r="C281" s="170"/>
      <c r="D281" s="170"/>
      <c r="E281" s="170"/>
      <c r="F281" s="170"/>
      <c r="G281" s="170"/>
      <c r="H281" s="170"/>
      <c r="I281" s="171"/>
      <c r="J281" s="171"/>
      <c r="K281" s="172"/>
      <c r="L281" s="172"/>
      <c r="M28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81" s="75" t="str">
        <f ca="1">IF(tbLocacao[[#This Row],[Codigo locação]]="","",IF(AND(tbLocacao[[#This Row],[Data final]]&lt;&gt;"",tbLocacao[[#This Row],[Data final]]&lt;TODAY()),"Encerrado","Vigente"))</f>
        <v/>
      </c>
      <c r="O281" s="173"/>
      <c r="P28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8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81" s="115" t="str">
        <f ca="1">IF(tbLocacao[[#This Row],[Codigo locação]]="","",IFERROR(ROUNDDOWN(IF(tbLocacao[[#This Row],[Data final]]="",Q281,IF(TODAY()&lt;tbLocacao[[#This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81" s="115" t="str">
        <f>IF(tbLocacao[[#This Row],[Codigo locação]]="","",IFERROR(COUNTIF(tbAlugeis[Código locação],tbLocacao[[#This Row],[Codigo locação]])+tbLocacao[[#This Row],[Qtde já pago]],""))</f>
        <v/>
      </c>
      <c r="T281" s="115" t="str">
        <f>IF(tbLocacao[[#This Row],[Codigo locação]]="","",IFERROR(R281-S281,""))</f>
        <v/>
      </c>
      <c r="U281" s="128" t="str">
        <f>IF(tbLocacao[[#This Row],[Veículo]]="","",IF(tbLocacao[[#This Row],[Data final]]&lt;&gt;"","",IFERROR(ROW(),"")))</f>
        <v/>
      </c>
    </row>
    <row r="282" spans="2:21" ht="30" customHeight="1" x14ac:dyDescent="0.25">
      <c r="B282" s="168"/>
      <c r="C282" s="170"/>
      <c r="D282" s="170"/>
      <c r="E282" s="170"/>
      <c r="F282" s="170"/>
      <c r="G282" s="170"/>
      <c r="H282" s="170"/>
      <c r="I282" s="171"/>
      <c r="J282" s="171"/>
      <c r="K282" s="172"/>
      <c r="L282" s="172"/>
      <c r="M28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82" s="75" t="str">
        <f ca="1">IF(tbLocacao[[#This Row],[Codigo locação]]="","",IF(AND(tbLocacao[[#This Row],[Data final]]&lt;&gt;"",tbLocacao[[#This Row],[Data final]]&lt;TODAY()),"Encerrado","Vigente"))</f>
        <v/>
      </c>
      <c r="O282" s="173"/>
      <c r="P28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8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82" s="115" t="str">
        <f ca="1">IF(tbLocacao[[#This Row],[Codigo locação]]="","",IFERROR(ROUNDDOWN(IF(tbLocacao[[#This Row],[Data final]]="",Q282,IF(TODAY()&lt;tbLocacao[[#This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82" s="115" t="str">
        <f>IF(tbLocacao[[#This Row],[Codigo locação]]="","",IFERROR(COUNTIF(tbAlugeis[Código locação],tbLocacao[[#This Row],[Codigo locação]])+tbLocacao[[#This Row],[Qtde já pago]],""))</f>
        <v/>
      </c>
      <c r="T282" s="115" t="str">
        <f>IF(tbLocacao[[#This Row],[Codigo locação]]="","",IFERROR(R282-S282,""))</f>
        <v/>
      </c>
      <c r="U282" s="128" t="str">
        <f>IF(tbLocacao[[#This Row],[Veículo]]="","",IF(tbLocacao[[#This Row],[Data final]]&lt;&gt;"","",IFERROR(ROW(),"")))</f>
        <v/>
      </c>
    </row>
    <row r="283" spans="2:21" ht="30" customHeight="1" x14ac:dyDescent="0.25">
      <c r="B283" s="168"/>
      <c r="C283" s="170"/>
      <c r="D283" s="170"/>
      <c r="E283" s="170"/>
      <c r="F283" s="170"/>
      <c r="G283" s="170"/>
      <c r="H283" s="170"/>
      <c r="I283" s="171"/>
      <c r="J283" s="171"/>
      <c r="K283" s="172"/>
      <c r="L283" s="172"/>
      <c r="M28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83" s="75" t="str">
        <f ca="1">IF(tbLocacao[[#This Row],[Codigo locação]]="","",IF(AND(tbLocacao[[#This Row],[Data final]]&lt;&gt;"",tbLocacao[[#This Row],[Data final]]&lt;TODAY()),"Encerrado","Vigente"))</f>
        <v/>
      </c>
      <c r="O283" s="173"/>
      <c r="P28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8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83" s="115" t="str">
        <f ca="1">IF(tbLocacao[[#This Row],[Codigo locação]]="","",IFERROR(ROUNDDOWN(IF(tbLocacao[[#This Row],[Data final]]="",Q283,IF(TODAY()&lt;tbLocacao[[#This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83" s="115" t="str">
        <f>IF(tbLocacao[[#This Row],[Codigo locação]]="","",IFERROR(COUNTIF(tbAlugeis[Código locação],tbLocacao[[#This Row],[Codigo locação]])+tbLocacao[[#This Row],[Qtde já pago]],""))</f>
        <v/>
      </c>
      <c r="T283" s="115" t="str">
        <f>IF(tbLocacao[[#This Row],[Codigo locação]]="","",IFERROR(R283-S283,""))</f>
        <v/>
      </c>
      <c r="U283" s="128" t="str">
        <f>IF(tbLocacao[[#This Row],[Veículo]]="","",IF(tbLocacao[[#This Row],[Data final]]&lt;&gt;"","",IFERROR(ROW(),"")))</f>
        <v/>
      </c>
    </row>
    <row r="284" spans="2:21" ht="30" customHeight="1" x14ac:dyDescent="0.25">
      <c r="B284" s="168"/>
      <c r="C284" s="170"/>
      <c r="D284" s="170"/>
      <c r="E284" s="170"/>
      <c r="F284" s="170"/>
      <c r="G284" s="170"/>
      <c r="H284" s="170"/>
      <c r="I284" s="171"/>
      <c r="J284" s="171"/>
      <c r="K284" s="172"/>
      <c r="L284" s="172"/>
      <c r="M28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84" s="75" t="str">
        <f ca="1">IF(tbLocacao[[#This Row],[Codigo locação]]="","",IF(AND(tbLocacao[[#This Row],[Data final]]&lt;&gt;"",tbLocacao[[#This Row],[Data final]]&lt;TODAY()),"Encerrado","Vigente"))</f>
        <v/>
      </c>
      <c r="O284" s="173"/>
      <c r="P28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8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84" s="115" t="str">
        <f ca="1">IF(tbLocacao[[#This Row],[Codigo locação]]="","",IFERROR(ROUNDDOWN(IF(tbLocacao[[#This Row],[Data final]]="",Q284,IF(TODAY()&lt;tbLocacao[[#This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84" s="115" t="str">
        <f>IF(tbLocacao[[#This Row],[Codigo locação]]="","",IFERROR(COUNTIF(tbAlugeis[Código locação],tbLocacao[[#This Row],[Codigo locação]])+tbLocacao[[#This Row],[Qtde já pago]],""))</f>
        <v/>
      </c>
      <c r="T284" s="115" t="str">
        <f>IF(tbLocacao[[#This Row],[Codigo locação]]="","",IFERROR(R284-S284,""))</f>
        <v/>
      </c>
      <c r="U284" s="128" t="str">
        <f>IF(tbLocacao[[#This Row],[Veículo]]="","",IF(tbLocacao[[#This Row],[Data final]]&lt;&gt;"","",IFERROR(ROW(),"")))</f>
        <v/>
      </c>
    </row>
    <row r="285" spans="2:21" ht="30" customHeight="1" x14ac:dyDescent="0.25">
      <c r="B285" s="168"/>
      <c r="C285" s="170"/>
      <c r="D285" s="170"/>
      <c r="E285" s="170"/>
      <c r="F285" s="170"/>
      <c r="G285" s="170"/>
      <c r="H285" s="170"/>
      <c r="I285" s="171"/>
      <c r="J285" s="171"/>
      <c r="K285" s="172"/>
      <c r="L285" s="172"/>
      <c r="M28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85" s="75" t="str">
        <f ca="1">IF(tbLocacao[[#This Row],[Codigo locação]]="","",IF(AND(tbLocacao[[#This Row],[Data final]]&lt;&gt;"",tbLocacao[[#This Row],[Data final]]&lt;TODAY()),"Encerrado","Vigente"))</f>
        <v/>
      </c>
      <c r="O285" s="173"/>
      <c r="P28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8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85" s="115" t="str">
        <f ca="1">IF(tbLocacao[[#This Row],[Codigo locação]]="","",IFERROR(ROUNDDOWN(IF(tbLocacao[[#This Row],[Data final]]="",Q285,IF(TODAY()&lt;tbLocacao[[#This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85" s="115" t="str">
        <f>IF(tbLocacao[[#This Row],[Codigo locação]]="","",IFERROR(COUNTIF(tbAlugeis[Código locação],tbLocacao[[#This Row],[Codigo locação]])+tbLocacao[[#This Row],[Qtde já pago]],""))</f>
        <v/>
      </c>
      <c r="T285" s="115" t="str">
        <f>IF(tbLocacao[[#This Row],[Codigo locação]]="","",IFERROR(R285-S285,""))</f>
        <v/>
      </c>
      <c r="U285" s="128" t="str">
        <f>IF(tbLocacao[[#This Row],[Veículo]]="","",IF(tbLocacao[[#This Row],[Data final]]&lt;&gt;"","",IFERROR(ROW(),"")))</f>
        <v/>
      </c>
    </row>
    <row r="286" spans="2:21" ht="30" customHeight="1" x14ac:dyDescent="0.25">
      <c r="B286" s="168"/>
      <c r="C286" s="170"/>
      <c r="D286" s="170"/>
      <c r="E286" s="170"/>
      <c r="F286" s="170"/>
      <c r="G286" s="170"/>
      <c r="H286" s="170"/>
      <c r="I286" s="171"/>
      <c r="J286" s="171"/>
      <c r="K286" s="172"/>
      <c r="L286" s="172"/>
      <c r="M28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86" s="75" t="str">
        <f ca="1">IF(tbLocacao[[#This Row],[Codigo locação]]="","",IF(AND(tbLocacao[[#This Row],[Data final]]&lt;&gt;"",tbLocacao[[#This Row],[Data final]]&lt;TODAY()),"Encerrado","Vigente"))</f>
        <v/>
      </c>
      <c r="O286" s="173"/>
      <c r="P28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8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86" s="115" t="str">
        <f ca="1">IF(tbLocacao[[#This Row],[Codigo locação]]="","",IFERROR(ROUNDDOWN(IF(tbLocacao[[#This Row],[Data final]]="",Q286,IF(TODAY()&lt;tbLocacao[[#This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86" s="115" t="str">
        <f>IF(tbLocacao[[#This Row],[Codigo locação]]="","",IFERROR(COUNTIF(tbAlugeis[Código locação],tbLocacao[[#This Row],[Codigo locação]])+tbLocacao[[#This Row],[Qtde já pago]],""))</f>
        <v/>
      </c>
      <c r="T286" s="115" t="str">
        <f>IF(tbLocacao[[#This Row],[Codigo locação]]="","",IFERROR(R286-S286,""))</f>
        <v/>
      </c>
      <c r="U286" s="128" t="str">
        <f>IF(tbLocacao[[#This Row],[Veículo]]="","",IF(tbLocacao[[#This Row],[Data final]]&lt;&gt;"","",IFERROR(ROW(),"")))</f>
        <v/>
      </c>
    </row>
    <row r="287" spans="2:21" ht="30" customHeight="1" x14ac:dyDescent="0.25">
      <c r="B287" s="168"/>
      <c r="C287" s="170"/>
      <c r="D287" s="170"/>
      <c r="E287" s="170"/>
      <c r="F287" s="170"/>
      <c r="G287" s="170"/>
      <c r="H287" s="170"/>
      <c r="I287" s="171"/>
      <c r="J287" s="171"/>
      <c r="K287" s="172"/>
      <c r="L287" s="172"/>
      <c r="M28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87" s="75" t="str">
        <f ca="1">IF(tbLocacao[[#This Row],[Codigo locação]]="","",IF(AND(tbLocacao[[#This Row],[Data final]]&lt;&gt;"",tbLocacao[[#This Row],[Data final]]&lt;TODAY()),"Encerrado","Vigente"))</f>
        <v/>
      </c>
      <c r="O287" s="173"/>
      <c r="P28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8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87" s="115" t="str">
        <f ca="1">IF(tbLocacao[[#This Row],[Codigo locação]]="","",IFERROR(ROUNDDOWN(IF(tbLocacao[[#This Row],[Data final]]="",Q287,IF(TODAY()&lt;tbLocacao[[#This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87" s="115" t="str">
        <f>IF(tbLocacao[[#This Row],[Codigo locação]]="","",IFERROR(COUNTIF(tbAlugeis[Código locação],tbLocacao[[#This Row],[Codigo locação]])+tbLocacao[[#This Row],[Qtde já pago]],""))</f>
        <v/>
      </c>
      <c r="T287" s="115" t="str">
        <f>IF(tbLocacao[[#This Row],[Codigo locação]]="","",IFERROR(R287-S287,""))</f>
        <v/>
      </c>
      <c r="U287" s="128" t="str">
        <f>IF(tbLocacao[[#This Row],[Veículo]]="","",IF(tbLocacao[[#This Row],[Data final]]&lt;&gt;"","",IFERROR(ROW(),"")))</f>
        <v/>
      </c>
    </row>
    <row r="288" spans="2:21" ht="30" customHeight="1" x14ac:dyDescent="0.25">
      <c r="B288" s="168"/>
      <c r="C288" s="170"/>
      <c r="D288" s="170"/>
      <c r="E288" s="170"/>
      <c r="F288" s="170"/>
      <c r="G288" s="170"/>
      <c r="H288" s="170"/>
      <c r="I288" s="171"/>
      <c r="J288" s="171"/>
      <c r="K288" s="172"/>
      <c r="L288" s="172"/>
      <c r="M28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88" s="75" t="str">
        <f ca="1">IF(tbLocacao[[#This Row],[Codigo locação]]="","",IF(AND(tbLocacao[[#This Row],[Data final]]&lt;&gt;"",tbLocacao[[#This Row],[Data final]]&lt;TODAY()),"Encerrado","Vigente"))</f>
        <v/>
      </c>
      <c r="O288" s="173"/>
      <c r="P28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8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88" s="115" t="str">
        <f ca="1">IF(tbLocacao[[#This Row],[Codigo locação]]="","",IFERROR(ROUNDDOWN(IF(tbLocacao[[#This Row],[Data final]]="",Q288,IF(TODAY()&lt;tbLocacao[[#This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88" s="115" t="str">
        <f>IF(tbLocacao[[#This Row],[Codigo locação]]="","",IFERROR(COUNTIF(tbAlugeis[Código locação],tbLocacao[[#This Row],[Codigo locação]])+tbLocacao[[#This Row],[Qtde já pago]],""))</f>
        <v/>
      </c>
      <c r="T288" s="115" t="str">
        <f>IF(tbLocacao[[#This Row],[Codigo locação]]="","",IFERROR(R288-S288,""))</f>
        <v/>
      </c>
      <c r="U288" s="128" t="str">
        <f>IF(tbLocacao[[#This Row],[Veículo]]="","",IF(tbLocacao[[#This Row],[Data final]]&lt;&gt;"","",IFERROR(ROW(),"")))</f>
        <v/>
      </c>
    </row>
    <row r="289" spans="2:21" ht="30" customHeight="1" x14ac:dyDescent="0.25">
      <c r="B289" s="168"/>
      <c r="C289" s="170"/>
      <c r="D289" s="170"/>
      <c r="E289" s="170"/>
      <c r="F289" s="170"/>
      <c r="G289" s="170"/>
      <c r="H289" s="170"/>
      <c r="I289" s="171"/>
      <c r="J289" s="171"/>
      <c r="K289" s="172"/>
      <c r="L289" s="172"/>
      <c r="M28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89" s="75" t="str">
        <f ca="1">IF(tbLocacao[[#This Row],[Codigo locação]]="","",IF(AND(tbLocacao[[#This Row],[Data final]]&lt;&gt;"",tbLocacao[[#This Row],[Data final]]&lt;TODAY()),"Encerrado","Vigente"))</f>
        <v/>
      </c>
      <c r="O289" s="173"/>
      <c r="P28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8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89" s="115" t="str">
        <f ca="1">IF(tbLocacao[[#This Row],[Codigo locação]]="","",IFERROR(ROUNDDOWN(IF(tbLocacao[[#This Row],[Data final]]="",Q289,IF(TODAY()&lt;tbLocacao[[#This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89" s="115" t="str">
        <f>IF(tbLocacao[[#This Row],[Codigo locação]]="","",IFERROR(COUNTIF(tbAlugeis[Código locação],tbLocacao[[#This Row],[Codigo locação]])+tbLocacao[[#This Row],[Qtde já pago]],""))</f>
        <v/>
      </c>
      <c r="T289" s="115" t="str">
        <f>IF(tbLocacao[[#This Row],[Codigo locação]]="","",IFERROR(R289-S289,""))</f>
        <v/>
      </c>
      <c r="U289" s="128" t="str">
        <f>IF(tbLocacao[[#This Row],[Veículo]]="","",IF(tbLocacao[[#This Row],[Data final]]&lt;&gt;"","",IFERROR(ROW(),"")))</f>
        <v/>
      </c>
    </row>
    <row r="290" spans="2:21" ht="30" customHeight="1" x14ac:dyDescent="0.25">
      <c r="B290" s="168"/>
      <c r="C290" s="170"/>
      <c r="D290" s="170"/>
      <c r="E290" s="170"/>
      <c r="F290" s="170"/>
      <c r="G290" s="170"/>
      <c r="H290" s="170"/>
      <c r="I290" s="171"/>
      <c r="J290" s="171"/>
      <c r="K290" s="172"/>
      <c r="L290" s="172"/>
      <c r="M29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90" s="75" t="str">
        <f ca="1">IF(tbLocacao[[#This Row],[Codigo locação]]="","",IF(AND(tbLocacao[[#This Row],[Data final]]&lt;&gt;"",tbLocacao[[#This Row],[Data final]]&lt;TODAY()),"Encerrado","Vigente"))</f>
        <v/>
      </c>
      <c r="O290" s="173"/>
      <c r="P29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9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90" s="115" t="str">
        <f ca="1">IF(tbLocacao[[#This Row],[Codigo locação]]="","",IFERROR(ROUNDDOWN(IF(tbLocacao[[#This Row],[Data final]]="",Q290,IF(TODAY()&lt;tbLocacao[[#This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90" s="115" t="str">
        <f>IF(tbLocacao[[#This Row],[Codigo locação]]="","",IFERROR(COUNTIF(tbAlugeis[Código locação],tbLocacao[[#This Row],[Codigo locação]])+tbLocacao[[#This Row],[Qtde já pago]],""))</f>
        <v/>
      </c>
      <c r="T290" s="115" t="str">
        <f>IF(tbLocacao[[#This Row],[Codigo locação]]="","",IFERROR(R290-S290,""))</f>
        <v/>
      </c>
      <c r="U290" s="128" t="str">
        <f>IF(tbLocacao[[#This Row],[Veículo]]="","",IF(tbLocacao[[#This Row],[Data final]]&lt;&gt;"","",IFERROR(ROW(),"")))</f>
        <v/>
      </c>
    </row>
    <row r="291" spans="2:21" ht="30" customHeight="1" x14ac:dyDescent="0.25">
      <c r="B291" s="168"/>
      <c r="C291" s="170"/>
      <c r="D291" s="170"/>
      <c r="E291" s="170"/>
      <c r="F291" s="170"/>
      <c r="G291" s="170"/>
      <c r="H291" s="170"/>
      <c r="I291" s="171"/>
      <c r="J291" s="171"/>
      <c r="K291" s="172"/>
      <c r="L291" s="172"/>
      <c r="M29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91" s="75" t="str">
        <f ca="1">IF(tbLocacao[[#This Row],[Codigo locação]]="","",IF(AND(tbLocacao[[#This Row],[Data final]]&lt;&gt;"",tbLocacao[[#This Row],[Data final]]&lt;TODAY()),"Encerrado","Vigente"))</f>
        <v/>
      </c>
      <c r="O291" s="173"/>
      <c r="P29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9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91" s="115" t="str">
        <f ca="1">IF(tbLocacao[[#This Row],[Codigo locação]]="","",IFERROR(ROUNDDOWN(IF(tbLocacao[[#This Row],[Data final]]="",Q291,IF(TODAY()&lt;tbLocacao[[#This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91" s="115" t="str">
        <f>IF(tbLocacao[[#This Row],[Codigo locação]]="","",IFERROR(COUNTIF(tbAlugeis[Código locação],tbLocacao[[#This Row],[Codigo locação]])+tbLocacao[[#This Row],[Qtde já pago]],""))</f>
        <v/>
      </c>
      <c r="T291" s="115" t="str">
        <f>IF(tbLocacao[[#This Row],[Codigo locação]]="","",IFERROR(R291-S291,""))</f>
        <v/>
      </c>
      <c r="U291" s="128" t="str">
        <f>IF(tbLocacao[[#This Row],[Veículo]]="","",IF(tbLocacao[[#This Row],[Data final]]&lt;&gt;"","",IFERROR(ROW(),"")))</f>
        <v/>
      </c>
    </row>
    <row r="292" spans="2:21" ht="30" customHeight="1" x14ac:dyDescent="0.25">
      <c r="B292" s="168"/>
      <c r="C292" s="170"/>
      <c r="D292" s="170"/>
      <c r="E292" s="170"/>
      <c r="F292" s="170"/>
      <c r="G292" s="170"/>
      <c r="H292" s="170"/>
      <c r="I292" s="171"/>
      <c r="J292" s="171"/>
      <c r="K292" s="172"/>
      <c r="L292" s="172"/>
      <c r="M29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92" s="75" t="str">
        <f ca="1">IF(tbLocacao[[#This Row],[Codigo locação]]="","",IF(AND(tbLocacao[[#This Row],[Data final]]&lt;&gt;"",tbLocacao[[#This Row],[Data final]]&lt;TODAY()),"Encerrado","Vigente"))</f>
        <v/>
      </c>
      <c r="O292" s="173"/>
      <c r="P29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9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92" s="115" t="str">
        <f ca="1">IF(tbLocacao[[#This Row],[Codigo locação]]="","",IFERROR(ROUNDDOWN(IF(tbLocacao[[#This Row],[Data final]]="",Q292,IF(TODAY()&lt;tbLocacao[[#This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92" s="115" t="str">
        <f>IF(tbLocacao[[#This Row],[Codigo locação]]="","",IFERROR(COUNTIF(tbAlugeis[Código locação],tbLocacao[[#This Row],[Codigo locação]])+tbLocacao[[#This Row],[Qtde já pago]],""))</f>
        <v/>
      </c>
      <c r="T292" s="115" t="str">
        <f>IF(tbLocacao[[#This Row],[Codigo locação]]="","",IFERROR(R292-S292,""))</f>
        <v/>
      </c>
      <c r="U292" s="128" t="str">
        <f>IF(tbLocacao[[#This Row],[Veículo]]="","",IF(tbLocacao[[#This Row],[Data final]]&lt;&gt;"","",IFERROR(ROW(),"")))</f>
        <v/>
      </c>
    </row>
    <row r="293" spans="2:21" ht="30" customHeight="1" x14ac:dyDescent="0.25">
      <c r="B293" s="168"/>
      <c r="C293" s="170"/>
      <c r="D293" s="170"/>
      <c r="E293" s="170"/>
      <c r="F293" s="170"/>
      <c r="G293" s="170"/>
      <c r="H293" s="170"/>
      <c r="I293" s="171"/>
      <c r="J293" s="171"/>
      <c r="K293" s="172"/>
      <c r="L293" s="172"/>
      <c r="M29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93" s="75" t="str">
        <f ca="1">IF(tbLocacao[[#This Row],[Codigo locação]]="","",IF(AND(tbLocacao[[#This Row],[Data final]]&lt;&gt;"",tbLocacao[[#This Row],[Data final]]&lt;TODAY()),"Encerrado","Vigente"))</f>
        <v/>
      </c>
      <c r="O293" s="173"/>
      <c r="P29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9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93" s="115" t="str">
        <f ca="1">IF(tbLocacao[[#This Row],[Codigo locação]]="","",IFERROR(ROUNDDOWN(IF(tbLocacao[[#This Row],[Data final]]="",Q293,IF(TODAY()&lt;tbLocacao[[#This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93" s="115" t="str">
        <f>IF(tbLocacao[[#This Row],[Codigo locação]]="","",IFERROR(COUNTIF(tbAlugeis[Código locação],tbLocacao[[#This Row],[Codigo locação]])+tbLocacao[[#This Row],[Qtde já pago]],""))</f>
        <v/>
      </c>
      <c r="T293" s="115" t="str">
        <f>IF(tbLocacao[[#This Row],[Codigo locação]]="","",IFERROR(R293-S293,""))</f>
        <v/>
      </c>
      <c r="U293" s="128" t="str">
        <f>IF(tbLocacao[[#This Row],[Veículo]]="","",IF(tbLocacao[[#This Row],[Data final]]&lt;&gt;"","",IFERROR(ROW(),"")))</f>
        <v/>
      </c>
    </row>
    <row r="294" spans="2:21" ht="30" customHeight="1" x14ac:dyDescent="0.25">
      <c r="B294" s="168"/>
      <c r="C294" s="170"/>
      <c r="D294" s="170"/>
      <c r="E294" s="170"/>
      <c r="F294" s="170"/>
      <c r="G294" s="170"/>
      <c r="H294" s="170"/>
      <c r="I294" s="171"/>
      <c r="J294" s="171"/>
      <c r="K294" s="172"/>
      <c r="L294" s="172"/>
      <c r="M29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94" s="75" t="str">
        <f ca="1">IF(tbLocacao[[#This Row],[Codigo locação]]="","",IF(AND(tbLocacao[[#This Row],[Data final]]&lt;&gt;"",tbLocacao[[#This Row],[Data final]]&lt;TODAY()),"Encerrado","Vigente"))</f>
        <v/>
      </c>
      <c r="O294" s="173"/>
      <c r="P29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9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94" s="115" t="str">
        <f ca="1">IF(tbLocacao[[#This Row],[Codigo locação]]="","",IFERROR(ROUNDDOWN(IF(tbLocacao[[#This Row],[Data final]]="",Q294,IF(TODAY()&lt;tbLocacao[[#This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94" s="115" t="str">
        <f>IF(tbLocacao[[#This Row],[Codigo locação]]="","",IFERROR(COUNTIF(tbAlugeis[Código locação],tbLocacao[[#This Row],[Codigo locação]])+tbLocacao[[#This Row],[Qtde já pago]],""))</f>
        <v/>
      </c>
      <c r="T294" s="115" t="str">
        <f>IF(tbLocacao[[#This Row],[Codigo locação]]="","",IFERROR(R294-S294,""))</f>
        <v/>
      </c>
      <c r="U294" s="128" t="str">
        <f>IF(tbLocacao[[#This Row],[Veículo]]="","",IF(tbLocacao[[#This Row],[Data final]]&lt;&gt;"","",IFERROR(ROW(),"")))</f>
        <v/>
      </c>
    </row>
    <row r="295" spans="2:21" ht="30" customHeight="1" x14ac:dyDescent="0.25">
      <c r="B295" s="168"/>
      <c r="C295" s="170"/>
      <c r="D295" s="170"/>
      <c r="E295" s="170"/>
      <c r="F295" s="170"/>
      <c r="G295" s="170"/>
      <c r="H295" s="170"/>
      <c r="I295" s="171"/>
      <c r="J295" s="171"/>
      <c r="K295" s="172"/>
      <c r="L295" s="172"/>
      <c r="M29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95" s="75" t="str">
        <f ca="1">IF(tbLocacao[[#This Row],[Codigo locação]]="","",IF(AND(tbLocacao[[#This Row],[Data final]]&lt;&gt;"",tbLocacao[[#This Row],[Data final]]&lt;TODAY()),"Encerrado","Vigente"))</f>
        <v/>
      </c>
      <c r="O295" s="173"/>
      <c r="P29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9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95" s="115" t="str">
        <f ca="1">IF(tbLocacao[[#This Row],[Codigo locação]]="","",IFERROR(ROUNDDOWN(IF(tbLocacao[[#This Row],[Data final]]="",Q295,IF(TODAY()&lt;tbLocacao[[#This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95" s="115" t="str">
        <f>IF(tbLocacao[[#This Row],[Codigo locação]]="","",IFERROR(COUNTIF(tbAlugeis[Código locação],tbLocacao[[#This Row],[Codigo locação]])+tbLocacao[[#This Row],[Qtde já pago]],""))</f>
        <v/>
      </c>
      <c r="T295" s="115" t="str">
        <f>IF(tbLocacao[[#This Row],[Codigo locação]]="","",IFERROR(R295-S295,""))</f>
        <v/>
      </c>
      <c r="U295" s="128" t="str">
        <f>IF(tbLocacao[[#This Row],[Veículo]]="","",IF(tbLocacao[[#This Row],[Data final]]&lt;&gt;"","",IFERROR(ROW(),"")))</f>
        <v/>
      </c>
    </row>
    <row r="296" spans="2:21" ht="30" customHeight="1" x14ac:dyDescent="0.25">
      <c r="B296" s="168"/>
      <c r="C296" s="170"/>
      <c r="D296" s="170"/>
      <c r="E296" s="170"/>
      <c r="F296" s="170"/>
      <c r="G296" s="170"/>
      <c r="H296" s="170"/>
      <c r="I296" s="171"/>
      <c r="J296" s="171"/>
      <c r="K296" s="172"/>
      <c r="L296" s="172"/>
      <c r="M29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96" s="75" t="str">
        <f ca="1">IF(tbLocacao[[#This Row],[Codigo locação]]="","",IF(AND(tbLocacao[[#This Row],[Data final]]&lt;&gt;"",tbLocacao[[#This Row],[Data final]]&lt;TODAY()),"Encerrado","Vigente"))</f>
        <v/>
      </c>
      <c r="O296" s="173"/>
      <c r="P29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9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96" s="115" t="str">
        <f ca="1">IF(tbLocacao[[#This Row],[Codigo locação]]="","",IFERROR(ROUNDDOWN(IF(tbLocacao[[#This Row],[Data final]]="",Q296,IF(TODAY()&lt;tbLocacao[[#This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96" s="115" t="str">
        <f>IF(tbLocacao[[#This Row],[Codigo locação]]="","",IFERROR(COUNTIF(tbAlugeis[Código locação],tbLocacao[[#This Row],[Codigo locação]])+tbLocacao[[#This Row],[Qtde já pago]],""))</f>
        <v/>
      </c>
      <c r="T296" s="115" t="str">
        <f>IF(tbLocacao[[#This Row],[Codigo locação]]="","",IFERROR(R296-S296,""))</f>
        <v/>
      </c>
      <c r="U296" s="128" t="str">
        <f>IF(tbLocacao[[#This Row],[Veículo]]="","",IF(tbLocacao[[#This Row],[Data final]]&lt;&gt;"","",IFERROR(ROW(),"")))</f>
        <v/>
      </c>
    </row>
    <row r="297" spans="2:21" ht="30" customHeight="1" x14ac:dyDescent="0.25">
      <c r="B297" s="168"/>
      <c r="C297" s="170"/>
      <c r="D297" s="170"/>
      <c r="E297" s="170"/>
      <c r="F297" s="170"/>
      <c r="G297" s="170"/>
      <c r="H297" s="170"/>
      <c r="I297" s="171"/>
      <c r="J297" s="171"/>
      <c r="K297" s="172"/>
      <c r="L297" s="172"/>
      <c r="M29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97" s="75" t="str">
        <f ca="1">IF(tbLocacao[[#This Row],[Codigo locação]]="","",IF(AND(tbLocacao[[#This Row],[Data final]]&lt;&gt;"",tbLocacao[[#This Row],[Data final]]&lt;TODAY()),"Encerrado","Vigente"))</f>
        <v/>
      </c>
      <c r="O297" s="173"/>
      <c r="P29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9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97" s="115" t="str">
        <f ca="1">IF(tbLocacao[[#This Row],[Codigo locação]]="","",IFERROR(ROUNDDOWN(IF(tbLocacao[[#This Row],[Data final]]="",Q297,IF(TODAY()&lt;tbLocacao[[#This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97" s="115" t="str">
        <f>IF(tbLocacao[[#This Row],[Codigo locação]]="","",IFERROR(COUNTIF(tbAlugeis[Código locação],tbLocacao[[#This Row],[Codigo locação]])+tbLocacao[[#This Row],[Qtde já pago]],""))</f>
        <v/>
      </c>
      <c r="T297" s="115" t="str">
        <f>IF(tbLocacao[[#This Row],[Codigo locação]]="","",IFERROR(R297-S297,""))</f>
        <v/>
      </c>
      <c r="U297" s="128" t="str">
        <f>IF(tbLocacao[[#This Row],[Veículo]]="","",IF(tbLocacao[[#This Row],[Data final]]&lt;&gt;"","",IFERROR(ROW(),"")))</f>
        <v/>
      </c>
    </row>
    <row r="298" spans="2:21" ht="30" customHeight="1" x14ac:dyDescent="0.25">
      <c r="B298" s="168"/>
      <c r="C298" s="170"/>
      <c r="D298" s="170"/>
      <c r="E298" s="170"/>
      <c r="F298" s="170"/>
      <c r="G298" s="170"/>
      <c r="H298" s="170"/>
      <c r="I298" s="171"/>
      <c r="J298" s="171"/>
      <c r="K298" s="172"/>
      <c r="L298" s="172"/>
      <c r="M29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98" s="75" t="str">
        <f ca="1">IF(tbLocacao[[#This Row],[Codigo locação]]="","",IF(AND(tbLocacao[[#This Row],[Data final]]&lt;&gt;"",tbLocacao[[#This Row],[Data final]]&lt;TODAY()),"Encerrado","Vigente"))</f>
        <v/>
      </c>
      <c r="O298" s="173"/>
      <c r="P29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9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98" s="115" t="str">
        <f ca="1">IF(tbLocacao[[#This Row],[Codigo locação]]="","",IFERROR(ROUNDDOWN(IF(tbLocacao[[#This Row],[Data final]]="",Q298,IF(TODAY()&lt;tbLocacao[[#This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98" s="115" t="str">
        <f>IF(tbLocacao[[#This Row],[Codigo locação]]="","",IFERROR(COUNTIF(tbAlugeis[Código locação],tbLocacao[[#This Row],[Codigo locação]])+tbLocacao[[#This Row],[Qtde já pago]],""))</f>
        <v/>
      </c>
      <c r="T298" s="115" t="str">
        <f>IF(tbLocacao[[#This Row],[Codigo locação]]="","",IFERROR(R298-S298,""))</f>
        <v/>
      </c>
      <c r="U298" s="128" t="str">
        <f>IF(tbLocacao[[#This Row],[Veículo]]="","",IF(tbLocacao[[#This Row],[Data final]]&lt;&gt;"","",IFERROR(ROW(),"")))</f>
        <v/>
      </c>
    </row>
    <row r="299" spans="2:21" ht="30" customHeight="1" x14ac:dyDescent="0.25">
      <c r="B299" s="168"/>
      <c r="C299" s="170"/>
      <c r="D299" s="170"/>
      <c r="E299" s="170"/>
      <c r="F299" s="170"/>
      <c r="G299" s="170"/>
      <c r="H299" s="170"/>
      <c r="I299" s="171"/>
      <c r="J299" s="171"/>
      <c r="K299" s="172"/>
      <c r="L299" s="172"/>
      <c r="M29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299" s="75" t="str">
        <f ca="1">IF(tbLocacao[[#This Row],[Codigo locação]]="","",IF(AND(tbLocacao[[#This Row],[Data final]]&lt;&gt;"",tbLocacao[[#This Row],[Data final]]&lt;TODAY()),"Encerrado","Vigente"))</f>
        <v/>
      </c>
      <c r="O299" s="173"/>
      <c r="P29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29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299" s="115" t="str">
        <f ca="1">IF(tbLocacao[[#This Row],[Codigo locação]]="","",IFERROR(ROUNDDOWN(IF(tbLocacao[[#This Row],[Data final]]="",Q299,IF(TODAY()&lt;tbLocacao[[#This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299" s="115" t="str">
        <f>IF(tbLocacao[[#This Row],[Codigo locação]]="","",IFERROR(COUNTIF(tbAlugeis[Código locação],tbLocacao[[#This Row],[Codigo locação]])+tbLocacao[[#This Row],[Qtde já pago]],""))</f>
        <v/>
      </c>
      <c r="T299" s="115" t="str">
        <f>IF(tbLocacao[[#This Row],[Codigo locação]]="","",IFERROR(R299-S299,""))</f>
        <v/>
      </c>
      <c r="U299" s="128" t="str">
        <f>IF(tbLocacao[[#This Row],[Veículo]]="","",IF(tbLocacao[[#This Row],[Data final]]&lt;&gt;"","",IFERROR(ROW(),"")))</f>
        <v/>
      </c>
    </row>
    <row r="300" spans="2:21" ht="30" customHeight="1" x14ac:dyDescent="0.25">
      <c r="B300" s="168"/>
      <c r="C300" s="170"/>
      <c r="D300" s="170"/>
      <c r="E300" s="170"/>
      <c r="F300" s="170"/>
      <c r="G300" s="170"/>
      <c r="H300" s="170"/>
      <c r="I300" s="171"/>
      <c r="J300" s="171"/>
      <c r="K300" s="172"/>
      <c r="L300" s="172"/>
      <c r="M30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00" s="75" t="str">
        <f ca="1">IF(tbLocacao[[#This Row],[Codigo locação]]="","",IF(AND(tbLocacao[[#This Row],[Data final]]&lt;&gt;"",tbLocacao[[#This Row],[Data final]]&lt;TODAY()),"Encerrado","Vigente"))</f>
        <v/>
      </c>
      <c r="O300" s="173"/>
      <c r="P30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0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00" s="115" t="str">
        <f ca="1">IF(tbLocacao[[#This Row],[Codigo locação]]="","",IFERROR(ROUNDDOWN(IF(tbLocacao[[#This Row],[Data final]]="",Q300,IF(TODAY()&lt;tbLocacao[[#This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00" s="115" t="str">
        <f>IF(tbLocacao[[#This Row],[Codigo locação]]="","",IFERROR(COUNTIF(tbAlugeis[Código locação],tbLocacao[[#This Row],[Codigo locação]])+tbLocacao[[#This Row],[Qtde já pago]],""))</f>
        <v/>
      </c>
      <c r="T300" s="115" t="str">
        <f>IF(tbLocacao[[#This Row],[Codigo locação]]="","",IFERROR(R300-S300,""))</f>
        <v/>
      </c>
      <c r="U300" s="128" t="str">
        <f>IF(tbLocacao[[#This Row],[Veículo]]="","",IF(tbLocacao[[#This Row],[Data final]]&lt;&gt;"","",IFERROR(ROW(),"")))</f>
        <v/>
      </c>
    </row>
    <row r="301" spans="2:21" ht="30" customHeight="1" x14ac:dyDescent="0.25">
      <c r="B301" s="168"/>
      <c r="C301" s="170"/>
      <c r="D301" s="170"/>
      <c r="E301" s="170"/>
      <c r="F301" s="170"/>
      <c r="G301" s="170"/>
      <c r="H301" s="170"/>
      <c r="I301" s="171"/>
      <c r="J301" s="171"/>
      <c r="K301" s="172"/>
      <c r="L301" s="172"/>
      <c r="M30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01" s="75" t="str">
        <f ca="1">IF(tbLocacao[[#This Row],[Codigo locação]]="","",IF(AND(tbLocacao[[#This Row],[Data final]]&lt;&gt;"",tbLocacao[[#This Row],[Data final]]&lt;TODAY()),"Encerrado","Vigente"))</f>
        <v/>
      </c>
      <c r="O301" s="173"/>
      <c r="P30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0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01" s="115" t="str">
        <f ca="1">IF(tbLocacao[[#This Row],[Codigo locação]]="","",IFERROR(ROUNDDOWN(IF(tbLocacao[[#This Row],[Data final]]="",Q301,IF(TODAY()&lt;tbLocacao[[#This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01" s="115" t="str">
        <f>IF(tbLocacao[[#This Row],[Codigo locação]]="","",IFERROR(COUNTIF(tbAlugeis[Código locação],tbLocacao[[#This Row],[Codigo locação]])+tbLocacao[[#This Row],[Qtde já pago]],""))</f>
        <v/>
      </c>
      <c r="T301" s="115" t="str">
        <f>IF(tbLocacao[[#This Row],[Codigo locação]]="","",IFERROR(R301-S301,""))</f>
        <v/>
      </c>
      <c r="U301" s="128" t="str">
        <f>IF(tbLocacao[[#This Row],[Veículo]]="","",IF(tbLocacao[[#This Row],[Data final]]&lt;&gt;"","",IFERROR(ROW(),"")))</f>
        <v/>
      </c>
    </row>
    <row r="302" spans="2:21" ht="30" customHeight="1" x14ac:dyDescent="0.25">
      <c r="B302" s="168"/>
      <c r="C302" s="170"/>
      <c r="D302" s="170"/>
      <c r="E302" s="170"/>
      <c r="F302" s="170"/>
      <c r="G302" s="170"/>
      <c r="H302" s="170"/>
      <c r="I302" s="171"/>
      <c r="J302" s="171"/>
      <c r="K302" s="172"/>
      <c r="L302" s="172"/>
      <c r="M30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02" s="75" t="str">
        <f ca="1">IF(tbLocacao[[#This Row],[Codigo locação]]="","",IF(AND(tbLocacao[[#This Row],[Data final]]&lt;&gt;"",tbLocacao[[#This Row],[Data final]]&lt;TODAY()),"Encerrado","Vigente"))</f>
        <v/>
      </c>
      <c r="O302" s="173"/>
      <c r="P30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0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02" s="115" t="str">
        <f ca="1">IF(tbLocacao[[#This Row],[Codigo locação]]="","",IFERROR(ROUNDDOWN(IF(tbLocacao[[#This Row],[Data final]]="",Q302,IF(TODAY()&lt;tbLocacao[[#This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02" s="115" t="str">
        <f>IF(tbLocacao[[#This Row],[Codigo locação]]="","",IFERROR(COUNTIF(tbAlugeis[Código locação],tbLocacao[[#This Row],[Codigo locação]])+tbLocacao[[#This Row],[Qtde já pago]],""))</f>
        <v/>
      </c>
      <c r="T302" s="115" t="str">
        <f>IF(tbLocacao[[#This Row],[Codigo locação]]="","",IFERROR(R302-S302,""))</f>
        <v/>
      </c>
      <c r="U302" s="128" t="str">
        <f>IF(tbLocacao[[#This Row],[Veículo]]="","",IF(tbLocacao[[#This Row],[Data final]]&lt;&gt;"","",IFERROR(ROW(),"")))</f>
        <v/>
      </c>
    </row>
    <row r="303" spans="2:21" ht="30" customHeight="1" x14ac:dyDescent="0.25">
      <c r="B303" s="168"/>
      <c r="C303" s="170"/>
      <c r="D303" s="170"/>
      <c r="E303" s="170"/>
      <c r="F303" s="170"/>
      <c r="G303" s="170"/>
      <c r="H303" s="170"/>
      <c r="I303" s="171"/>
      <c r="J303" s="171"/>
      <c r="K303" s="172"/>
      <c r="L303" s="172"/>
      <c r="M30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03" s="75" t="str">
        <f ca="1">IF(tbLocacao[[#This Row],[Codigo locação]]="","",IF(AND(tbLocacao[[#This Row],[Data final]]&lt;&gt;"",tbLocacao[[#This Row],[Data final]]&lt;TODAY()),"Encerrado","Vigente"))</f>
        <v/>
      </c>
      <c r="O303" s="173"/>
      <c r="P30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0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03" s="115" t="str">
        <f ca="1">IF(tbLocacao[[#This Row],[Codigo locação]]="","",IFERROR(ROUNDDOWN(IF(tbLocacao[[#This Row],[Data final]]="",Q303,IF(TODAY()&lt;tbLocacao[[#This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03" s="115" t="str">
        <f>IF(tbLocacao[[#This Row],[Codigo locação]]="","",IFERROR(COUNTIF(tbAlugeis[Código locação],tbLocacao[[#This Row],[Codigo locação]])+tbLocacao[[#This Row],[Qtde já pago]],""))</f>
        <v/>
      </c>
      <c r="T303" s="115" t="str">
        <f>IF(tbLocacao[[#This Row],[Codigo locação]]="","",IFERROR(R303-S303,""))</f>
        <v/>
      </c>
      <c r="U303" s="128" t="str">
        <f>IF(tbLocacao[[#This Row],[Veículo]]="","",IF(tbLocacao[[#This Row],[Data final]]&lt;&gt;"","",IFERROR(ROW(),"")))</f>
        <v/>
      </c>
    </row>
    <row r="304" spans="2:21" ht="30" customHeight="1" x14ac:dyDescent="0.25">
      <c r="B304" s="168"/>
      <c r="C304" s="170"/>
      <c r="D304" s="170"/>
      <c r="E304" s="170"/>
      <c r="F304" s="170"/>
      <c r="G304" s="170"/>
      <c r="H304" s="170"/>
      <c r="I304" s="171"/>
      <c r="J304" s="171"/>
      <c r="K304" s="172"/>
      <c r="L304" s="172"/>
      <c r="M30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04" s="75" t="str">
        <f ca="1">IF(tbLocacao[[#This Row],[Codigo locação]]="","",IF(AND(tbLocacao[[#This Row],[Data final]]&lt;&gt;"",tbLocacao[[#This Row],[Data final]]&lt;TODAY()),"Encerrado","Vigente"))</f>
        <v/>
      </c>
      <c r="O304" s="173"/>
      <c r="P30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0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04" s="115" t="str">
        <f ca="1">IF(tbLocacao[[#This Row],[Codigo locação]]="","",IFERROR(ROUNDDOWN(IF(tbLocacao[[#This Row],[Data final]]="",Q304,IF(TODAY()&lt;tbLocacao[[#This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04" s="115" t="str">
        <f>IF(tbLocacao[[#This Row],[Codigo locação]]="","",IFERROR(COUNTIF(tbAlugeis[Código locação],tbLocacao[[#This Row],[Codigo locação]])+tbLocacao[[#This Row],[Qtde já pago]],""))</f>
        <v/>
      </c>
      <c r="T304" s="115" t="str">
        <f>IF(tbLocacao[[#This Row],[Codigo locação]]="","",IFERROR(R304-S304,""))</f>
        <v/>
      </c>
      <c r="U304" s="128" t="str">
        <f>IF(tbLocacao[[#This Row],[Veículo]]="","",IF(tbLocacao[[#This Row],[Data final]]&lt;&gt;"","",IFERROR(ROW(),"")))</f>
        <v/>
      </c>
    </row>
    <row r="305" spans="2:21" ht="30" customHeight="1" x14ac:dyDescent="0.25">
      <c r="B305" s="168"/>
      <c r="C305" s="170"/>
      <c r="D305" s="170"/>
      <c r="E305" s="170"/>
      <c r="F305" s="170"/>
      <c r="G305" s="170"/>
      <c r="H305" s="170"/>
      <c r="I305" s="171"/>
      <c r="J305" s="171"/>
      <c r="K305" s="172"/>
      <c r="L305" s="172"/>
      <c r="M30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05" s="75" t="str">
        <f ca="1">IF(tbLocacao[[#This Row],[Codigo locação]]="","",IF(AND(tbLocacao[[#This Row],[Data final]]&lt;&gt;"",tbLocacao[[#This Row],[Data final]]&lt;TODAY()),"Encerrado","Vigente"))</f>
        <v/>
      </c>
      <c r="O305" s="173"/>
      <c r="P30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0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05" s="115" t="str">
        <f ca="1">IF(tbLocacao[[#This Row],[Codigo locação]]="","",IFERROR(ROUNDDOWN(IF(tbLocacao[[#This Row],[Data final]]="",Q305,IF(TODAY()&lt;tbLocacao[[#This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05" s="115" t="str">
        <f>IF(tbLocacao[[#This Row],[Codigo locação]]="","",IFERROR(COUNTIF(tbAlugeis[Código locação],tbLocacao[[#This Row],[Codigo locação]])+tbLocacao[[#This Row],[Qtde já pago]],""))</f>
        <v/>
      </c>
      <c r="T305" s="115" t="str">
        <f>IF(tbLocacao[[#This Row],[Codigo locação]]="","",IFERROR(R305-S305,""))</f>
        <v/>
      </c>
      <c r="U305" s="128" t="str">
        <f>IF(tbLocacao[[#This Row],[Veículo]]="","",IF(tbLocacao[[#This Row],[Data final]]&lt;&gt;"","",IFERROR(ROW(),"")))</f>
        <v/>
      </c>
    </row>
    <row r="306" spans="2:21" ht="30" customHeight="1" x14ac:dyDescent="0.25">
      <c r="B306" s="168"/>
      <c r="C306" s="170"/>
      <c r="D306" s="170"/>
      <c r="E306" s="170"/>
      <c r="F306" s="170"/>
      <c r="G306" s="170"/>
      <c r="H306" s="170"/>
      <c r="I306" s="171"/>
      <c r="J306" s="171"/>
      <c r="K306" s="172"/>
      <c r="L306" s="172"/>
      <c r="M30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06" s="75" t="str">
        <f ca="1">IF(tbLocacao[[#This Row],[Codigo locação]]="","",IF(AND(tbLocacao[[#This Row],[Data final]]&lt;&gt;"",tbLocacao[[#This Row],[Data final]]&lt;TODAY()),"Encerrado","Vigente"))</f>
        <v/>
      </c>
      <c r="O306" s="173"/>
      <c r="P30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0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06" s="115" t="str">
        <f ca="1">IF(tbLocacao[[#This Row],[Codigo locação]]="","",IFERROR(ROUNDDOWN(IF(tbLocacao[[#This Row],[Data final]]="",Q306,IF(TODAY()&lt;tbLocacao[[#This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06" s="115" t="str">
        <f>IF(tbLocacao[[#This Row],[Codigo locação]]="","",IFERROR(COUNTIF(tbAlugeis[Código locação],tbLocacao[[#This Row],[Codigo locação]])+tbLocacao[[#This Row],[Qtde já pago]],""))</f>
        <v/>
      </c>
      <c r="T306" s="115" t="str">
        <f>IF(tbLocacao[[#This Row],[Codigo locação]]="","",IFERROR(R306-S306,""))</f>
        <v/>
      </c>
      <c r="U306" s="128" t="str">
        <f>IF(tbLocacao[[#This Row],[Veículo]]="","",IF(tbLocacao[[#This Row],[Data final]]&lt;&gt;"","",IFERROR(ROW(),"")))</f>
        <v/>
      </c>
    </row>
    <row r="307" spans="2:21" ht="30" customHeight="1" x14ac:dyDescent="0.25">
      <c r="B307" s="168"/>
      <c r="C307" s="170"/>
      <c r="D307" s="170"/>
      <c r="E307" s="170"/>
      <c r="F307" s="170"/>
      <c r="G307" s="170"/>
      <c r="H307" s="170"/>
      <c r="I307" s="171"/>
      <c r="J307" s="171"/>
      <c r="K307" s="172"/>
      <c r="L307" s="172"/>
      <c r="M30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07" s="75" t="str">
        <f ca="1">IF(tbLocacao[[#This Row],[Codigo locação]]="","",IF(AND(tbLocacao[[#This Row],[Data final]]&lt;&gt;"",tbLocacao[[#This Row],[Data final]]&lt;TODAY()),"Encerrado","Vigente"))</f>
        <v/>
      </c>
      <c r="O307" s="173"/>
      <c r="P30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0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07" s="115" t="str">
        <f ca="1">IF(tbLocacao[[#This Row],[Codigo locação]]="","",IFERROR(ROUNDDOWN(IF(tbLocacao[[#This Row],[Data final]]="",Q307,IF(TODAY()&lt;tbLocacao[[#This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07" s="115" t="str">
        <f>IF(tbLocacao[[#This Row],[Codigo locação]]="","",IFERROR(COUNTIF(tbAlugeis[Código locação],tbLocacao[[#This Row],[Codigo locação]])+tbLocacao[[#This Row],[Qtde já pago]],""))</f>
        <v/>
      </c>
      <c r="T307" s="115" t="str">
        <f>IF(tbLocacao[[#This Row],[Codigo locação]]="","",IFERROR(R307-S307,""))</f>
        <v/>
      </c>
      <c r="U307" s="128" t="str">
        <f>IF(tbLocacao[[#This Row],[Veículo]]="","",IF(tbLocacao[[#This Row],[Data final]]&lt;&gt;"","",IFERROR(ROW(),"")))</f>
        <v/>
      </c>
    </row>
    <row r="308" spans="2:21" ht="30" customHeight="1" x14ac:dyDescent="0.25">
      <c r="B308" s="168"/>
      <c r="C308" s="170"/>
      <c r="D308" s="170"/>
      <c r="E308" s="170"/>
      <c r="F308" s="170"/>
      <c r="G308" s="170"/>
      <c r="H308" s="170"/>
      <c r="I308" s="171"/>
      <c r="J308" s="171"/>
      <c r="K308" s="172"/>
      <c r="L308" s="172"/>
      <c r="M30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08" s="75" t="str">
        <f ca="1">IF(tbLocacao[[#This Row],[Codigo locação]]="","",IF(AND(tbLocacao[[#This Row],[Data final]]&lt;&gt;"",tbLocacao[[#This Row],[Data final]]&lt;TODAY()),"Encerrado","Vigente"))</f>
        <v/>
      </c>
      <c r="O308" s="173"/>
      <c r="P30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0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08" s="115" t="str">
        <f ca="1">IF(tbLocacao[[#This Row],[Codigo locação]]="","",IFERROR(ROUNDDOWN(IF(tbLocacao[[#This Row],[Data final]]="",Q308,IF(TODAY()&lt;tbLocacao[[#This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08" s="115" t="str">
        <f>IF(tbLocacao[[#This Row],[Codigo locação]]="","",IFERROR(COUNTIF(tbAlugeis[Código locação],tbLocacao[[#This Row],[Codigo locação]])+tbLocacao[[#This Row],[Qtde já pago]],""))</f>
        <v/>
      </c>
      <c r="T308" s="115" t="str">
        <f>IF(tbLocacao[[#This Row],[Codigo locação]]="","",IFERROR(R308-S308,""))</f>
        <v/>
      </c>
      <c r="U308" s="128" t="str">
        <f>IF(tbLocacao[[#This Row],[Veículo]]="","",IF(tbLocacao[[#This Row],[Data final]]&lt;&gt;"","",IFERROR(ROW(),"")))</f>
        <v/>
      </c>
    </row>
    <row r="309" spans="2:21" ht="30" customHeight="1" x14ac:dyDescent="0.25">
      <c r="B309" s="168"/>
      <c r="C309" s="170"/>
      <c r="D309" s="170"/>
      <c r="E309" s="170"/>
      <c r="F309" s="170"/>
      <c r="G309" s="170"/>
      <c r="H309" s="170"/>
      <c r="I309" s="171"/>
      <c r="J309" s="171"/>
      <c r="K309" s="172"/>
      <c r="L309" s="172"/>
      <c r="M30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09" s="75" t="str">
        <f ca="1">IF(tbLocacao[[#This Row],[Codigo locação]]="","",IF(AND(tbLocacao[[#This Row],[Data final]]&lt;&gt;"",tbLocacao[[#This Row],[Data final]]&lt;TODAY()),"Encerrado","Vigente"))</f>
        <v/>
      </c>
      <c r="O309" s="173"/>
      <c r="P30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0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09" s="115" t="str">
        <f ca="1">IF(tbLocacao[[#This Row],[Codigo locação]]="","",IFERROR(ROUNDDOWN(IF(tbLocacao[[#This Row],[Data final]]="",Q309,IF(TODAY()&lt;tbLocacao[[#This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09" s="115" t="str">
        <f>IF(tbLocacao[[#This Row],[Codigo locação]]="","",IFERROR(COUNTIF(tbAlugeis[Código locação],tbLocacao[[#This Row],[Codigo locação]])+tbLocacao[[#This Row],[Qtde já pago]],""))</f>
        <v/>
      </c>
      <c r="T309" s="115" t="str">
        <f>IF(tbLocacao[[#This Row],[Codigo locação]]="","",IFERROR(R309-S309,""))</f>
        <v/>
      </c>
      <c r="U309" s="128" t="str">
        <f>IF(tbLocacao[[#This Row],[Veículo]]="","",IF(tbLocacao[[#This Row],[Data final]]&lt;&gt;"","",IFERROR(ROW(),"")))</f>
        <v/>
      </c>
    </row>
    <row r="310" spans="2:21" ht="30" customHeight="1" x14ac:dyDescent="0.25">
      <c r="B310" s="168"/>
      <c r="C310" s="170"/>
      <c r="D310" s="170"/>
      <c r="E310" s="170"/>
      <c r="F310" s="170"/>
      <c r="G310" s="170"/>
      <c r="H310" s="170"/>
      <c r="I310" s="171"/>
      <c r="J310" s="171"/>
      <c r="K310" s="172"/>
      <c r="L310" s="172"/>
      <c r="M31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10" s="75" t="str">
        <f ca="1">IF(tbLocacao[[#This Row],[Codigo locação]]="","",IF(AND(tbLocacao[[#This Row],[Data final]]&lt;&gt;"",tbLocacao[[#This Row],[Data final]]&lt;TODAY()),"Encerrado","Vigente"))</f>
        <v/>
      </c>
      <c r="O310" s="173"/>
      <c r="P31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1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10" s="115" t="str">
        <f ca="1">IF(tbLocacao[[#This Row],[Codigo locação]]="","",IFERROR(ROUNDDOWN(IF(tbLocacao[[#This Row],[Data final]]="",Q310,IF(TODAY()&lt;tbLocacao[[#This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10" s="115" t="str">
        <f>IF(tbLocacao[[#This Row],[Codigo locação]]="","",IFERROR(COUNTIF(tbAlugeis[Código locação],tbLocacao[[#This Row],[Codigo locação]])+tbLocacao[[#This Row],[Qtde já pago]],""))</f>
        <v/>
      </c>
      <c r="T310" s="115" t="str">
        <f>IF(tbLocacao[[#This Row],[Codigo locação]]="","",IFERROR(R310-S310,""))</f>
        <v/>
      </c>
      <c r="U310" s="128" t="str">
        <f>IF(tbLocacao[[#This Row],[Veículo]]="","",IF(tbLocacao[[#This Row],[Data final]]&lt;&gt;"","",IFERROR(ROW(),"")))</f>
        <v/>
      </c>
    </row>
    <row r="311" spans="2:21" ht="30" customHeight="1" x14ac:dyDescent="0.25">
      <c r="B311" s="168"/>
      <c r="C311" s="170"/>
      <c r="D311" s="170"/>
      <c r="E311" s="170"/>
      <c r="F311" s="170"/>
      <c r="G311" s="170"/>
      <c r="H311" s="170"/>
      <c r="I311" s="171"/>
      <c r="J311" s="171"/>
      <c r="K311" s="172"/>
      <c r="L311" s="172"/>
      <c r="M31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11" s="75" t="str">
        <f ca="1">IF(tbLocacao[[#This Row],[Codigo locação]]="","",IF(AND(tbLocacao[[#This Row],[Data final]]&lt;&gt;"",tbLocacao[[#This Row],[Data final]]&lt;TODAY()),"Encerrado","Vigente"))</f>
        <v/>
      </c>
      <c r="O311" s="173"/>
      <c r="P31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1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11" s="115" t="str">
        <f ca="1">IF(tbLocacao[[#This Row],[Codigo locação]]="","",IFERROR(ROUNDDOWN(IF(tbLocacao[[#This Row],[Data final]]="",Q311,IF(TODAY()&lt;tbLocacao[[#This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11" s="115" t="str">
        <f>IF(tbLocacao[[#This Row],[Codigo locação]]="","",IFERROR(COUNTIF(tbAlugeis[Código locação],tbLocacao[[#This Row],[Codigo locação]])+tbLocacao[[#This Row],[Qtde já pago]],""))</f>
        <v/>
      </c>
      <c r="T311" s="115" t="str">
        <f>IF(tbLocacao[[#This Row],[Codigo locação]]="","",IFERROR(R311-S311,""))</f>
        <v/>
      </c>
      <c r="U311" s="128" t="str">
        <f>IF(tbLocacao[[#This Row],[Veículo]]="","",IF(tbLocacao[[#This Row],[Data final]]&lt;&gt;"","",IFERROR(ROW(),"")))</f>
        <v/>
      </c>
    </row>
    <row r="312" spans="2:21" ht="30" customHeight="1" x14ac:dyDescent="0.25">
      <c r="B312" s="168"/>
      <c r="C312" s="170"/>
      <c r="D312" s="170"/>
      <c r="E312" s="170"/>
      <c r="F312" s="170"/>
      <c r="G312" s="170"/>
      <c r="H312" s="170"/>
      <c r="I312" s="171"/>
      <c r="J312" s="171"/>
      <c r="K312" s="172"/>
      <c r="L312" s="172"/>
      <c r="M31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12" s="75" t="str">
        <f ca="1">IF(tbLocacao[[#This Row],[Codigo locação]]="","",IF(AND(tbLocacao[[#This Row],[Data final]]&lt;&gt;"",tbLocacao[[#This Row],[Data final]]&lt;TODAY()),"Encerrado","Vigente"))</f>
        <v/>
      </c>
      <c r="O312" s="173"/>
      <c r="P31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1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12" s="115" t="str">
        <f ca="1">IF(tbLocacao[[#This Row],[Codigo locação]]="","",IFERROR(ROUNDDOWN(IF(tbLocacao[[#This Row],[Data final]]="",Q312,IF(TODAY()&lt;tbLocacao[[#This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12" s="115" t="str">
        <f>IF(tbLocacao[[#This Row],[Codigo locação]]="","",IFERROR(COUNTIF(tbAlugeis[Código locação],tbLocacao[[#This Row],[Codigo locação]])+tbLocacao[[#This Row],[Qtde já pago]],""))</f>
        <v/>
      </c>
      <c r="T312" s="115" t="str">
        <f>IF(tbLocacao[[#This Row],[Codigo locação]]="","",IFERROR(R312-S312,""))</f>
        <v/>
      </c>
      <c r="U312" s="128" t="str">
        <f>IF(tbLocacao[[#This Row],[Veículo]]="","",IF(tbLocacao[[#This Row],[Data final]]&lt;&gt;"","",IFERROR(ROW(),"")))</f>
        <v/>
      </c>
    </row>
    <row r="313" spans="2:21" ht="30" customHeight="1" x14ac:dyDescent="0.25">
      <c r="B313" s="168"/>
      <c r="C313" s="170"/>
      <c r="D313" s="170"/>
      <c r="E313" s="170"/>
      <c r="F313" s="170"/>
      <c r="G313" s="170"/>
      <c r="H313" s="170"/>
      <c r="I313" s="171"/>
      <c r="J313" s="171"/>
      <c r="K313" s="172"/>
      <c r="L313" s="172"/>
      <c r="M31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13" s="75" t="str">
        <f ca="1">IF(tbLocacao[[#This Row],[Codigo locação]]="","",IF(AND(tbLocacao[[#This Row],[Data final]]&lt;&gt;"",tbLocacao[[#This Row],[Data final]]&lt;TODAY()),"Encerrado","Vigente"))</f>
        <v/>
      </c>
      <c r="O313" s="173"/>
      <c r="P31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1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13" s="115" t="str">
        <f ca="1">IF(tbLocacao[[#This Row],[Codigo locação]]="","",IFERROR(ROUNDDOWN(IF(tbLocacao[[#This Row],[Data final]]="",Q313,IF(TODAY()&lt;tbLocacao[[#This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13" s="115" t="str">
        <f>IF(tbLocacao[[#This Row],[Codigo locação]]="","",IFERROR(COUNTIF(tbAlugeis[Código locação],tbLocacao[[#This Row],[Codigo locação]])+tbLocacao[[#This Row],[Qtde já pago]],""))</f>
        <v/>
      </c>
      <c r="T313" s="115" t="str">
        <f>IF(tbLocacao[[#This Row],[Codigo locação]]="","",IFERROR(R313-S313,""))</f>
        <v/>
      </c>
      <c r="U313" s="128" t="str">
        <f>IF(tbLocacao[[#This Row],[Veículo]]="","",IF(tbLocacao[[#This Row],[Data final]]&lt;&gt;"","",IFERROR(ROW(),"")))</f>
        <v/>
      </c>
    </row>
    <row r="314" spans="2:21" ht="30" customHeight="1" x14ac:dyDescent="0.25">
      <c r="B314" s="168"/>
      <c r="C314" s="170"/>
      <c r="D314" s="170"/>
      <c r="E314" s="170"/>
      <c r="F314" s="170"/>
      <c r="G314" s="170"/>
      <c r="H314" s="170"/>
      <c r="I314" s="171"/>
      <c r="J314" s="171"/>
      <c r="K314" s="172"/>
      <c r="L314" s="172"/>
      <c r="M31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14" s="75" t="str">
        <f ca="1">IF(tbLocacao[[#This Row],[Codigo locação]]="","",IF(AND(tbLocacao[[#This Row],[Data final]]&lt;&gt;"",tbLocacao[[#This Row],[Data final]]&lt;TODAY()),"Encerrado","Vigente"))</f>
        <v/>
      </c>
      <c r="O314" s="173"/>
      <c r="P31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1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14" s="115" t="str">
        <f ca="1">IF(tbLocacao[[#This Row],[Codigo locação]]="","",IFERROR(ROUNDDOWN(IF(tbLocacao[[#This Row],[Data final]]="",Q314,IF(TODAY()&lt;tbLocacao[[#This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14" s="115" t="str">
        <f>IF(tbLocacao[[#This Row],[Codigo locação]]="","",IFERROR(COUNTIF(tbAlugeis[Código locação],tbLocacao[[#This Row],[Codigo locação]])+tbLocacao[[#This Row],[Qtde já pago]],""))</f>
        <v/>
      </c>
      <c r="T314" s="115" t="str">
        <f>IF(tbLocacao[[#This Row],[Codigo locação]]="","",IFERROR(R314-S314,""))</f>
        <v/>
      </c>
      <c r="U314" s="128" t="str">
        <f>IF(tbLocacao[[#This Row],[Veículo]]="","",IF(tbLocacao[[#This Row],[Data final]]&lt;&gt;"","",IFERROR(ROW(),"")))</f>
        <v/>
      </c>
    </row>
    <row r="315" spans="2:21" ht="30" customHeight="1" x14ac:dyDescent="0.25">
      <c r="B315" s="168"/>
      <c r="C315" s="170"/>
      <c r="D315" s="170"/>
      <c r="E315" s="170"/>
      <c r="F315" s="170"/>
      <c r="G315" s="170"/>
      <c r="H315" s="170"/>
      <c r="I315" s="171"/>
      <c r="J315" s="171"/>
      <c r="K315" s="172"/>
      <c r="L315" s="172"/>
      <c r="M31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15" s="75" t="str">
        <f ca="1">IF(tbLocacao[[#This Row],[Codigo locação]]="","",IF(AND(tbLocacao[[#This Row],[Data final]]&lt;&gt;"",tbLocacao[[#This Row],[Data final]]&lt;TODAY()),"Encerrado","Vigente"))</f>
        <v/>
      </c>
      <c r="O315" s="173"/>
      <c r="P31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1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15" s="115" t="str">
        <f ca="1">IF(tbLocacao[[#This Row],[Codigo locação]]="","",IFERROR(ROUNDDOWN(IF(tbLocacao[[#This Row],[Data final]]="",Q315,IF(TODAY()&lt;tbLocacao[[#This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15" s="115" t="str">
        <f>IF(tbLocacao[[#This Row],[Codigo locação]]="","",IFERROR(COUNTIF(tbAlugeis[Código locação],tbLocacao[[#This Row],[Codigo locação]])+tbLocacao[[#This Row],[Qtde já pago]],""))</f>
        <v/>
      </c>
      <c r="T315" s="115" t="str">
        <f>IF(tbLocacao[[#This Row],[Codigo locação]]="","",IFERROR(R315-S315,""))</f>
        <v/>
      </c>
      <c r="U315" s="128" t="str">
        <f>IF(tbLocacao[[#This Row],[Veículo]]="","",IF(tbLocacao[[#This Row],[Data final]]&lt;&gt;"","",IFERROR(ROW(),"")))</f>
        <v/>
      </c>
    </row>
    <row r="316" spans="2:21" ht="30" customHeight="1" x14ac:dyDescent="0.25">
      <c r="B316" s="168"/>
      <c r="C316" s="170"/>
      <c r="D316" s="170"/>
      <c r="E316" s="170"/>
      <c r="F316" s="170"/>
      <c r="G316" s="170"/>
      <c r="H316" s="170"/>
      <c r="I316" s="171"/>
      <c r="J316" s="171"/>
      <c r="K316" s="172"/>
      <c r="L316" s="172"/>
      <c r="M31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16" s="75" t="str">
        <f ca="1">IF(tbLocacao[[#This Row],[Codigo locação]]="","",IF(AND(tbLocacao[[#This Row],[Data final]]&lt;&gt;"",tbLocacao[[#This Row],[Data final]]&lt;TODAY()),"Encerrado","Vigente"))</f>
        <v/>
      </c>
      <c r="O316" s="173"/>
      <c r="P31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1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16" s="115" t="str">
        <f ca="1">IF(tbLocacao[[#This Row],[Codigo locação]]="","",IFERROR(ROUNDDOWN(IF(tbLocacao[[#This Row],[Data final]]="",Q316,IF(TODAY()&lt;tbLocacao[[#This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16" s="115" t="str">
        <f>IF(tbLocacao[[#This Row],[Codigo locação]]="","",IFERROR(COUNTIF(tbAlugeis[Código locação],tbLocacao[[#This Row],[Codigo locação]])+tbLocacao[[#This Row],[Qtde já pago]],""))</f>
        <v/>
      </c>
      <c r="T316" s="115" t="str">
        <f>IF(tbLocacao[[#This Row],[Codigo locação]]="","",IFERROR(R316-S316,""))</f>
        <v/>
      </c>
      <c r="U316" s="128" t="str">
        <f>IF(tbLocacao[[#This Row],[Veículo]]="","",IF(tbLocacao[[#This Row],[Data final]]&lt;&gt;"","",IFERROR(ROW(),"")))</f>
        <v/>
      </c>
    </row>
    <row r="317" spans="2:21" ht="30" customHeight="1" x14ac:dyDescent="0.25">
      <c r="B317" s="168"/>
      <c r="C317" s="170"/>
      <c r="D317" s="170"/>
      <c r="E317" s="170"/>
      <c r="F317" s="170"/>
      <c r="G317" s="170"/>
      <c r="H317" s="170"/>
      <c r="I317" s="171"/>
      <c r="J317" s="171"/>
      <c r="K317" s="172"/>
      <c r="L317" s="172"/>
      <c r="M31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17" s="75" t="str">
        <f ca="1">IF(tbLocacao[[#This Row],[Codigo locação]]="","",IF(AND(tbLocacao[[#This Row],[Data final]]&lt;&gt;"",tbLocacao[[#This Row],[Data final]]&lt;TODAY()),"Encerrado","Vigente"))</f>
        <v/>
      </c>
      <c r="O317" s="173"/>
      <c r="P31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1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17" s="115" t="str">
        <f ca="1">IF(tbLocacao[[#This Row],[Codigo locação]]="","",IFERROR(ROUNDDOWN(IF(tbLocacao[[#This Row],[Data final]]="",Q317,IF(TODAY()&lt;tbLocacao[[#This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17" s="115" t="str">
        <f>IF(tbLocacao[[#This Row],[Codigo locação]]="","",IFERROR(COUNTIF(tbAlugeis[Código locação],tbLocacao[[#This Row],[Codigo locação]])+tbLocacao[[#This Row],[Qtde já pago]],""))</f>
        <v/>
      </c>
      <c r="T317" s="115" t="str">
        <f>IF(tbLocacao[[#This Row],[Codigo locação]]="","",IFERROR(R317-S317,""))</f>
        <v/>
      </c>
      <c r="U317" s="128" t="str">
        <f>IF(tbLocacao[[#This Row],[Veículo]]="","",IF(tbLocacao[[#This Row],[Data final]]&lt;&gt;"","",IFERROR(ROW(),"")))</f>
        <v/>
      </c>
    </row>
    <row r="318" spans="2:21" ht="30" customHeight="1" x14ac:dyDescent="0.25">
      <c r="B318" s="168"/>
      <c r="C318" s="170"/>
      <c r="D318" s="170"/>
      <c r="E318" s="170"/>
      <c r="F318" s="170"/>
      <c r="G318" s="170"/>
      <c r="H318" s="170"/>
      <c r="I318" s="171"/>
      <c r="J318" s="171"/>
      <c r="K318" s="172"/>
      <c r="L318" s="172"/>
      <c r="M31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18" s="75" t="str">
        <f ca="1">IF(tbLocacao[[#This Row],[Codigo locação]]="","",IF(AND(tbLocacao[[#This Row],[Data final]]&lt;&gt;"",tbLocacao[[#This Row],[Data final]]&lt;TODAY()),"Encerrado","Vigente"))</f>
        <v/>
      </c>
      <c r="O318" s="173"/>
      <c r="P31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1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18" s="115" t="str">
        <f ca="1">IF(tbLocacao[[#This Row],[Codigo locação]]="","",IFERROR(ROUNDDOWN(IF(tbLocacao[[#This Row],[Data final]]="",Q318,IF(TODAY()&lt;tbLocacao[[#This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18" s="115" t="str">
        <f>IF(tbLocacao[[#This Row],[Codigo locação]]="","",IFERROR(COUNTIF(tbAlugeis[Código locação],tbLocacao[[#This Row],[Codigo locação]])+tbLocacao[[#This Row],[Qtde já pago]],""))</f>
        <v/>
      </c>
      <c r="T318" s="115" t="str">
        <f>IF(tbLocacao[[#This Row],[Codigo locação]]="","",IFERROR(R318-S318,""))</f>
        <v/>
      </c>
      <c r="U318" s="128" t="str">
        <f>IF(tbLocacao[[#This Row],[Veículo]]="","",IF(tbLocacao[[#This Row],[Data final]]&lt;&gt;"","",IFERROR(ROW(),"")))</f>
        <v/>
      </c>
    </row>
    <row r="319" spans="2:21" ht="30" customHeight="1" x14ac:dyDescent="0.25">
      <c r="B319" s="168"/>
      <c r="C319" s="170"/>
      <c r="D319" s="170"/>
      <c r="E319" s="170"/>
      <c r="F319" s="170"/>
      <c r="G319" s="170"/>
      <c r="H319" s="170"/>
      <c r="I319" s="171"/>
      <c r="J319" s="171"/>
      <c r="K319" s="172"/>
      <c r="L319" s="172"/>
      <c r="M31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19" s="75" t="str">
        <f ca="1">IF(tbLocacao[[#This Row],[Codigo locação]]="","",IF(AND(tbLocacao[[#This Row],[Data final]]&lt;&gt;"",tbLocacao[[#This Row],[Data final]]&lt;TODAY()),"Encerrado","Vigente"))</f>
        <v/>
      </c>
      <c r="O319" s="173"/>
      <c r="P31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1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19" s="115" t="str">
        <f ca="1">IF(tbLocacao[[#This Row],[Codigo locação]]="","",IFERROR(ROUNDDOWN(IF(tbLocacao[[#This Row],[Data final]]="",Q319,IF(TODAY()&lt;tbLocacao[[#This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19" s="115" t="str">
        <f>IF(tbLocacao[[#This Row],[Codigo locação]]="","",IFERROR(COUNTIF(tbAlugeis[Código locação],tbLocacao[[#This Row],[Codigo locação]])+tbLocacao[[#This Row],[Qtde já pago]],""))</f>
        <v/>
      </c>
      <c r="T319" s="115" t="str">
        <f>IF(tbLocacao[[#This Row],[Codigo locação]]="","",IFERROR(R319-S319,""))</f>
        <v/>
      </c>
      <c r="U319" s="128" t="str">
        <f>IF(tbLocacao[[#This Row],[Veículo]]="","",IF(tbLocacao[[#This Row],[Data final]]&lt;&gt;"","",IFERROR(ROW(),"")))</f>
        <v/>
      </c>
    </row>
    <row r="320" spans="2:21" ht="30" customHeight="1" x14ac:dyDescent="0.25">
      <c r="B320" s="168"/>
      <c r="C320" s="170"/>
      <c r="D320" s="170"/>
      <c r="E320" s="170"/>
      <c r="F320" s="170"/>
      <c r="G320" s="170"/>
      <c r="H320" s="170"/>
      <c r="I320" s="171"/>
      <c r="J320" s="171"/>
      <c r="K320" s="172"/>
      <c r="L320" s="172"/>
      <c r="M32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20" s="75" t="str">
        <f ca="1">IF(tbLocacao[[#This Row],[Codigo locação]]="","",IF(AND(tbLocacao[[#This Row],[Data final]]&lt;&gt;"",tbLocacao[[#This Row],[Data final]]&lt;TODAY()),"Encerrado","Vigente"))</f>
        <v/>
      </c>
      <c r="O320" s="173"/>
      <c r="P32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2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20" s="115" t="str">
        <f ca="1">IF(tbLocacao[[#This Row],[Codigo locação]]="","",IFERROR(ROUNDDOWN(IF(tbLocacao[[#This Row],[Data final]]="",Q320,IF(TODAY()&lt;tbLocacao[[#This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20" s="115" t="str">
        <f>IF(tbLocacao[[#This Row],[Codigo locação]]="","",IFERROR(COUNTIF(tbAlugeis[Código locação],tbLocacao[[#This Row],[Codigo locação]])+tbLocacao[[#This Row],[Qtde já pago]],""))</f>
        <v/>
      </c>
      <c r="T320" s="115" t="str">
        <f>IF(tbLocacao[[#This Row],[Codigo locação]]="","",IFERROR(R320-S320,""))</f>
        <v/>
      </c>
      <c r="U320" s="128" t="str">
        <f>IF(tbLocacao[[#This Row],[Veículo]]="","",IF(tbLocacao[[#This Row],[Data final]]&lt;&gt;"","",IFERROR(ROW(),"")))</f>
        <v/>
      </c>
    </row>
    <row r="321" spans="2:21" ht="30" customHeight="1" x14ac:dyDescent="0.25">
      <c r="B321" s="168"/>
      <c r="C321" s="170"/>
      <c r="D321" s="170"/>
      <c r="E321" s="170"/>
      <c r="F321" s="170"/>
      <c r="G321" s="170"/>
      <c r="H321" s="170"/>
      <c r="I321" s="171"/>
      <c r="J321" s="171"/>
      <c r="K321" s="172"/>
      <c r="L321" s="172"/>
      <c r="M32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21" s="75" t="str">
        <f ca="1">IF(tbLocacao[[#This Row],[Codigo locação]]="","",IF(AND(tbLocacao[[#This Row],[Data final]]&lt;&gt;"",tbLocacao[[#This Row],[Data final]]&lt;TODAY()),"Encerrado","Vigente"))</f>
        <v/>
      </c>
      <c r="O321" s="173"/>
      <c r="P32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2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21" s="115" t="str">
        <f ca="1">IF(tbLocacao[[#This Row],[Codigo locação]]="","",IFERROR(ROUNDDOWN(IF(tbLocacao[[#This Row],[Data final]]="",Q321,IF(TODAY()&lt;tbLocacao[[#This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21" s="115" t="str">
        <f>IF(tbLocacao[[#This Row],[Codigo locação]]="","",IFERROR(COUNTIF(tbAlugeis[Código locação],tbLocacao[[#This Row],[Codigo locação]])+tbLocacao[[#This Row],[Qtde já pago]],""))</f>
        <v/>
      </c>
      <c r="T321" s="115" t="str">
        <f>IF(tbLocacao[[#This Row],[Codigo locação]]="","",IFERROR(R321-S321,""))</f>
        <v/>
      </c>
      <c r="U321" s="128" t="str">
        <f>IF(tbLocacao[[#This Row],[Veículo]]="","",IF(tbLocacao[[#This Row],[Data final]]&lt;&gt;"","",IFERROR(ROW(),"")))</f>
        <v/>
      </c>
    </row>
    <row r="322" spans="2:21" ht="30" customHeight="1" x14ac:dyDescent="0.25">
      <c r="B322" s="168"/>
      <c r="C322" s="170"/>
      <c r="D322" s="170"/>
      <c r="E322" s="170"/>
      <c r="F322" s="170"/>
      <c r="G322" s="170"/>
      <c r="H322" s="170"/>
      <c r="I322" s="171"/>
      <c r="J322" s="171"/>
      <c r="K322" s="172"/>
      <c r="L322" s="172"/>
      <c r="M32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22" s="75" t="str">
        <f ca="1">IF(tbLocacao[[#This Row],[Codigo locação]]="","",IF(AND(tbLocacao[[#This Row],[Data final]]&lt;&gt;"",tbLocacao[[#This Row],[Data final]]&lt;TODAY()),"Encerrado","Vigente"))</f>
        <v/>
      </c>
      <c r="O322" s="173"/>
      <c r="P32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2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22" s="115" t="str">
        <f ca="1">IF(tbLocacao[[#This Row],[Codigo locação]]="","",IFERROR(ROUNDDOWN(IF(tbLocacao[[#This Row],[Data final]]="",Q322,IF(TODAY()&lt;tbLocacao[[#This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22" s="115" t="str">
        <f>IF(tbLocacao[[#This Row],[Codigo locação]]="","",IFERROR(COUNTIF(tbAlugeis[Código locação],tbLocacao[[#This Row],[Codigo locação]])+tbLocacao[[#This Row],[Qtde já pago]],""))</f>
        <v/>
      </c>
      <c r="T322" s="115" t="str">
        <f>IF(tbLocacao[[#This Row],[Codigo locação]]="","",IFERROR(R322-S322,""))</f>
        <v/>
      </c>
      <c r="U322" s="128" t="str">
        <f>IF(tbLocacao[[#This Row],[Veículo]]="","",IF(tbLocacao[[#This Row],[Data final]]&lt;&gt;"","",IFERROR(ROW(),"")))</f>
        <v/>
      </c>
    </row>
    <row r="323" spans="2:21" ht="30" customHeight="1" x14ac:dyDescent="0.25">
      <c r="B323" s="168"/>
      <c r="C323" s="170"/>
      <c r="D323" s="170"/>
      <c r="E323" s="170"/>
      <c r="F323" s="170"/>
      <c r="G323" s="170"/>
      <c r="H323" s="170"/>
      <c r="I323" s="171"/>
      <c r="J323" s="171"/>
      <c r="K323" s="172"/>
      <c r="L323" s="172"/>
      <c r="M32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23" s="75" t="str">
        <f ca="1">IF(tbLocacao[[#This Row],[Codigo locação]]="","",IF(AND(tbLocacao[[#This Row],[Data final]]&lt;&gt;"",tbLocacao[[#This Row],[Data final]]&lt;TODAY()),"Encerrado","Vigente"))</f>
        <v/>
      </c>
      <c r="O323" s="173"/>
      <c r="P32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2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23" s="115" t="str">
        <f ca="1">IF(tbLocacao[[#This Row],[Codigo locação]]="","",IFERROR(ROUNDDOWN(IF(tbLocacao[[#This Row],[Data final]]="",Q323,IF(TODAY()&lt;tbLocacao[[#This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23" s="115" t="str">
        <f>IF(tbLocacao[[#This Row],[Codigo locação]]="","",IFERROR(COUNTIF(tbAlugeis[Código locação],tbLocacao[[#This Row],[Codigo locação]])+tbLocacao[[#This Row],[Qtde já pago]],""))</f>
        <v/>
      </c>
      <c r="T323" s="115" t="str">
        <f>IF(tbLocacao[[#This Row],[Codigo locação]]="","",IFERROR(R323-S323,""))</f>
        <v/>
      </c>
      <c r="U323" s="128" t="str">
        <f>IF(tbLocacao[[#This Row],[Veículo]]="","",IF(tbLocacao[[#This Row],[Data final]]&lt;&gt;"","",IFERROR(ROW(),"")))</f>
        <v/>
      </c>
    </row>
    <row r="324" spans="2:21" ht="30" customHeight="1" x14ac:dyDescent="0.25">
      <c r="B324" s="168"/>
      <c r="C324" s="170"/>
      <c r="D324" s="170"/>
      <c r="E324" s="170"/>
      <c r="F324" s="170"/>
      <c r="G324" s="170"/>
      <c r="H324" s="170"/>
      <c r="I324" s="171"/>
      <c r="J324" s="171"/>
      <c r="K324" s="172"/>
      <c r="L324" s="172"/>
      <c r="M32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24" s="75" t="str">
        <f ca="1">IF(tbLocacao[[#This Row],[Codigo locação]]="","",IF(AND(tbLocacao[[#This Row],[Data final]]&lt;&gt;"",tbLocacao[[#This Row],[Data final]]&lt;TODAY()),"Encerrado","Vigente"))</f>
        <v/>
      </c>
      <c r="O324" s="173"/>
      <c r="P32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2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24" s="115" t="str">
        <f ca="1">IF(tbLocacao[[#This Row],[Codigo locação]]="","",IFERROR(ROUNDDOWN(IF(tbLocacao[[#This Row],[Data final]]="",Q324,IF(TODAY()&lt;tbLocacao[[#This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24" s="115" t="str">
        <f>IF(tbLocacao[[#This Row],[Codigo locação]]="","",IFERROR(COUNTIF(tbAlugeis[Código locação],tbLocacao[[#This Row],[Codigo locação]])+tbLocacao[[#This Row],[Qtde já pago]],""))</f>
        <v/>
      </c>
      <c r="T324" s="115" t="str">
        <f>IF(tbLocacao[[#This Row],[Codigo locação]]="","",IFERROR(R324-S324,""))</f>
        <v/>
      </c>
      <c r="U324" s="128" t="str">
        <f>IF(tbLocacao[[#This Row],[Veículo]]="","",IF(tbLocacao[[#This Row],[Data final]]&lt;&gt;"","",IFERROR(ROW(),"")))</f>
        <v/>
      </c>
    </row>
    <row r="325" spans="2:21" ht="30" customHeight="1" x14ac:dyDescent="0.25">
      <c r="B325" s="168"/>
      <c r="C325" s="170"/>
      <c r="D325" s="170"/>
      <c r="E325" s="170"/>
      <c r="F325" s="170"/>
      <c r="G325" s="170"/>
      <c r="H325" s="170"/>
      <c r="I325" s="171"/>
      <c r="J325" s="171"/>
      <c r="K325" s="172"/>
      <c r="L325" s="172"/>
      <c r="M32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25" s="75" t="str">
        <f ca="1">IF(tbLocacao[[#This Row],[Codigo locação]]="","",IF(AND(tbLocacao[[#This Row],[Data final]]&lt;&gt;"",tbLocacao[[#This Row],[Data final]]&lt;TODAY()),"Encerrado","Vigente"))</f>
        <v/>
      </c>
      <c r="O325" s="173"/>
      <c r="P32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2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25" s="115" t="str">
        <f ca="1">IF(tbLocacao[[#This Row],[Codigo locação]]="","",IFERROR(ROUNDDOWN(IF(tbLocacao[[#This Row],[Data final]]="",Q325,IF(TODAY()&lt;tbLocacao[[#This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25" s="115" t="str">
        <f>IF(tbLocacao[[#This Row],[Codigo locação]]="","",IFERROR(COUNTIF(tbAlugeis[Código locação],tbLocacao[[#This Row],[Codigo locação]])+tbLocacao[[#This Row],[Qtde já pago]],""))</f>
        <v/>
      </c>
      <c r="T325" s="115" t="str">
        <f>IF(tbLocacao[[#This Row],[Codigo locação]]="","",IFERROR(R325-S325,""))</f>
        <v/>
      </c>
      <c r="U325" s="128" t="str">
        <f>IF(tbLocacao[[#This Row],[Veículo]]="","",IF(tbLocacao[[#This Row],[Data final]]&lt;&gt;"","",IFERROR(ROW(),"")))</f>
        <v/>
      </c>
    </row>
    <row r="326" spans="2:21" ht="30" customHeight="1" x14ac:dyDescent="0.25">
      <c r="B326" s="168"/>
      <c r="C326" s="170"/>
      <c r="D326" s="170"/>
      <c r="E326" s="170"/>
      <c r="F326" s="170"/>
      <c r="G326" s="170"/>
      <c r="H326" s="170"/>
      <c r="I326" s="171"/>
      <c r="J326" s="171"/>
      <c r="K326" s="172"/>
      <c r="L326" s="172"/>
      <c r="M32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26" s="75" t="str">
        <f ca="1">IF(tbLocacao[[#This Row],[Codigo locação]]="","",IF(AND(tbLocacao[[#This Row],[Data final]]&lt;&gt;"",tbLocacao[[#This Row],[Data final]]&lt;TODAY()),"Encerrado","Vigente"))</f>
        <v/>
      </c>
      <c r="O326" s="173"/>
      <c r="P32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2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26" s="115" t="str">
        <f ca="1">IF(tbLocacao[[#This Row],[Codigo locação]]="","",IFERROR(ROUNDDOWN(IF(tbLocacao[[#This Row],[Data final]]="",Q326,IF(TODAY()&lt;tbLocacao[[#This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26" s="115" t="str">
        <f>IF(tbLocacao[[#This Row],[Codigo locação]]="","",IFERROR(COUNTIF(tbAlugeis[Código locação],tbLocacao[[#This Row],[Codigo locação]])+tbLocacao[[#This Row],[Qtde já pago]],""))</f>
        <v/>
      </c>
      <c r="T326" s="115" t="str">
        <f>IF(tbLocacao[[#This Row],[Codigo locação]]="","",IFERROR(R326-S326,""))</f>
        <v/>
      </c>
      <c r="U326" s="128" t="str">
        <f>IF(tbLocacao[[#This Row],[Veículo]]="","",IF(tbLocacao[[#This Row],[Data final]]&lt;&gt;"","",IFERROR(ROW(),"")))</f>
        <v/>
      </c>
    </row>
    <row r="327" spans="2:21" ht="30" customHeight="1" x14ac:dyDescent="0.25">
      <c r="B327" s="168"/>
      <c r="C327" s="170"/>
      <c r="D327" s="170"/>
      <c r="E327" s="170"/>
      <c r="F327" s="170"/>
      <c r="G327" s="170"/>
      <c r="H327" s="170"/>
      <c r="I327" s="171"/>
      <c r="J327" s="171"/>
      <c r="K327" s="172"/>
      <c r="L327" s="172"/>
      <c r="M32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27" s="75" t="str">
        <f ca="1">IF(tbLocacao[[#This Row],[Codigo locação]]="","",IF(AND(tbLocacao[[#This Row],[Data final]]&lt;&gt;"",tbLocacao[[#This Row],[Data final]]&lt;TODAY()),"Encerrado","Vigente"))</f>
        <v/>
      </c>
      <c r="O327" s="173"/>
      <c r="P32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2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27" s="115" t="str">
        <f ca="1">IF(tbLocacao[[#This Row],[Codigo locação]]="","",IFERROR(ROUNDDOWN(IF(tbLocacao[[#This Row],[Data final]]="",Q327,IF(TODAY()&lt;tbLocacao[[#This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27" s="115" t="str">
        <f>IF(tbLocacao[[#This Row],[Codigo locação]]="","",IFERROR(COUNTIF(tbAlugeis[Código locação],tbLocacao[[#This Row],[Codigo locação]])+tbLocacao[[#This Row],[Qtde já pago]],""))</f>
        <v/>
      </c>
      <c r="T327" s="115" t="str">
        <f>IF(tbLocacao[[#This Row],[Codigo locação]]="","",IFERROR(R327-S327,""))</f>
        <v/>
      </c>
      <c r="U327" s="128" t="str">
        <f>IF(tbLocacao[[#This Row],[Veículo]]="","",IF(tbLocacao[[#This Row],[Data final]]&lt;&gt;"","",IFERROR(ROW(),"")))</f>
        <v/>
      </c>
    </row>
    <row r="328" spans="2:21" ht="30" customHeight="1" x14ac:dyDescent="0.25">
      <c r="B328" s="168"/>
      <c r="C328" s="170"/>
      <c r="D328" s="170"/>
      <c r="E328" s="170"/>
      <c r="F328" s="170"/>
      <c r="G328" s="170"/>
      <c r="H328" s="170"/>
      <c r="I328" s="171"/>
      <c r="J328" s="171"/>
      <c r="K328" s="172"/>
      <c r="L328" s="172"/>
      <c r="M32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28" s="75" t="str">
        <f ca="1">IF(tbLocacao[[#This Row],[Codigo locação]]="","",IF(AND(tbLocacao[[#This Row],[Data final]]&lt;&gt;"",tbLocacao[[#This Row],[Data final]]&lt;TODAY()),"Encerrado","Vigente"))</f>
        <v/>
      </c>
      <c r="O328" s="173"/>
      <c r="P32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2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28" s="115" t="str">
        <f ca="1">IF(tbLocacao[[#This Row],[Codigo locação]]="","",IFERROR(ROUNDDOWN(IF(tbLocacao[[#This Row],[Data final]]="",Q328,IF(TODAY()&lt;tbLocacao[[#This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28" s="115" t="str">
        <f>IF(tbLocacao[[#This Row],[Codigo locação]]="","",IFERROR(COUNTIF(tbAlugeis[Código locação],tbLocacao[[#This Row],[Codigo locação]])+tbLocacao[[#This Row],[Qtde já pago]],""))</f>
        <v/>
      </c>
      <c r="T328" s="115" t="str">
        <f>IF(tbLocacao[[#This Row],[Codigo locação]]="","",IFERROR(R328-S328,""))</f>
        <v/>
      </c>
      <c r="U328" s="128" t="str">
        <f>IF(tbLocacao[[#This Row],[Veículo]]="","",IF(tbLocacao[[#This Row],[Data final]]&lt;&gt;"","",IFERROR(ROW(),"")))</f>
        <v/>
      </c>
    </row>
    <row r="329" spans="2:21" ht="30" customHeight="1" x14ac:dyDescent="0.25">
      <c r="B329" s="168"/>
      <c r="C329" s="170"/>
      <c r="D329" s="170"/>
      <c r="E329" s="170"/>
      <c r="F329" s="170"/>
      <c r="G329" s="170"/>
      <c r="H329" s="170"/>
      <c r="I329" s="171"/>
      <c r="J329" s="171"/>
      <c r="K329" s="172"/>
      <c r="L329" s="172"/>
      <c r="M32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29" s="75" t="str">
        <f ca="1">IF(tbLocacao[[#This Row],[Codigo locação]]="","",IF(AND(tbLocacao[[#This Row],[Data final]]&lt;&gt;"",tbLocacao[[#This Row],[Data final]]&lt;TODAY()),"Encerrado","Vigente"))</f>
        <v/>
      </c>
      <c r="O329" s="173"/>
      <c r="P32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2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29" s="115" t="str">
        <f ca="1">IF(tbLocacao[[#This Row],[Codigo locação]]="","",IFERROR(ROUNDDOWN(IF(tbLocacao[[#This Row],[Data final]]="",Q329,IF(TODAY()&lt;tbLocacao[[#This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29" s="115" t="str">
        <f>IF(tbLocacao[[#This Row],[Codigo locação]]="","",IFERROR(COUNTIF(tbAlugeis[Código locação],tbLocacao[[#This Row],[Codigo locação]])+tbLocacao[[#This Row],[Qtde já pago]],""))</f>
        <v/>
      </c>
      <c r="T329" s="115" t="str">
        <f>IF(tbLocacao[[#This Row],[Codigo locação]]="","",IFERROR(R329-S329,""))</f>
        <v/>
      </c>
      <c r="U329" s="128" t="str">
        <f>IF(tbLocacao[[#This Row],[Veículo]]="","",IF(tbLocacao[[#This Row],[Data final]]&lt;&gt;"","",IFERROR(ROW(),"")))</f>
        <v/>
      </c>
    </row>
    <row r="330" spans="2:21" ht="30" customHeight="1" x14ac:dyDescent="0.25">
      <c r="B330" s="168"/>
      <c r="C330" s="170"/>
      <c r="D330" s="170"/>
      <c r="E330" s="170"/>
      <c r="F330" s="170"/>
      <c r="G330" s="170"/>
      <c r="H330" s="170"/>
      <c r="I330" s="171"/>
      <c r="J330" s="171"/>
      <c r="K330" s="172"/>
      <c r="L330" s="172"/>
      <c r="M33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30" s="75" t="str">
        <f ca="1">IF(tbLocacao[[#This Row],[Codigo locação]]="","",IF(AND(tbLocacao[[#This Row],[Data final]]&lt;&gt;"",tbLocacao[[#This Row],[Data final]]&lt;TODAY()),"Encerrado","Vigente"))</f>
        <v/>
      </c>
      <c r="O330" s="173"/>
      <c r="P33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3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30" s="115" t="str">
        <f ca="1">IF(tbLocacao[[#This Row],[Codigo locação]]="","",IFERROR(ROUNDDOWN(IF(tbLocacao[[#This Row],[Data final]]="",Q330,IF(TODAY()&lt;tbLocacao[[#This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30" s="115" t="str">
        <f>IF(tbLocacao[[#This Row],[Codigo locação]]="","",IFERROR(COUNTIF(tbAlugeis[Código locação],tbLocacao[[#This Row],[Codigo locação]])+tbLocacao[[#This Row],[Qtde já pago]],""))</f>
        <v/>
      </c>
      <c r="T330" s="115" t="str">
        <f>IF(tbLocacao[[#This Row],[Codigo locação]]="","",IFERROR(R330-S330,""))</f>
        <v/>
      </c>
      <c r="U330" s="128" t="str">
        <f>IF(tbLocacao[[#This Row],[Veículo]]="","",IF(tbLocacao[[#This Row],[Data final]]&lt;&gt;"","",IFERROR(ROW(),"")))</f>
        <v/>
      </c>
    </row>
    <row r="331" spans="2:21" ht="30" customHeight="1" x14ac:dyDescent="0.25">
      <c r="B331" s="168"/>
      <c r="C331" s="170"/>
      <c r="D331" s="170"/>
      <c r="E331" s="170"/>
      <c r="F331" s="170"/>
      <c r="G331" s="170"/>
      <c r="H331" s="170"/>
      <c r="I331" s="171"/>
      <c r="J331" s="171"/>
      <c r="K331" s="172"/>
      <c r="L331" s="172"/>
      <c r="M33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31" s="75" t="str">
        <f ca="1">IF(tbLocacao[[#This Row],[Codigo locação]]="","",IF(AND(tbLocacao[[#This Row],[Data final]]&lt;&gt;"",tbLocacao[[#This Row],[Data final]]&lt;TODAY()),"Encerrado","Vigente"))</f>
        <v/>
      </c>
      <c r="O331" s="173"/>
      <c r="P33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3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31" s="115" t="str">
        <f ca="1">IF(tbLocacao[[#This Row],[Codigo locação]]="","",IFERROR(ROUNDDOWN(IF(tbLocacao[[#This Row],[Data final]]="",Q331,IF(TODAY()&lt;tbLocacao[[#This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31" s="115" t="str">
        <f>IF(tbLocacao[[#This Row],[Codigo locação]]="","",IFERROR(COUNTIF(tbAlugeis[Código locação],tbLocacao[[#This Row],[Codigo locação]])+tbLocacao[[#This Row],[Qtde já pago]],""))</f>
        <v/>
      </c>
      <c r="T331" s="115" t="str">
        <f>IF(tbLocacao[[#This Row],[Codigo locação]]="","",IFERROR(R331-S331,""))</f>
        <v/>
      </c>
      <c r="U331" s="128" t="str">
        <f>IF(tbLocacao[[#This Row],[Veículo]]="","",IF(tbLocacao[[#This Row],[Data final]]&lt;&gt;"","",IFERROR(ROW(),"")))</f>
        <v/>
      </c>
    </row>
    <row r="332" spans="2:21" ht="30" customHeight="1" x14ac:dyDescent="0.25">
      <c r="B332" s="168"/>
      <c r="C332" s="170"/>
      <c r="D332" s="170"/>
      <c r="E332" s="170"/>
      <c r="F332" s="170"/>
      <c r="G332" s="170"/>
      <c r="H332" s="170"/>
      <c r="I332" s="171"/>
      <c r="J332" s="171"/>
      <c r="K332" s="172"/>
      <c r="L332" s="172"/>
      <c r="M33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32" s="75" t="str">
        <f ca="1">IF(tbLocacao[[#This Row],[Codigo locação]]="","",IF(AND(tbLocacao[[#This Row],[Data final]]&lt;&gt;"",tbLocacao[[#This Row],[Data final]]&lt;TODAY()),"Encerrado","Vigente"))</f>
        <v/>
      </c>
      <c r="O332" s="173"/>
      <c r="P33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3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32" s="115" t="str">
        <f ca="1">IF(tbLocacao[[#This Row],[Codigo locação]]="","",IFERROR(ROUNDDOWN(IF(tbLocacao[[#This Row],[Data final]]="",Q332,IF(TODAY()&lt;tbLocacao[[#This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32" s="115" t="str">
        <f>IF(tbLocacao[[#This Row],[Codigo locação]]="","",IFERROR(COUNTIF(tbAlugeis[Código locação],tbLocacao[[#This Row],[Codigo locação]])+tbLocacao[[#This Row],[Qtde já pago]],""))</f>
        <v/>
      </c>
      <c r="T332" s="115" t="str">
        <f>IF(tbLocacao[[#This Row],[Codigo locação]]="","",IFERROR(R332-S332,""))</f>
        <v/>
      </c>
      <c r="U332" s="128" t="str">
        <f>IF(tbLocacao[[#This Row],[Veículo]]="","",IF(tbLocacao[[#This Row],[Data final]]&lt;&gt;"","",IFERROR(ROW(),"")))</f>
        <v/>
      </c>
    </row>
    <row r="333" spans="2:21" ht="30" customHeight="1" x14ac:dyDescent="0.25">
      <c r="B333" s="168"/>
      <c r="C333" s="170"/>
      <c r="D333" s="170"/>
      <c r="E333" s="170"/>
      <c r="F333" s="170"/>
      <c r="G333" s="170"/>
      <c r="H333" s="170"/>
      <c r="I333" s="171"/>
      <c r="J333" s="171"/>
      <c r="K333" s="172"/>
      <c r="L333" s="172"/>
      <c r="M33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33" s="75" t="str">
        <f ca="1">IF(tbLocacao[[#This Row],[Codigo locação]]="","",IF(AND(tbLocacao[[#This Row],[Data final]]&lt;&gt;"",tbLocacao[[#This Row],[Data final]]&lt;TODAY()),"Encerrado","Vigente"))</f>
        <v/>
      </c>
      <c r="O333" s="173"/>
      <c r="P33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3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33" s="115" t="str">
        <f ca="1">IF(tbLocacao[[#This Row],[Codigo locação]]="","",IFERROR(ROUNDDOWN(IF(tbLocacao[[#This Row],[Data final]]="",Q333,IF(TODAY()&lt;tbLocacao[[#This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33" s="115" t="str">
        <f>IF(tbLocacao[[#This Row],[Codigo locação]]="","",IFERROR(COUNTIF(tbAlugeis[Código locação],tbLocacao[[#This Row],[Codigo locação]])+tbLocacao[[#This Row],[Qtde já pago]],""))</f>
        <v/>
      </c>
      <c r="T333" s="115" t="str">
        <f>IF(tbLocacao[[#This Row],[Codigo locação]]="","",IFERROR(R333-S333,""))</f>
        <v/>
      </c>
      <c r="U333" s="128" t="str">
        <f>IF(tbLocacao[[#This Row],[Veículo]]="","",IF(tbLocacao[[#This Row],[Data final]]&lt;&gt;"","",IFERROR(ROW(),"")))</f>
        <v/>
      </c>
    </row>
    <row r="334" spans="2:21" ht="30" customHeight="1" x14ac:dyDescent="0.25">
      <c r="B334" s="168"/>
      <c r="C334" s="170"/>
      <c r="D334" s="170"/>
      <c r="E334" s="170"/>
      <c r="F334" s="170"/>
      <c r="G334" s="170"/>
      <c r="H334" s="170"/>
      <c r="I334" s="171"/>
      <c r="J334" s="171"/>
      <c r="K334" s="172"/>
      <c r="L334" s="172"/>
      <c r="M33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34" s="75" t="str">
        <f ca="1">IF(tbLocacao[[#This Row],[Codigo locação]]="","",IF(AND(tbLocacao[[#This Row],[Data final]]&lt;&gt;"",tbLocacao[[#This Row],[Data final]]&lt;TODAY()),"Encerrado","Vigente"))</f>
        <v/>
      </c>
      <c r="O334" s="173"/>
      <c r="P33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3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34" s="115" t="str">
        <f ca="1">IF(tbLocacao[[#This Row],[Codigo locação]]="","",IFERROR(ROUNDDOWN(IF(tbLocacao[[#This Row],[Data final]]="",Q334,IF(TODAY()&lt;tbLocacao[[#This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34" s="115" t="str">
        <f>IF(tbLocacao[[#This Row],[Codigo locação]]="","",IFERROR(COUNTIF(tbAlugeis[Código locação],tbLocacao[[#This Row],[Codigo locação]])+tbLocacao[[#This Row],[Qtde já pago]],""))</f>
        <v/>
      </c>
      <c r="T334" s="115" t="str">
        <f>IF(tbLocacao[[#This Row],[Codigo locação]]="","",IFERROR(R334-S334,""))</f>
        <v/>
      </c>
      <c r="U334" s="128" t="str">
        <f>IF(tbLocacao[[#This Row],[Veículo]]="","",IF(tbLocacao[[#This Row],[Data final]]&lt;&gt;"","",IFERROR(ROW(),"")))</f>
        <v/>
      </c>
    </row>
    <row r="335" spans="2:21" ht="30" customHeight="1" x14ac:dyDescent="0.25">
      <c r="B335" s="168"/>
      <c r="C335" s="170"/>
      <c r="D335" s="170"/>
      <c r="E335" s="170"/>
      <c r="F335" s="170"/>
      <c r="G335" s="170"/>
      <c r="H335" s="170"/>
      <c r="I335" s="171"/>
      <c r="J335" s="171"/>
      <c r="K335" s="172"/>
      <c r="L335" s="172"/>
      <c r="M33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35" s="75" t="str">
        <f ca="1">IF(tbLocacao[[#This Row],[Codigo locação]]="","",IF(AND(tbLocacao[[#This Row],[Data final]]&lt;&gt;"",tbLocacao[[#This Row],[Data final]]&lt;TODAY()),"Encerrado","Vigente"))</f>
        <v/>
      </c>
      <c r="O335" s="173"/>
      <c r="P33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3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35" s="115" t="str">
        <f ca="1">IF(tbLocacao[[#This Row],[Codigo locação]]="","",IFERROR(ROUNDDOWN(IF(tbLocacao[[#This Row],[Data final]]="",Q335,IF(TODAY()&lt;tbLocacao[[#This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35" s="115" t="str">
        <f>IF(tbLocacao[[#This Row],[Codigo locação]]="","",IFERROR(COUNTIF(tbAlugeis[Código locação],tbLocacao[[#This Row],[Codigo locação]])+tbLocacao[[#This Row],[Qtde já pago]],""))</f>
        <v/>
      </c>
      <c r="T335" s="115" t="str">
        <f>IF(tbLocacao[[#This Row],[Codigo locação]]="","",IFERROR(R335-S335,""))</f>
        <v/>
      </c>
      <c r="U335" s="128" t="str">
        <f>IF(tbLocacao[[#This Row],[Veículo]]="","",IF(tbLocacao[[#This Row],[Data final]]&lt;&gt;"","",IFERROR(ROW(),"")))</f>
        <v/>
      </c>
    </row>
    <row r="336" spans="2:21" ht="30" customHeight="1" x14ac:dyDescent="0.25">
      <c r="B336" s="168"/>
      <c r="C336" s="170"/>
      <c r="D336" s="170"/>
      <c r="E336" s="170"/>
      <c r="F336" s="170"/>
      <c r="G336" s="170"/>
      <c r="H336" s="170"/>
      <c r="I336" s="171"/>
      <c r="J336" s="171"/>
      <c r="K336" s="172"/>
      <c r="L336" s="172"/>
      <c r="M33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36" s="75" t="str">
        <f ca="1">IF(tbLocacao[[#This Row],[Codigo locação]]="","",IF(AND(tbLocacao[[#This Row],[Data final]]&lt;&gt;"",tbLocacao[[#This Row],[Data final]]&lt;TODAY()),"Encerrado","Vigente"))</f>
        <v/>
      </c>
      <c r="O336" s="173"/>
      <c r="P33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3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36" s="115" t="str">
        <f ca="1">IF(tbLocacao[[#This Row],[Codigo locação]]="","",IFERROR(ROUNDDOWN(IF(tbLocacao[[#This Row],[Data final]]="",Q336,IF(TODAY()&lt;tbLocacao[[#This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36" s="115" t="str">
        <f>IF(tbLocacao[[#This Row],[Codigo locação]]="","",IFERROR(COUNTIF(tbAlugeis[Código locação],tbLocacao[[#This Row],[Codigo locação]])+tbLocacao[[#This Row],[Qtde já pago]],""))</f>
        <v/>
      </c>
      <c r="T336" s="115" t="str">
        <f>IF(tbLocacao[[#This Row],[Codigo locação]]="","",IFERROR(R336-S336,""))</f>
        <v/>
      </c>
      <c r="U336" s="128" t="str">
        <f>IF(tbLocacao[[#This Row],[Veículo]]="","",IF(tbLocacao[[#This Row],[Data final]]&lt;&gt;"","",IFERROR(ROW(),"")))</f>
        <v/>
      </c>
    </row>
    <row r="337" spans="2:21" ht="30" customHeight="1" x14ac:dyDescent="0.25">
      <c r="B337" s="168"/>
      <c r="C337" s="170"/>
      <c r="D337" s="170"/>
      <c r="E337" s="170"/>
      <c r="F337" s="170"/>
      <c r="G337" s="170"/>
      <c r="H337" s="170"/>
      <c r="I337" s="171"/>
      <c r="J337" s="171"/>
      <c r="K337" s="172"/>
      <c r="L337" s="172"/>
      <c r="M33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37" s="75" t="str">
        <f ca="1">IF(tbLocacao[[#This Row],[Codigo locação]]="","",IF(AND(tbLocacao[[#This Row],[Data final]]&lt;&gt;"",tbLocacao[[#This Row],[Data final]]&lt;TODAY()),"Encerrado","Vigente"))</f>
        <v/>
      </c>
      <c r="O337" s="173"/>
      <c r="P33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3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37" s="115" t="str">
        <f ca="1">IF(tbLocacao[[#This Row],[Codigo locação]]="","",IFERROR(ROUNDDOWN(IF(tbLocacao[[#This Row],[Data final]]="",Q337,IF(TODAY()&lt;tbLocacao[[#This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37" s="115" t="str">
        <f>IF(tbLocacao[[#This Row],[Codigo locação]]="","",IFERROR(COUNTIF(tbAlugeis[Código locação],tbLocacao[[#This Row],[Codigo locação]])+tbLocacao[[#This Row],[Qtde já pago]],""))</f>
        <v/>
      </c>
      <c r="T337" s="115" t="str">
        <f>IF(tbLocacao[[#This Row],[Codigo locação]]="","",IFERROR(R337-S337,""))</f>
        <v/>
      </c>
      <c r="U337" s="128" t="str">
        <f>IF(tbLocacao[[#This Row],[Veículo]]="","",IF(tbLocacao[[#This Row],[Data final]]&lt;&gt;"","",IFERROR(ROW(),"")))</f>
        <v/>
      </c>
    </row>
    <row r="338" spans="2:21" ht="30" customHeight="1" x14ac:dyDescent="0.25">
      <c r="B338" s="168"/>
      <c r="C338" s="170"/>
      <c r="D338" s="170"/>
      <c r="E338" s="170"/>
      <c r="F338" s="170"/>
      <c r="G338" s="170"/>
      <c r="H338" s="170"/>
      <c r="I338" s="171"/>
      <c r="J338" s="171"/>
      <c r="K338" s="172"/>
      <c r="L338" s="172"/>
      <c r="M33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38" s="75" t="str">
        <f ca="1">IF(tbLocacao[[#This Row],[Codigo locação]]="","",IF(AND(tbLocacao[[#This Row],[Data final]]&lt;&gt;"",tbLocacao[[#This Row],[Data final]]&lt;TODAY()),"Encerrado","Vigente"))</f>
        <v/>
      </c>
      <c r="O338" s="173"/>
      <c r="P33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3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38" s="115" t="str">
        <f ca="1">IF(tbLocacao[[#This Row],[Codigo locação]]="","",IFERROR(ROUNDDOWN(IF(tbLocacao[[#This Row],[Data final]]="",Q338,IF(TODAY()&lt;tbLocacao[[#This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38" s="115" t="str">
        <f>IF(tbLocacao[[#This Row],[Codigo locação]]="","",IFERROR(COUNTIF(tbAlugeis[Código locação],tbLocacao[[#This Row],[Codigo locação]])+tbLocacao[[#This Row],[Qtde já pago]],""))</f>
        <v/>
      </c>
      <c r="T338" s="115" t="str">
        <f>IF(tbLocacao[[#This Row],[Codigo locação]]="","",IFERROR(R338-S338,""))</f>
        <v/>
      </c>
      <c r="U338" s="128" t="str">
        <f>IF(tbLocacao[[#This Row],[Veículo]]="","",IF(tbLocacao[[#This Row],[Data final]]&lt;&gt;"","",IFERROR(ROW(),"")))</f>
        <v/>
      </c>
    </row>
    <row r="339" spans="2:21" ht="30" customHeight="1" x14ac:dyDescent="0.25">
      <c r="B339" s="168"/>
      <c r="C339" s="170"/>
      <c r="D339" s="170"/>
      <c r="E339" s="170"/>
      <c r="F339" s="170"/>
      <c r="G339" s="170"/>
      <c r="H339" s="170"/>
      <c r="I339" s="171"/>
      <c r="J339" s="171"/>
      <c r="K339" s="172"/>
      <c r="L339" s="172"/>
      <c r="M33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39" s="75" t="str">
        <f ca="1">IF(tbLocacao[[#This Row],[Codigo locação]]="","",IF(AND(tbLocacao[[#This Row],[Data final]]&lt;&gt;"",tbLocacao[[#This Row],[Data final]]&lt;TODAY()),"Encerrado","Vigente"))</f>
        <v/>
      </c>
      <c r="O339" s="173"/>
      <c r="P33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3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39" s="115" t="str">
        <f ca="1">IF(tbLocacao[[#This Row],[Codigo locação]]="","",IFERROR(ROUNDDOWN(IF(tbLocacao[[#This Row],[Data final]]="",Q339,IF(TODAY()&lt;tbLocacao[[#This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39" s="115" t="str">
        <f>IF(tbLocacao[[#This Row],[Codigo locação]]="","",IFERROR(COUNTIF(tbAlugeis[Código locação],tbLocacao[[#This Row],[Codigo locação]])+tbLocacao[[#This Row],[Qtde já pago]],""))</f>
        <v/>
      </c>
      <c r="T339" s="115" t="str">
        <f>IF(tbLocacao[[#This Row],[Codigo locação]]="","",IFERROR(R339-S339,""))</f>
        <v/>
      </c>
      <c r="U339" s="128" t="str">
        <f>IF(tbLocacao[[#This Row],[Veículo]]="","",IF(tbLocacao[[#This Row],[Data final]]&lt;&gt;"","",IFERROR(ROW(),"")))</f>
        <v/>
      </c>
    </row>
    <row r="340" spans="2:21" ht="30" customHeight="1" x14ac:dyDescent="0.25">
      <c r="B340" s="168"/>
      <c r="C340" s="170"/>
      <c r="D340" s="170"/>
      <c r="E340" s="170"/>
      <c r="F340" s="170"/>
      <c r="G340" s="170"/>
      <c r="H340" s="170"/>
      <c r="I340" s="171"/>
      <c r="J340" s="171"/>
      <c r="K340" s="172"/>
      <c r="L340" s="172"/>
      <c r="M34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40" s="75" t="str">
        <f ca="1">IF(tbLocacao[[#This Row],[Codigo locação]]="","",IF(AND(tbLocacao[[#This Row],[Data final]]&lt;&gt;"",tbLocacao[[#This Row],[Data final]]&lt;TODAY()),"Encerrado","Vigente"))</f>
        <v/>
      </c>
      <c r="O340" s="173"/>
      <c r="P34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4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40" s="115" t="str">
        <f ca="1">IF(tbLocacao[[#This Row],[Codigo locação]]="","",IFERROR(ROUNDDOWN(IF(tbLocacao[[#This Row],[Data final]]="",Q340,IF(TODAY()&lt;tbLocacao[[#This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40" s="115" t="str">
        <f>IF(tbLocacao[[#This Row],[Codigo locação]]="","",IFERROR(COUNTIF(tbAlugeis[Código locação],tbLocacao[[#This Row],[Codigo locação]])+tbLocacao[[#This Row],[Qtde já pago]],""))</f>
        <v/>
      </c>
      <c r="T340" s="115" t="str">
        <f>IF(tbLocacao[[#This Row],[Codigo locação]]="","",IFERROR(R340-S340,""))</f>
        <v/>
      </c>
      <c r="U340" s="128" t="str">
        <f>IF(tbLocacao[[#This Row],[Veículo]]="","",IF(tbLocacao[[#This Row],[Data final]]&lt;&gt;"","",IFERROR(ROW(),"")))</f>
        <v/>
      </c>
    </row>
    <row r="341" spans="2:21" ht="30" customHeight="1" x14ac:dyDescent="0.25">
      <c r="B341" s="168"/>
      <c r="C341" s="170"/>
      <c r="D341" s="170"/>
      <c r="E341" s="170"/>
      <c r="F341" s="170"/>
      <c r="G341" s="170"/>
      <c r="H341" s="170"/>
      <c r="I341" s="171"/>
      <c r="J341" s="171"/>
      <c r="K341" s="172"/>
      <c r="L341" s="172"/>
      <c r="M34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41" s="75" t="str">
        <f ca="1">IF(tbLocacao[[#This Row],[Codigo locação]]="","",IF(AND(tbLocacao[[#This Row],[Data final]]&lt;&gt;"",tbLocacao[[#This Row],[Data final]]&lt;TODAY()),"Encerrado","Vigente"))</f>
        <v/>
      </c>
      <c r="O341" s="173"/>
      <c r="P34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4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41" s="115" t="str">
        <f ca="1">IF(tbLocacao[[#This Row],[Codigo locação]]="","",IFERROR(ROUNDDOWN(IF(tbLocacao[[#This Row],[Data final]]="",Q341,IF(TODAY()&lt;tbLocacao[[#This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41" s="115" t="str">
        <f>IF(tbLocacao[[#This Row],[Codigo locação]]="","",IFERROR(COUNTIF(tbAlugeis[Código locação],tbLocacao[[#This Row],[Codigo locação]])+tbLocacao[[#This Row],[Qtde já pago]],""))</f>
        <v/>
      </c>
      <c r="T341" s="115" t="str">
        <f>IF(tbLocacao[[#This Row],[Codigo locação]]="","",IFERROR(R341-S341,""))</f>
        <v/>
      </c>
      <c r="U341" s="128" t="str">
        <f>IF(tbLocacao[[#This Row],[Veículo]]="","",IF(tbLocacao[[#This Row],[Data final]]&lt;&gt;"","",IFERROR(ROW(),"")))</f>
        <v/>
      </c>
    </row>
    <row r="342" spans="2:21" ht="30" customHeight="1" x14ac:dyDescent="0.25">
      <c r="B342" s="168"/>
      <c r="C342" s="170"/>
      <c r="D342" s="170"/>
      <c r="E342" s="170"/>
      <c r="F342" s="170"/>
      <c r="G342" s="170"/>
      <c r="H342" s="170"/>
      <c r="I342" s="171"/>
      <c r="J342" s="171"/>
      <c r="K342" s="172"/>
      <c r="L342" s="172"/>
      <c r="M34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42" s="75" t="str">
        <f ca="1">IF(tbLocacao[[#This Row],[Codigo locação]]="","",IF(AND(tbLocacao[[#This Row],[Data final]]&lt;&gt;"",tbLocacao[[#This Row],[Data final]]&lt;TODAY()),"Encerrado","Vigente"))</f>
        <v/>
      </c>
      <c r="O342" s="173"/>
      <c r="P34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4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42" s="115" t="str">
        <f ca="1">IF(tbLocacao[[#This Row],[Codigo locação]]="","",IFERROR(ROUNDDOWN(IF(tbLocacao[[#This Row],[Data final]]="",Q342,IF(TODAY()&lt;tbLocacao[[#This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42" s="115" t="str">
        <f>IF(tbLocacao[[#This Row],[Codigo locação]]="","",IFERROR(COUNTIF(tbAlugeis[Código locação],tbLocacao[[#This Row],[Codigo locação]])+tbLocacao[[#This Row],[Qtde já pago]],""))</f>
        <v/>
      </c>
      <c r="T342" s="115" t="str">
        <f>IF(tbLocacao[[#This Row],[Codigo locação]]="","",IFERROR(R342-S342,""))</f>
        <v/>
      </c>
      <c r="U342" s="128" t="str">
        <f>IF(tbLocacao[[#This Row],[Veículo]]="","",IF(tbLocacao[[#This Row],[Data final]]&lt;&gt;"","",IFERROR(ROW(),"")))</f>
        <v/>
      </c>
    </row>
    <row r="343" spans="2:21" ht="30" customHeight="1" x14ac:dyDescent="0.25">
      <c r="B343" s="168"/>
      <c r="C343" s="170"/>
      <c r="D343" s="170"/>
      <c r="E343" s="170"/>
      <c r="F343" s="170"/>
      <c r="G343" s="170"/>
      <c r="H343" s="170"/>
      <c r="I343" s="171"/>
      <c r="J343" s="171"/>
      <c r="K343" s="172"/>
      <c r="L343" s="172"/>
      <c r="M34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43" s="75" t="str">
        <f ca="1">IF(tbLocacao[[#This Row],[Codigo locação]]="","",IF(AND(tbLocacao[[#This Row],[Data final]]&lt;&gt;"",tbLocacao[[#This Row],[Data final]]&lt;TODAY()),"Encerrado","Vigente"))</f>
        <v/>
      </c>
      <c r="O343" s="173"/>
      <c r="P34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4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43" s="115" t="str">
        <f ca="1">IF(tbLocacao[[#This Row],[Codigo locação]]="","",IFERROR(ROUNDDOWN(IF(tbLocacao[[#This Row],[Data final]]="",Q343,IF(TODAY()&lt;tbLocacao[[#This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43" s="115" t="str">
        <f>IF(tbLocacao[[#This Row],[Codigo locação]]="","",IFERROR(COUNTIF(tbAlugeis[Código locação],tbLocacao[[#This Row],[Codigo locação]])+tbLocacao[[#This Row],[Qtde já pago]],""))</f>
        <v/>
      </c>
      <c r="T343" s="115" t="str">
        <f>IF(tbLocacao[[#This Row],[Codigo locação]]="","",IFERROR(R343-S343,""))</f>
        <v/>
      </c>
      <c r="U343" s="128" t="str">
        <f>IF(tbLocacao[[#This Row],[Veículo]]="","",IF(tbLocacao[[#This Row],[Data final]]&lt;&gt;"","",IFERROR(ROW(),"")))</f>
        <v/>
      </c>
    </row>
    <row r="344" spans="2:21" ht="30" customHeight="1" x14ac:dyDescent="0.25">
      <c r="B344" s="168"/>
      <c r="C344" s="170"/>
      <c r="D344" s="170"/>
      <c r="E344" s="170"/>
      <c r="F344" s="170"/>
      <c r="G344" s="170"/>
      <c r="H344" s="170"/>
      <c r="I344" s="171"/>
      <c r="J344" s="171"/>
      <c r="K344" s="172"/>
      <c r="L344" s="172"/>
      <c r="M34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44" s="75" t="str">
        <f ca="1">IF(tbLocacao[[#This Row],[Codigo locação]]="","",IF(AND(tbLocacao[[#This Row],[Data final]]&lt;&gt;"",tbLocacao[[#This Row],[Data final]]&lt;TODAY()),"Encerrado","Vigente"))</f>
        <v/>
      </c>
      <c r="O344" s="173"/>
      <c r="P34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4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44" s="115" t="str">
        <f ca="1">IF(tbLocacao[[#This Row],[Codigo locação]]="","",IFERROR(ROUNDDOWN(IF(tbLocacao[[#This Row],[Data final]]="",Q344,IF(TODAY()&lt;tbLocacao[[#This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44" s="115" t="str">
        <f>IF(tbLocacao[[#This Row],[Codigo locação]]="","",IFERROR(COUNTIF(tbAlugeis[Código locação],tbLocacao[[#This Row],[Codigo locação]])+tbLocacao[[#This Row],[Qtde já pago]],""))</f>
        <v/>
      </c>
      <c r="T344" s="115" t="str">
        <f>IF(tbLocacao[[#This Row],[Codigo locação]]="","",IFERROR(R344-S344,""))</f>
        <v/>
      </c>
      <c r="U344" s="128" t="str">
        <f>IF(tbLocacao[[#This Row],[Veículo]]="","",IF(tbLocacao[[#This Row],[Data final]]&lt;&gt;"","",IFERROR(ROW(),"")))</f>
        <v/>
      </c>
    </row>
    <row r="345" spans="2:21" ht="30" customHeight="1" x14ac:dyDescent="0.25">
      <c r="B345" s="168"/>
      <c r="C345" s="170"/>
      <c r="D345" s="170"/>
      <c r="E345" s="170"/>
      <c r="F345" s="170"/>
      <c r="G345" s="170"/>
      <c r="H345" s="170"/>
      <c r="I345" s="171"/>
      <c r="J345" s="171"/>
      <c r="K345" s="172"/>
      <c r="L345" s="172"/>
      <c r="M34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45" s="75" t="str">
        <f ca="1">IF(tbLocacao[[#This Row],[Codigo locação]]="","",IF(AND(tbLocacao[[#This Row],[Data final]]&lt;&gt;"",tbLocacao[[#This Row],[Data final]]&lt;TODAY()),"Encerrado","Vigente"))</f>
        <v/>
      </c>
      <c r="O345" s="173"/>
      <c r="P34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4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45" s="115" t="str">
        <f ca="1">IF(tbLocacao[[#This Row],[Codigo locação]]="","",IFERROR(ROUNDDOWN(IF(tbLocacao[[#This Row],[Data final]]="",Q345,IF(TODAY()&lt;tbLocacao[[#This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45" s="115" t="str">
        <f>IF(tbLocacao[[#This Row],[Codigo locação]]="","",IFERROR(COUNTIF(tbAlugeis[Código locação],tbLocacao[[#This Row],[Codigo locação]])+tbLocacao[[#This Row],[Qtde já pago]],""))</f>
        <v/>
      </c>
      <c r="T345" s="115" t="str">
        <f>IF(tbLocacao[[#This Row],[Codigo locação]]="","",IFERROR(R345-S345,""))</f>
        <v/>
      </c>
      <c r="U345" s="128" t="str">
        <f>IF(tbLocacao[[#This Row],[Veículo]]="","",IF(tbLocacao[[#This Row],[Data final]]&lt;&gt;"","",IFERROR(ROW(),"")))</f>
        <v/>
      </c>
    </row>
    <row r="346" spans="2:21" ht="30" customHeight="1" x14ac:dyDescent="0.25">
      <c r="B346" s="168"/>
      <c r="C346" s="170"/>
      <c r="D346" s="170"/>
      <c r="E346" s="170"/>
      <c r="F346" s="170"/>
      <c r="G346" s="170"/>
      <c r="H346" s="170"/>
      <c r="I346" s="171"/>
      <c r="J346" s="171"/>
      <c r="K346" s="172"/>
      <c r="L346" s="172"/>
      <c r="M34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46" s="75" t="str">
        <f ca="1">IF(tbLocacao[[#This Row],[Codigo locação]]="","",IF(AND(tbLocacao[[#This Row],[Data final]]&lt;&gt;"",tbLocacao[[#This Row],[Data final]]&lt;TODAY()),"Encerrado","Vigente"))</f>
        <v/>
      </c>
      <c r="O346" s="173"/>
      <c r="P34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4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46" s="115" t="str">
        <f ca="1">IF(tbLocacao[[#This Row],[Codigo locação]]="","",IFERROR(ROUNDDOWN(IF(tbLocacao[[#This Row],[Data final]]="",Q346,IF(TODAY()&lt;tbLocacao[[#This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46" s="115" t="str">
        <f>IF(tbLocacao[[#This Row],[Codigo locação]]="","",IFERROR(COUNTIF(tbAlugeis[Código locação],tbLocacao[[#This Row],[Codigo locação]])+tbLocacao[[#This Row],[Qtde já pago]],""))</f>
        <v/>
      </c>
      <c r="T346" s="115" t="str">
        <f>IF(tbLocacao[[#This Row],[Codigo locação]]="","",IFERROR(R346-S346,""))</f>
        <v/>
      </c>
      <c r="U346" s="128" t="str">
        <f>IF(tbLocacao[[#This Row],[Veículo]]="","",IF(tbLocacao[[#This Row],[Data final]]&lt;&gt;"","",IFERROR(ROW(),"")))</f>
        <v/>
      </c>
    </row>
    <row r="347" spans="2:21" ht="30" customHeight="1" x14ac:dyDescent="0.25">
      <c r="B347" s="168"/>
      <c r="C347" s="170"/>
      <c r="D347" s="170"/>
      <c r="E347" s="170"/>
      <c r="F347" s="170"/>
      <c r="G347" s="170"/>
      <c r="H347" s="170"/>
      <c r="I347" s="171"/>
      <c r="J347" s="171"/>
      <c r="K347" s="172"/>
      <c r="L347" s="172"/>
      <c r="M34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47" s="75" t="str">
        <f ca="1">IF(tbLocacao[[#This Row],[Codigo locação]]="","",IF(AND(tbLocacao[[#This Row],[Data final]]&lt;&gt;"",tbLocacao[[#This Row],[Data final]]&lt;TODAY()),"Encerrado","Vigente"))</f>
        <v/>
      </c>
      <c r="O347" s="173"/>
      <c r="P34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4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47" s="115" t="str">
        <f ca="1">IF(tbLocacao[[#This Row],[Codigo locação]]="","",IFERROR(ROUNDDOWN(IF(tbLocacao[[#This Row],[Data final]]="",Q347,IF(TODAY()&lt;tbLocacao[[#This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47" s="115" t="str">
        <f>IF(tbLocacao[[#This Row],[Codigo locação]]="","",IFERROR(COUNTIF(tbAlugeis[Código locação],tbLocacao[[#This Row],[Codigo locação]])+tbLocacao[[#This Row],[Qtde já pago]],""))</f>
        <v/>
      </c>
      <c r="T347" s="115" t="str">
        <f>IF(tbLocacao[[#This Row],[Codigo locação]]="","",IFERROR(R347-S347,""))</f>
        <v/>
      </c>
      <c r="U347" s="128" t="str">
        <f>IF(tbLocacao[[#This Row],[Veículo]]="","",IF(tbLocacao[[#This Row],[Data final]]&lt;&gt;"","",IFERROR(ROW(),"")))</f>
        <v/>
      </c>
    </row>
    <row r="348" spans="2:21" ht="30" customHeight="1" x14ac:dyDescent="0.25">
      <c r="B348" s="168"/>
      <c r="C348" s="170"/>
      <c r="D348" s="170"/>
      <c r="E348" s="170"/>
      <c r="F348" s="170"/>
      <c r="G348" s="170"/>
      <c r="H348" s="170"/>
      <c r="I348" s="171"/>
      <c r="J348" s="171"/>
      <c r="K348" s="172"/>
      <c r="L348" s="172"/>
      <c r="M34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48" s="75" t="str">
        <f ca="1">IF(tbLocacao[[#This Row],[Codigo locação]]="","",IF(AND(tbLocacao[[#This Row],[Data final]]&lt;&gt;"",tbLocacao[[#This Row],[Data final]]&lt;TODAY()),"Encerrado","Vigente"))</f>
        <v/>
      </c>
      <c r="O348" s="173"/>
      <c r="P34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4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48" s="115" t="str">
        <f ca="1">IF(tbLocacao[[#This Row],[Codigo locação]]="","",IFERROR(ROUNDDOWN(IF(tbLocacao[[#This Row],[Data final]]="",Q348,IF(TODAY()&lt;tbLocacao[[#This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48" s="115" t="str">
        <f>IF(tbLocacao[[#This Row],[Codigo locação]]="","",IFERROR(COUNTIF(tbAlugeis[Código locação],tbLocacao[[#This Row],[Codigo locação]])+tbLocacao[[#This Row],[Qtde já pago]],""))</f>
        <v/>
      </c>
      <c r="T348" s="115" t="str">
        <f>IF(tbLocacao[[#This Row],[Codigo locação]]="","",IFERROR(R348-S348,""))</f>
        <v/>
      </c>
      <c r="U348" s="128" t="str">
        <f>IF(tbLocacao[[#This Row],[Veículo]]="","",IF(tbLocacao[[#This Row],[Data final]]&lt;&gt;"","",IFERROR(ROW(),"")))</f>
        <v/>
      </c>
    </row>
    <row r="349" spans="2:21" ht="30" customHeight="1" x14ac:dyDescent="0.25">
      <c r="B349" s="168"/>
      <c r="C349" s="170"/>
      <c r="D349" s="170"/>
      <c r="E349" s="170"/>
      <c r="F349" s="170"/>
      <c r="G349" s="170"/>
      <c r="H349" s="170"/>
      <c r="I349" s="171"/>
      <c r="J349" s="171"/>
      <c r="K349" s="172"/>
      <c r="L349" s="172"/>
      <c r="M34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49" s="75" t="str">
        <f ca="1">IF(tbLocacao[[#This Row],[Codigo locação]]="","",IF(AND(tbLocacao[[#This Row],[Data final]]&lt;&gt;"",tbLocacao[[#This Row],[Data final]]&lt;TODAY()),"Encerrado","Vigente"))</f>
        <v/>
      </c>
      <c r="O349" s="173"/>
      <c r="P34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4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49" s="115" t="str">
        <f ca="1">IF(tbLocacao[[#This Row],[Codigo locação]]="","",IFERROR(ROUNDDOWN(IF(tbLocacao[[#This Row],[Data final]]="",Q349,IF(TODAY()&lt;tbLocacao[[#This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49" s="115" t="str">
        <f>IF(tbLocacao[[#This Row],[Codigo locação]]="","",IFERROR(COUNTIF(tbAlugeis[Código locação],tbLocacao[[#This Row],[Codigo locação]])+tbLocacao[[#This Row],[Qtde já pago]],""))</f>
        <v/>
      </c>
      <c r="T349" s="115" t="str">
        <f>IF(tbLocacao[[#This Row],[Codigo locação]]="","",IFERROR(R349-S349,""))</f>
        <v/>
      </c>
      <c r="U349" s="128" t="str">
        <f>IF(tbLocacao[[#This Row],[Veículo]]="","",IF(tbLocacao[[#This Row],[Data final]]&lt;&gt;"","",IFERROR(ROW(),"")))</f>
        <v/>
      </c>
    </row>
    <row r="350" spans="2:21" ht="30" customHeight="1" x14ac:dyDescent="0.25">
      <c r="B350" s="168"/>
      <c r="C350" s="170"/>
      <c r="D350" s="170"/>
      <c r="E350" s="170"/>
      <c r="F350" s="170"/>
      <c r="G350" s="170"/>
      <c r="H350" s="170"/>
      <c r="I350" s="171"/>
      <c r="J350" s="171"/>
      <c r="K350" s="172"/>
      <c r="L350" s="172"/>
      <c r="M35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50" s="75" t="str">
        <f ca="1">IF(tbLocacao[[#This Row],[Codigo locação]]="","",IF(AND(tbLocacao[[#This Row],[Data final]]&lt;&gt;"",tbLocacao[[#This Row],[Data final]]&lt;TODAY()),"Encerrado","Vigente"))</f>
        <v/>
      </c>
      <c r="O350" s="173"/>
      <c r="P35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5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50" s="115" t="str">
        <f ca="1">IF(tbLocacao[[#This Row],[Codigo locação]]="","",IFERROR(ROUNDDOWN(IF(tbLocacao[[#This Row],[Data final]]="",Q350,IF(TODAY()&lt;tbLocacao[[#This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50" s="115" t="str">
        <f>IF(tbLocacao[[#This Row],[Codigo locação]]="","",IFERROR(COUNTIF(tbAlugeis[Código locação],tbLocacao[[#This Row],[Codigo locação]])+tbLocacao[[#This Row],[Qtde já pago]],""))</f>
        <v/>
      </c>
      <c r="T350" s="115" t="str">
        <f>IF(tbLocacao[[#This Row],[Codigo locação]]="","",IFERROR(R350-S350,""))</f>
        <v/>
      </c>
      <c r="U350" s="128" t="str">
        <f>IF(tbLocacao[[#This Row],[Veículo]]="","",IF(tbLocacao[[#This Row],[Data final]]&lt;&gt;"","",IFERROR(ROW(),"")))</f>
        <v/>
      </c>
    </row>
    <row r="351" spans="2:21" ht="30" customHeight="1" x14ac:dyDescent="0.25">
      <c r="B351" s="168"/>
      <c r="C351" s="170"/>
      <c r="D351" s="170"/>
      <c r="E351" s="170"/>
      <c r="F351" s="170"/>
      <c r="G351" s="170"/>
      <c r="H351" s="170"/>
      <c r="I351" s="171"/>
      <c r="J351" s="171"/>
      <c r="K351" s="172"/>
      <c r="L351" s="172"/>
      <c r="M35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51" s="75" t="str">
        <f ca="1">IF(tbLocacao[[#This Row],[Codigo locação]]="","",IF(AND(tbLocacao[[#This Row],[Data final]]&lt;&gt;"",tbLocacao[[#This Row],[Data final]]&lt;TODAY()),"Encerrado","Vigente"))</f>
        <v/>
      </c>
      <c r="O351" s="173"/>
      <c r="P35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5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51" s="115" t="str">
        <f ca="1">IF(tbLocacao[[#This Row],[Codigo locação]]="","",IFERROR(ROUNDDOWN(IF(tbLocacao[[#This Row],[Data final]]="",Q351,IF(TODAY()&lt;tbLocacao[[#This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51" s="115" t="str">
        <f>IF(tbLocacao[[#This Row],[Codigo locação]]="","",IFERROR(COUNTIF(tbAlugeis[Código locação],tbLocacao[[#This Row],[Codigo locação]])+tbLocacao[[#This Row],[Qtde já pago]],""))</f>
        <v/>
      </c>
      <c r="T351" s="115" t="str">
        <f>IF(tbLocacao[[#This Row],[Codigo locação]]="","",IFERROR(R351-S351,""))</f>
        <v/>
      </c>
      <c r="U351" s="128" t="str">
        <f>IF(tbLocacao[[#This Row],[Veículo]]="","",IF(tbLocacao[[#This Row],[Data final]]&lt;&gt;"","",IFERROR(ROW(),"")))</f>
        <v/>
      </c>
    </row>
    <row r="352" spans="2:21" ht="30" customHeight="1" x14ac:dyDescent="0.25">
      <c r="B352" s="168"/>
      <c r="C352" s="170"/>
      <c r="D352" s="170"/>
      <c r="E352" s="170"/>
      <c r="F352" s="170"/>
      <c r="G352" s="170"/>
      <c r="H352" s="170"/>
      <c r="I352" s="171"/>
      <c r="J352" s="171"/>
      <c r="K352" s="172"/>
      <c r="L352" s="172"/>
      <c r="M35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52" s="75" t="str">
        <f ca="1">IF(tbLocacao[[#This Row],[Codigo locação]]="","",IF(AND(tbLocacao[[#This Row],[Data final]]&lt;&gt;"",tbLocacao[[#This Row],[Data final]]&lt;TODAY()),"Encerrado","Vigente"))</f>
        <v/>
      </c>
      <c r="O352" s="173"/>
      <c r="P35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5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52" s="115" t="str">
        <f ca="1">IF(tbLocacao[[#This Row],[Codigo locação]]="","",IFERROR(ROUNDDOWN(IF(tbLocacao[[#This Row],[Data final]]="",Q352,IF(TODAY()&lt;tbLocacao[[#This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52" s="115" t="str">
        <f>IF(tbLocacao[[#This Row],[Codigo locação]]="","",IFERROR(COUNTIF(tbAlugeis[Código locação],tbLocacao[[#This Row],[Codigo locação]])+tbLocacao[[#This Row],[Qtde já pago]],""))</f>
        <v/>
      </c>
      <c r="T352" s="115" t="str">
        <f>IF(tbLocacao[[#This Row],[Codigo locação]]="","",IFERROR(R352-S352,""))</f>
        <v/>
      </c>
      <c r="U352" s="128" t="str">
        <f>IF(tbLocacao[[#This Row],[Veículo]]="","",IF(tbLocacao[[#This Row],[Data final]]&lt;&gt;"","",IFERROR(ROW(),"")))</f>
        <v/>
      </c>
    </row>
    <row r="353" spans="2:21" ht="30" customHeight="1" x14ac:dyDescent="0.25">
      <c r="B353" s="168"/>
      <c r="C353" s="170"/>
      <c r="D353" s="170"/>
      <c r="E353" s="170"/>
      <c r="F353" s="170"/>
      <c r="G353" s="170"/>
      <c r="H353" s="170"/>
      <c r="I353" s="171"/>
      <c r="J353" s="171"/>
      <c r="K353" s="172"/>
      <c r="L353" s="172"/>
      <c r="M35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53" s="75" t="str">
        <f ca="1">IF(tbLocacao[[#This Row],[Codigo locação]]="","",IF(AND(tbLocacao[[#This Row],[Data final]]&lt;&gt;"",tbLocacao[[#This Row],[Data final]]&lt;TODAY()),"Encerrado","Vigente"))</f>
        <v/>
      </c>
      <c r="O353" s="173"/>
      <c r="P35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5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53" s="115" t="str">
        <f ca="1">IF(tbLocacao[[#This Row],[Codigo locação]]="","",IFERROR(ROUNDDOWN(IF(tbLocacao[[#This Row],[Data final]]="",Q353,IF(TODAY()&lt;tbLocacao[[#This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53" s="115" t="str">
        <f>IF(tbLocacao[[#This Row],[Codigo locação]]="","",IFERROR(COUNTIF(tbAlugeis[Código locação],tbLocacao[[#This Row],[Codigo locação]])+tbLocacao[[#This Row],[Qtde já pago]],""))</f>
        <v/>
      </c>
      <c r="T353" s="115" t="str">
        <f>IF(tbLocacao[[#This Row],[Codigo locação]]="","",IFERROR(R353-S353,""))</f>
        <v/>
      </c>
      <c r="U353" s="128" t="str">
        <f>IF(tbLocacao[[#This Row],[Veículo]]="","",IF(tbLocacao[[#This Row],[Data final]]&lt;&gt;"","",IFERROR(ROW(),"")))</f>
        <v/>
      </c>
    </row>
    <row r="354" spans="2:21" ht="30" customHeight="1" x14ac:dyDescent="0.25">
      <c r="B354" s="168"/>
      <c r="C354" s="170"/>
      <c r="D354" s="170"/>
      <c r="E354" s="170"/>
      <c r="F354" s="170"/>
      <c r="G354" s="170"/>
      <c r="H354" s="170"/>
      <c r="I354" s="171"/>
      <c r="J354" s="171"/>
      <c r="K354" s="172"/>
      <c r="L354" s="172"/>
      <c r="M35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54" s="75" t="str">
        <f ca="1">IF(tbLocacao[[#This Row],[Codigo locação]]="","",IF(AND(tbLocacao[[#This Row],[Data final]]&lt;&gt;"",tbLocacao[[#This Row],[Data final]]&lt;TODAY()),"Encerrado","Vigente"))</f>
        <v/>
      </c>
      <c r="O354" s="173"/>
      <c r="P35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5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54" s="115" t="str">
        <f ca="1">IF(tbLocacao[[#This Row],[Codigo locação]]="","",IFERROR(ROUNDDOWN(IF(tbLocacao[[#This Row],[Data final]]="",Q354,IF(TODAY()&lt;tbLocacao[[#This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54" s="115" t="str">
        <f>IF(tbLocacao[[#This Row],[Codigo locação]]="","",IFERROR(COUNTIF(tbAlugeis[Código locação],tbLocacao[[#This Row],[Codigo locação]])+tbLocacao[[#This Row],[Qtde já pago]],""))</f>
        <v/>
      </c>
      <c r="T354" s="115" t="str">
        <f>IF(tbLocacao[[#This Row],[Codigo locação]]="","",IFERROR(R354-S354,""))</f>
        <v/>
      </c>
      <c r="U354" s="128" t="str">
        <f>IF(tbLocacao[[#This Row],[Veículo]]="","",IF(tbLocacao[[#This Row],[Data final]]&lt;&gt;"","",IFERROR(ROW(),"")))</f>
        <v/>
      </c>
    </row>
    <row r="355" spans="2:21" ht="30" customHeight="1" x14ac:dyDescent="0.25">
      <c r="B355" s="168"/>
      <c r="C355" s="170"/>
      <c r="D355" s="170"/>
      <c r="E355" s="170"/>
      <c r="F355" s="170"/>
      <c r="G355" s="170"/>
      <c r="H355" s="170"/>
      <c r="I355" s="171"/>
      <c r="J355" s="171"/>
      <c r="K355" s="172"/>
      <c r="L355" s="172"/>
      <c r="M35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55" s="75" t="str">
        <f ca="1">IF(tbLocacao[[#This Row],[Codigo locação]]="","",IF(AND(tbLocacao[[#This Row],[Data final]]&lt;&gt;"",tbLocacao[[#This Row],[Data final]]&lt;TODAY()),"Encerrado","Vigente"))</f>
        <v/>
      </c>
      <c r="O355" s="173"/>
      <c r="P35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5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55" s="115" t="str">
        <f ca="1">IF(tbLocacao[[#This Row],[Codigo locação]]="","",IFERROR(ROUNDDOWN(IF(tbLocacao[[#This Row],[Data final]]="",Q355,IF(TODAY()&lt;tbLocacao[[#This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55" s="115" t="str">
        <f>IF(tbLocacao[[#This Row],[Codigo locação]]="","",IFERROR(COUNTIF(tbAlugeis[Código locação],tbLocacao[[#This Row],[Codigo locação]])+tbLocacao[[#This Row],[Qtde já pago]],""))</f>
        <v/>
      </c>
      <c r="T355" s="115" t="str">
        <f>IF(tbLocacao[[#This Row],[Codigo locação]]="","",IFERROR(R355-S355,""))</f>
        <v/>
      </c>
      <c r="U355" s="128" t="str">
        <f>IF(tbLocacao[[#This Row],[Veículo]]="","",IF(tbLocacao[[#This Row],[Data final]]&lt;&gt;"","",IFERROR(ROW(),"")))</f>
        <v/>
      </c>
    </row>
    <row r="356" spans="2:21" ht="30" customHeight="1" x14ac:dyDescent="0.25">
      <c r="B356" s="168"/>
      <c r="C356" s="170"/>
      <c r="D356" s="170"/>
      <c r="E356" s="170"/>
      <c r="F356" s="170"/>
      <c r="G356" s="170"/>
      <c r="H356" s="170"/>
      <c r="I356" s="171"/>
      <c r="J356" s="171"/>
      <c r="K356" s="172"/>
      <c r="L356" s="172"/>
      <c r="M35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56" s="75" t="str">
        <f ca="1">IF(tbLocacao[[#This Row],[Codigo locação]]="","",IF(AND(tbLocacao[[#This Row],[Data final]]&lt;&gt;"",tbLocacao[[#This Row],[Data final]]&lt;TODAY()),"Encerrado","Vigente"))</f>
        <v/>
      </c>
      <c r="O356" s="173"/>
      <c r="P35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5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56" s="115" t="str">
        <f ca="1">IF(tbLocacao[[#This Row],[Codigo locação]]="","",IFERROR(ROUNDDOWN(IF(tbLocacao[[#This Row],[Data final]]="",Q356,IF(TODAY()&lt;tbLocacao[[#This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56" s="115" t="str">
        <f>IF(tbLocacao[[#This Row],[Codigo locação]]="","",IFERROR(COUNTIF(tbAlugeis[Código locação],tbLocacao[[#This Row],[Codigo locação]])+tbLocacao[[#This Row],[Qtde já pago]],""))</f>
        <v/>
      </c>
      <c r="T356" s="115" t="str">
        <f>IF(tbLocacao[[#This Row],[Codigo locação]]="","",IFERROR(R356-S356,""))</f>
        <v/>
      </c>
      <c r="U356" s="128" t="str">
        <f>IF(tbLocacao[[#This Row],[Veículo]]="","",IF(tbLocacao[[#This Row],[Data final]]&lt;&gt;"","",IFERROR(ROW(),"")))</f>
        <v/>
      </c>
    </row>
    <row r="357" spans="2:21" ht="30" customHeight="1" x14ac:dyDescent="0.25">
      <c r="B357" s="168"/>
      <c r="C357" s="170"/>
      <c r="D357" s="170"/>
      <c r="E357" s="170"/>
      <c r="F357" s="170"/>
      <c r="G357" s="170"/>
      <c r="H357" s="170"/>
      <c r="I357" s="171"/>
      <c r="J357" s="171"/>
      <c r="K357" s="172"/>
      <c r="L357" s="172"/>
      <c r="M35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57" s="75" t="str">
        <f ca="1">IF(tbLocacao[[#This Row],[Codigo locação]]="","",IF(AND(tbLocacao[[#This Row],[Data final]]&lt;&gt;"",tbLocacao[[#This Row],[Data final]]&lt;TODAY()),"Encerrado","Vigente"))</f>
        <v/>
      </c>
      <c r="O357" s="173"/>
      <c r="P35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5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57" s="115" t="str">
        <f ca="1">IF(tbLocacao[[#This Row],[Codigo locação]]="","",IFERROR(ROUNDDOWN(IF(tbLocacao[[#This Row],[Data final]]="",Q357,IF(TODAY()&lt;tbLocacao[[#This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57" s="115" t="str">
        <f>IF(tbLocacao[[#This Row],[Codigo locação]]="","",IFERROR(COUNTIF(tbAlugeis[Código locação],tbLocacao[[#This Row],[Codigo locação]])+tbLocacao[[#This Row],[Qtde já pago]],""))</f>
        <v/>
      </c>
      <c r="T357" s="115" t="str">
        <f>IF(tbLocacao[[#This Row],[Codigo locação]]="","",IFERROR(R357-S357,""))</f>
        <v/>
      </c>
      <c r="U357" s="128" t="str">
        <f>IF(tbLocacao[[#This Row],[Veículo]]="","",IF(tbLocacao[[#This Row],[Data final]]&lt;&gt;"","",IFERROR(ROW(),"")))</f>
        <v/>
      </c>
    </row>
    <row r="358" spans="2:21" ht="30" customHeight="1" x14ac:dyDescent="0.25">
      <c r="B358" s="168"/>
      <c r="C358" s="170"/>
      <c r="D358" s="170"/>
      <c r="E358" s="170"/>
      <c r="F358" s="170"/>
      <c r="G358" s="170"/>
      <c r="H358" s="170"/>
      <c r="I358" s="171"/>
      <c r="J358" s="171"/>
      <c r="K358" s="172"/>
      <c r="L358" s="172"/>
      <c r="M35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58" s="75" t="str">
        <f ca="1">IF(tbLocacao[[#This Row],[Codigo locação]]="","",IF(AND(tbLocacao[[#This Row],[Data final]]&lt;&gt;"",tbLocacao[[#This Row],[Data final]]&lt;TODAY()),"Encerrado","Vigente"))</f>
        <v/>
      </c>
      <c r="O358" s="173"/>
      <c r="P35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5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58" s="115" t="str">
        <f ca="1">IF(tbLocacao[[#This Row],[Codigo locação]]="","",IFERROR(ROUNDDOWN(IF(tbLocacao[[#This Row],[Data final]]="",Q358,IF(TODAY()&lt;tbLocacao[[#This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58" s="115" t="str">
        <f>IF(tbLocacao[[#This Row],[Codigo locação]]="","",IFERROR(COUNTIF(tbAlugeis[Código locação],tbLocacao[[#This Row],[Codigo locação]])+tbLocacao[[#This Row],[Qtde já pago]],""))</f>
        <v/>
      </c>
      <c r="T358" s="115" t="str">
        <f>IF(tbLocacao[[#This Row],[Codigo locação]]="","",IFERROR(R358-S358,""))</f>
        <v/>
      </c>
      <c r="U358" s="128" t="str">
        <f>IF(tbLocacao[[#This Row],[Veículo]]="","",IF(tbLocacao[[#This Row],[Data final]]&lt;&gt;"","",IFERROR(ROW(),"")))</f>
        <v/>
      </c>
    </row>
    <row r="359" spans="2:21" ht="30" customHeight="1" x14ac:dyDescent="0.25">
      <c r="B359" s="168"/>
      <c r="C359" s="170"/>
      <c r="D359" s="170"/>
      <c r="E359" s="170"/>
      <c r="F359" s="170"/>
      <c r="G359" s="170"/>
      <c r="H359" s="170"/>
      <c r="I359" s="171"/>
      <c r="J359" s="171"/>
      <c r="K359" s="172"/>
      <c r="L359" s="172"/>
      <c r="M35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59" s="75" t="str">
        <f ca="1">IF(tbLocacao[[#This Row],[Codigo locação]]="","",IF(AND(tbLocacao[[#This Row],[Data final]]&lt;&gt;"",tbLocacao[[#This Row],[Data final]]&lt;TODAY()),"Encerrado","Vigente"))</f>
        <v/>
      </c>
      <c r="O359" s="173"/>
      <c r="P35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5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59" s="115" t="str">
        <f ca="1">IF(tbLocacao[[#This Row],[Codigo locação]]="","",IFERROR(ROUNDDOWN(IF(tbLocacao[[#This Row],[Data final]]="",Q359,IF(TODAY()&lt;tbLocacao[[#This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59" s="115" t="str">
        <f>IF(tbLocacao[[#This Row],[Codigo locação]]="","",IFERROR(COUNTIF(tbAlugeis[Código locação],tbLocacao[[#This Row],[Codigo locação]])+tbLocacao[[#This Row],[Qtde já pago]],""))</f>
        <v/>
      </c>
      <c r="T359" s="115" t="str">
        <f>IF(tbLocacao[[#This Row],[Codigo locação]]="","",IFERROR(R359-S359,""))</f>
        <v/>
      </c>
      <c r="U359" s="128" t="str">
        <f>IF(tbLocacao[[#This Row],[Veículo]]="","",IF(tbLocacao[[#This Row],[Data final]]&lt;&gt;"","",IFERROR(ROW(),"")))</f>
        <v/>
      </c>
    </row>
    <row r="360" spans="2:21" ht="30" customHeight="1" x14ac:dyDescent="0.25">
      <c r="B360" s="168"/>
      <c r="C360" s="170"/>
      <c r="D360" s="170"/>
      <c r="E360" s="170"/>
      <c r="F360" s="170"/>
      <c r="G360" s="170"/>
      <c r="H360" s="170"/>
      <c r="I360" s="171"/>
      <c r="J360" s="171"/>
      <c r="K360" s="172"/>
      <c r="L360" s="172"/>
      <c r="M36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60" s="75" t="str">
        <f ca="1">IF(tbLocacao[[#This Row],[Codigo locação]]="","",IF(AND(tbLocacao[[#This Row],[Data final]]&lt;&gt;"",tbLocacao[[#This Row],[Data final]]&lt;TODAY()),"Encerrado","Vigente"))</f>
        <v/>
      </c>
      <c r="O360" s="173"/>
      <c r="P36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6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60" s="115" t="str">
        <f ca="1">IF(tbLocacao[[#This Row],[Codigo locação]]="","",IFERROR(ROUNDDOWN(IF(tbLocacao[[#This Row],[Data final]]="",Q360,IF(TODAY()&lt;tbLocacao[[#This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60" s="115" t="str">
        <f>IF(tbLocacao[[#This Row],[Codigo locação]]="","",IFERROR(COUNTIF(tbAlugeis[Código locação],tbLocacao[[#This Row],[Codigo locação]])+tbLocacao[[#This Row],[Qtde já pago]],""))</f>
        <v/>
      </c>
      <c r="T360" s="115" t="str">
        <f>IF(tbLocacao[[#This Row],[Codigo locação]]="","",IFERROR(R360-S360,""))</f>
        <v/>
      </c>
      <c r="U360" s="128" t="str">
        <f>IF(tbLocacao[[#This Row],[Veículo]]="","",IF(tbLocacao[[#This Row],[Data final]]&lt;&gt;"","",IFERROR(ROW(),"")))</f>
        <v/>
      </c>
    </row>
    <row r="361" spans="2:21" ht="30" customHeight="1" x14ac:dyDescent="0.25">
      <c r="B361" s="168"/>
      <c r="C361" s="170"/>
      <c r="D361" s="170"/>
      <c r="E361" s="170"/>
      <c r="F361" s="170"/>
      <c r="G361" s="170"/>
      <c r="H361" s="170"/>
      <c r="I361" s="171"/>
      <c r="J361" s="171"/>
      <c r="K361" s="172"/>
      <c r="L361" s="172"/>
      <c r="M36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61" s="75" t="str">
        <f ca="1">IF(tbLocacao[[#This Row],[Codigo locação]]="","",IF(AND(tbLocacao[[#This Row],[Data final]]&lt;&gt;"",tbLocacao[[#This Row],[Data final]]&lt;TODAY()),"Encerrado","Vigente"))</f>
        <v/>
      </c>
      <c r="O361" s="173"/>
      <c r="P36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6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61" s="115" t="str">
        <f ca="1">IF(tbLocacao[[#This Row],[Codigo locação]]="","",IFERROR(ROUNDDOWN(IF(tbLocacao[[#This Row],[Data final]]="",Q361,IF(TODAY()&lt;tbLocacao[[#This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61" s="115" t="str">
        <f>IF(tbLocacao[[#This Row],[Codigo locação]]="","",IFERROR(COUNTIF(tbAlugeis[Código locação],tbLocacao[[#This Row],[Codigo locação]])+tbLocacao[[#This Row],[Qtde já pago]],""))</f>
        <v/>
      </c>
      <c r="T361" s="115" t="str">
        <f>IF(tbLocacao[[#This Row],[Codigo locação]]="","",IFERROR(R361-S361,""))</f>
        <v/>
      </c>
      <c r="U361" s="128" t="str">
        <f>IF(tbLocacao[[#This Row],[Veículo]]="","",IF(tbLocacao[[#This Row],[Data final]]&lt;&gt;"","",IFERROR(ROW(),"")))</f>
        <v/>
      </c>
    </row>
    <row r="362" spans="2:21" ht="30" customHeight="1" x14ac:dyDescent="0.25">
      <c r="B362" s="168"/>
      <c r="C362" s="170"/>
      <c r="D362" s="170"/>
      <c r="E362" s="170"/>
      <c r="F362" s="170"/>
      <c r="G362" s="170"/>
      <c r="H362" s="170"/>
      <c r="I362" s="171"/>
      <c r="J362" s="171"/>
      <c r="K362" s="172"/>
      <c r="L362" s="172"/>
      <c r="M36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62" s="75" t="str">
        <f ca="1">IF(tbLocacao[[#This Row],[Codigo locação]]="","",IF(AND(tbLocacao[[#This Row],[Data final]]&lt;&gt;"",tbLocacao[[#This Row],[Data final]]&lt;TODAY()),"Encerrado","Vigente"))</f>
        <v/>
      </c>
      <c r="O362" s="173"/>
      <c r="P36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6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62" s="115" t="str">
        <f ca="1">IF(tbLocacao[[#This Row],[Codigo locação]]="","",IFERROR(ROUNDDOWN(IF(tbLocacao[[#This Row],[Data final]]="",Q362,IF(TODAY()&lt;tbLocacao[[#This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62" s="115" t="str">
        <f>IF(tbLocacao[[#This Row],[Codigo locação]]="","",IFERROR(COUNTIF(tbAlugeis[Código locação],tbLocacao[[#This Row],[Codigo locação]])+tbLocacao[[#This Row],[Qtde já pago]],""))</f>
        <v/>
      </c>
      <c r="T362" s="115" t="str">
        <f>IF(tbLocacao[[#This Row],[Codigo locação]]="","",IFERROR(R362-S362,""))</f>
        <v/>
      </c>
      <c r="U362" s="128" t="str">
        <f>IF(tbLocacao[[#This Row],[Veículo]]="","",IF(tbLocacao[[#This Row],[Data final]]&lt;&gt;"","",IFERROR(ROW(),"")))</f>
        <v/>
      </c>
    </row>
    <row r="363" spans="2:21" ht="30" customHeight="1" x14ac:dyDescent="0.25">
      <c r="B363" s="168"/>
      <c r="C363" s="170"/>
      <c r="D363" s="170"/>
      <c r="E363" s="170"/>
      <c r="F363" s="170"/>
      <c r="G363" s="170"/>
      <c r="H363" s="170"/>
      <c r="I363" s="171"/>
      <c r="J363" s="171"/>
      <c r="K363" s="172"/>
      <c r="L363" s="172"/>
      <c r="M36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63" s="75" t="str">
        <f ca="1">IF(tbLocacao[[#This Row],[Codigo locação]]="","",IF(AND(tbLocacao[[#This Row],[Data final]]&lt;&gt;"",tbLocacao[[#This Row],[Data final]]&lt;TODAY()),"Encerrado","Vigente"))</f>
        <v/>
      </c>
      <c r="O363" s="173"/>
      <c r="P36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6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63" s="115" t="str">
        <f ca="1">IF(tbLocacao[[#This Row],[Codigo locação]]="","",IFERROR(ROUNDDOWN(IF(tbLocacao[[#This Row],[Data final]]="",Q363,IF(TODAY()&lt;tbLocacao[[#This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63" s="115" t="str">
        <f>IF(tbLocacao[[#This Row],[Codigo locação]]="","",IFERROR(COUNTIF(tbAlugeis[Código locação],tbLocacao[[#This Row],[Codigo locação]])+tbLocacao[[#This Row],[Qtde já pago]],""))</f>
        <v/>
      </c>
      <c r="T363" s="115" t="str">
        <f>IF(tbLocacao[[#This Row],[Codigo locação]]="","",IFERROR(R363-S363,""))</f>
        <v/>
      </c>
      <c r="U363" s="128" t="str">
        <f>IF(tbLocacao[[#This Row],[Veículo]]="","",IF(tbLocacao[[#This Row],[Data final]]&lt;&gt;"","",IFERROR(ROW(),"")))</f>
        <v/>
      </c>
    </row>
    <row r="364" spans="2:21" ht="30" customHeight="1" x14ac:dyDescent="0.25">
      <c r="B364" s="168"/>
      <c r="C364" s="170"/>
      <c r="D364" s="170"/>
      <c r="E364" s="170"/>
      <c r="F364" s="170"/>
      <c r="G364" s="170"/>
      <c r="H364" s="170"/>
      <c r="I364" s="171"/>
      <c r="J364" s="171"/>
      <c r="K364" s="172"/>
      <c r="L364" s="172"/>
      <c r="M36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64" s="75" t="str">
        <f ca="1">IF(tbLocacao[[#This Row],[Codigo locação]]="","",IF(AND(tbLocacao[[#This Row],[Data final]]&lt;&gt;"",tbLocacao[[#This Row],[Data final]]&lt;TODAY()),"Encerrado","Vigente"))</f>
        <v/>
      </c>
      <c r="O364" s="173"/>
      <c r="P36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6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64" s="115" t="str">
        <f ca="1">IF(tbLocacao[[#This Row],[Codigo locação]]="","",IFERROR(ROUNDDOWN(IF(tbLocacao[[#This Row],[Data final]]="",Q364,IF(TODAY()&lt;tbLocacao[[#This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64" s="115" t="str">
        <f>IF(tbLocacao[[#This Row],[Codigo locação]]="","",IFERROR(COUNTIF(tbAlugeis[Código locação],tbLocacao[[#This Row],[Codigo locação]])+tbLocacao[[#This Row],[Qtde já pago]],""))</f>
        <v/>
      </c>
      <c r="T364" s="115" t="str">
        <f>IF(tbLocacao[[#This Row],[Codigo locação]]="","",IFERROR(R364-S364,""))</f>
        <v/>
      </c>
      <c r="U364" s="128" t="str">
        <f>IF(tbLocacao[[#This Row],[Veículo]]="","",IF(tbLocacao[[#This Row],[Data final]]&lt;&gt;"","",IFERROR(ROW(),"")))</f>
        <v/>
      </c>
    </row>
    <row r="365" spans="2:21" ht="30" customHeight="1" x14ac:dyDescent="0.25">
      <c r="B365" s="168"/>
      <c r="C365" s="170"/>
      <c r="D365" s="170"/>
      <c r="E365" s="170"/>
      <c r="F365" s="170"/>
      <c r="G365" s="170"/>
      <c r="H365" s="170"/>
      <c r="I365" s="171"/>
      <c r="J365" s="171"/>
      <c r="K365" s="172"/>
      <c r="L365" s="172"/>
      <c r="M36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65" s="75" t="str">
        <f ca="1">IF(tbLocacao[[#This Row],[Codigo locação]]="","",IF(AND(tbLocacao[[#This Row],[Data final]]&lt;&gt;"",tbLocacao[[#This Row],[Data final]]&lt;TODAY()),"Encerrado","Vigente"))</f>
        <v/>
      </c>
      <c r="O365" s="173"/>
      <c r="P36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6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65" s="115" t="str">
        <f ca="1">IF(tbLocacao[[#This Row],[Codigo locação]]="","",IFERROR(ROUNDDOWN(IF(tbLocacao[[#This Row],[Data final]]="",Q365,IF(TODAY()&lt;tbLocacao[[#This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65" s="115" t="str">
        <f>IF(tbLocacao[[#This Row],[Codigo locação]]="","",IFERROR(COUNTIF(tbAlugeis[Código locação],tbLocacao[[#This Row],[Codigo locação]])+tbLocacao[[#This Row],[Qtde já pago]],""))</f>
        <v/>
      </c>
      <c r="T365" s="115" t="str">
        <f>IF(tbLocacao[[#This Row],[Codigo locação]]="","",IFERROR(R365-S365,""))</f>
        <v/>
      </c>
      <c r="U365" s="128" t="str">
        <f>IF(tbLocacao[[#This Row],[Veículo]]="","",IF(tbLocacao[[#This Row],[Data final]]&lt;&gt;"","",IFERROR(ROW(),"")))</f>
        <v/>
      </c>
    </row>
    <row r="366" spans="2:21" ht="30" customHeight="1" x14ac:dyDescent="0.25">
      <c r="B366" s="168"/>
      <c r="C366" s="170"/>
      <c r="D366" s="170"/>
      <c r="E366" s="170"/>
      <c r="F366" s="170"/>
      <c r="G366" s="170"/>
      <c r="H366" s="170"/>
      <c r="I366" s="171"/>
      <c r="J366" s="171"/>
      <c r="K366" s="172"/>
      <c r="L366" s="172"/>
      <c r="M36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66" s="75" t="str">
        <f ca="1">IF(tbLocacao[[#This Row],[Codigo locação]]="","",IF(AND(tbLocacao[[#This Row],[Data final]]&lt;&gt;"",tbLocacao[[#This Row],[Data final]]&lt;TODAY()),"Encerrado","Vigente"))</f>
        <v/>
      </c>
      <c r="O366" s="173"/>
      <c r="P36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6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66" s="115" t="str">
        <f ca="1">IF(tbLocacao[[#This Row],[Codigo locação]]="","",IFERROR(ROUNDDOWN(IF(tbLocacao[[#This Row],[Data final]]="",Q366,IF(TODAY()&lt;tbLocacao[[#This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66" s="115" t="str">
        <f>IF(tbLocacao[[#This Row],[Codigo locação]]="","",IFERROR(COUNTIF(tbAlugeis[Código locação],tbLocacao[[#This Row],[Codigo locação]])+tbLocacao[[#This Row],[Qtde já pago]],""))</f>
        <v/>
      </c>
      <c r="T366" s="115" t="str">
        <f>IF(tbLocacao[[#This Row],[Codigo locação]]="","",IFERROR(R366-S366,""))</f>
        <v/>
      </c>
      <c r="U366" s="128" t="str">
        <f>IF(tbLocacao[[#This Row],[Veículo]]="","",IF(tbLocacao[[#This Row],[Data final]]&lt;&gt;"","",IFERROR(ROW(),"")))</f>
        <v/>
      </c>
    </row>
    <row r="367" spans="2:21" ht="30" customHeight="1" x14ac:dyDescent="0.25">
      <c r="B367" s="168"/>
      <c r="C367" s="170"/>
      <c r="D367" s="170"/>
      <c r="E367" s="170"/>
      <c r="F367" s="170"/>
      <c r="G367" s="170"/>
      <c r="H367" s="170"/>
      <c r="I367" s="171"/>
      <c r="J367" s="171"/>
      <c r="K367" s="172"/>
      <c r="L367" s="172"/>
      <c r="M36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67" s="75" t="str">
        <f ca="1">IF(tbLocacao[[#This Row],[Codigo locação]]="","",IF(AND(tbLocacao[[#This Row],[Data final]]&lt;&gt;"",tbLocacao[[#This Row],[Data final]]&lt;TODAY()),"Encerrado","Vigente"))</f>
        <v/>
      </c>
      <c r="O367" s="173"/>
      <c r="P36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6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67" s="115" t="str">
        <f ca="1">IF(tbLocacao[[#This Row],[Codigo locação]]="","",IFERROR(ROUNDDOWN(IF(tbLocacao[[#This Row],[Data final]]="",Q367,IF(TODAY()&lt;tbLocacao[[#This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67" s="115" t="str">
        <f>IF(tbLocacao[[#This Row],[Codigo locação]]="","",IFERROR(COUNTIF(tbAlugeis[Código locação],tbLocacao[[#This Row],[Codigo locação]])+tbLocacao[[#This Row],[Qtde já pago]],""))</f>
        <v/>
      </c>
      <c r="T367" s="115" t="str">
        <f>IF(tbLocacao[[#This Row],[Codigo locação]]="","",IFERROR(R367-S367,""))</f>
        <v/>
      </c>
      <c r="U367" s="128" t="str">
        <f>IF(tbLocacao[[#This Row],[Veículo]]="","",IF(tbLocacao[[#This Row],[Data final]]&lt;&gt;"","",IFERROR(ROW(),"")))</f>
        <v/>
      </c>
    </row>
    <row r="368" spans="2:21" ht="30" customHeight="1" x14ac:dyDescent="0.25">
      <c r="B368" s="168"/>
      <c r="C368" s="170"/>
      <c r="D368" s="170"/>
      <c r="E368" s="170"/>
      <c r="F368" s="170"/>
      <c r="G368" s="170"/>
      <c r="H368" s="170"/>
      <c r="I368" s="171"/>
      <c r="J368" s="171"/>
      <c r="K368" s="172"/>
      <c r="L368" s="172"/>
      <c r="M36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68" s="75" t="str">
        <f ca="1">IF(tbLocacao[[#This Row],[Codigo locação]]="","",IF(AND(tbLocacao[[#This Row],[Data final]]&lt;&gt;"",tbLocacao[[#This Row],[Data final]]&lt;TODAY()),"Encerrado","Vigente"))</f>
        <v/>
      </c>
      <c r="O368" s="173"/>
      <c r="P36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6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68" s="115" t="str">
        <f ca="1">IF(tbLocacao[[#This Row],[Codigo locação]]="","",IFERROR(ROUNDDOWN(IF(tbLocacao[[#This Row],[Data final]]="",Q368,IF(TODAY()&lt;tbLocacao[[#This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68" s="115" t="str">
        <f>IF(tbLocacao[[#This Row],[Codigo locação]]="","",IFERROR(COUNTIF(tbAlugeis[Código locação],tbLocacao[[#This Row],[Codigo locação]])+tbLocacao[[#This Row],[Qtde já pago]],""))</f>
        <v/>
      </c>
      <c r="T368" s="115" t="str">
        <f>IF(tbLocacao[[#This Row],[Codigo locação]]="","",IFERROR(R368-S368,""))</f>
        <v/>
      </c>
      <c r="U368" s="128" t="str">
        <f>IF(tbLocacao[[#This Row],[Veículo]]="","",IF(tbLocacao[[#This Row],[Data final]]&lt;&gt;"","",IFERROR(ROW(),"")))</f>
        <v/>
      </c>
    </row>
    <row r="369" spans="2:21" ht="30" customHeight="1" x14ac:dyDescent="0.25">
      <c r="B369" s="168"/>
      <c r="C369" s="170"/>
      <c r="D369" s="170"/>
      <c r="E369" s="170"/>
      <c r="F369" s="170"/>
      <c r="G369" s="170"/>
      <c r="H369" s="170"/>
      <c r="I369" s="171"/>
      <c r="J369" s="171"/>
      <c r="K369" s="172"/>
      <c r="L369" s="172"/>
      <c r="M36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69" s="75" t="str">
        <f ca="1">IF(tbLocacao[[#This Row],[Codigo locação]]="","",IF(AND(tbLocacao[[#This Row],[Data final]]&lt;&gt;"",tbLocacao[[#This Row],[Data final]]&lt;TODAY()),"Encerrado","Vigente"))</f>
        <v/>
      </c>
      <c r="O369" s="173"/>
      <c r="P36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6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69" s="115" t="str">
        <f ca="1">IF(tbLocacao[[#This Row],[Codigo locação]]="","",IFERROR(ROUNDDOWN(IF(tbLocacao[[#This Row],[Data final]]="",Q369,IF(TODAY()&lt;tbLocacao[[#This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69" s="115" t="str">
        <f>IF(tbLocacao[[#This Row],[Codigo locação]]="","",IFERROR(COUNTIF(tbAlugeis[Código locação],tbLocacao[[#This Row],[Codigo locação]])+tbLocacao[[#This Row],[Qtde já pago]],""))</f>
        <v/>
      </c>
      <c r="T369" s="115" t="str">
        <f>IF(tbLocacao[[#This Row],[Codigo locação]]="","",IFERROR(R369-S369,""))</f>
        <v/>
      </c>
      <c r="U369" s="128" t="str">
        <f>IF(tbLocacao[[#This Row],[Veículo]]="","",IF(tbLocacao[[#This Row],[Data final]]&lt;&gt;"","",IFERROR(ROW(),"")))</f>
        <v/>
      </c>
    </row>
    <row r="370" spans="2:21" ht="30" customHeight="1" x14ac:dyDescent="0.25">
      <c r="B370" s="168"/>
      <c r="C370" s="170"/>
      <c r="D370" s="170"/>
      <c r="E370" s="170"/>
      <c r="F370" s="170"/>
      <c r="G370" s="170"/>
      <c r="H370" s="170"/>
      <c r="I370" s="171"/>
      <c r="J370" s="171"/>
      <c r="K370" s="172"/>
      <c r="L370" s="172"/>
      <c r="M37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70" s="75" t="str">
        <f ca="1">IF(tbLocacao[[#This Row],[Codigo locação]]="","",IF(AND(tbLocacao[[#This Row],[Data final]]&lt;&gt;"",tbLocacao[[#This Row],[Data final]]&lt;TODAY()),"Encerrado","Vigente"))</f>
        <v/>
      </c>
      <c r="O370" s="173"/>
      <c r="P37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7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70" s="115" t="str">
        <f ca="1">IF(tbLocacao[[#This Row],[Codigo locação]]="","",IFERROR(ROUNDDOWN(IF(tbLocacao[[#This Row],[Data final]]="",Q370,IF(TODAY()&lt;tbLocacao[[#This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70" s="115" t="str">
        <f>IF(tbLocacao[[#This Row],[Codigo locação]]="","",IFERROR(COUNTIF(tbAlugeis[Código locação],tbLocacao[[#This Row],[Codigo locação]])+tbLocacao[[#This Row],[Qtde já pago]],""))</f>
        <v/>
      </c>
      <c r="T370" s="115" t="str">
        <f>IF(tbLocacao[[#This Row],[Codigo locação]]="","",IFERROR(R370-S370,""))</f>
        <v/>
      </c>
      <c r="U370" s="128" t="str">
        <f>IF(tbLocacao[[#This Row],[Veículo]]="","",IF(tbLocacao[[#This Row],[Data final]]&lt;&gt;"","",IFERROR(ROW(),"")))</f>
        <v/>
      </c>
    </row>
    <row r="371" spans="2:21" ht="30" customHeight="1" x14ac:dyDescent="0.25">
      <c r="B371" s="168"/>
      <c r="C371" s="170"/>
      <c r="D371" s="170"/>
      <c r="E371" s="170"/>
      <c r="F371" s="170"/>
      <c r="G371" s="170"/>
      <c r="H371" s="170"/>
      <c r="I371" s="171"/>
      <c r="J371" s="171"/>
      <c r="K371" s="172"/>
      <c r="L371" s="172"/>
      <c r="M37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71" s="75" t="str">
        <f ca="1">IF(tbLocacao[[#This Row],[Codigo locação]]="","",IF(AND(tbLocacao[[#This Row],[Data final]]&lt;&gt;"",tbLocacao[[#This Row],[Data final]]&lt;TODAY()),"Encerrado","Vigente"))</f>
        <v/>
      </c>
      <c r="O371" s="173"/>
      <c r="P37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7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71" s="115" t="str">
        <f ca="1">IF(tbLocacao[[#This Row],[Codigo locação]]="","",IFERROR(ROUNDDOWN(IF(tbLocacao[[#This Row],[Data final]]="",Q371,IF(TODAY()&lt;tbLocacao[[#This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71" s="115" t="str">
        <f>IF(tbLocacao[[#This Row],[Codigo locação]]="","",IFERROR(COUNTIF(tbAlugeis[Código locação],tbLocacao[[#This Row],[Codigo locação]])+tbLocacao[[#This Row],[Qtde já pago]],""))</f>
        <v/>
      </c>
      <c r="T371" s="115" t="str">
        <f>IF(tbLocacao[[#This Row],[Codigo locação]]="","",IFERROR(R371-S371,""))</f>
        <v/>
      </c>
      <c r="U371" s="128" t="str">
        <f>IF(tbLocacao[[#This Row],[Veículo]]="","",IF(tbLocacao[[#This Row],[Data final]]&lt;&gt;"","",IFERROR(ROW(),"")))</f>
        <v/>
      </c>
    </row>
    <row r="372" spans="2:21" ht="30" customHeight="1" x14ac:dyDescent="0.25">
      <c r="B372" s="168"/>
      <c r="C372" s="170"/>
      <c r="D372" s="170"/>
      <c r="E372" s="170"/>
      <c r="F372" s="170"/>
      <c r="G372" s="170"/>
      <c r="H372" s="170"/>
      <c r="I372" s="171"/>
      <c r="J372" s="171"/>
      <c r="K372" s="172"/>
      <c r="L372" s="172"/>
      <c r="M37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72" s="75" t="str">
        <f ca="1">IF(tbLocacao[[#This Row],[Codigo locação]]="","",IF(AND(tbLocacao[[#This Row],[Data final]]&lt;&gt;"",tbLocacao[[#This Row],[Data final]]&lt;TODAY()),"Encerrado","Vigente"))</f>
        <v/>
      </c>
      <c r="O372" s="173"/>
      <c r="P37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7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72" s="115" t="str">
        <f ca="1">IF(tbLocacao[[#This Row],[Codigo locação]]="","",IFERROR(ROUNDDOWN(IF(tbLocacao[[#This Row],[Data final]]="",Q372,IF(TODAY()&lt;tbLocacao[[#This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72" s="115" t="str">
        <f>IF(tbLocacao[[#This Row],[Codigo locação]]="","",IFERROR(COUNTIF(tbAlugeis[Código locação],tbLocacao[[#This Row],[Codigo locação]])+tbLocacao[[#This Row],[Qtde já pago]],""))</f>
        <v/>
      </c>
      <c r="T372" s="115" t="str">
        <f>IF(tbLocacao[[#This Row],[Codigo locação]]="","",IFERROR(R372-S372,""))</f>
        <v/>
      </c>
      <c r="U372" s="128" t="str">
        <f>IF(tbLocacao[[#This Row],[Veículo]]="","",IF(tbLocacao[[#This Row],[Data final]]&lt;&gt;"","",IFERROR(ROW(),"")))</f>
        <v/>
      </c>
    </row>
    <row r="373" spans="2:21" ht="30" customHeight="1" x14ac:dyDescent="0.25">
      <c r="B373" s="168"/>
      <c r="C373" s="170"/>
      <c r="D373" s="170"/>
      <c r="E373" s="170"/>
      <c r="F373" s="170"/>
      <c r="G373" s="170"/>
      <c r="H373" s="170"/>
      <c r="I373" s="171"/>
      <c r="J373" s="171"/>
      <c r="K373" s="172"/>
      <c r="L373" s="172"/>
      <c r="M37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73" s="75" t="str">
        <f ca="1">IF(tbLocacao[[#This Row],[Codigo locação]]="","",IF(AND(tbLocacao[[#This Row],[Data final]]&lt;&gt;"",tbLocacao[[#This Row],[Data final]]&lt;TODAY()),"Encerrado","Vigente"))</f>
        <v/>
      </c>
      <c r="O373" s="173"/>
      <c r="P37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7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73" s="115" t="str">
        <f ca="1">IF(tbLocacao[[#This Row],[Codigo locação]]="","",IFERROR(ROUNDDOWN(IF(tbLocacao[[#This Row],[Data final]]="",Q373,IF(TODAY()&lt;tbLocacao[[#This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73" s="115" t="str">
        <f>IF(tbLocacao[[#This Row],[Codigo locação]]="","",IFERROR(COUNTIF(tbAlugeis[Código locação],tbLocacao[[#This Row],[Codigo locação]])+tbLocacao[[#This Row],[Qtde já pago]],""))</f>
        <v/>
      </c>
      <c r="T373" s="115" t="str">
        <f>IF(tbLocacao[[#This Row],[Codigo locação]]="","",IFERROR(R373-S373,""))</f>
        <v/>
      </c>
      <c r="U373" s="128" t="str">
        <f>IF(tbLocacao[[#This Row],[Veículo]]="","",IF(tbLocacao[[#This Row],[Data final]]&lt;&gt;"","",IFERROR(ROW(),"")))</f>
        <v/>
      </c>
    </row>
    <row r="374" spans="2:21" ht="30" customHeight="1" x14ac:dyDescent="0.25">
      <c r="B374" s="168"/>
      <c r="C374" s="170"/>
      <c r="D374" s="170"/>
      <c r="E374" s="170"/>
      <c r="F374" s="170"/>
      <c r="G374" s="170"/>
      <c r="H374" s="170"/>
      <c r="I374" s="171"/>
      <c r="J374" s="171"/>
      <c r="K374" s="172"/>
      <c r="L374" s="172"/>
      <c r="M37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74" s="75" t="str">
        <f ca="1">IF(tbLocacao[[#This Row],[Codigo locação]]="","",IF(AND(tbLocacao[[#This Row],[Data final]]&lt;&gt;"",tbLocacao[[#This Row],[Data final]]&lt;TODAY()),"Encerrado","Vigente"))</f>
        <v/>
      </c>
      <c r="O374" s="173"/>
      <c r="P37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7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74" s="115" t="str">
        <f ca="1">IF(tbLocacao[[#This Row],[Codigo locação]]="","",IFERROR(ROUNDDOWN(IF(tbLocacao[[#This Row],[Data final]]="",Q374,IF(TODAY()&lt;tbLocacao[[#This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74" s="115" t="str">
        <f>IF(tbLocacao[[#This Row],[Codigo locação]]="","",IFERROR(COUNTIF(tbAlugeis[Código locação],tbLocacao[[#This Row],[Codigo locação]])+tbLocacao[[#This Row],[Qtde já pago]],""))</f>
        <v/>
      </c>
      <c r="T374" s="115" t="str">
        <f>IF(tbLocacao[[#This Row],[Codigo locação]]="","",IFERROR(R374-S374,""))</f>
        <v/>
      </c>
      <c r="U374" s="128" t="str">
        <f>IF(tbLocacao[[#This Row],[Veículo]]="","",IF(tbLocacao[[#This Row],[Data final]]&lt;&gt;"","",IFERROR(ROW(),"")))</f>
        <v/>
      </c>
    </row>
    <row r="375" spans="2:21" ht="30" customHeight="1" x14ac:dyDescent="0.25">
      <c r="B375" s="168"/>
      <c r="C375" s="170"/>
      <c r="D375" s="170"/>
      <c r="E375" s="170"/>
      <c r="F375" s="170"/>
      <c r="G375" s="170"/>
      <c r="H375" s="170"/>
      <c r="I375" s="171"/>
      <c r="J375" s="171"/>
      <c r="K375" s="172"/>
      <c r="L375" s="172"/>
      <c r="M37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75" s="75" t="str">
        <f ca="1">IF(tbLocacao[[#This Row],[Codigo locação]]="","",IF(AND(tbLocacao[[#This Row],[Data final]]&lt;&gt;"",tbLocacao[[#This Row],[Data final]]&lt;TODAY()),"Encerrado","Vigente"))</f>
        <v/>
      </c>
      <c r="O375" s="173"/>
      <c r="P37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7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75" s="115" t="str">
        <f ca="1">IF(tbLocacao[[#This Row],[Codigo locação]]="","",IFERROR(ROUNDDOWN(IF(tbLocacao[[#This Row],[Data final]]="",Q375,IF(TODAY()&lt;tbLocacao[[#This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75" s="115" t="str">
        <f>IF(tbLocacao[[#This Row],[Codigo locação]]="","",IFERROR(COUNTIF(tbAlugeis[Código locação],tbLocacao[[#This Row],[Codigo locação]])+tbLocacao[[#This Row],[Qtde já pago]],""))</f>
        <v/>
      </c>
      <c r="T375" s="115" t="str">
        <f>IF(tbLocacao[[#This Row],[Codigo locação]]="","",IFERROR(R375-S375,""))</f>
        <v/>
      </c>
      <c r="U375" s="128" t="str">
        <f>IF(tbLocacao[[#This Row],[Veículo]]="","",IF(tbLocacao[[#This Row],[Data final]]&lt;&gt;"","",IFERROR(ROW(),"")))</f>
        <v/>
      </c>
    </row>
    <row r="376" spans="2:21" ht="30" customHeight="1" x14ac:dyDescent="0.25">
      <c r="B376" s="168"/>
      <c r="C376" s="170"/>
      <c r="D376" s="170"/>
      <c r="E376" s="170"/>
      <c r="F376" s="170"/>
      <c r="G376" s="170"/>
      <c r="H376" s="170"/>
      <c r="I376" s="171"/>
      <c r="J376" s="171"/>
      <c r="K376" s="172"/>
      <c r="L376" s="172"/>
      <c r="M37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76" s="75" t="str">
        <f ca="1">IF(tbLocacao[[#This Row],[Codigo locação]]="","",IF(AND(tbLocacao[[#This Row],[Data final]]&lt;&gt;"",tbLocacao[[#This Row],[Data final]]&lt;TODAY()),"Encerrado","Vigente"))</f>
        <v/>
      </c>
      <c r="O376" s="173"/>
      <c r="P37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7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76" s="115" t="str">
        <f ca="1">IF(tbLocacao[[#This Row],[Codigo locação]]="","",IFERROR(ROUNDDOWN(IF(tbLocacao[[#This Row],[Data final]]="",Q376,IF(TODAY()&lt;tbLocacao[[#This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76" s="115" t="str">
        <f>IF(tbLocacao[[#This Row],[Codigo locação]]="","",IFERROR(COUNTIF(tbAlugeis[Código locação],tbLocacao[[#This Row],[Codigo locação]])+tbLocacao[[#This Row],[Qtde já pago]],""))</f>
        <v/>
      </c>
      <c r="T376" s="115" t="str">
        <f>IF(tbLocacao[[#This Row],[Codigo locação]]="","",IFERROR(R376-S376,""))</f>
        <v/>
      </c>
      <c r="U376" s="128" t="str">
        <f>IF(tbLocacao[[#This Row],[Veículo]]="","",IF(tbLocacao[[#This Row],[Data final]]&lt;&gt;"","",IFERROR(ROW(),"")))</f>
        <v/>
      </c>
    </row>
    <row r="377" spans="2:21" ht="30" customHeight="1" x14ac:dyDescent="0.25">
      <c r="B377" s="168"/>
      <c r="C377" s="170"/>
      <c r="D377" s="170"/>
      <c r="E377" s="170"/>
      <c r="F377" s="170"/>
      <c r="G377" s="170"/>
      <c r="H377" s="170"/>
      <c r="I377" s="171"/>
      <c r="J377" s="171"/>
      <c r="K377" s="172"/>
      <c r="L377" s="172"/>
      <c r="M37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77" s="75" t="str">
        <f ca="1">IF(tbLocacao[[#This Row],[Codigo locação]]="","",IF(AND(tbLocacao[[#This Row],[Data final]]&lt;&gt;"",tbLocacao[[#This Row],[Data final]]&lt;TODAY()),"Encerrado","Vigente"))</f>
        <v/>
      </c>
      <c r="O377" s="173"/>
      <c r="P37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7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77" s="115" t="str">
        <f ca="1">IF(tbLocacao[[#This Row],[Codigo locação]]="","",IFERROR(ROUNDDOWN(IF(tbLocacao[[#This Row],[Data final]]="",Q377,IF(TODAY()&lt;tbLocacao[[#This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77" s="115" t="str">
        <f>IF(tbLocacao[[#This Row],[Codigo locação]]="","",IFERROR(COUNTIF(tbAlugeis[Código locação],tbLocacao[[#This Row],[Codigo locação]])+tbLocacao[[#This Row],[Qtde já pago]],""))</f>
        <v/>
      </c>
      <c r="T377" s="115" t="str">
        <f>IF(tbLocacao[[#This Row],[Codigo locação]]="","",IFERROR(R377-S377,""))</f>
        <v/>
      </c>
      <c r="U377" s="128" t="str">
        <f>IF(tbLocacao[[#This Row],[Veículo]]="","",IF(tbLocacao[[#This Row],[Data final]]&lt;&gt;"","",IFERROR(ROW(),"")))</f>
        <v/>
      </c>
    </row>
    <row r="378" spans="2:21" ht="30" customHeight="1" x14ac:dyDescent="0.25">
      <c r="B378" s="168"/>
      <c r="C378" s="170"/>
      <c r="D378" s="170"/>
      <c r="E378" s="170"/>
      <c r="F378" s="170"/>
      <c r="G378" s="170"/>
      <c r="H378" s="170"/>
      <c r="I378" s="171"/>
      <c r="J378" s="171"/>
      <c r="K378" s="172"/>
      <c r="L378" s="172"/>
      <c r="M37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78" s="75" t="str">
        <f ca="1">IF(tbLocacao[[#This Row],[Codigo locação]]="","",IF(AND(tbLocacao[[#This Row],[Data final]]&lt;&gt;"",tbLocacao[[#This Row],[Data final]]&lt;TODAY()),"Encerrado","Vigente"))</f>
        <v/>
      </c>
      <c r="O378" s="173"/>
      <c r="P37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7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78" s="115" t="str">
        <f ca="1">IF(tbLocacao[[#This Row],[Codigo locação]]="","",IFERROR(ROUNDDOWN(IF(tbLocacao[[#This Row],[Data final]]="",Q378,IF(TODAY()&lt;tbLocacao[[#This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78" s="115" t="str">
        <f>IF(tbLocacao[[#This Row],[Codigo locação]]="","",IFERROR(COUNTIF(tbAlugeis[Código locação],tbLocacao[[#This Row],[Codigo locação]])+tbLocacao[[#This Row],[Qtde já pago]],""))</f>
        <v/>
      </c>
      <c r="T378" s="115" t="str">
        <f>IF(tbLocacao[[#This Row],[Codigo locação]]="","",IFERROR(R378-S378,""))</f>
        <v/>
      </c>
      <c r="U378" s="128" t="str">
        <f>IF(tbLocacao[[#This Row],[Veículo]]="","",IF(tbLocacao[[#This Row],[Data final]]&lt;&gt;"","",IFERROR(ROW(),"")))</f>
        <v/>
      </c>
    </row>
    <row r="379" spans="2:21" ht="30" customHeight="1" x14ac:dyDescent="0.25">
      <c r="B379" s="168"/>
      <c r="C379" s="170"/>
      <c r="D379" s="170"/>
      <c r="E379" s="170"/>
      <c r="F379" s="170"/>
      <c r="G379" s="170"/>
      <c r="H379" s="170"/>
      <c r="I379" s="171"/>
      <c r="J379" s="171"/>
      <c r="K379" s="172"/>
      <c r="L379" s="172"/>
      <c r="M37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79" s="75" t="str">
        <f ca="1">IF(tbLocacao[[#This Row],[Codigo locação]]="","",IF(AND(tbLocacao[[#This Row],[Data final]]&lt;&gt;"",tbLocacao[[#This Row],[Data final]]&lt;TODAY()),"Encerrado","Vigente"))</f>
        <v/>
      </c>
      <c r="O379" s="173"/>
      <c r="P37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7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79" s="115" t="str">
        <f ca="1">IF(tbLocacao[[#This Row],[Codigo locação]]="","",IFERROR(ROUNDDOWN(IF(tbLocacao[[#This Row],[Data final]]="",Q379,IF(TODAY()&lt;tbLocacao[[#This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79" s="115" t="str">
        <f>IF(tbLocacao[[#This Row],[Codigo locação]]="","",IFERROR(COUNTIF(tbAlugeis[Código locação],tbLocacao[[#This Row],[Codigo locação]])+tbLocacao[[#This Row],[Qtde já pago]],""))</f>
        <v/>
      </c>
      <c r="T379" s="115" t="str">
        <f>IF(tbLocacao[[#This Row],[Codigo locação]]="","",IFERROR(R379-S379,""))</f>
        <v/>
      </c>
      <c r="U379" s="128" t="str">
        <f>IF(tbLocacao[[#This Row],[Veículo]]="","",IF(tbLocacao[[#This Row],[Data final]]&lt;&gt;"","",IFERROR(ROW(),"")))</f>
        <v/>
      </c>
    </row>
    <row r="380" spans="2:21" ht="30" customHeight="1" x14ac:dyDescent="0.25">
      <c r="B380" s="168"/>
      <c r="C380" s="170"/>
      <c r="D380" s="170"/>
      <c r="E380" s="170"/>
      <c r="F380" s="170"/>
      <c r="G380" s="170"/>
      <c r="H380" s="170"/>
      <c r="I380" s="171"/>
      <c r="J380" s="171"/>
      <c r="K380" s="172"/>
      <c r="L380" s="172"/>
      <c r="M38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80" s="75" t="str">
        <f ca="1">IF(tbLocacao[[#This Row],[Codigo locação]]="","",IF(AND(tbLocacao[[#This Row],[Data final]]&lt;&gt;"",tbLocacao[[#This Row],[Data final]]&lt;TODAY()),"Encerrado","Vigente"))</f>
        <v/>
      </c>
      <c r="O380" s="173"/>
      <c r="P38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8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80" s="115" t="str">
        <f ca="1">IF(tbLocacao[[#This Row],[Codigo locação]]="","",IFERROR(ROUNDDOWN(IF(tbLocacao[[#This Row],[Data final]]="",Q380,IF(TODAY()&lt;tbLocacao[[#This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80" s="115" t="str">
        <f>IF(tbLocacao[[#This Row],[Codigo locação]]="","",IFERROR(COUNTIF(tbAlugeis[Código locação],tbLocacao[[#This Row],[Codigo locação]])+tbLocacao[[#This Row],[Qtde já pago]],""))</f>
        <v/>
      </c>
      <c r="T380" s="115" t="str">
        <f>IF(tbLocacao[[#This Row],[Codigo locação]]="","",IFERROR(R380-S380,""))</f>
        <v/>
      </c>
      <c r="U380" s="128" t="str">
        <f>IF(tbLocacao[[#This Row],[Veículo]]="","",IF(tbLocacao[[#This Row],[Data final]]&lt;&gt;"","",IFERROR(ROW(),"")))</f>
        <v/>
      </c>
    </row>
    <row r="381" spans="2:21" ht="30" customHeight="1" x14ac:dyDescent="0.25">
      <c r="B381" s="168"/>
      <c r="C381" s="170"/>
      <c r="D381" s="170"/>
      <c r="E381" s="170"/>
      <c r="F381" s="170"/>
      <c r="G381" s="170"/>
      <c r="H381" s="170"/>
      <c r="I381" s="171"/>
      <c r="J381" s="171"/>
      <c r="K381" s="172"/>
      <c r="L381" s="172"/>
      <c r="M38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81" s="75" t="str">
        <f ca="1">IF(tbLocacao[[#This Row],[Codigo locação]]="","",IF(AND(tbLocacao[[#This Row],[Data final]]&lt;&gt;"",tbLocacao[[#This Row],[Data final]]&lt;TODAY()),"Encerrado","Vigente"))</f>
        <v/>
      </c>
      <c r="O381" s="173"/>
      <c r="P38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8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81" s="115" t="str">
        <f ca="1">IF(tbLocacao[[#This Row],[Codigo locação]]="","",IFERROR(ROUNDDOWN(IF(tbLocacao[[#This Row],[Data final]]="",Q381,IF(TODAY()&lt;tbLocacao[[#This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81" s="115" t="str">
        <f>IF(tbLocacao[[#This Row],[Codigo locação]]="","",IFERROR(COUNTIF(tbAlugeis[Código locação],tbLocacao[[#This Row],[Codigo locação]])+tbLocacao[[#This Row],[Qtde já pago]],""))</f>
        <v/>
      </c>
      <c r="T381" s="115" t="str">
        <f>IF(tbLocacao[[#This Row],[Codigo locação]]="","",IFERROR(R381-S381,""))</f>
        <v/>
      </c>
      <c r="U381" s="128" t="str">
        <f>IF(tbLocacao[[#This Row],[Veículo]]="","",IF(tbLocacao[[#This Row],[Data final]]&lt;&gt;"","",IFERROR(ROW(),"")))</f>
        <v/>
      </c>
    </row>
    <row r="382" spans="2:21" ht="30" customHeight="1" x14ac:dyDescent="0.25">
      <c r="B382" s="168"/>
      <c r="C382" s="170"/>
      <c r="D382" s="170"/>
      <c r="E382" s="170"/>
      <c r="F382" s="170"/>
      <c r="G382" s="170"/>
      <c r="H382" s="170"/>
      <c r="I382" s="171"/>
      <c r="J382" s="171"/>
      <c r="K382" s="172"/>
      <c r="L382" s="172"/>
      <c r="M38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82" s="75" t="str">
        <f ca="1">IF(tbLocacao[[#This Row],[Codigo locação]]="","",IF(AND(tbLocacao[[#This Row],[Data final]]&lt;&gt;"",tbLocacao[[#This Row],[Data final]]&lt;TODAY()),"Encerrado","Vigente"))</f>
        <v/>
      </c>
      <c r="O382" s="173"/>
      <c r="P38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8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82" s="115" t="str">
        <f ca="1">IF(tbLocacao[[#This Row],[Codigo locação]]="","",IFERROR(ROUNDDOWN(IF(tbLocacao[[#This Row],[Data final]]="",Q382,IF(TODAY()&lt;tbLocacao[[#This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82" s="115" t="str">
        <f>IF(tbLocacao[[#This Row],[Codigo locação]]="","",IFERROR(COUNTIF(tbAlugeis[Código locação],tbLocacao[[#This Row],[Codigo locação]])+tbLocacao[[#This Row],[Qtde já pago]],""))</f>
        <v/>
      </c>
      <c r="T382" s="115" t="str">
        <f>IF(tbLocacao[[#This Row],[Codigo locação]]="","",IFERROR(R382-S382,""))</f>
        <v/>
      </c>
      <c r="U382" s="128" t="str">
        <f>IF(tbLocacao[[#This Row],[Veículo]]="","",IF(tbLocacao[[#This Row],[Data final]]&lt;&gt;"","",IFERROR(ROW(),"")))</f>
        <v/>
      </c>
    </row>
    <row r="383" spans="2:21" ht="30" customHeight="1" x14ac:dyDescent="0.25">
      <c r="B383" s="168"/>
      <c r="C383" s="170"/>
      <c r="D383" s="170"/>
      <c r="E383" s="170"/>
      <c r="F383" s="170"/>
      <c r="G383" s="170"/>
      <c r="H383" s="170"/>
      <c r="I383" s="171"/>
      <c r="J383" s="171"/>
      <c r="K383" s="172"/>
      <c r="L383" s="172"/>
      <c r="M38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83" s="75" t="str">
        <f ca="1">IF(tbLocacao[[#This Row],[Codigo locação]]="","",IF(AND(tbLocacao[[#This Row],[Data final]]&lt;&gt;"",tbLocacao[[#This Row],[Data final]]&lt;TODAY()),"Encerrado","Vigente"))</f>
        <v/>
      </c>
      <c r="O383" s="173"/>
      <c r="P38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8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83" s="115" t="str">
        <f ca="1">IF(tbLocacao[[#This Row],[Codigo locação]]="","",IFERROR(ROUNDDOWN(IF(tbLocacao[[#This Row],[Data final]]="",Q383,IF(TODAY()&lt;tbLocacao[[#This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83" s="115" t="str">
        <f>IF(tbLocacao[[#This Row],[Codigo locação]]="","",IFERROR(COUNTIF(tbAlugeis[Código locação],tbLocacao[[#This Row],[Codigo locação]])+tbLocacao[[#This Row],[Qtde já pago]],""))</f>
        <v/>
      </c>
      <c r="T383" s="115" t="str">
        <f>IF(tbLocacao[[#This Row],[Codigo locação]]="","",IFERROR(R383-S383,""))</f>
        <v/>
      </c>
      <c r="U383" s="128" t="str">
        <f>IF(tbLocacao[[#This Row],[Veículo]]="","",IF(tbLocacao[[#This Row],[Data final]]&lt;&gt;"","",IFERROR(ROW(),"")))</f>
        <v/>
      </c>
    </row>
    <row r="384" spans="2:21" ht="30" customHeight="1" x14ac:dyDescent="0.25">
      <c r="B384" s="168"/>
      <c r="C384" s="170"/>
      <c r="D384" s="170"/>
      <c r="E384" s="170"/>
      <c r="F384" s="170"/>
      <c r="G384" s="170"/>
      <c r="H384" s="170"/>
      <c r="I384" s="171"/>
      <c r="J384" s="171"/>
      <c r="K384" s="172"/>
      <c r="L384" s="172"/>
      <c r="M38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84" s="75" t="str">
        <f ca="1">IF(tbLocacao[[#This Row],[Codigo locação]]="","",IF(AND(tbLocacao[[#This Row],[Data final]]&lt;&gt;"",tbLocacao[[#This Row],[Data final]]&lt;TODAY()),"Encerrado","Vigente"))</f>
        <v/>
      </c>
      <c r="O384" s="173"/>
      <c r="P38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8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84" s="115" t="str">
        <f ca="1">IF(tbLocacao[[#This Row],[Codigo locação]]="","",IFERROR(ROUNDDOWN(IF(tbLocacao[[#This Row],[Data final]]="",Q384,IF(TODAY()&lt;tbLocacao[[#This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84" s="115" t="str">
        <f>IF(tbLocacao[[#This Row],[Codigo locação]]="","",IFERROR(COUNTIF(tbAlugeis[Código locação],tbLocacao[[#This Row],[Codigo locação]])+tbLocacao[[#This Row],[Qtde já pago]],""))</f>
        <v/>
      </c>
      <c r="T384" s="115" t="str">
        <f>IF(tbLocacao[[#This Row],[Codigo locação]]="","",IFERROR(R384-S384,""))</f>
        <v/>
      </c>
      <c r="U384" s="128" t="str">
        <f>IF(tbLocacao[[#This Row],[Veículo]]="","",IF(tbLocacao[[#This Row],[Data final]]&lt;&gt;"","",IFERROR(ROW(),"")))</f>
        <v/>
      </c>
    </row>
    <row r="385" spans="2:21" ht="30" customHeight="1" x14ac:dyDescent="0.25">
      <c r="B385" s="168"/>
      <c r="C385" s="170"/>
      <c r="D385" s="170"/>
      <c r="E385" s="170"/>
      <c r="F385" s="170"/>
      <c r="G385" s="170"/>
      <c r="H385" s="170"/>
      <c r="I385" s="171"/>
      <c r="J385" s="171"/>
      <c r="K385" s="172"/>
      <c r="L385" s="172"/>
      <c r="M38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85" s="75" t="str">
        <f ca="1">IF(tbLocacao[[#This Row],[Codigo locação]]="","",IF(AND(tbLocacao[[#This Row],[Data final]]&lt;&gt;"",tbLocacao[[#This Row],[Data final]]&lt;TODAY()),"Encerrado","Vigente"))</f>
        <v/>
      </c>
      <c r="O385" s="173"/>
      <c r="P38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8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85" s="115" t="str">
        <f ca="1">IF(tbLocacao[[#This Row],[Codigo locação]]="","",IFERROR(ROUNDDOWN(IF(tbLocacao[[#This Row],[Data final]]="",Q385,IF(TODAY()&lt;tbLocacao[[#This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85" s="115" t="str">
        <f>IF(tbLocacao[[#This Row],[Codigo locação]]="","",IFERROR(COUNTIF(tbAlugeis[Código locação],tbLocacao[[#This Row],[Codigo locação]])+tbLocacao[[#This Row],[Qtde já pago]],""))</f>
        <v/>
      </c>
      <c r="T385" s="115" t="str">
        <f>IF(tbLocacao[[#This Row],[Codigo locação]]="","",IFERROR(R385-S385,""))</f>
        <v/>
      </c>
      <c r="U385" s="128" t="str">
        <f>IF(tbLocacao[[#This Row],[Veículo]]="","",IF(tbLocacao[[#This Row],[Data final]]&lt;&gt;"","",IFERROR(ROW(),"")))</f>
        <v/>
      </c>
    </row>
    <row r="386" spans="2:21" ht="30" customHeight="1" x14ac:dyDescent="0.25">
      <c r="B386" s="168"/>
      <c r="C386" s="170"/>
      <c r="D386" s="170"/>
      <c r="E386" s="170"/>
      <c r="F386" s="170"/>
      <c r="G386" s="170"/>
      <c r="H386" s="170"/>
      <c r="I386" s="171"/>
      <c r="J386" s="171"/>
      <c r="K386" s="172"/>
      <c r="L386" s="172"/>
      <c r="M38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86" s="75" t="str">
        <f ca="1">IF(tbLocacao[[#This Row],[Codigo locação]]="","",IF(AND(tbLocacao[[#This Row],[Data final]]&lt;&gt;"",tbLocacao[[#This Row],[Data final]]&lt;TODAY()),"Encerrado","Vigente"))</f>
        <v/>
      </c>
      <c r="O386" s="173"/>
      <c r="P38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8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86" s="115" t="str">
        <f ca="1">IF(tbLocacao[[#This Row],[Codigo locação]]="","",IFERROR(ROUNDDOWN(IF(tbLocacao[[#This Row],[Data final]]="",Q386,IF(TODAY()&lt;tbLocacao[[#This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86" s="115" t="str">
        <f>IF(tbLocacao[[#This Row],[Codigo locação]]="","",IFERROR(COUNTIF(tbAlugeis[Código locação],tbLocacao[[#This Row],[Codigo locação]])+tbLocacao[[#This Row],[Qtde já pago]],""))</f>
        <v/>
      </c>
      <c r="T386" s="115" t="str">
        <f>IF(tbLocacao[[#This Row],[Codigo locação]]="","",IFERROR(R386-S386,""))</f>
        <v/>
      </c>
      <c r="U386" s="128" t="str">
        <f>IF(tbLocacao[[#This Row],[Veículo]]="","",IF(tbLocacao[[#This Row],[Data final]]&lt;&gt;"","",IFERROR(ROW(),"")))</f>
        <v/>
      </c>
    </row>
    <row r="387" spans="2:21" ht="30" customHeight="1" x14ac:dyDescent="0.25">
      <c r="B387" s="168"/>
      <c r="C387" s="170"/>
      <c r="D387" s="170"/>
      <c r="E387" s="170"/>
      <c r="F387" s="170"/>
      <c r="G387" s="170"/>
      <c r="H387" s="170"/>
      <c r="I387" s="171"/>
      <c r="J387" s="171"/>
      <c r="K387" s="172"/>
      <c r="L387" s="172"/>
      <c r="M38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87" s="75" t="str">
        <f ca="1">IF(tbLocacao[[#This Row],[Codigo locação]]="","",IF(AND(tbLocacao[[#This Row],[Data final]]&lt;&gt;"",tbLocacao[[#This Row],[Data final]]&lt;TODAY()),"Encerrado","Vigente"))</f>
        <v/>
      </c>
      <c r="O387" s="173"/>
      <c r="P38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8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87" s="115" t="str">
        <f ca="1">IF(tbLocacao[[#This Row],[Codigo locação]]="","",IFERROR(ROUNDDOWN(IF(tbLocacao[[#This Row],[Data final]]="",Q387,IF(TODAY()&lt;tbLocacao[[#This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87" s="115" t="str">
        <f>IF(tbLocacao[[#This Row],[Codigo locação]]="","",IFERROR(COUNTIF(tbAlugeis[Código locação],tbLocacao[[#This Row],[Codigo locação]])+tbLocacao[[#This Row],[Qtde já pago]],""))</f>
        <v/>
      </c>
      <c r="T387" s="115" t="str">
        <f>IF(tbLocacao[[#This Row],[Codigo locação]]="","",IFERROR(R387-S387,""))</f>
        <v/>
      </c>
      <c r="U387" s="128" t="str">
        <f>IF(tbLocacao[[#This Row],[Veículo]]="","",IF(tbLocacao[[#This Row],[Data final]]&lt;&gt;"","",IFERROR(ROW(),"")))</f>
        <v/>
      </c>
    </row>
    <row r="388" spans="2:21" ht="30" customHeight="1" x14ac:dyDescent="0.25">
      <c r="B388" s="168"/>
      <c r="C388" s="170"/>
      <c r="D388" s="170"/>
      <c r="E388" s="170"/>
      <c r="F388" s="170"/>
      <c r="G388" s="170"/>
      <c r="H388" s="170"/>
      <c r="I388" s="171"/>
      <c r="J388" s="171"/>
      <c r="K388" s="172"/>
      <c r="L388" s="172"/>
      <c r="M38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88" s="75" t="str">
        <f ca="1">IF(tbLocacao[[#This Row],[Codigo locação]]="","",IF(AND(tbLocacao[[#This Row],[Data final]]&lt;&gt;"",tbLocacao[[#This Row],[Data final]]&lt;TODAY()),"Encerrado","Vigente"))</f>
        <v/>
      </c>
      <c r="O388" s="173"/>
      <c r="P38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8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88" s="115" t="str">
        <f ca="1">IF(tbLocacao[[#This Row],[Codigo locação]]="","",IFERROR(ROUNDDOWN(IF(tbLocacao[[#This Row],[Data final]]="",Q388,IF(TODAY()&lt;tbLocacao[[#This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88" s="115" t="str">
        <f>IF(tbLocacao[[#This Row],[Codigo locação]]="","",IFERROR(COUNTIF(tbAlugeis[Código locação],tbLocacao[[#This Row],[Codigo locação]])+tbLocacao[[#This Row],[Qtde já pago]],""))</f>
        <v/>
      </c>
      <c r="T388" s="115" t="str">
        <f>IF(tbLocacao[[#This Row],[Codigo locação]]="","",IFERROR(R388-S388,""))</f>
        <v/>
      </c>
      <c r="U388" s="128" t="str">
        <f>IF(tbLocacao[[#This Row],[Veículo]]="","",IF(tbLocacao[[#This Row],[Data final]]&lt;&gt;"","",IFERROR(ROW(),"")))</f>
        <v/>
      </c>
    </row>
    <row r="389" spans="2:21" ht="30" customHeight="1" x14ac:dyDescent="0.25">
      <c r="B389" s="168"/>
      <c r="C389" s="170"/>
      <c r="D389" s="170"/>
      <c r="E389" s="170"/>
      <c r="F389" s="170"/>
      <c r="G389" s="170"/>
      <c r="H389" s="170"/>
      <c r="I389" s="171"/>
      <c r="J389" s="171"/>
      <c r="K389" s="172"/>
      <c r="L389" s="172"/>
      <c r="M38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89" s="75" t="str">
        <f ca="1">IF(tbLocacao[[#This Row],[Codigo locação]]="","",IF(AND(tbLocacao[[#This Row],[Data final]]&lt;&gt;"",tbLocacao[[#This Row],[Data final]]&lt;TODAY()),"Encerrado","Vigente"))</f>
        <v/>
      </c>
      <c r="O389" s="173"/>
      <c r="P38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8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89" s="115" t="str">
        <f ca="1">IF(tbLocacao[[#This Row],[Codigo locação]]="","",IFERROR(ROUNDDOWN(IF(tbLocacao[[#This Row],[Data final]]="",Q389,IF(TODAY()&lt;tbLocacao[[#This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89" s="115" t="str">
        <f>IF(tbLocacao[[#This Row],[Codigo locação]]="","",IFERROR(COUNTIF(tbAlugeis[Código locação],tbLocacao[[#This Row],[Codigo locação]])+tbLocacao[[#This Row],[Qtde já pago]],""))</f>
        <v/>
      </c>
      <c r="T389" s="115" t="str">
        <f>IF(tbLocacao[[#This Row],[Codigo locação]]="","",IFERROR(R389-S389,""))</f>
        <v/>
      </c>
      <c r="U389" s="128" t="str">
        <f>IF(tbLocacao[[#This Row],[Veículo]]="","",IF(tbLocacao[[#This Row],[Data final]]&lt;&gt;"","",IFERROR(ROW(),"")))</f>
        <v/>
      </c>
    </row>
    <row r="390" spans="2:21" ht="30" customHeight="1" x14ac:dyDescent="0.25">
      <c r="B390" s="168"/>
      <c r="C390" s="170"/>
      <c r="D390" s="170"/>
      <c r="E390" s="170"/>
      <c r="F390" s="170"/>
      <c r="G390" s="170"/>
      <c r="H390" s="170"/>
      <c r="I390" s="171"/>
      <c r="J390" s="171"/>
      <c r="K390" s="172"/>
      <c r="L390" s="172"/>
      <c r="M39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90" s="75" t="str">
        <f ca="1">IF(tbLocacao[[#This Row],[Codigo locação]]="","",IF(AND(tbLocacao[[#This Row],[Data final]]&lt;&gt;"",tbLocacao[[#This Row],[Data final]]&lt;TODAY()),"Encerrado","Vigente"))</f>
        <v/>
      </c>
      <c r="O390" s="173"/>
      <c r="P39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9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90" s="115" t="str">
        <f ca="1">IF(tbLocacao[[#This Row],[Codigo locação]]="","",IFERROR(ROUNDDOWN(IF(tbLocacao[[#This Row],[Data final]]="",Q390,IF(TODAY()&lt;tbLocacao[[#This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90" s="115" t="str">
        <f>IF(tbLocacao[[#This Row],[Codigo locação]]="","",IFERROR(COUNTIF(tbAlugeis[Código locação],tbLocacao[[#This Row],[Codigo locação]])+tbLocacao[[#This Row],[Qtde já pago]],""))</f>
        <v/>
      </c>
      <c r="T390" s="115" t="str">
        <f>IF(tbLocacao[[#This Row],[Codigo locação]]="","",IFERROR(R390-S390,""))</f>
        <v/>
      </c>
      <c r="U390" s="128" t="str">
        <f>IF(tbLocacao[[#This Row],[Veículo]]="","",IF(tbLocacao[[#This Row],[Data final]]&lt;&gt;"","",IFERROR(ROW(),"")))</f>
        <v/>
      </c>
    </row>
    <row r="391" spans="2:21" ht="30" customHeight="1" x14ac:dyDescent="0.25">
      <c r="B391" s="168"/>
      <c r="C391" s="170"/>
      <c r="D391" s="170"/>
      <c r="E391" s="170"/>
      <c r="F391" s="170"/>
      <c r="G391" s="170"/>
      <c r="H391" s="170"/>
      <c r="I391" s="171"/>
      <c r="J391" s="171"/>
      <c r="K391" s="172"/>
      <c r="L391" s="172"/>
      <c r="M39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91" s="75" t="str">
        <f ca="1">IF(tbLocacao[[#This Row],[Codigo locação]]="","",IF(AND(tbLocacao[[#This Row],[Data final]]&lt;&gt;"",tbLocacao[[#This Row],[Data final]]&lt;TODAY()),"Encerrado","Vigente"))</f>
        <v/>
      </c>
      <c r="O391" s="173"/>
      <c r="P39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9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91" s="115" t="str">
        <f ca="1">IF(tbLocacao[[#This Row],[Codigo locação]]="","",IFERROR(ROUNDDOWN(IF(tbLocacao[[#This Row],[Data final]]="",Q391,IF(TODAY()&lt;tbLocacao[[#This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91" s="115" t="str">
        <f>IF(tbLocacao[[#This Row],[Codigo locação]]="","",IFERROR(COUNTIF(tbAlugeis[Código locação],tbLocacao[[#This Row],[Codigo locação]])+tbLocacao[[#This Row],[Qtde já pago]],""))</f>
        <v/>
      </c>
      <c r="T391" s="115" t="str">
        <f>IF(tbLocacao[[#This Row],[Codigo locação]]="","",IFERROR(R391-S391,""))</f>
        <v/>
      </c>
      <c r="U391" s="128" t="str">
        <f>IF(tbLocacao[[#This Row],[Veículo]]="","",IF(tbLocacao[[#This Row],[Data final]]&lt;&gt;"","",IFERROR(ROW(),"")))</f>
        <v/>
      </c>
    </row>
    <row r="392" spans="2:21" ht="30" customHeight="1" x14ac:dyDescent="0.25">
      <c r="B392" s="168"/>
      <c r="C392" s="170"/>
      <c r="D392" s="170"/>
      <c r="E392" s="170"/>
      <c r="F392" s="170"/>
      <c r="G392" s="170"/>
      <c r="H392" s="170"/>
      <c r="I392" s="171"/>
      <c r="J392" s="171"/>
      <c r="K392" s="172"/>
      <c r="L392" s="172"/>
      <c r="M39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92" s="75" t="str">
        <f ca="1">IF(tbLocacao[[#This Row],[Codigo locação]]="","",IF(AND(tbLocacao[[#This Row],[Data final]]&lt;&gt;"",tbLocacao[[#This Row],[Data final]]&lt;TODAY()),"Encerrado","Vigente"))</f>
        <v/>
      </c>
      <c r="O392" s="173"/>
      <c r="P39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9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92" s="115" t="str">
        <f ca="1">IF(tbLocacao[[#This Row],[Codigo locação]]="","",IFERROR(ROUNDDOWN(IF(tbLocacao[[#This Row],[Data final]]="",Q392,IF(TODAY()&lt;tbLocacao[[#This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92" s="115" t="str">
        <f>IF(tbLocacao[[#This Row],[Codigo locação]]="","",IFERROR(COUNTIF(tbAlugeis[Código locação],tbLocacao[[#This Row],[Codigo locação]])+tbLocacao[[#This Row],[Qtde já pago]],""))</f>
        <v/>
      </c>
      <c r="T392" s="115" t="str">
        <f>IF(tbLocacao[[#This Row],[Codigo locação]]="","",IFERROR(R392-S392,""))</f>
        <v/>
      </c>
      <c r="U392" s="128" t="str">
        <f>IF(tbLocacao[[#This Row],[Veículo]]="","",IF(tbLocacao[[#This Row],[Data final]]&lt;&gt;"","",IFERROR(ROW(),"")))</f>
        <v/>
      </c>
    </row>
    <row r="393" spans="2:21" ht="30" customHeight="1" x14ac:dyDescent="0.25">
      <c r="B393" s="168"/>
      <c r="C393" s="170"/>
      <c r="D393" s="170"/>
      <c r="E393" s="170"/>
      <c r="F393" s="170"/>
      <c r="G393" s="170"/>
      <c r="H393" s="170"/>
      <c r="I393" s="171"/>
      <c r="J393" s="171"/>
      <c r="K393" s="172"/>
      <c r="L393" s="172"/>
      <c r="M39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93" s="75" t="str">
        <f ca="1">IF(tbLocacao[[#This Row],[Codigo locação]]="","",IF(AND(tbLocacao[[#This Row],[Data final]]&lt;&gt;"",tbLocacao[[#This Row],[Data final]]&lt;TODAY()),"Encerrado","Vigente"))</f>
        <v/>
      </c>
      <c r="O393" s="173"/>
      <c r="P39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9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93" s="115" t="str">
        <f ca="1">IF(tbLocacao[[#This Row],[Codigo locação]]="","",IFERROR(ROUNDDOWN(IF(tbLocacao[[#This Row],[Data final]]="",Q393,IF(TODAY()&lt;tbLocacao[[#This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93" s="115" t="str">
        <f>IF(tbLocacao[[#This Row],[Codigo locação]]="","",IFERROR(COUNTIF(tbAlugeis[Código locação],tbLocacao[[#This Row],[Codigo locação]])+tbLocacao[[#This Row],[Qtde já pago]],""))</f>
        <v/>
      </c>
      <c r="T393" s="115" t="str">
        <f>IF(tbLocacao[[#This Row],[Codigo locação]]="","",IFERROR(R393-S393,""))</f>
        <v/>
      </c>
      <c r="U393" s="128" t="str">
        <f>IF(tbLocacao[[#This Row],[Veículo]]="","",IF(tbLocacao[[#This Row],[Data final]]&lt;&gt;"","",IFERROR(ROW(),"")))</f>
        <v/>
      </c>
    </row>
    <row r="394" spans="2:21" ht="30" customHeight="1" x14ac:dyDescent="0.25">
      <c r="B394" s="168"/>
      <c r="C394" s="170"/>
      <c r="D394" s="170"/>
      <c r="E394" s="170"/>
      <c r="F394" s="170"/>
      <c r="G394" s="170"/>
      <c r="H394" s="170"/>
      <c r="I394" s="171"/>
      <c r="J394" s="171"/>
      <c r="K394" s="172"/>
      <c r="L394" s="172"/>
      <c r="M39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94" s="75" t="str">
        <f ca="1">IF(tbLocacao[[#This Row],[Codigo locação]]="","",IF(AND(tbLocacao[[#This Row],[Data final]]&lt;&gt;"",tbLocacao[[#This Row],[Data final]]&lt;TODAY()),"Encerrado","Vigente"))</f>
        <v/>
      </c>
      <c r="O394" s="173"/>
      <c r="P39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9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94" s="115" t="str">
        <f ca="1">IF(tbLocacao[[#This Row],[Codigo locação]]="","",IFERROR(ROUNDDOWN(IF(tbLocacao[[#This Row],[Data final]]="",Q394,IF(TODAY()&lt;tbLocacao[[#This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94" s="115" t="str">
        <f>IF(tbLocacao[[#This Row],[Codigo locação]]="","",IFERROR(COUNTIF(tbAlugeis[Código locação],tbLocacao[[#This Row],[Codigo locação]])+tbLocacao[[#This Row],[Qtde já pago]],""))</f>
        <v/>
      </c>
      <c r="T394" s="115" t="str">
        <f>IF(tbLocacao[[#This Row],[Codigo locação]]="","",IFERROR(R394-S394,""))</f>
        <v/>
      </c>
      <c r="U394" s="128" t="str">
        <f>IF(tbLocacao[[#This Row],[Veículo]]="","",IF(tbLocacao[[#This Row],[Data final]]&lt;&gt;"","",IFERROR(ROW(),"")))</f>
        <v/>
      </c>
    </row>
    <row r="395" spans="2:21" ht="30" customHeight="1" x14ac:dyDescent="0.25">
      <c r="B395" s="168"/>
      <c r="C395" s="170"/>
      <c r="D395" s="170"/>
      <c r="E395" s="170"/>
      <c r="F395" s="170"/>
      <c r="G395" s="170"/>
      <c r="H395" s="170"/>
      <c r="I395" s="171"/>
      <c r="J395" s="171"/>
      <c r="K395" s="172"/>
      <c r="L395" s="172"/>
      <c r="M39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95" s="75" t="str">
        <f ca="1">IF(tbLocacao[[#This Row],[Codigo locação]]="","",IF(AND(tbLocacao[[#This Row],[Data final]]&lt;&gt;"",tbLocacao[[#This Row],[Data final]]&lt;TODAY()),"Encerrado","Vigente"))</f>
        <v/>
      </c>
      <c r="O395" s="173"/>
      <c r="P39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9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95" s="115" t="str">
        <f ca="1">IF(tbLocacao[[#This Row],[Codigo locação]]="","",IFERROR(ROUNDDOWN(IF(tbLocacao[[#This Row],[Data final]]="",Q395,IF(TODAY()&lt;tbLocacao[[#This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95" s="115" t="str">
        <f>IF(tbLocacao[[#This Row],[Codigo locação]]="","",IFERROR(COUNTIF(tbAlugeis[Código locação],tbLocacao[[#This Row],[Codigo locação]])+tbLocacao[[#This Row],[Qtde já pago]],""))</f>
        <v/>
      </c>
      <c r="T395" s="115" t="str">
        <f>IF(tbLocacao[[#This Row],[Codigo locação]]="","",IFERROR(R395-S395,""))</f>
        <v/>
      </c>
      <c r="U395" s="128" t="str">
        <f>IF(tbLocacao[[#This Row],[Veículo]]="","",IF(tbLocacao[[#This Row],[Data final]]&lt;&gt;"","",IFERROR(ROW(),"")))</f>
        <v/>
      </c>
    </row>
    <row r="396" spans="2:21" ht="30" customHeight="1" x14ac:dyDescent="0.25">
      <c r="B396" s="168"/>
      <c r="C396" s="170"/>
      <c r="D396" s="170"/>
      <c r="E396" s="170"/>
      <c r="F396" s="170"/>
      <c r="G396" s="170"/>
      <c r="H396" s="170"/>
      <c r="I396" s="171"/>
      <c r="J396" s="171"/>
      <c r="K396" s="172"/>
      <c r="L396" s="172"/>
      <c r="M39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96" s="75" t="str">
        <f ca="1">IF(tbLocacao[[#This Row],[Codigo locação]]="","",IF(AND(tbLocacao[[#This Row],[Data final]]&lt;&gt;"",tbLocacao[[#This Row],[Data final]]&lt;TODAY()),"Encerrado","Vigente"))</f>
        <v/>
      </c>
      <c r="O396" s="173"/>
      <c r="P39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9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96" s="115" t="str">
        <f ca="1">IF(tbLocacao[[#This Row],[Codigo locação]]="","",IFERROR(ROUNDDOWN(IF(tbLocacao[[#This Row],[Data final]]="",Q396,IF(TODAY()&lt;tbLocacao[[#This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96" s="115" t="str">
        <f>IF(tbLocacao[[#This Row],[Codigo locação]]="","",IFERROR(COUNTIF(tbAlugeis[Código locação],tbLocacao[[#This Row],[Codigo locação]])+tbLocacao[[#This Row],[Qtde já pago]],""))</f>
        <v/>
      </c>
      <c r="T396" s="115" t="str">
        <f>IF(tbLocacao[[#This Row],[Codigo locação]]="","",IFERROR(R396-S396,""))</f>
        <v/>
      </c>
      <c r="U396" s="128" t="str">
        <f>IF(tbLocacao[[#This Row],[Veículo]]="","",IF(tbLocacao[[#This Row],[Data final]]&lt;&gt;"","",IFERROR(ROW(),"")))</f>
        <v/>
      </c>
    </row>
    <row r="397" spans="2:21" ht="30" customHeight="1" x14ac:dyDescent="0.25">
      <c r="B397" s="168"/>
      <c r="C397" s="170"/>
      <c r="D397" s="170"/>
      <c r="E397" s="170"/>
      <c r="F397" s="170"/>
      <c r="G397" s="170"/>
      <c r="H397" s="170"/>
      <c r="I397" s="171"/>
      <c r="J397" s="171"/>
      <c r="K397" s="172"/>
      <c r="L397" s="172"/>
      <c r="M39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97" s="75" t="str">
        <f ca="1">IF(tbLocacao[[#This Row],[Codigo locação]]="","",IF(AND(tbLocacao[[#This Row],[Data final]]&lt;&gt;"",tbLocacao[[#This Row],[Data final]]&lt;TODAY()),"Encerrado","Vigente"))</f>
        <v/>
      </c>
      <c r="O397" s="173"/>
      <c r="P39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9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97" s="115" t="str">
        <f ca="1">IF(tbLocacao[[#This Row],[Codigo locação]]="","",IFERROR(ROUNDDOWN(IF(tbLocacao[[#This Row],[Data final]]="",Q397,IF(TODAY()&lt;tbLocacao[[#This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97" s="115" t="str">
        <f>IF(tbLocacao[[#This Row],[Codigo locação]]="","",IFERROR(COUNTIF(tbAlugeis[Código locação],tbLocacao[[#This Row],[Codigo locação]])+tbLocacao[[#This Row],[Qtde já pago]],""))</f>
        <v/>
      </c>
      <c r="T397" s="115" t="str">
        <f>IF(tbLocacao[[#This Row],[Codigo locação]]="","",IFERROR(R397-S397,""))</f>
        <v/>
      </c>
      <c r="U397" s="128" t="str">
        <f>IF(tbLocacao[[#This Row],[Veículo]]="","",IF(tbLocacao[[#This Row],[Data final]]&lt;&gt;"","",IFERROR(ROW(),"")))</f>
        <v/>
      </c>
    </row>
    <row r="398" spans="2:21" ht="30" customHeight="1" x14ac:dyDescent="0.25">
      <c r="B398" s="168"/>
      <c r="C398" s="170"/>
      <c r="D398" s="170"/>
      <c r="E398" s="170"/>
      <c r="F398" s="170"/>
      <c r="G398" s="170"/>
      <c r="H398" s="170"/>
      <c r="I398" s="171"/>
      <c r="J398" s="171"/>
      <c r="K398" s="172"/>
      <c r="L398" s="172"/>
      <c r="M39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98" s="75" t="str">
        <f ca="1">IF(tbLocacao[[#This Row],[Codigo locação]]="","",IF(AND(tbLocacao[[#This Row],[Data final]]&lt;&gt;"",tbLocacao[[#This Row],[Data final]]&lt;TODAY()),"Encerrado","Vigente"))</f>
        <v/>
      </c>
      <c r="O398" s="173"/>
      <c r="P39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9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98" s="115" t="str">
        <f ca="1">IF(tbLocacao[[#This Row],[Codigo locação]]="","",IFERROR(ROUNDDOWN(IF(tbLocacao[[#This Row],[Data final]]="",Q398,IF(TODAY()&lt;tbLocacao[[#This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98" s="115" t="str">
        <f>IF(tbLocacao[[#This Row],[Codigo locação]]="","",IFERROR(COUNTIF(tbAlugeis[Código locação],tbLocacao[[#This Row],[Codigo locação]])+tbLocacao[[#This Row],[Qtde já pago]],""))</f>
        <v/>
      </c>
      <c r="T398" s="115" t="str">
        <f>IF(tbLocacao[[#This Row],[Codigo locação]]="","",IFERROR(R398-S398,""))</f>
        <v/>
      </c>
      <c r="U398" s="128" t="str">
        <f>IF(tbLocacao[[#This Row],[Veículo]]="","",IF(tbLocacao[[#This Row],[Data final]]&lt;&gt;"","",IFERROR(ROW(),"")))</f>
        <v/>
      </c>
    </row>
    <row r="399" spans="2:21" ht="30" customHeight="1" x14ac:dyDescent="0.25">
      <c r="B399" s="168"/>
      <c r="C399" s="170"/>
      <c r="D399" s="170"/>
      <c r="E399" s="170"/>
      <c r="F399" s="170"/>
      <c r="G399" s="170"/>
      <c r="H399" s="170"/>
      <c r="I399" s="171"/>
      <c r="J399" s="171"/>
      <c r="K399" s="172"/>
      <c r="L399" s="172"/>
      <c r="M39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399" s="75" t="str">
        <f ca="1">IF(tbLocacao[[#This Row],[Codigo locação]]="","",IF(AND(tbLocacao[[#This Row],[Data final]]&lt;&gt;"",tbLocacao[[#This Row],[Data final]]&lt;TODAY()),"Encerrado","Vigente"))</f>
        <v/>
      </c>
      <c r="O399" s="173"/>
      <c r="P39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39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399" s="115" t="str">
        <f ca="1">IF(tbLocacao[[#This Row],[Codigo locação]]="","",IFERROR(ROUNDDOWN(IF(tbLocacao[[#This Row],[Data final]]="",Q399,IF(TODAY()&lt;tbLocacao[[#This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399" s="115" t="str">
        <f>IF(tbLocacao[[#This Row],[Codigo locação]]="","",IFERROR(COUNTIF(tbAlugeis[Código locação],tbLocacao[[#This Row],[Codigo locação]])+tbLocacao[[#This Row],[Qtde já pago]],""))</f>
        <v/>
      </c>
      <c r="T399" s="115" t="str">
        <f>IF(tbLocacao[[#This Row],[Codigo locação]]="","",IFERROR(R399-S399,""))</f>
        <v/>
      </c>
      <c r="U399" s="128" t="str">
        <f>IF(tbLocacao[[#This Row],[Veículo]]="","",IF(tbLocacao[[#This Row],[Data final]]&lt;&gt;"","",IFERROR(ROW(),"")))</f>
        <v/>
      </c>
    </row>
    <row r="400" spans="2:21" ht="30" customHeight="1" x14ac:dyDescent="0.25">
      <c r="B400" s="168"/>
      <c r="C400" s="170"/>
      <c r="D400" s="170"/>
      <c r="E400" s="170"/>
      <c r="F400" s="170"/>
      <c r="G400" s="170"/>
      <c r="H400" s="170"/>
      <c r="I400" s="171"/>
      <c r="J400" s="171"/>
      <c r="K400" s="172"/>
      <c r="L400" s="172"/>
      <c r="M40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00" s="75" t="str">
        <f ca="1">IF(tbLocacao[[#This Row],[Codigo locação]]="","",IF(AND(tbLocacao[[#This Row],[Data final]]&lt;&gt;"",tbLocacao[[#This Row],[Data final]]&lt;TODAY()),"Encerrado","Vigente"))</f>
        <v/>
      </c>
      <c r="O400" s="173"/>
      <c r="P40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0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00" s="115" t="str">
        <f ca="1">IF(tbLocacao[[#This Row],[Codigo locação]]="","",IFERROR(ROUNDDOWN(IF(tbLocacao[[#This Row],[Data final]]="",Q400,IF(TODAY()&lt;tbLocacao[[#This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00" s="115" t="str">
        <f>IF(tbLocacao[[#This Row],[Codigo locação]]="","",IFERROR(COUNTIF(tbAlugeis[Código locação],tbLocacao[[#This Row],[Codigo locação]])+tbLocacao[[#This Row],[Qtde já pago]],""))</f>
        <v/>
      </c>
      <c r="T400" s="115" t="str">
        <f>IF(tbLocacao[[#This Row],[Codigo locação]]="","",IFERROR(R400-S400,""))</f>
        <v/>
      </c>
      <c r="U400" s="128" t="str">
        <f>IF(tbLocacao[[#This Row],[Veículo]]="","",IF(tbLocacao[[#This Row],[Data final]]&lt;&gt;"","",IFERROR(ROW(),"")))</f>
        <v/>
      </c>
    </row>
    <row r="401" spans="2:21" ht="30" customHeight="1" x14ac:dyDescent="0.25">
      <c r="B401" s="168"/>
      <c r="C401" s="170"/>
      <c r="D401" s="170"/>
      <c r="E401" s="170"/>
      <c r="F401" s="170"/>
      <c r="G401" s="170"/>
      <c r="H401" s="170"/>
      <c r="I401" s="171"/>
      <c r="J401" s="171"/>
      <c r="K401" s="172"/>
      <c r="L401" s="172"/>
      <c r="M40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01" s="75" t="str">
        <f ca="1">IF(tbLocacao[[#This Row],[Codigo locação]]="","",IF(AND(tbLocacao[[#This Row],[Data final]]&lt;&gt;"",tbLocacao[[#This Row],[Data final]]&lt;TODAY()),"Encerrado","Vigente"))</f>
        <v/>
      </c>
      <c r="O401" s="173"/>
      <c r="P40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0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01" s="115" t="str">
        <f ca="1">IF(tbLocacao[[#This Row],[Codigo locação]]="","",IFERROR(ROUNDDOWN(IF(tbLocacao[[#This Row],[Data final]]="",Q401,IF(TODAY()&lt;tbLocacao[[#This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01" s="115" t="str">
        <f>IF(tbLocacao[[#This Row],[Codigo locação]]="","",IFERROR(COUNTIF(tbAlugeis[Código locação],tbLocacao[[#This Row],[Codigo locação]])+tbLocacao[[#This Row],[Qtde já pago]],""))</f>
        <v/>
      </c>
      <c r="T401" s="115" t="str">
        <f>IF(tbLocacao[[#This Row],[Codigo locação]]="","",IFERROR(R401-S401,""))</f>
        <v/>
      </c>
      <c r="U401" s="128" t="str">
        <f>IF(tbLocacao[[#This Row],[Veículo]]="","",IF(tbLocacao[[#This Row],[Data final]]&lt;&gt;"","",IFERROR(ROW(),"")))</f>
        <v/>
      </c>
    </row>
    <row r="402" spans="2:21" ht="30" customHeight="1" x14ac:dyDescent="0.25">
      <c r="B402" s="168"/>
      <c r="C402" s="170"/>
      <c r="D402" s="170"/>
      <c r="E402" s="170"/>
      <c r="F402" s="170"/>
      <c r="G402" s="170"/>
      <c r="H402" s="170"/>
      <c r="I402" s="171"/>
      <c r="J402" s="171"/>
      <c r="K402" s="172"/>
      <c r="L402" s="172"/>
      <c r="M40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02" s="75" t="str">
        <f ca="1">IF(tbLocacao[[#This Row],[Codigo locação]]="","",IF(AND(tbLocacao[[#This Row],[Data final]]&lt;&gt;"",tbLocacao[[#This Row],[Data final]]&lt;TODAY()),"Encerrado","Vigente"))</f>
        <v/>
      </c>
      <c r="O402" s="173"/>
      <c r="P40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0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02" s="115" t="str">
        <f ca="1">IF(tbLocacao[[#This Row],[Codigo locação]]="","",IFERROR(ROUNDDOWN(IF(tbLocacao[[#This Row],[Data final]]="",Q402,IF(TODAY()&lt;tbLocacao[[#This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02" s="115" t="str">
        <f>IF(tbLocacao[[#This Row],[Codigo locação]]="","",IFERROR(COUNTIF(tbAlugeis[Código locação],tbLocacao[[#This Row],[Codigo locação]])+tbLocacao[[#This Row],[Qtde já pago]],""))</f>
        <v/>
      </c>
      <c r="T402" s="115" t="str">
        <f>IF(tbLocacao[[#This Row],[Codigo locação]]="","",IFERROR(R402-S402,""))</f>
        <v/>
      </c>
      <c r="U402" s="128" t="str">
        <f>IF(tbLocacao[[#This Row],[Veículo]]="","",IF(tbLocacao[[#This Row],[Data final]]&lt;&gt;"","",IFERROR(ROW(),"")))</f>
        <v/>
      </c>
    </row>
    <row r="403" spans="2:21" ht="30" customHeight="1" x14ac:dyDescent="0.25">
      <c r="B403" s="168"/>
      <c r="C403" s="170"/>
      <c r="D403" s="170"/>
      <c r="E403" s="170"/>
      <c r="F403" s="170"/>
      <c r="G403" s="170"/>
      <c r="H403" s="170"/>
      <c r="I403" s="171"/>
      <c r="J403" s="171"/>
      <c r="K403" s="172"/>
      <c r="L403" s="172"/>
      <c r="M40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03" s="75" t="str">
        <f ca="1">IF(tbLocacao[[#This Row],[Codigo locação]]="","",IF(AND(tbLocacao[[#This Row],[Data final]]&lt;&gt;"",tbLocacao[[#This Row],[Data final]]&lt;TODAY()),"Encerrado","Vigente"))</f>
        <v/>
      </c>
      <c r="O403" s="173"/>
      <c r="P40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0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03" s="115" t="str">
        <f ca="1">IF(tbLocacao[[#This Row],[Codigo locação]]="","",IFERROR(ROUNDDOWN(IF(tbLocacao[[#This Row],[Data final]]="",Q403,IF(TODAY()&lt;tbLocacao[[#This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03" s="115" t="str">
        <f>IF(tbLocacao[[#This Row],[Codigo locação]]="","",IFERROR(COUNTIF(tbAlugeis[Código locação],tbLocacao[[#This Row],[Codigo locação]])+tbLocacao[[#This Row],[Qtde já pago]],""))</f>
        <v/>
      </c>
      <c r="T403" s="115" t="str">
        <f>IF(tbLocacao[[#This Row],[Codigo locação]]="","",IFERROR(R403-S403,""))</f>
        <v/>
      </c>
      <c r="U403" s="128" t="str">
        <f>IF(tbLocacao[[#This Row],[Veículo]]="","",IF(tbLocacao[[#This Row],[Data final]]&lt;&gt;"","",IFERROR(ROW(),"")))</f>
        <v/>
      </c>
    </row>
    <row r="404" spans="2:21" ht="30" customHeight="1" x14ac:dyDescent="0.25">
      <c r="B404" s="168"/>
      <c r="C404" s="170"/>
      <c r="D404" s="170"/>
      <c r="E404" s="170"/>
      <c r="F404" s="170"/>
      <c r="G404" s="170"/>
      <c r="H404" s="170"/>
      <c r="I404" s="171"/>
      <c r="J404" s="171"/>
      <c r="K404" s="172"/>
      <c r="L404" s="172"/>
      <c r="M40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04" s="75" t="str">
        <f ca="1">IF(tbLocacao[[#This Row],[Codigo locação]]="","",IF(AND(tbLocacao[[#This Row],[Data final]]&lt;&gt;"",tbLocacao[[#This Row],[Data final]]&lt;TODAY()),"Encerrado","Vigente"))</f>
        <v/>
      </c>
      <c r="O404" s="173"/>
      <c r="P40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0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04" s="115" t="str">
        <f ca="1">IF(tbLocacao[[#This Row],[Codigo locação]]="","",IFERROR(ROUNDDOWN(IF(tbLocacao[[#This Row],[Data final]]="",Q404,IF(TODAY()&lt;tbLocacao[[#This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04" s="115" t="str">
        <f>IF(tbLocacao[[#This Row],[Codigo locação]]="","",IFERROR(COUNTIF(tbAlugeis[Código locação],tbLocacao[[#This Row],[Codigo locação]])+tbLocacao[[#This Row],[Qtde já pago]],""))</f>
        <v/>
      </c>
      <c r="T404" s="115" t="str">
        <f>IF(tbLocacao[[#This Row],[Codigo locação]]="","",IFERROR(R404-S404,""))</f>
        <v/>
      </c>
      <c r="U404" s="128" t="str">
        <f>IF(tbLocacao[[#This Row],[Veículo]]="","",IF(tbLocacao[[#This Row],[Data final]]&lt;&gt;"","",IFERROR(ROW(),"")))</f>
        <v/>
      </c>
    </row>
    <row r="405" spans="2:21" ht="30" customHeight="1" x14ac:dyDescent="0.25">
      <c r="B405" s="168"/>
      <c r="C405" s="170"/>
      <c r="D405" s="170"/>
      <c r="E405" s="170"/>
      <c r="F405" s="170"/>
      <c r="G405" s="170"/>
      <c r="H405" s="170"/>
      <c r="I405" s="171"/>
      <c r="J405" s="171"/>
      <c r="K405" s="172"/>
      <c r="L405" s="172"/>
      <c r="M40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05" s="75" t="str">
        <f ca="1">IF(tbLocacao[[#This Row],[Codigo locação]]="","",IF(AND(tbLocacao[[#This Row],[Data final]]&lt;&gt;"",tbLocacao[[#This Row],[Data final]]&lt;TODAY()),"Encerrado","Vigente"))</f>
        <v/>
      </c>
      <c r="O405" s="173"/>
      <c r="P40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0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05" s="115" t="str">
        <f ca="1">IF(tbLocacao[[#This Row],[Codigo locação]]="","",IFERROR(ROUNDDOWN(IF(tbLocacao[[#This Row],[Data final]]="",Q405,IF(TODAY()&lt;tbLocacao[[#This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05" s="115" t="str">
        <f>IF(tbLocacao[[#This Row],[Codigo locação]]="","",IFERROR(COUNTIF(tbAlugeis[Código locação],tbLocacao[[#This Row],[Codigo locação]])+tbLocacao[[#This Row],[Qtde já pago]],""))</f>
        <v/>
      </c>
      <c r="T405" s="115" t="str">
        <f>IF(tbLocacao[[#This Row],[Codigo locação]]="","",IFERROR(R405-S405,""))</f>
        <v/>
      </c>
      <c r="U405" s="128" t="str">
        <f>IF(tbLocacao[[#This Row],[Veículo]]="","",IF(tbLocacao[[#This Row],[Data final]]&lt;&gt;"","",IFERROR(ROW(),"")))</f>
        <v/>
      </c>
    </row>
    <row r="406" spans="2:21" ht="30" customHeight="1" x14ac:dyDescent="0.25">
      <c r="B406" s="168"/>
      <c r="C406" s="170"/>
      <c r="D406" s="170"/>
      <c r="E406" s="170"/>
      <c r="F406" s="170"/>
      <c r="G406" s="170"/>
      <c r="H406" s="170"/>
      <c r="I406" s="171"/>
      <c r="J406" s="171"/>
      <c r="K406" s="172"/>
      <c r="L406" s="172"/>
      <c r="M40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06" s="75" t="str">
        <f ca="1">IF(tbLocacao[[#This Row],[Codigo locação]]="","",IF(AND(tbLocacao[[#This Row],[Data final]]&lt;&gt;"",tbLocacao[[#This Row],[Data final]]&lt;TODAY()),"Encerrado","Vigente"))</f>
        <v/>
      </c>
      <c r="O406" s="173"/>
      <c r="P40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0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06" s="115" t="str">
        <f ca="1">IF(tbLocacao[[#This Row],[Codigo locação]]="","",IFERROR(ROUNDDOWN(IF(tbLocacao[[#This Row],[Data final]]="",Q406,IF(TODAY()&lt;tbLocacao[[#This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06" s="115" t="str">
        <f>IF(tbLocacao[[#This Row],[Codigo locação]]="","",IFERROR(COUNTIF(tbAlugeis[Código locação],tbLocacao[[#This Row],[Codigo locação]])+tbLocacao[[#This Row],[Qtde já pago]],""))</f>
        <v/>
      </c>
      <c r="T406" s="115" t="str">
        <f>IF(tbLocacao[[#This Row],[Codigo locação]]="","",IFERROR(R406-S406,""))</f>
        <v/>
      </c>
      <c r="U406" s="128" t="str">
        <f>IF(tbLocacao[[#This Row],[Veículo]]="","",IF(tbLocacao[[#This Row],[Data final]]&lt;&gt;"","",IFERROR(ROW(),"")))</f>
        <v/>
      </c>
    </row>
    <row r="407" spans="2:21" ht="30" customHeight="1" x14ac:dyDescent="0.25">
      <c r="B407" s="168"/>
      <c r="C407" s="170"/>
      <c r="D407" s="170"/>
      <c r="E407" s="170"/>
      <c r="F407" s="170"/>
      <c r="G407" s="170"/>
      <c r="H407" s="170"/>
      <c r="I407" s="171"/>
      <c r="J407" s="171"/>
      <c r="K407" s="172"/>
      <c r="L407" s="172"/>
      <c r="M40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07" s="75" t="str">
        <f ca="1">IF(tbLocacao[[#This Row],[Codigo locação]]="","",IF(AND(tbLocacao[[#This Row],[Data final]]&lt;&gt;"",tbLocacao[[#This Row],[Data final]]&lt;TODAY()),"Encerrado","Vigente"))</f>
        <v/>
      </c>
      <c r="O407" s="173"/>
      <c r="P40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0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07" s="115" t="str">
        <f ca="1">IF(tbLocacao[[#This Row],[Codigo locação]]="","",IFERROR(ROUNDDOWN(IF(tbLocacao[[#This Row],[Data final]]="",Q407,IF(TODAY()&lt;tbLocacao[[#This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07" s="115" t="str">
        <f>IF(tbLocacao[[#This Row],[Codigo locação]]="","",IFERROR(COUNTIF(tbAlugeis[Código locação],tbLocacao[[#This Row],[Codigo locação]])+tbLocacao[[#This Row],[Qtde já pago]],""))</f>
        <v/>
      </c>
      <c r="T407" s="115" t="str">
        <f>IF(tbLocacao[[#This Row],[Codigo locação]]="","",IFERROR(R407-S407,""))</f>
        <v/>
      </c>
      <c r="U407" s="128" t="str">
        <f>IF(tbLocacao[[#This Row],[Veículo]]="","",IF(tbLocacao[[#This Row],[Data final]]&lt;&gt;"","",IFERROR(ROW(),"")))</f>
        <v/>
      </c>
    </row>
    <row r="408" spans="2:21" ht="30" customHeight="1" x14ac:dyDescent="0.25">
      <c r="B408" s="168"/>
      <c r="C408" s="170"/>
      <c r="D408" s="170"/>
      <c r="E408" s="170"/>
      <c r="F408" s="170"/>
      <c r="G408" s="170"/>
      <c r="H408" s="170"/>
      <c r="I408" s="171"/>
      <c r="J408" s="171"/>
      <c r="K408" s="172"/>
      <c r="L408" s="172"/>
      <c r="M40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08" s="75" t="str">
        <f ca="1">IF(tbLocacao[[#This Row],[Codigo locação]]="","",IF(AND(tbLocacao[[#This Row],[Data final]]&lt;&gt;"",tbLocacao[[#This Row],[Data final]]&lt;TODAY()),"Encerrado","Vigente"))</f>
        <v/>
      </c>
      <c r="O408" s="173"/>
      <c r="P40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0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08" s="115" t="str">
        <f ca="1">IF(tbLocacao[[#This Row],[Codigo locação]]="","",IFERROR(ROUNDDOWN(IF(tbLocacao[[#This Row],[Data final]]="",Q408,IF(TODAY()&lt;tbLocacao[[#This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08" s="115" t="str">
        <f>IF(tbLocacao[[#This Row],[Codigo locação]]="","",IFERROR(COUNTIF(tbAlugeis[Código locação],tbLocacao[[#This Row],[Codigo locação]])+tbLocacao[[#This Row],[Qtde já pago]],""))</f>
        <v/>
      </c>
      <c r="T408" s="115" t="str">
        <f>IF(tbLocacao[[#This Row],[Codigo locação]]="","",IFERROR(R408-S408,""))</f>
        <v/>
      </c>
      <c r="U408" s="128" t="str">
        <f>IF(tbLocacao[[#This Row],[Veículo]]="","",IF(tbLocacao[[#This Row],[Data final]]&lt;&gt;"","",IFERROR(ROW(),"")))</f>
        <v/>
      </c>
    </row>
    <row r="409" spans="2:21" ht="30" customHeight="1" x14ac:dyDescent="0.25">
      <c r="B409" s="168"/>
      <c r="C409" s="170"/>
      <c r="D409" s="170"/>
      <c r="E409" s="170"/>
      <c r="F409" s="170"/>
      <c r="G409" s="170"/>
      <c r="H409" s="170"/>
      <c r="I409" s="171"/>
      <c r="J409" s="171"/>
      <c r="K409" s="172"/>
      <c r="L409" s="172"/>
      <c r="M40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09" s="75" t="str">
        <f ca="1">IF(tbLocacao[[#This Row],[Codigo locação]]="","",IF(AND(tbLocacao[[#This Row],[Data final]]&lt;&gt;"",tbLocacao[[#This Row],[Data final]]&lt;TODAY()),"Encerrado","Vigente"))</f>
        <v/>
      </c>
      <c r="O409" s="173"/>
      <c r="P40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0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09" s="115" t="str">
        <f ca="1">IF(tbLocacao[[#This Row],[Codigo locação]]="","",IFERROR(ROUNDDOWN(IF(tbLocacao[[#This Row],[Data final]]="",Q409,IF(TODAY()&lt;tbLocacao[[#This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09" s="115" t="str">
        <f>IF(tbLocacao[[#This Row],[Codigo locação]]="","",IFERROR(COUNTIF(tbAlugeis[Código locação],tbLocacao[[#This Row],[Codigo locação]])+tbLocacao[[#This Row],[Qtde já pago]],""))</f>
        <v/>
      </c>
      <c r="T409" s="115" t="str">
        <f>IF(tbLocacao[[#This Row],[Codigo locação]]="","",IFERROR(R409-S409,""))</f>
        <v/>
      </c>
      <c r="U409" s="128" t="str">
        <f>IF(tbLocacao[[#This Row],[Veículo]]="","",IF(tbLocacao[[#This Row],[Data final]]&lt;&gt;"","",IFERROR(ROW(),"")))</f>
        <v/>
      </c>
    </row>
    <row r="410" spans="2:21" ht="30" customHeight="1" x14ac:dyDescent="0.25">
      <c r="B410" s="168"/>
      <c r="C410" s="170"/>
      <c r="D410" s="170"/>
      <c r="E410" s="170"/>
      <c r="F410" s="170"/>
      <c r="G410" s="170"/>
      <c r="H410" s="170"/>
      <c r="I410" s="171"/>
      <c r="J410" s="171"/>
      <c r="K410" s="172"/>
      <c r="L410" s="172"/>
      <c r="M41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10" s="75" t="str">
        <f ca="1">IF(tbLocacao[[#This Row],[Codigo locação]]="","",IF(AND(tbLocacao[[#This Row],[Data final]]&lt;&gt;"",tbLocacao[[#This Row],[Data final]]&lt;TODAY()),"Encerrado","Vigente"))</f>
        <v/>
      </c>
      <c r="O410" s="173"/>
      <c r="P41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1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10" s="115" t="str">
        <f ca="1">IF(tbLocacao[[#This Row],[Codigo locação]]="","",IFERROR(ROUNDDOWN(IF(tbLocacao[[#This Row],[Data final]]="",Q410,IF(TODAY()&lt;tbLocacao[[#This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10" s="115" t="str">
        <f>IF(tbLocacao[[#This Row],[Codigo locação]]="","",IFERROR(COUNTIF(tbAlugeis[Código locação],tbLocacao[[#This Row],[Codigo locação]])+tbLocacao[[#This Row],[Qtde já pago]],""))</f>
        <v/>
      </c>
      <c r="T410" s="115" t="str">
        <f>IF(tbLocacao[[#This Row],[Codigo locação]]="","",IFERROR(R410-S410,""))</f>
        <v/>
      </c>
      <c r="U410" s="128" t="str">
        <f>IF(tbLocacao[[#This Row],[Veículo]]="","",IF(tbLocacao[[#This Row],[Data final]]&lt;&gt;"","",IFERROR(ROW(),"")))</f>
        <v/>
      </c>
    </row>
    <row r="411" spans="2:21" ht="30" customHeight="1" x14ac:dyDescent="0.25">
      <c r="B411" s="168"/>
      <c r="C411" s="170"/>
      <c r="D411" s="170"/>
      <c r="E411" s="170"/>
      <c r="F411" s="170"/>
      <c r="G411" s="170"/>
      <c r="H411" s="170"/>
      <c r="I411" s="171"/>
      <c r="J411" s="171"/>
      <c r="K411" s="172"/>
      <c r="L411" s="172"/>
      <c r="M41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11" s="75" t="str">
        <f ca="1">IF(tbLocacao[[#This Row],[Codigo locação]]="","",IF(AND(tbLocacao[[#This Row],[Data final]]&lt;&gt;"",tbLocacao[[#This Row],[Data final]]&lt;TODAY()),"Encerrado","Vigente"))</f>
        <v/>
      </c>
      <c r="O411" s="173"/>
      <c r="P41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1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11" s="115" t="str">
        <f ca="1">IF(tbLocacao[[#This Row],[Codigo locação]]="","",IFERROR(ROUNDDOWN(IF(tbLocacao[[#This Row],[Data final]]="",Q411,IF(TODAY()&lt;tbLocacao[[#This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11" s="115" t="str">
        <f>IF(tbLocacao[[#This Row],[Codigo locação]]="","",IFERROR(COUNTIF(tbAlugeis[Código locação],tbLocacao[[#This Row],[Codigo locação]])+tbLocacao[[#This Row],[Qtde já pago]],""))</f>
        <v/>
      </c>
      <c r="T411" s="115" t="str">
        <f>IF(tbLocacao[[#This Row],[Codigo locação]]="","",IFERROR(R411-S411,""))</f>
        <v/>
      </c>
      <c r="U411" s="128" t="str">
        <f>IF(tbLocacao[[#This Row],[Veículo]]="","",IF(tbLocacao[[#This Row],[Data final]]&lt;&gt;"","",IFERROR(ROW(),"")))</f>
        <v/>
      </c>
    </row>
    <row r="412" spans="2:21" ht="30" customHeight="1" x14ac:dyDescent="0.25">
      <c r="B412" s="168"/>
      <c r="C412" s="170"/>
      <c r="D412" s="170"/>
      <c r="E412" s="170"/>
      <c r="F412" s="170"/>
      <c r="G412" s="170"/>
      <c r="H412" s="170"/>
      <c r="I412" s="171"/>
      <c r="J412" s="171"/>
      <c r="K412" s="172"/>
      <c r="L412" s="172"/>
      <c r="M41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12" s="75" t="str">
        <f ca="1">IF(tbLocacao[[#This Row],[Codigo locação]]="","",IF(AND(tbLocacao[[#This Row],[Data final]]&lt;&gt;"",tbLocacao[[#This Row],[Data final]]&lt;TODAY()),"Encerrado","Vigente"))</f>
        <v/>
      </c>
      <c r="O412" s="173"/>
      <c r="P41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1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12" s="115" t="str">
        <f ca="1">IF(tbLocacao[[#This Row],[Codigo locação]]="","",IFERROR(ROUNDDOWN(IF(tbLocacao[[#This Row],[Data final]]="",Q412,IF(TODAY()&lt;tbLocacao[[#This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12" s="115" t="str">
        <f>IF(tbLocacao[[#This Row],[Codigo locação]]="","",IFERROR(COUNTIF(tbAlugeis[Código locação],tbLocacao[[#This Row],[Codigo locação]])+tbLocacao[[#This Row],[Qtde já pago]],""))</f>
        <v/>
      </c>
      <c r="T412" s="115" t="str">
        <f>IF(tbLocacao[[#This Row],[Codigo locação]]="","",IFERROR(R412-S412,""))</f>
        <v/>
      </c>
      <c r="U412" s="128" t="str">
        <f>IF(tbLocacao[[#This Row],[Veículo]]="","",IF(tbLocacao[[#This Row],[Data final]]&lt;&gt;"","",IFERROR(ROW(),"")))</f>
        <v/>
      </c>
    </row>
    <row r="413" spans="2:21" ht="30" customHeight="1" x14ac:dyDescent="0.25">
      <c r="B413" s="168"/>
      <c r="C413" s="170"/>
      <c r="D413" s="170"/>
      <c r="E413" s="170"/>
      <c r="F413" s="170"/>
      <c r="G413" s="170"/>
      <c r="H413" s="170"/>
      <c r="I413" s="171"/>
      <c r="J413" s="171"/>
      <c r="K413" s="172"/>
      <c r="L413" s="172"/>
      <c r="M41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13" s="75" t="str">
        <f ca="1">IF(tbLocacao[[#This Row],[Codigo locação]]="","",IF(AND(tbLocacao[[#This Row],[Data final]]&lt;&gt;"",tbLocacao[[#This Row],[Data final]]&lt;TODAY()),"Encerrado","Vigente"))</f>
        <v/>
      </c>
      <c r="O413" s="173"/>
      <c r="P41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1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13" s="115" t="str">
        <f ca="1">IF(tbLocacao[[#This Row],[Codigo locação]]="","",IFERROR(ROUNDDOWN(IF(tbLocacao[[#This Row],[Data final]]="",Q413,IF(TODAY()&lt;tbLocacao[[#This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13" s="115" t="str">
        <f>IF(tbLocacao[[#This Row],[Codigo locação]]="","",IFERROR(COUNTIF(tbAlugeis[Código locação],tbLocacao[[#This Row],[Codigo locação]])+tbLocacao[[#This Row],[Qtde já pago]],""))</f>
        <v/>
      </c>
      <c r="T413" s="115" t="str">
        <f>IF(tbLocacao[[#This Row],[Codigo locação]]="","",IFERROR(R413-S413,""))</f>
        <v/>
      </c>
      <c r="U413" s="128" t="str">
        <f>IF(tbLocacao[[#This Row],[Veículo]]="","",IF(tbLocacao[[#This Row],[Data final]]&lt;&gt;"","",IFERROR(ROW(),"")))</f>
        <v/>
      </c>
    </row>
    <row r="414" spans="2:21" ht="30" customHeight="1" x14ac:dyDescent="0.25">
      <c r="B414" s="168"/>
      <c r="C414" s="170"/>
      <c r="D414" s="170"/>
      <c r="E414" s="170"/>
      <c r="F414" s="170"/>
      <c r="G414" s="170"/>
      <c r="H414" s="170"/>
      <c r="I414" s="171"/>
      <c r="J414" s="171"/>
      <c r="K414" s="172"/>
      <c r="L414" s="172"/>
      <c r="M41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14" s="75" t="str">
        <f ca="1">IF(tbLocacao[[#This Row],[Codigo locação]]="","",IF(AND(tbLocacao[[#This Row],[Data final]]&lt;&gt;"",tbLocacao[[#This Row],[Data final]]&lt;TODAY()),"Encerrado","Vigente"))</f>
        <v/>
      </c>
      <c r="O414" s="173"/>
      <c r="P41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1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14" s="115" t="str">
        <f ca="1">IF(tbLocacao[[#This Row],[Codigo locação]]="","",IFERROR(ROUNDDOWN(IF(tbLocacao[[#This Row],[Data final]]="",Q414,IF(TODAY()&lt;tbLocacao[[#This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14" s="115" t="str">
        <f>IF(tbLocacao[[#This Row],[Codigo locação]]="","",IFERROR(COUNTIF(tbAlugeis[Código locação],tbLocacao[[#This Row],[Codigo locação]])+tbLocacao[[#This Row],[Qtde já pago]],""))</f>
        <v/>
      </c>
      <c r="T414" s="115" t="str">
        <f>IF(tbLocacao[[#This Row],[Codigo locação]]="","",IFERROR(R414-S414,""))</f>
        <v/>
      </c>
      <c r="U414" s="128" t="str">
        <f>IF(tbLocacao[[#This Row],[Veículo]]="","",IF(tbLocacao[[#This Row],[Data final]]&lt;&gt;"","",IFERROR(ROW(),"")))</f>
        <v/>
      </c>
    </row>
    <row r="415" spans="2:21" ht="30" customHeight="1" x14ac:dyDescent="0.25">
      <c r="B415" s="168"/>
      <c r="C415" s="170"/>
      <c r="D415" s="170"/>
      <c r="E415" s="170"/>
      <c r="F415" s="170"/>
      <c r="G415" s="170"/>
      <c r="H415" s="170"/>
      <c r="I415" s="171"/>
      <c r="J415" s="171"/>
      <c r="K415" s="172"/>
      <c r="L415" s="172"/>
      <c r="M41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15" s="75" t="str">
        <f ca="1">IF(tbLocacao[[#This Row],[Codigo locação]]="","",IF(AND(tbLocacao[[#This Row],[Data final]]&lt;&gt;"",tbLocacao[[#This Row],[Data final]]&lt;TODAY()),"Encerrado","Vigente"))</f>
        <v/>
      </c>
      <c r="O415" s="173"/>
      <c r="P41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1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15" s="115" t="str">
        <f ca="1">IF(tbLocacao[[#This Row],[Codigo locação]]="","",IFERROR(ROUNDDOWN(IF(tbLocacao[[#This Row],[Data final]]="",Q415,IF(TODAY()&lt;tbLocacao[[#This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15" s="115" t="str">
        <f>IF(tbLocacao[[#This Row],[Codigo locação]]="","",IFERROR(COUNTIF(tbAlugeis[Código locação],tbLocacao[[#This Row],[Codigo locação]])+tbLocacao[[#This Row],[Qtde já pago]],""))</f>
        <v/>
      </c>
      <c r="T415" s="115" t="str">
        <f>IF(tbLocacao[[#This Row],[Codigo locação]]="","",IFERROR(R415-S415,""))</f>
        <v/>
      </c>
      <c r="U415" s="128" t="str">
        <f>IF(tbLocacao[[#This Row],[Veículo]]="","",IF(tbLocacao[[#This Row],[Data final]]&lt;&gt;"","",IFERROR(ROW(),"")))</f>
        <v/>
      </c>
    </row>
    <row r="416" spans="2:21" ht="30" customHeight="1" x14ac:dyDescent="0.25">
      <c r="B416" s="168"/>
      <c r="C416" s="170"/>
      <c r="D416" s="170"/>
      <c r="E416" s="170"/>
      <c r="F416" s="170"/>
      <c r="G416" s="170"/>
      <c r="H416" s="170"/>
      <c r="I416" s="171"/>
      <c r="J416" s="171"/>
      <c r="K416" s="172"/>
      <c r="L416" s="172"/>
      <c r="M41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16" s="75" t="str">
        <f ca="1">IF(tbLocacao[[#This Row],[Codigo locação]]="","",IF(AND(tbLocacao[[#This Row],[Data final]]&lt;&gt;"",tbLocacao[[#This Row],[Data final]]&lt;TODAY()),"Encerrado","Vigente"))</f>
        <v/>
      </c>
      <c r="O416" s="173"/>
      <c r="P41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1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16" s="115" t="str">
        <f ca="1">IF(tbLocacao[[#This Row],[Codigo locação]]="","",IFERROR(ROUNDDOWN(IF(tbLocacao[[#This Row],[Data final]]="",Q416,IF(TODAY()&lt;tbLocacao[[#This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16" s="115" t="str">
        <f>IF(tbLocacao[[#This Row],[Codigo locação]]="","",IFERROR(COUNTIF(tbAlugeis[Código locação],tbLocacao[[#This Row],[Codigo locação]])+tbLocacao[[#This Row],[Qtde já pago]],""))</f>
        <v/>
      </c>
      <c r="T416" s="115" t="str">
        <f>IF(tbLocacao[[#This Row],[Codigo locação]]="","",IFERROR(R416-S416,""))</f>
        <v/>
      </c>
      <c r="U416" s="128" t="str">
        <f>IF(tbLocacao[[#This Row],[Veículo]]="","",IF(tbLocacao[[#This Row],[Data final]]&lt;&gt;"","",IFERROR(ROW(),"")))</f>
        <v/>
      </c>
    </row>
    <row r="417" spans="2:21" ht="30" customHeight="1" x14ac:dyDescent="0.25">
      <c r="B417" s="168"/>
      <c r="C417" s="170"/>
      <c r="D417" s="170"/>
      <c r="E417" s="170"/>
      <c r="F417" s="170"/>
      <c r="G417" s="170"/>
      <c r="H417" s="170"/>
      <c r="I417" s="171"/>
      <c r="J417" s="171"/>
      <c r="K417" s="172"/>
      <c r="L417" s="172"/>
      <c r="M41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17" s="75" t="str">
        <f ca="1">IF(tbLocacao[[#This Row],[Codigo locação]]="","",IF(AND(tbLocacao[[#This Row],[Data final]]&lt;&gt;"",tbLocacao[[#This Row],[Data final]]&lt;TODAY()),"Encerrado","Vigente"))</f>
        <v/>
      </c>
      <c r="O417" s="173"/>
      <c r="P41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1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17" s="115" t="str">
        <f ca="1">IF(tbLocacao[[#This Row],[Codigo locação]]="","",IFERROR(ROUNDDOWN(IF(tbLocacao[[#This Row],[Data final]]="",Q417,IF(TODAY()&lt;tbLocacao[[#This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17" s="115" t="str">
        <f>IF(tbLocacao[[#This Row],[Codigo locação]]="","",IFERROR(COUNTIF(tbAlugeis[Código locação],tbLocacao[[#This Row],[Codigo locação]])+tbLocacao[[#This Row],[Qtde já pago]],""))</f>
        <v/>
      </c>
      <c r="T417" s="115" t="str">
        <f>IF(tbLocacao[[#This Row],[Codigo locação]]="","",IFERROR(R417-S417,""))</f>
        <v/>
      </c>
      <c r="U417" s="128" t="str">
        <f>IF(tbLocacao[[#This Row],[Veículo]]="","",IF(tbLocacao[[#This Row],[Data final]]&lt;&gt;"","",IFERROR(ROW(),"")))</f>
        <v/>
      </c>
    </row>
    <row r="418" spans="2:21" ht="30" customHeight="1" x14ac:dyDescent="0.25">
      <c r="B418" s="168"/>
      <c r="C418" s="170"/>
      <c r="D418" s="170"/>
      <c r="E418" s="170"/>
      <c r="F418" s="170"/>
      <c r="G418" s="170"/>
      <c r="H418" s="170"/>
      <c r="I418" s="171"/>
      <c r="J418" s="171"/>
      <c r="K418" s="172"/>
      <c r="L418" s="172"/>
      <c r="M41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18" s="75" t="str">
        <f ca="1">IF(tbLocacao[[#This Row],[Codigo locação]]="","",IF(AND(tbLocacao[[#This Row],[Data final]]&lt;&gt;"",tbLocacao[[#This Row],[Data final]]&lt;TODAY()),"Encerrado","Vigente"))</f>
        <v/>
      </c>
      <c r="O418" s="173"/>
      <c r="P41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1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18" s="115" t="str">
        <f ca="1">IF(tbLocacao[[#This Row],[Codigo locação]]="","",IFERROR(ROUNDDOWN(IF(tbLocacao[[#This Row],[Data final]]="",Q418,IF(TODAY()&lt;tbLocacao[[#This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18" s="115" t="str">
        <f>IF(tbLocacao[[#This Row],[Codigo locação]]="","",IFERROR(COUNTIF(tbAlugeis[Código locação],tbLocacao[[#This Row],[Codigo locação]])+tbLocacao[[#This Row],[Qtde já pago]],""))</f>
        <v/>
      </c>
      <c r="T418" s="115" t="str">
        <f>IF(tbLocacao[[#This Row],[Codigo locação]]="","",IFERROR(R418-S418,""))</f>
        <v/>
      </c>
      <c r="U418" s="128" t="str">
        <f>IF(tbLocacao[[#This Row],[Veículo]]="","",IF(tbLocacao[[#This Row],[Data final]]&lt;&gt;"","",IFERROR(ROW(),"")))</f>
        <v/>
      </c>
    </row>
    <row r="419" spans="2:21" ht="30" customHeight="1" x14ac:dyDescent="0.25">
      <c r="B419" s="168"/>
      <c r="C419" s="170"/>
      <c r="D419" s="170"/>
      <c r="E419" s="170"/>
      <c r="F419" s="170"/>
      <c r="G419" s="170"/>
      <c r="H419" s="170"/>
      <c r="I419" s="171"/>
      <c r="J419" s="171"/>
      <c r="K419" s="172"/>
      <c r="L419" s="172"/>
      <c r="M41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19" s="75" t="str">
        <f ca="1">IF(tbLocacao[[#This Row],[Codigo locação]]="","",IF(AND(tbLocacao[[#This Row],[Data final]]&lt;&gt;"",tbLocacao[[#This Row],[Data final]]&lt;TODAY()),"Encerrado","Vigente"))</f>
        <v/>
      </c>
      <c r="O419" s="173"/>
      <c r="P41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1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19" s="115" t="str">
        <f ca="1">IF(tbLocacao[[#This Row],[Codigo locação]]="","",IFERROR(ROUNDDOWN(IF(tbLocacao[[#This Row],[Data final]]="",Q419,IF(TODAY()&lt;tbLocacao[[#This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19" s="115" t="str">
        <f>IF(tbLocacao[[#This Row],[Codigo locação]]="","",IFERROR(COUNTIF(tbAlugeis[Código locação],tbLocacao[[#This Row],[Codigo locação]])+tbLocacao[[#This Row],[Qtde já pago]],""))</f>
        <v/>
      </c>
      <c r="T419" s="115" t="str">
        <f>IF(tbLocacao[[#This Row],[Codigo locação]]="","",IFERROR(R419-S419,""))</f>
        <v/>
      </c>
      <c r="U419" s="128" t="str">
        <f>IF(tbLocacao[[#This Row],[Veículo]]="","",IF(tbLocacao[[#This Row],[Data final]]&lt;&gt;"","",IFERROR(ROW(),"")))</f>
        <v/>
      </c>
    </row>
    <row r="420" spans="2:21" ht="30" customHeight="1" x14ac:dyDescent="0.25">
      <c r="B420" s="168"/>
      <c r="C420" s="170"/>
      <c r="D420" s="170"/>
      <c r="E420" s="170"/>
      <c r="F420" s="170"/>
      <c r="G420" s="170"/>
      <c r="H420" s="170"/>
      <c r="I420" s="171"/>
      <c r="J420" s="171"/>
      <c r="K420" s="172"/>
      <c r="L420" s="172"/>
      <c r="M42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20" s="75" t="str">
        <f ca="1">IF(tbLocacao[[#This Row],[Codigo locação]]="","",IF(AND(tbLocacao[[#This Row],[Data final]]&lt;&gt;"",tbLocacao[[#This Row],[Data final]]&lt;TODAY()),"Encerrado","Vigente"))</f>
        <v/>
      </c>
      <c r="O420" s="173"/>
      <c r="P42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2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20" s="115" t="str">
        <f ca="1">IF(tbLocacao[[#This Row],[Codigo locação]]="","",IFERROR(ROUNDDOWN(IF(tbLocacao[[#This Row],[Data final]]="",Q420,IF(TODAY()&lt;tbLocacao[[#This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20" s="115" t="str">
        <f>IF(tbLocacao[[#This Row],[Codigo locação]]="","",IFERROR(COUNTIF(tbAlugeis[Código locação],tbLocacao[[#This Row],[Codigo locação]])+tbLocacao[[#This Row],[Qtde já pago]],""))</f>
        <v/>
      </c>
      <c r="T420" s="115" t="str">
        <f>IF(tbLocacao[[#This Row],[Codigo locação]]="","",IFERROR(R420-S420,""))</f>
        <v/>
      </c>
      <c r="U420" s="128" t="str">
        <f>IF(tbLocacao[[#This Row],[Veículo]]="","",IF(tbLocacao[[#This Row],[Data final]]&lt;&gt;"","",IFERROR(ROW(),"")))</f>
        <v/>
      </c>
    </row>
    <row r="421" spans="2:21" ht="30" customHeight="1" x14ac:dyDescent="0.25">
      <c r="B421" s="168"/>
      <c r="C421" s="170"/>
      <c r="D421" s="170"/>
      <c r="E421" s="170"/>
      <c r="F421" s="170"/>
      <c r="G421" s="170"/>
      <c r="H421" s="170"/>
      <c r="I421" s="171"/>
      <c r="J421" s="171"/>
      <c r="K421" s="172"/>
      <c r="L421" s="172"/>
      <c r="M42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21" s="75" t="str">
        <f ca="1">IF(tbLocacao[[#This Row],[Codigo locação]]="","",IF(AND(tbLocacao[[#This Row],[Data final]]&lt;&gt;"",tbLocacao[[#This Row],[Data final]]&lt;TODAY()),"Encerrado","Vigente"))</f>
        <v/>
      </c>
      <c r="O421" s="173"/>
      <c r="P42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2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21" s="115" t="str">
        <f ca="1">IF(tbLocacao[[#This Row],[Codigo locação]]="","",IFERROR(ROUNDDOWN(IF(tbLocacao[[#This Row],[Data final]]="",Q421,IF(TODAY()&lt;tbLocacao[[#This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21" s="115" t="str">
        <f>IF(tbLocacao[[#This Row],[Codigo locação]]="","",IFERROR(COUNTIF(tbAlugeis[Código locação],tbLocacao[[#This Row],[Codigo locação]])+tbLocacao[[#This Row],[Qtde já pago]],""))</f>
        <v/>
      </c>
      <c r="T421" s="115" t="str">
        <f>IF(tbLocacao[[#This Row],[Codigo locação]]="","",IFERROR(R421-S421,""))</f>
        <v/>
      </c>
      <c r="U421" s="128" t="str">
        <f>IF(tbLocacao[[#This Row],[Veículo]]="","",IF(tbLocacao[[#This Row],[Data final]]&lt;&gt;"","",IFERROR(ROW(),"")))</f>
        <v/>
      </c>
    </row>
    <row r="422" spans="2:21" ht="30" customHeight="1" x14ac:dyDescent="0.25">
      <c r="B422" s="168"/>
      <c r="C422" s="170"/>
      <c r="D422" s="170"/>
      <c r="E422" s="170"/>
      <c r="F422" s="170"/>
      <c r="G422" s="170"/>
      <c r="H422" s="170"/>
      <c r="I422" s="171"/>
      <c r="J422" s="171"/>
      <c r="K422" s="172"/>
      <c r="L422" s="172"/>
      <c r="M42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22" s="75" t="str">
        <f ca="1">IF(tbLocacao[[#This Row],[Codigo locação]]="","",IF(AND(tbLocacao[[#This Row],[Data final]]&lt;&gt;"",tbLocacao[[#This Row],[Data final]]&lt;TODAY()),"Encerrado","Vigente"))</f>
        <v/>
      </c>
      <c r="O422" s="173"/>
      <c r="P42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2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22" s="115" t="str">
        <f ca="1">IF(tbLocacao[[#This Row],[Codigo locação]]="","",IFERROR(ROUNDDOWN(IF(tbLocacao[[#This Row],[Data final]]="",Q422,IF(TODAY()&lt;tbLocacao[[#This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22" s="115" t="str">
        <f>IF(tbLocacao[[#This Row],[Codigo locação]]="","",IFERROR(COUNTIF(tbAlugeis[Código locação],tbLocacao[[#This Row],[Codigo locação]])+tbLocacao[[#This Row],[Qtde já pago]],""))</f>
        <v/>
      </c>
      <c r="T422" s="115" t="str">
        <f>IF(tbLocacao[[#This Row],[Codigo locação]]="","",IFERROR(R422-S422,""))</f>
        <v/>
      </c>
      <c r="U422" s="128" t="str">
        <f>IF(tbLocacao[[#This Row],[Veículo]]="","",IF(tbLocacao[[#This Row],[Data final]]&lt;&gt;"","",IFERROR(ROW(),"")))</f>
        <v/>
      </c>
    </row>
    <row r="423" spans="2:21" ht="30" customHeight="1" x14ac:dyDescent="0.25">
      <c r="B423" s="168"/>
      <c r="C423" s="170"/>
      <c r="D423" s="170"/>
      <c r="E423" s="170"/>
      <c r="F423" s="170"/>
      <c r="G423" s="170"/>
      <c r="H423" s="170"/>
      <c r="I423" s="171"/>
      <c r="J423" s="171"/>
      <c r="K423" s="172"/>
      <c r="L423" s="172"/>
      <c r="M42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23" s="75" t="str">
        <f ca="1">IF(tbLocacao[[#This Row],[Codigo locação]]="","",IF(AND(tbLocacao[[#This Row],[Data final]]&lt;&gt;"",tbLocacao[[#This Row],[Data final]]&lt;TODAY()),"Encerrado","Vigente"))</f>
        <v/>
      </c>
      <c r="O423" s="173"/>
      <c r="P42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2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23" s="115" t="str">
        <f ca="1">IF(tbLocacao[[#This Row],[Codigo locação]]="","",IFERROR(ROUNDDOWN(IF(tbLocacao[[#This Row],[Data final]]="",Q423,IF(TODAY()&lt;tbLocacao[[#This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23" s="115" t="str">
        <f>IF(tbLocacao[[#This Row],[Codigo locação]]="","",IFERROR(COUNTIF(tbAlugeis[Código locação],tbLocacao[[#This Row],[Codigo locação]])+tbLocacao[[#This Row],[Qtde já pago]],""))</f>
        <v/>
      </c>
      <c r="T423" s="115" t="str">
        <f>IF(tbLocacao[[#This Row],[Codigo locação]]="","",IFERROR(R423-S423,""))</f>
        <v/>
      </c>
      <c r="U423" s="128" t="str">
        <f>IF(tbLocacao[[#This Row],[Veículo]]="","",IF(tbLocacao[[#This Row],[Data final]]&lt;&gt;"","",IFERROR(ROW(),"")))</f>
        <v/>
      </c>
    </row>
    <row r="424" spans="2:21" ht="30" customHeight="1" x14ac:dyDescent="0.25">
      <c r="B424" s="168"/>
      <c r="C424" s="170"/>
      <c r="D424" s="170"/>
      <c r="E424" s="170"/>
      <c r="F424" s="170"/>
      <c r="G424" s="170"/>
      <c r="H424" s="170"/>
      <c r="I424" s="171"/>
      <c r="J424" s="171"/>
      <c r="K424" s="172"/>
      <c r="L424" s="172"/>
      <c r="M42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24" s="75" t="str">
        <f ca="1">IF(tbLocacao[[#This Row],[Codigo locação]]="","",IF(AND(tbLocacao[[#This Row],[Data final]]&lt;&gt;"",tbLocacao[[#This Row],[Data final]]&lt;TODAY()),"Encerrado","Vigente"))</f>
        <v/>
      </c>
      <c r="O424" s="173"/>
      <c r="P42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2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24" s="115" t="str">
        <f ca="1">IF(tbLocacao[[#This Row],[Codigo locação]]="","",IFERROR(ROUNDDOWN(IF(tbLocacao[[#This Row],[Data final]]="",Q424,IF(TODAY()&lt;tbLocacao[[#This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24" s="115" t="str">
        <f>IF(tbLocacao[[#This Row],[Codigo locação]]="","",IFERROR(COUNTIF(tbAlugeis[Código locação],tbLocacao[[#This Row],[Codigo locação]])+tbLocacao[[#This Row],[Qtde já pago]],""))</f>
        <v/>
      </c>
      <c r="T424" s="115" t="str">
        <f>IF(tbLocacao[[#This Row],[Codigo locação]]="","",IFERROR(R424-S424,""))</f>
        <v/>
      </c>
      <c r="U424" s="128" t="str">
        <f>IF(tbLocacao[[#This Row],[Veículo]]="","",IF(tbLocacao[[#This Row],[Data final]]&lt;&gt;"","",IFERROR(ROW(),"")))</f>
        <v/>
      </c>
    </row>
    <row r="425" spans="2:21" ht="30" customHeight="1" x14ac:dyDescent="0.25">
      <c r="B425" s="168"/>
      <c r="C425" s="170"/>
      <c r="D425" s="170"/>
      <c r="E425" s="170"/>
      <c r="F425" s="170"/>
      <c r="G425" s="170"/>
      <c r="H425" s="170"/>
      <c r="I425" s="171"/>
      <c r="J425" s="171"/>
      <c r="K425" s="172"/>
      <c r="L425" s="172"/>
      <c r="M42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25" s="75" t="str">
        <f ca="1">IF(tbLocacao[[#This Row],[Codigo locação]]="","",IF(AND(tbLocacao[[#This Row],[Data final]]&lt;&gt;"",tbLocacao[[#This Row],[Data final]]&lt;TODAY()),"Encerrado","Vigente"))</f>
        <v/>
      </c>
      <c r="O425" s="173"/>
      <c r="P42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2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25" s="115" t="str">
        <f ca="1">IF(tbLocacao[[#This Row],[Codigo locação]]="","",IFERROR(ROUNDDOWN(IF(tbLocacao[[#This Row],[Data final]]="",Q425,IF(TODAY()&lt;tbLocacao[[#This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25" s="115" t="str">
        <f>IF(tbLocacao[[#This Row],[Codigo locação]]="","",IFERROR(COUNTIF(tbAlugeis[Código locação],tbLocacao[[#This Row],[Codigo locação]])+tbLocacao[[#This Row],[Qtde já pago]],""))</f>
        <v/>
      </c>
      <c r="T425" s="115" t="str">
        <f>IF(tbLocacao[[#This Row],[Codigo locação]]="","",IFERROR(R425-S425,""))</f>
        <v/>
      </c>
      <c r="U425" s="128" t="str">
        <f>IF(tbLocacao[[#This Row],[Veículo]]="","",IF(tbLocacao[[#This Row],[Data final]]&lt;&gt;"","",IFERROR(ROW(),"")))</f>
        <v/>
      </c>
    </row>
    <row r="426" spans="2:21" ht="30" customHeight="1" x14ac:dyDescent="0.25">
      <c r="B426" s="168"/>
      <c r="C426" s="170"/>
      <c r="D426" s="170"/>
      <c r="E426" s="170"/>
      <c r="F426" s="170"/>
      <c r="G426" s="170"/>
      <c r="H426" s="170"/>
      <c r="I426" s="171"/>
      <c r="J426" s="171"/>
      <c r="K426" s="172"/>
      <c r="L426" s="172"/>
      <c r="M42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26" s="75" t="str">
        <f ca="1">IF(tbLocacao[[#This Row],[Codigo locação]]="","",IF(AND(tbLocacao[[#This Row],[Data final]]&lt;&gt;"",tbLocacao[[#This Row],[Data final]]&lt;TODAY()),"Encerrado","Vigente"))</f>
        <v/>
      </c>
      <c r="O426" s="173"/>
      <c r="P42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2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26" s="115" t="str">
        <f ca="1">IF(tbLocacao[[#This Row],[Codigo locação]]="","",IFERROR(ROUNDDOWN(IF(tbLocacao[[#This Row],[Data final]]="",Q426,IF(TODAY()&lt;tbLocacao[[#This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26" s="115" t="str">
        <f>IF(tbLocacao[[#This Row],[Codigo locação]]="","",IFERROR(COUNTIF(tbAlugeis[Código locação],tbLocacao[[#This Row],[Codigo locação]])+tbLocacao[[#This Row],[Qtde já pago]],""))</f>
        <v/>
      </c>
      <c r="T426" s="115" t="str">
        <f>IF(tbLocacao[[#This Row],[Codigo locação]]="","",IFERROR(R426-S426,""))</f>
        <v/>
      </c>
      <c r="U426" s="128" t="str">
        <f>IF(tbLocacao[[#This Row],[Veículo]]="","",IF(tbLocacao[[#This Row],[Data final]]&lt;&gt;"","",IFERROR(ROW(),"")))</f>
        <v/>
      </c>
    </row>
    <row r="427" spans="2:21" ht="30" customHeight="1" x14ac:dyDescent="0.25">
      <c r="B427" s="168"/>
      <c r="C427" s="170"/>
      <c r="D427" s="170"/>
      <c r="E427" s="170"/>
      <c r="F427" s="170"/>
      <c r="G427" s="170"/>
      <c r="H427" s="170"/>
      <c r="I427" s="171"/>
      <c r="J427" s="171"/>
      <c r="K427" s="172"/>
      <c r="L427" s="172"/>
      <c r="M42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27" s="75" t="str">
        <f ca="1">IF(tbLocacao[[#This Row],[Codigo locação]]="","",IF(AND(tbLocacao[[#This Row],[Data final]]&lt;&gt;"",tbLocacao[[#This Row],[Data final]]&lt;TODAY()),"Encerrado","Vigente"))</f>
        <v/>
      </c>
      <c r="O427" s="173"/>
      <c r="P42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2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27" s="115" t="str">
        <f ca="1">IF(tbLocacao[[#This Row],[Codigo locação]]="","",IFERROR(ROUNDDOWN(IF(tbLocacao[[#This Row],[Data final]]="",Q427,IF(TODAY()&lt;tbLocacao[[#This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27" s="115" t="str">
        <f>IF(tbLocacao[[#This Row],[Codigo locação]]="","",IFERROR(COUNTIF(tbAlugeis[Código locação],tbLocacao[[#This Row],[Codigo locação]])+tbLocacao[[#This Row],[Qtde já pago]],""))</f>
        <v/>
      </c>
      <c r="T427" s="115" t="str">
        <f>IF(tbLocacao[[#This Row],[Codigo locação]]="","",IFERROR(R427-S427,""))</f>
        <v/>
      </c>
      <c r="U427" s="128" t="str">
        <f>IF(tbLocacao[[#This Row],[Veículo]]="","",IF(tbLocacao[[#This Row],[Data final]]&lt;&gt;"","",IFERROR(ROW(),"")))</f>
        <v/>
      </c>
    </row>
    <row r="428" spans="2:21" ht="30" customHeight="1" x14ac:dyDescent="0.25">
      <c r="B428" s="168"/>
      <c r="C428" s="170"/>
      <c r="D428" s="170"/>
      <c r="E428" s="170"/>
      <c r="F428" s="170"/>
      <c r="G428" s="170"/>
      <c r="H428" s="170"/>
      <c r="I428" s="171"/>
      <c r="J428" s="171"/>
      <c r="K428" s="172"/>
      <c r="L428" s="172"/>
      <c r="M42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28" s="75" t="str">
        <f ca="1">IF(tbLocacao[[#This Row],[Codigo locação]]="","",IF(AND(tbLocacao[[#This Row],[Data final]]&lt;&gt;"",tbLocacao[[#This Row],[Data final]]&lt;TODAY()),"Encerrado","Vigente"))</f>
        <v/>
      </c>
      <c r="O428" s="173"/>
      <c r="P42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2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28" s="115" t="str">
        <f ca="1">IF(tbLocacao[[#This Row],[Codigo locação]]="","",IFERROR(ROUNDDOWN(IF(tbLocacao[[#This Row],[Data final]]="",Q428,IF(TODAY()&lt;tbLocacao[[#This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28" s="115" t="str">
        <f>IF(tbLocacao[[#This Row],[Codigo locação]]="","",IFERROR(COUNTIF(tbAlugeis[Código locação],tbLocacao[[#This Row],[Codigo locação]])+tbLocacao[[#This Row],[Qtde já pago]],""))</f>
        <v/>
      </c>
      <c r="T428" s="115" t="str">
        <f>IF(tbLocacao[[#This Row],[Codigo locação]]="","",IFERROR(R428-S428,""))</f>
        <v/>
      </c>
      <c r="U428" s="128" t="str">
        <f>IF(tbLocacao[[#This Row],[Veículo]]="","",IF(tbLocacao[[#This Row],[Data final]]&lt;&gt;"","",IFERROR(ROW(),"")))</f>
        <v/>
      </c>
    </row>
    <row r="429" spans="2:21" ht="30" customHeight="1" x14ac:dyDescent="0.25">
      <c r="B429" s="168"/>
      <c r="C429" s="170"/>
      <c r="D429" s="170"/>
      <c r="E429" s="170"/>
      <c r="F429" s="170"/>
      <c r="G429" s="170"/>
      <c r="H429" s="170"/>
      <c r="I429" s="171"/>
      <c r="J429" s="171"/>
      <c r="K429" s="172"/>
      <c r="L429" s="172"/>
      <c r="M42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29" s="75" t="str">
        <f ca="1">IF(tbLocacao[[#This Row],[Codigo locação]]="","",IF(AND(tbLocacao[[#This Row],[Data final]]&lt;&gt;"",tbLocacao[[#This Row],[Data final]]&lt;TODAY()),"Encerrado","Vigente"))</f>
        <v/>
      </c>
      <c r="O429" s="173"/>
      <c r="P42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2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29" s="115" t="str">
        <f ca="1">IF(tbLocacao[[#This Row],[Codigo locação]]="","",IFERROR(ROUNDDOWN(IF(tbLocacao[[#This Row],[Data final]]="",Q429,IF(TODAY()&lt;tbLocacao[[#This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29" s="115" t="str">
        <f>IF(tbLocacao[[#This Row],[Codigo locação]]="","",IFERROR(COUNTIF(tbAlugeis[Código locação],tbLocacao[[#This Row],[Codigo locação]])+tbLocacao[[#This Row],[Qtde já pago]],""))</f>
        <v/>
      </c>
      <c r="T429" s="115" t="str">
        <f>IF(tbLocacao[[#This Row],[Codigo locação]]="","",IFERROR(R429-S429,""))</f>
        <v/>
      </c>
      <c r="U429" s="128" t="str">
        <f>IF(tbLocacao[[#This Row],[Veículo]]="","",IF(tbLocacao[[#This Row],[Data final]]&lt;&gt;"","",IFERROR(ROW(),"")))</f>
        <v/>
      </c>
    </row>
    <row r="430" spans="2:21" ht="30" customHeight="1" x14ac:dyDescent="0.25">
      <c r="B430" s="168"/>
      <c r="C430" s="170"/>
      <c r="D430" s="170"/>
      <c r="E430" s="170"/>
      <c r="F430" s="170"/>
      <c r="G430" s="170"/>
      <c r="H430" s="170"/>
      <c r="I430" s="171"/>
      <c r="J430" s="171"/>
      <c r="K430" s="172"/>
      <c r="L430" s="172"/>
      <c r="M43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30" s="75" t="str">
        <f ca="1">IF(tbLocacao[[#This Row],[Codigo locação]]="","",IF(AND(tbLocacao[[#This Row],[Data final]]&lt;&gt;"",tbLocacao[[#This Row],[Data final]]&lt;TODAY()),"Encerrado","Vigente"))</f>
        <v/>
      </c>
      <c r="O430" s="173"/>
      <c r="P43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3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30" s="115" t="str">
        <f ca="1">IF(tbLocacao[[#This Row],[Codigo locação]]="","",IFERROR(ROUNDDOWN(IF(tbLocacao[[#This Row],[Data final]]="",Q430,IF(TODAY()&lt;tbLocacao[[#This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30" s="115" t="str">
        <f>IF(tbLocacao[[#This Row],[Codigo locação]]="","",IFERROR(COUNTIF(tbAlugeis[Código locação],tbLocacao[[#This Row],[Codigo locação]])+tbLocacao[[#This Row],[Qtde já pago]],""))</f>
        <v/>
      </c>
      <c r="T430" s="115" t="str">
        <f>IF(tbLocacao[[#This Row],[Codigo locação]]="","",IFERROR(R430-S430,""))</f>
        <v/>
      </c>
      <c r="U430" s="128" t="str">
        <f>IF(tbLocacao[[#This Row],[Veículo]]="","",IF(tbLocacao[[#This Row],[Data final]]&lt;&gt;"","",IFERROR(ROW(),"")))</f>
        <v/>
      </c>
    </row>
    <row r="431" spans="2:21" ht="30" customHeight="1" x14ac:dyDescent="0.25">
      <c r="B431" s="168"/>
      <c r="C431" s="170"/>
      <c r="D431" s="170"/>
      <c r="E431" s="170"/>
      <c r="F431" s="170"/>
      <c r="G431" s="170"/>
      <c r="H431" s="170"/>
      <c r="I431" s="171"/>
      <c r="J431" s="171"/>
      <c r="K431" s="172"/>
      <c r="L431" s="172"/>
      <c r="M43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31" s="75" t="str">
        <f ca="1">IF(tbLocacao[[#This Row],[Codigo locação]]="","",IF(AND(tbLocacao[[#This Row],[Data final]]&lt;&gt;"",tbLocacao[[#This Row],[Data final]]&lt;TODAY()),"Encerrado","Vigente"))</f>
        <v/>
      </c>
      <c r="O431" s="173"/>
      <c r="P43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3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31" s="115" t="str">
        <f ca="1">IF(tbLocacao[[#This Row],[Codigo locação]]="","",IFERROR(ROUNDDOWN(IF(tbLocacao[[#This Row],[Data final]]="",Q431,IF(TODAY()&lt;tbLocacao[[#This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31" s="115" t="str">
        <f>IF(tbLocacao[[#This Row],[Codigo locação]]="","",IFERROR(COUNTIF(tbAlugeis[Código locação],tbLocacao[[#This Row],[Codigo locação]])+tbLocacao[[#This Row],[Qtde já pago]],""))</f>
        <v/>
      </c>
      <c r="T431" s="115" t="str">
        <f>IF(tbLocacao[[#This Row],[Codigo locação]]="","",IFERROR(R431-S431,""))</f>
        <v/>
      </c>
      <c r="U431" s="128" t="str">
        <f>IF(tbLocacao[[#This Row],[Veículo]]="","",IF(tbLocacao[[#This Row],[Data final]]&lt;&gt;"","",IFERROR(ROW(),"")))</f>
        <v/>
      </c>
    </row>
    <row r="432" spans="2:21" ht="30" customHeight="1" x14ac:dyDescent="0.25">
      <c r="B432" s="168"/>
      <c r="C432" s="170"/>
      <c r="D432" s="170"/>
      <c r="E432" s="170"/>
      <c r="F432" s="170"/>
      <c r="G432" s="170"/>
      <c r="H432" s="170"/>
      <c r="I432" s="171"/>
      <c r="J432" s="171"/>
      <c r="K432" s="172"/>
      <c r="L432" s="172"/>
      <c r="M43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32" s="75" t="str">
        <f ca="1">IF(tbLocacao[[#This Row],[Codigo locação]]="","",IF(AND(tbLocacao[[#This Row],[Data final]]&lt;&gt;"",tbLocacao[[#This Row],[Data final]]&lt;TODAY()),"Encerrado","Vigente"))</f>
        <v/>
      </c>
      <c r="O432" s="173"/>
      <c r="P43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3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32" s="115" t="str">
        <f ca="1">IF(tbLocacao[[#This Row],[Codigo locação]]="","",IFERROR(ROUNDDOWN(IF(tbLocacao[[#This Row],[Data final]]="",Q432,IF(TODAY()&lt;tbLocacao[[#This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32" s="115" t="str">
        <f>IF(tbLocacao[[#This Row],[Codigo locação]]="","",IFERROR(COUNTIF(tbAlugeis[Código locação],tbLocacao[[#This Row],[Codigo locação]])+tbLocacao[[#This Row],[Qtde já pago]],""))</f>
        <v/>
      </c>
      <c r="T432" s="115" t="str">
        <f>IF(tbLocacao[[#This Row],[Codigo locação]]="","",IFERROR(R432-S432,""))</f>
        <v/>
      </c>
      <c r="U432" s="128" t="str">
        <f>IF(tbLocacao[[#This Row],[Veículo]]="","",IF(tbLocacao[[#This Row],[Data final]]&lt;&gt;"","",IFERROR(ROW(),"")))</f>
        <v/>
      </c>
    </row>
    <row r="433" spans="2:21" ht="30" customHeight="1" x14ac:dyDescent="0.25">
      <c r="B433" s="168"/>
      <c r="C433" s="170"/>
      <c r="D433" s="170"/>
      <c r="E433" s="170"/>
      <c r="F433" s="170"/>
      <c r="G433" s="170"/>
      <c r="H433" s="170"/>
      <c r="I433" s="171"/>
      <c r="J433" s="171"/>
      <c r="K433" s="172"/>
      <c r="L433" s="172"/>
      <c r="M43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33" s="75" t="str">
        <f ca="1">IF(tbLocacao[[#This Row],[Codigo locação]]="","",IF(AND(tbLocacao[[#This Row],[Data final]]&lt;&gt;"",tbLocacao[[#This Row],[Data final]]&lt;TODAY()),"Encerrado","Vigente"))</f>
        <v/>
      </c>
      <c r="O433" s="173"/>
      <c r="P43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3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33" s="115" t="str">
        <f ca="1">IF(tbLocacao[[#This Row],[Codigo locação]]="","",IFERROR(ROUNDDOWN(IF(tbLocacao[[#This Row],[Data final]]="",Q433,IF(TODAY()&lt;tbLocacao[[#This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33" s="115" t="str">
        <f>IF(tbLocacao[[#This Row],[Codigo locação]]="","",IFERROR(COUNTIF(tbAlugeis[Código locação],tbLocacao[[#This Row],[Codigo locação]])+tbLocacao[[#This Row],[Qtde já pago]],""))</f>
        <v/>
      </c>
      <c r="T433" s="115" t="str">
        <f>IF(tbLocacao[[#This Row],[Codigo locação]]="","",IFERROR(R433-S433,""))</f>
        <v/>
      </c>
      <c r="U433" s="128" t="str">
        <f>IF(tbLocacao[[#This Row],[Veículo]]="","",IF(tbLocacao[[#This Row],[Data final]]&lt;&gt;"","",IFERROR(ROW(),"")))</f>
        <v/>
      </c>
    </row>
    <row r="434" spans="2:21" ht="30" customHeight="1" x14ac:dyDescent="0.25">
      <c r="B434" s="168"/>
      <c r="C434" s="170"/>
      <c r="D434" s="170"/>
      <c r="E434" s="170"/>
      <c r="F434" s="170"/>
      <c r="G434" s="170"/>
      <c r="H434" s="170"/>
      <c r="I434" s="171"/>
      <c r="J434" s="171"/>
      <c r="K434" s="172"/>
      <c r="L434" s="172"/>
      <c r="M43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34" s="75" t="str">
        <f ca="1">IF(tbLocacao[[#This Row],[Codigo locação]]="","",IF(AND(tbLocacao[[#This Row],[Data final]]&lt;&gt;"",tbLocacao[[#This Row],[Data final]]&lt;TODAY()),"Encerrado","Vigente"))</f>
        <v/>
      </c>
      <c r="O434" s="173"/>
      <c r="P43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3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34" s="115" t="str">
        <f ca="1">IF(tbLocacao[[#This Row],[Codigo locação]]="","",IFERROR(ROUNDDOWN(IF(tbLocacao[[#This Row],[Data final]]="",Q434,IF(TODAY()&lt;tbLocacao[[#This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34" s="115" t="str">
        <f>IF(tbLocacao[[#This Row],[Codigo locação]]="","",IFERROR(COUNTIF(tbAlugeis[Código locação],tbLocacao[[#This Row],[Codigo locação]])+tbLocacao[[#This Row],[Qtde já pago]],""))</f>
        <v/>
      </c>
      <c r="T434" s="115" t="str">
        <f>IF(tbLocacao[[#This Row],[Codigo locação]]="","",IFERROR(R434-S434,""))</f>
        <v/>
      </c>
      <c r="U434" s="128" t="str">
        <f>IF(tbLocacao[[#This Row],[Veículo]]="","",IF(tbLocacao[[#This Row],[Data final]]&lt;&gt;"","",IFERROR(ROW(),"")))</f>
        <v/>
      </c>
    </row>
    <row r="435" spans="2:21" ht="30" customHeight="1" x14ac:dyDescent="0.25">
      <c r="B435" s="168"/>
      <c r="C435" s="170"/>
      <c r="D435" s="170"/>
      <c r="E435" s="170"/>
      <c r="F435" s="170"/>
      <c r="G435" s="170"/>
      <c r="H435" s="170"/>
      <c r="I435" s="171"/>
      <c r="J435" s="171"/>
      <c r="K435" s="172"/>
      <c r="L435" s="172"/>
      <c r="M43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35" s="75" t="str">
        <f ca="1">IF(tbLocacao[[#This Row],[Codigo locação]]="","",IF(AND(tbLocacao[[#This Row],[Data final]]&lt;&gt;"",tbLocacao[[#This Row],[Data final]]&lt;TODAY()),"Encerrado","Vigente"))</f>
        <v/>
      </c>
      <c r="O435" s="173"/>
      <c r="P43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3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35" s="115" t="str">
        <f ca="1">IF(tbLocacao[[#This Row],[Codigo locação]]="","",IFERROR(ROUNDDOWN(IF(tbLocacao[[#This Row],[Data final]]="",Q435,IF(TODAY()&lt;tbLocacao[[#This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35" s="115" t="str">
        <f>IF(tbLocacao[[#This Row],[Codigo locação]]="","",IFERROR(COUNTIF(tbAlugeis[Código locação],tbLocacao[[#This Row],[Codigo locação]])+tbLocacao[[#This Row],[Qtde já pago]],""))</f>
        <v/>
      </c>
      <c r="T435" s="115" t="str">
        <f>IF(tbLocacao[[#This Row],[Codigo locação]]="","",IFERROR(R435-S435,""))</f>
        <v/>
      </c>
      <c r="U435" s="128" t="str">
        <f>IF(tbLocacao[[#This Row],[Veículo]]="","",IF(tbLocacao[[#This Row],[Data final]]&lt;&gt;"","",IFERROR(ROW(),"")))</f>
        <v/>
      </c>
    </row>
    <row r="436" spans="2:21" ht="30" customHeight="1" x14ac:dyDescent="0.25">
      <c r="B436" s="168"/>
      <c r="C436" s="170"/>
      <c r="D436" s="170"/>
      <c r="E436" s="170"/>
      <c r="F436" s="170"/>
      <c r="G436" s="170"/>
      <c r="H436" s="170"/>
      <c r="I436" s="171"/>
      <c r="J436" s="171"/>
      <c r="K436" s="172"/>
      <c r="L436" s="172"/>
      <c r="M43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36" s="75" t="str">
        <f ca="1">IF(tbLocacao[[#This Row],[Codigo locação]]="","",IF(AND(tbLocacao[[#This Row],[Data final]]&lt;&gt;"",tbLocacao[[#This Row],[Data final]]&lt;TODAY()),"Encerrado","Vigente"))</f>
        <v/>
      </c>
      <c r="O436" s="173"/>
      <c r="P43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3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36" s="115" t="str">
        <f ca="1">IF(tbLocacao[[#This Row],[Codigo locação]]="","",IFERROR(ROUNDDOWN(IF(tbLocacao[[#This Row],[Data final]]="",Q436,IF(TODAY()&lt;tbLocacao[[#This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36" s="115" t="str">
        <f>IF(tbLocacao[[#This Row],[Codigo locação]]="","",IFERROR(COUNTIF(tbAlugeis[Código locação],tbLocacao[[#This Row],[Codigo locação]])+tbLocacao[[#This Row],[Qtde já pago]],""))</f>
        <v/>
      </c>
      <c r="T436" s="115" t="str">
        <f>IF(tbLocacao[[#This Row],[Codigo locação]]="","",IFERROR(R436-S436,""))</f>
        <v/>
      </c>
      <c r="U436" s="128" t="str">
        <f>IF(tbLocacao[[#This Row],[Veículo]]="","",IF(tbLocacao[[#This Row],[Data final]]&lt;&gt;"","",IFERROR(ROW(),"")))</f>
        <v/>
      </c>
    </row>
    <row r="437" spans="2:21" ht="30" customHeight="1" x14ac:dyDescent="0.25">
      <c r="B437" s="168"/>
      <c r="C437" s="170"/>
      <c r="D437" s="170"/>
      <c r="E437" s="170"/>
      <c r="F437" s="170"/>
      <c r="G437" s="170"/>
      <c r="H437" s="170"/>
      <c r="I437" s="171"/>
      <c r="J437" s="171"/>
      <c r="K437" s="172"/>
      <c r="L437" s="172"/>
      <c r="M43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37" s="75" t="str">
        <f ca="1">IF(tbLocacao[[#This Row],[Codigo locação]]="","",IF(AND(tbLocacao[[#This Row],[Data final]]&lt;&gt;"",tbLocacao[[#This Row],[Data final]]&lt;TODAY()),"Encerrado","Vigente"))</f>
        <v/>
      </c>
      <c r="O437" s="173"/>
      <c r="P43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3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37" s="115" t="str">
        <f ca="1">IF(tbLocacao[[#This Row],[Codigo locação]]="","",IFERROR(ROUNDDOWN(IF(tbLocacao[[#This Row],[Data final]]="",Q437,IF(TODAY()&lt;tbLocacao[[#This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37" s="115" t="str">
        <f>IF(tbLocacao[[#This Row],[Codigo locação]]="","",IFERROR(COUNTIF(tbAlugeis[Código locação],tbLocacao[[#This Row],[Codigo locação]])+tbLocacao[[#This Row],[Qtde já pago]],""))</f>
        <v/>
      </c>
      <c r="T437" s="115" t="str">
        <f>IF(tbLocacao[[#This Row],[Codigo locação]]="","",IFERROR(R437-S437,""))</f>
        <v/>
      </c>
      <c r="U437" s="128" t="str">
        <f>IF(tbLocacao[[#This Row],[Veículo]]="","",IF(tbLocacao[[#This Row],[Data final]]&lt;&gt;"","",IFERROR(ROW(),"")))</f>
        <v/>
      </c>
    </row>
    <row r="438" spans="2:21" ht="30" customHeight="1" x14ac:dyDescent="0.25">
      <c r="B438" s="168"/>
      <c r="C438" s="170"/>
      <c r="D438" s="170"/>
      <c r="E438" s="170"/>
      <c r="F438" s="170"/>
      <c r="G438" s="170"/>
      <c r="H438" s="170"/>
      <c r="I438" s="171"/>
      <c r="J438" s="171"/>
      <c r="K438" s="172"/>
      <c r="L438" s="172"/>
      <c r="M43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38" s="75" t="str">
        <f ca="1">IF(tbLocacao[[#This Row],[Codigo locação]]="","",IF(AND(tbLocacao[[#This Row],[Data final]]&lt;&gt;"",tbLocacao[[#This Row],[Data final]]&lt;TODAY()),"Encerrado","Vigente"))</f>
        <v/>
      </c>
      <c r="O438" s="173"/>
      <c r="P43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3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38" s="115" t="str">
        <f ca="1">IF(tbLocacao[[#This Row],[Codigo locação]]="","",IFERROR(ROUNDDOWN(IF(tbLocacao[[#This Row],[Data final]]="",Q438,IF(TODAY()&lt;tbLocacao[[#This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38" s="115" t="str">
        <f>IF(tbLocacao[[#This Row],[Codigo locação]]="","",IFERROR(COUNTIF(tbAlugeis[Código locação],tbLocacao[[#This Row],[Codigo locação]])+tbLocacao[[#This Row],[Qtde já pago]],""))</f>
        <v/>
      </c>
      <c r="T438" s="115" t="str">
        <f>IF(tbLocacao[[#This Row],[Codigo locação]]="","",IFERROR(R438-S438,""))</f>
        <v/>
      </c>
      <c r="U438" s="128" t="str">
        <f>IF(tbLocacao[[#This Row],[Veículo]]="","",IF(tbLocacao[[#This Row],[Data final]]&lt;&gt;"","",IFERROR(ROW(),"")))</f>
        <v/>
      </c>
    </row>
    <row r="439" spans="2:21" ht="30" customHeight="1" x14ac:dyDescent="0.25">
      <c r="B439" s="168"/>
      <c r="C439" s="170"/>
      <c r="D439" s="170"/>
      <c r="E439" s="170"/>
      <c r="F439" s="170"/>
      <c r="G439" s="170"/>
      <c r="H439" s="170"/>
      <c r="I439" s="171"/>
      <c r="J439" s="171"/>
      <c r="K439" s="172"/>
      <c r="L439" s="172"/>
      <c r="M43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39" s="75" t="str">
        <f ca="1">IF(tbLocacao[[#This Row],[Codigo locação]]="","",IF(AND(tbLocacao[[#This Row],[Data final]]&lt;&gt;"",tbLocacao[[#This Row],[Data final]]&lt;TODAY()),"Encerrado","Vigente"))</f>
        <v/>
      </c>
      <c r="O439" s="173"/>
      <c r="P43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3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39" s="115" t="str">
        <f ca="1">IF(tbLocacao[[#This Row],[Codigo locação]]="","",IFERROR(ROUNDDOWN(IF(tbLocacao[[#This Row],[Data final]]="",Q439,IF(TODAY()&lt;tbLocacao[[#This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39" s="115" t="str">
        <f>IF(tbLocacao[[#This Row],[Codigo locação]]="","",IFERROR(COUNTIF(tbAlugeis[Código locação],tbLocacao[[#This Row],[Codigo locação]])+tbLocacao[[#This Row],[Qtde já pago]],""))</f>
        <v/>
      </c>
      <c r="T439" s="115" t="str">
        <f>IF(tbLocacao[[#This Row],[Codigo locação]]="","",IFERROR(R439-S439,""))</f>
        <v/>
      </c>
      <c r="U439" s="128" t="str">
        <f>IF(tbLocacao[[#This Row],[Veículo]]="","",IF(tbLocacao[[#This Row],[Data final]]&lt;&gt;"","",IFERROR(ROW(),"")))</f>
        <v/>
      </c>
    </row>
    <row r="440" spans="2:21" ht="30" customHeight="1" x14ac:dyDescent="0.25">
      <c r="B440" s="168"/>
      <c r="C440" s="170"/>
      <c r="D440" s="170"/>
      <c r="E440" s="170"/>
      <c r="F440" s="170"/>
      <c r="G440" s="170"/>
      <c r="H440" s="170"/>
      <c r="I440" s="171"/>
      <c r="J440" s="171"/>
      <c r="K440" s="172"/>
      <c r="L440" s="172"/>
      <c r="M44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40" s="75" t="str">
        <f ca="1">IF(tbLocacao[[#This Row],[Codigo locação]]="","",IF(AND(tbLocacao[[#This Row],[Data final]]&lt;&gt;"",tbLocacao[[#This Row],[Data final]]&lt;TODAY()),"Encerrado","Vigente"))</f>
        <v/>
      </c>
      <c r="O440" s="173"/>
      <c r="P44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4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40" s="115" t="str">
        <f ca="1">IF(tbLocacao[[#This Row],[Codigo locação]]="","",IFERROR(ROUNDDOWN(IF(tbLocacao[[#This Row],[Data final]]="",Q440,IF(TODAY()&lt;tbLocacao[[#This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40" s="115" t="str">
        <f>IF(tbLocacao[[#This Row],[Codigo locação]]="","",IFERROR(COUNTIF(tbAlugeis[Código locação],tbLocacao[[#This Row],[Codigo locação]])+tbLocacao[[#This Row],[Qtde já pago]],""))</f>
        <v/>
      </c>
      <c r="T440" s="115" t="str">
        <f>IF(tbLocacao[[#This Row],[Codigo locação]]="","",IFERROR(R440-S440,""))</f>
        <v/>
      </c>
      <c r="U440" s="128" t="str">
        <f>IF(tbLocacao[[#This Row],[Veículo]]="","",IF(tbLocacao[[#This Row],[Data final]]&lt;&gt;"","",IFERROR(ROW(),"")))</f>
        <v/>
      </c>
    </row>
    <row r="441" spans="2:21" ht="30" customHeight="1" x14ac:dyDescent="0.25">
      <c r="B441" s="168"/>
      <c r="C441" s="170"/>
      <c r="D441" s="170"/>
      <c r="E441" s="170"/>
      <c r="F441" s="170"/>
      <c r="G441" s="170"/>
      <c r="H441" s="170"/>
      <c r="I441" s="171"/>
      <c r="J441" s="171"/>
      <c r="K441" s="172"/>
      <c r="L441" s="172"/>
      <c r="M44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41" s="75" t="str">
        <f ca="1">IF(tbLocacao[[#This Row],[Codigo locação]]="","",IF(AND(tbLocacao[[#This Row],[Data final]]&lt;&gt;"",tbLocacao[[#This Row],[Data final]]&lt;TODAY()),"Encerrado","Vigente"))</f>
        <v/>
      </c>
      <c r="O441" s="173"/>
      <c r="P44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4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41" s="115" t="str">
        <f ca="1">IF(tbLocacao[[#This Row],[Codigo locação]]="","",IFERROR(ROUNDDOWN(IF(tbLocacao[[#This Row],[Data final]]="",Q441,IF(TODAY()&lt;tbLocacao[[#This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41" s="115" t="str">
        <f>IF(tbLocacao[[#This Row],[Codigo locação]]="","",IFERROR(COUNTIF(tbAlugeis[Código locação],tbLocacao[[#This Row],[Codigo locação]])+tbLocacao[[#This Row],[Qtde já pago]],""))</f>
        <v/>
      </c>
      <c r="T441" s="115" t="str">
        <f>IF(tbLocacao[[#This Row],[Codigo locação]]="","",IFERROR(R441-S441,""))</f>
        <v/>
      </c>
      <c r="U441" s="128" t="str">
        <f>IF(tbLocacao[[#This Row],[Veículo]]="","",IF(tbLocacao[[#This Row],[Data final]]&lt;&gt;"","",IFERROR(ROW(),"")))</f>
        <v/>
      </c>
    </row>
    <row r="442" spans="2:21" ht="30" customHeight="1" x14ac:dyDescent="0.25">
      <c r="B442" s="168"/>
      <c r="C442" s="170"/>
      <c r="D442" s="170"/>
      <c r="E442" s="170"/>
      <c r="F442" s="170"/>
      <c r="G442" s="170"/>
      <c r="H442" s="170"/>
      <c r="I442" s="171"/>
      <c r="J442" s="171"/>
      <c r="K442" s="172"/>
      <c r="L442" s="172"/>
      <c r="M44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42" s="75" t="str">
        <f ca="1">IF(tbLocacao[[#This Row],[Codigo locação]]="","",IF(AND(tbLocacao[[#This Row],[Data final]]&lt;&gt;"",tbLocacao[[#This Row],[Data final]]&lt;TODAY()),"Encerrado","Vigente"))</f>
        <v/>
      </c>
      <c r="O442" s="173"/>
      <c r="P44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4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42" s="115" t="str">
        <f ca="1">IF(tbLocacao[[#This Row],[Codigo locação]]="","",IFERROR(ROUNDDOWN(IF(tbLocacao[[#This Row],[Data final]]="",Q442,IF(TODAY()&lt;tbLocacao[[#This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42" s="115" t="str">
        <f>IF(tbLocacao[[#This Row],[Codigo locação]]="","",IFERROR(COUNTIF(tbAlugeis[Código locação],tbLocacao[[#This Row],[Codigo locação]])+tbLocacao[[#This Row],[Qtde já pago]],""))</f>
        <v/>
      </c>
      <c r="T442" s="115" t="str">
        <f>IF(tbLocacao[[#This Row],[Codigo locação]]="","",IFERROR(R442-S442,""))</f>
        <v/>
      </c>
      <c r="U442" s="128" t="str">
        <f>IF(tbLocacao[[#This Row],[Veículo]]="","",IF(tbLocacao[[#This Row],[Data final]]&lt;&gt;"","",IFERROR(ROW(),"")))</f>
        <v/>
      </c>
    </row>
    <row r="443" spans="2:21" ht="30" customHeight="1" x14ac:dyDescent="0.25">
      <c r="B443" s="168"/>
      <c r="C443" s="170"/>
      <c r="D443" s="170"/>
      <c r="E443" s="170"/>
      <c r="F443" s="170"/>
      <c r="G443" s="170"/>
      <c r="H443" s="170"/>
      <c r="I443" s="171"/>
      <c r="J443" s="171"/>
      <c r="K443" s="172"/>
      <c r="L443" s="172"/>
      <c r="M44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43" s="75" t="str">
        <f ca="1">IF(tbLocacao[[#This Row],[Codigo locação]]="","",IF(AND(tbLocacao[[#This Row],[Data final]]&lt;&gt;"",tbLocacao[[#This Row],[Data final]]&lt;TODAY()),"Encerrado","Vigente"))</f>
        <v/>
      </c>
      <c r="O443" s="173"/>
      <c r="P44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4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43" s="115" t="str">
        <f ca="1">IF(tbLocacao[[#This Row],[Codigo locação]]="","",IFERROR(ROUNDDOWN(IF(tbLocacao[[#This Row],[Data final]]="",Q443,IF(TODAY()&lt;tbLocacao[[#This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43" s="115" t="str">
        <f>IF(tbLocacao[[#This Row],[Codigo locação]]="","",IFERROR(COUNTIF(tbAlugeis[Código locação],tbLocacao[[#This Row],[Codigo locação]])+tbLocacao[[#This Row],[Qtde já pago]],""))</f>
        <v/>
      </c>
      <c r="T443" s="115" t="str">
        <f>IF(tbLocacao[[#This Row],[Codigo locação]]="","",IFERROR(R443-S443,""))</f>
        <v/>
      </c>
      <c r="U443" s="128" t="str">
        <f>IF(tbLocacao[[#This Row],[Veículo]]="","",IF(tbLocacao[[#This Row],[Data final]]&lt;&gt;"","",IFERROR(ROW(),"")))</f>
        <v/>
      </c>
    </row>
    <row r="444" spans="2:21" ht="30" customHeight="1" x14ac:dyDescent="0.25">
      <c r="B444" s="168"/>
      <c r="C444" s="170"/>
      <c r="D444" s="170"/>
      <c r="E444" s="170"/>
      <c r="F444" s="170"/>
      <c r="G444" s="170"/>
      <c r="H444" s="170"/>
      <c r="I444" s="171"/>
      <c r="J444" s="171"/>
      <c r="K444" s="172"/>
      <c r="L444" s="172"/>
      <c r="M44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44" s="75" t="str">
        <f ca="1">IF(tbLocacao[[#This Row],[Codigo locação]]="","",IF(AND(tbLocacao[[#This Row],[Data final]]&lt;&gt;"",tbLocacao[[#This Row],[Data final]]&lt;TODAY()),"Encerrado","Vigente"))</f>
        <v/>
      </c>
      <c r="O444" s="173"/>
      <c r="P44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4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44" s="115" t="str">
        <f ca="1">IF(tbLocacao[[#This Row],[Codigo locação]]="","",IFERROR(ROUNDDOWN(IF(tbLocacao[[#This Row],[Data final]]="",Q444,IF(TODAY()&lt;tbLocacao[[#This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44" s="115" t="str">
        <f>IF(tbLocacao[[#This Row],[Codigo locação]]="","",IFERROR(COUNTIF(tbAlugeis[Código locação],tbLocacao[[#This Row],[Codigo locação]])+tbLocacao[[#This Row],[Qtde já pago]],""))</f>
        <v/>
      </c>
      <c r="T444" s="115" t="str">
        <f>IF(tbLocacao[[#This Row],[Codigo locação]]="","",IFERROR(R444-S444,""))</f>
        <v/>
      </c>
      <c r="U444" s="128" t="str">
        <f>IF(tbLocacao[[#This Row],[Veículo]]="","",IF(tbLocacao[[#This Row],[Data final]]&lt;&gt;"","",IFERROR(ROW(),"")))</f>
        <v/>
      </c>
    </row>
    <row r="445" spans="2:21" ht="30" customHeight="1" x14ac:dyDescent="0.25">
      <c r="B445" s="168"/>
      <c r="C445" s="170"/>
      <c r="D445" s="170"/>
      <c r="E445" s="170"/>
      <c r="F445" s="170"/>
      <c r="G445" s="170"/>
      <c r="H445" s="170"/>
      <c r="I445" s="171"/>
      <c r="J445" s="171"/>
      <c r="K445" s="172"/>
      <c r="L445" s="172"/>
      <c r="M44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45" s="75" t="str">
        <f ca="1">IF(tbLocacao[[#This Row],[Codigo locação]]="","",IF(AND(tbLocacao[[#This Row],[Data final]]&lt;&gt;"",tbLocacao[[#This Row],[Data final]]&lt;TODAY()),"Encerrado","Vigente"))</f>
        <v/>
      </c>
      <c r="O445" s="173"/>
      <c r="P44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4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45" s="115" t="str">
        <f ca="1">IF(tbLocacao[[#This Row],[Codigo locação]]="","",IFERROR(ROUNDDOWN(IF(tbLocacao[[#This Row],[Data final]]="",Q445,IF(TODAY()&lt;tbLocacao[[#This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45" s="115" t="str">
        <f>IF(tbLocacao[[#This Row],[Codigo locação]]="","",IFERROR(COUNTIF(tbAlugeis[Código locação],tbLocacao[[#This Row],[Codigo locação]])+tbLocacao[[#This Row],[Qtde já pago]],""))</f>
        <v/>
      </c>
      <c r="T445" s="115" t="str">
        <f>IF(tbLocacao[[#This Row],[Codigo locação]]="","",IFERROR(R445-S445,""))</f>
        <v/>
      </c>
      <c r="U445" s="128" t="str">
        <f>IF(tbLocacao[[#This Row],[Veículo]]="","",IF(tbLocacao[[#This Row],[Data final]]&lt;&gt;"","",IFERROR(ROW(),"")))</f>
        <v/>
      </c>
    </row>
    <row r="446" spans="2:21" ht="30" customHeight="1" x14ac:dyDescent="0.25">
      <c r="B446" s="168"/>
      <c r="C446" s="170"/>
      <c r="D446" s="170"/>
      <c r="E446" s="170"/>
      <c r="F446" s="170"/>
      <c r="G446" s="170"/>
      <c r="H446" s="170"/>
      <c r="I446" s="171"/>
      <c r="J446" s="171"/>
      <c r="K446" s="172"/>
      <c r="L446" s="172"/>
      <c r="M44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46" s="75" t="str">
        <f ca="1">IF(tbLocacao[[#This Row],[Codigo locação]]="","",IF(AND(tbLocacao[[#This Row],[Data final]]&lt;&gt;"",tbLocacao[[#This Row],[Data final]]&lt;TODAY()),"Encerrado","Vigente"))</f>
        <v/>
      </c>
      <c r="O446" s="173"/>
      <c r="P44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4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46" s="115" t="str">
        <f ca="1">IF(tbLocacao[[#This Row],[Codigo locação]]="","",IFERROR(ROUNDDOWN(IF(tbLocacao[[#This Row],[Data final]]="",Q446,IF(TODAY()&lt;tbLocacao[[#This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46" s="115" t="str">
        <f>IF(tbLocacao[[#This Row],[Codigo locação]]="","",IFERROR(COUNTIF(tbAlugeis[Código locação],tbLocacao[[#This Row],[Codigo locação]])+tbLocacao[[#This Row],[Qtde já pago]],""))</f>
        <v/>
      </c>
      <c r="T446" s="115" t="str">
        <f>IF(tbLocacao[[#This Row],[Codigo locação]]="","",IFERROR(R446-S446,""))</f>
        <v/>
      </c>
      <c r="U446" s="128" t="str">
        <f>IF(tbLocacao[[#This Row],[Veículo]]="","",IF(tbLocacao[[#This Row],[Data final]]&lt;&gt;"","",IFERROR(ROW(),"")))</f>
        <v/>
      </c>
    </row>
    <row r="447" spans="2:21" ht="30" customHeight="1" x14ac:dyDescent="0.25">
      <c r="B447" s="168"/>
      <c r="C447" s="170"/>
      <c r="D447" s="170"/>
      <c r="E447" s="170"/>
      <c r="F447" s="170"/>
      <c r="G447" s="170"/>
      <c r="H447" s="170"/>
      <c r="I447" s="171"/>
      <c r="J447" s="171"/>
      <c r="K447" s="172"/>
      <c r="L447" s="172"/>
      <c r="M44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47" s="75" t="str">
        <f ca="1">IF(tbLocacao[[#This Row],[Codigo locação]]="","",IF(AND(tbLocacao[[#This Row],[Data final]]&lt;&gt;"",tbLocacao[[#This Row],[Data final]]&lt;TODAY()),"Encerrado","Vigente"))</f>
        <v/>
      </c>
      <c r="O447" s="173"/>
      <c r="P44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4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47" s="115" t="str">
        <f ca="1">IF(tbLocacao[[#This Row],[Codigo locação]]="","",IFERROR(ROUNDDOWN(IF(tbLocacao[[#This Row],[Data final]]="",Q447,IF(TODAY()&lt;tbLocacao[[#This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47" s="115" t="str">
        <f>IF(tbLocacao[[#This Row],[Codigo locação]]="","",IFERROR(COUNTIF(tbAlugeis[Código locação],tbLocacao[[#This Row],[Codigo locação]])+tbLocacao[[#This Row],[Qtde já pago]],""))</f>
        <v/>
      </c>
      <c r="T447" s="115" t="str">
        <f>IF(tbLocacao[[#This Row],[Codigo locação]]="","",IFERROR(R447-S447,""))</f>
        <v/>
      </c>
      <c r="U447" s="128" t="str">
        <f>IF(tbLocacao[[#This Row],[Veículo]]="","",IF(tbLocacao[[#This Row],[Data final]]&lt;&gt;"","",IFERROR(ROW(),"")))</f>
        <v/>
      </c>
    </row>
    <row r="448" spans="2:21" ht="30" customHeight="1" x14ac:dyDescent="0.25">
      <c r="B448" s="168"/>
      <c r="C448" s="170"/>
      <c r="D448" s="170"/>
      <c r="E448" s="170"/>
      <c r="F448" s="170"/>
      <c r="G448" s="170"/>
      <c r="H448" s="170"/>
      <c r="I448" s="171"/>
      <c r="J448" s="171"/>
      <c r="K448" s="172"/>
      <c r="L448" s="172"/>
      <c r="M44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48" s="75" t="str">
        <f ca="1">IF(tbLocacao[[#This Row],[Codigo locação]]="","",IF(AND(tbLocacao[[#This Row],[Data final]]&lt;&gt;"",tbLocacao[[#This Row],[Data final]]&lt;TODAY()),"Encerrado","Vigente"))</f>
        <v/>
      </c>
      <c r="O448" s="173"/>
      <c r="P44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4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48" s="115" t="str">
        <f ca="1">IF(tbLocacao[[#This Row],[Codigo locação]]="","",IFERROR(ROUNDDOWN(IF(tbLocacao[[#This Row],[Data final]]="",Q448,IF(TODAY()&lt;tbLocacao[[#This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48" s="115" t="str">
        <f>IF(tbLocacao[[#This Row],[Codigo locação]]="","",IFERROR(COUNTIF(tbAlugeis[Código locação],tbLocacao[[#This Row],[Codigo locação]])+tbLocacao[[#This Row],[Qtde já pago]],""))</f>
        <v/>
      </c>
      <c r="T448" s="115" t="str">
        <f>IF(tbLocacao[[#This Row],[Codigo locação]]="","",IFERROR(R448-S448,""))</f>
        <v/>
      </c>
      <c r="U448" s="128" t="str">
        <f>IF(tbLocacao[[#This Row],[Veículo]]="","",IF(tbLocacao[[#This Row],[Data final]]&lt;&gt;"","",IFERROR(ROW(),"")))</f>
        <v/>
      </c>
    </row>
    <row r="449" spans="2:21" ht="30" customHeight="1" x14ac:dyDescent="0.25">
      <c r="B449" s="168"/>
      <c r="C449" s="170"/>
      <c r="D449" s="170"/>
      <c r="E449" s="170"/>
      <c r="F449" s="170"/>
      <c r="G449" s="170"/>
      <c r="H449" s="170"/>
      <c r="I449" s="171"/>
      <c r="J449" s="171"/>
      <c r="K449" s="172"/>
      <c r="L449" s="172"/>
      <c r="M44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49" s="75" t="str">
        <f ca="1">IF(tbLocacao[[#This Row],[Codigo locação]]="","",IF(AND(tbLocacao[[#This Row],[Data final]]&lt;&gt;"",tbLocacao[[#This Row],[Data final]]&lt;TODAY()),"Encerrado","Vigente"))</f>
        <v/>
      </c>
      <c r="O449" s="173"/>
      <c r="P44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4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49" s="115" t="str">
        <f ca="1">IF(tbLocacao[[#This Row],[Codigo locação]]="","",IFERROR(ROUNDDOWN(IF(tbLocacao[[#This Row],[Data final]]="",Q449,IF(TODAY()&lt;tbLocacao[[#This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49" s="115" t="str">
        <f>IF(tbLocacao[[#This Row],[Codigo locação]]="","",IFERROR(COUNTIF(tbAlugeis[Código locação],tbLocacao[[#This Row],[Codigo locação]])+tbLocacao[[#This Row],[Qtde já pago]],""))</f>
        <v/>
      </c>
      <c r="T449" s="115" t="str">
        <f>IF(tbLocacao[[#This Row],[Codigo locação]]="","",IFERROR(R449-S449,""))</f>
        <v/>
      </c>
      <c r="U449" s="128" t="str">
        <f>IF(tbLocacao[[#This Row],[Veículo]]="","",IF(tbLocacao[[#This Row],[Data final]]&lt;&gt;"","",IFERROR(ROW(),"")))</f>
        <v/>
      </c>
    </row>
    <row r="450" spans="2:21" ht="30" customHeight="1" x14ac:dyDescent="0.25">
      <c r="B450" s="168"/>
      <c r="C450" s="170"/>
      <c r="D450" s="170"/>
      <c r="E450" s="170"/>
      <c r="F450" s="170"/>
      <c r="G450" s="170"/>
      <c r="H450" s="170"/>
      <c r="I450" s="171"/>
      <c r="J450" s="171"/>
      <c r="K450" s="172"/>
      <c r="L450" s="172"/>
      <c r="M45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50" s="75" t="str">
        <f ca="1">IF(tbLocacao[[#This Row],[Codigo locação]]="","",IF(AND(tbLocacao[[#This Row],[Data final]]&lt;&gt;"",tbLocacao[[#This Row],[Data final]]&lt;TODAY()),"Encerrado","Vigente"))</f>
        <v/>
      </c>
      <c r="O450" s="173"/>
      <c r="P45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5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50" s="115" t="str">
        <f ca="1">IF(tbLocacao[[#This Row],[Codigo locação]]="","",IFERROR(ROUNDDOWN(IF(tbLocacao[[#This Row],[Data final]]="",Q450,IF(TODAY()&lt;tbLocacao[[#This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50" s="115" t="str">
        <f>IF(tbLocacao[[#This Row],[Codigo locação]]="","",IFERROR(COUNTIF(tbAlugeis[Código locação],tbLocacao[[#This Row],[Codigo locação]])+tbLocacao[[#This Row],[Qtde já pago]],""))</f>
        <v/>
      </c>
      <c r="T450" s="115" t="str">
        <f>IF(tbLocacao[[#This Row],[Codigo locação]]="","",IFERROR(R450-S450,""))</f>
        <v/>
      </c>
      <c r="U450" s="128" t="str">
        <f>IF(tbLocacao[[#This Row],[Veículo]]="","",IF(tbLocacao[[#This Row],[Data final]]&lt;&gt;"","",IFERROR(ROW(),"")))</f>
        <v/>
      </c>
    </row>
    <row r="451" spans="2:21" ht="30" customHeight="1" x14ac:dyDescent="0.25">
      <c r="B451" s="168"/>
      <c r="C451" s="170"/>
      <c r="D451" s="170"/>
      <c r="E451" s="170"/>
      <c r="F451" s="170"/>
      <c r="G451" s="170"/>
      <c r="H451" s="170"/>
      <c r="I451" s="171"/>
      <c r="J451" s="171"/>
      <c r="K451" s="172"/>
      <c r="L451" s="172"/>
      <c r="M45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51" s="75" t="str">
        <f ca="1">IF(tbLocacao[[#This Row],[Codigo locação]]="","",IF(AND(tbLocacao[[#This Row],[Data final]]&lt;&gt;"",tbLocacao[[#This Row],[Data final]]&lt;TODAY()),"Encerrado","Vigente"))</f>
        <v/>
      </c>
      <c r="O451" s="173"/>
      <c r="P45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5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51" s="115" t="str">
        <f ca="1">IF(tbLocacao[[#This Row],[Codigo locação]]="","",IFERROR(ROUNDDOWN(IF(tbLocacao[[#This Row],[Data final]]="",Q451,IF(TODAY()&lt;tbLocacao[[#This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51" s="115" t="str">
        <f>IF(tbLocacao[[#This Row],[Codigo locação]]="","",IFERROR(COUNTIF(tbAlugeis[Código locação],tbLocacao[[#This Row],[Codigo locação]])+tbLocacao[[#This Row],[Qtde já pago]],""))</f>
        <v/>
      </c>
      <c r="T451" s="115" t="str">
        <f>IF(tbLocacao[[#This Row],[Codigo locação]]="","",IFERROR(R451-S451,""))</f>
        <v/>
      </c>
      <c r="U451" s="128" t="str">
        <f>IF(tbLocacao[[#This Row],[Veículo]]="","",IF(tbLocacao[[#This Row],[Data final]]&lt;&gt;"","",IFERROR(ROW(),"")))</f>
        <v/>
      </c>
    </row>
    <row r="452" spans="2:21" ht="30" customHeight="1" x14ac:dyDescent="0.25">
      <c r="B452" s="168"/>
      <c r="C452" s="170"/>
      <c r="D452" s="170"/>
      <c r="E452" s="170"/>
      <c r="F452" s="170"/>
      <c r="G452" s="170"/>
      <c r="H452" s="170"/>
      <c r="I452" s="171"/>
      <c r="J452" s="171"/>
      <c r="K452" s="172"/>
      <c r="L452" s="172"/>
      <c r="M45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52" s="75" t="str">
        <f ca="1">IF(tbLocacao[[#This Row],[Codigo locação]]="","",IF(AND(tbLocacao[[#This Row],[Data final]]&lt;&gt;"",tbLocacao[[#This Row],[Data final]]&lt;TODAY()),"Encerrado","Vigente"))</f>
        <v/>
      </c>
      <c r="O452" s="173"/>
      <c r="P45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5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52" s="115" t="str">
        <f ca="1">IF(tbLocacao[[#This Row],[Codigo locação]]="","",IFERROR(ROUNDDOWN(IF(tbLocacao[[#This Row],[Data final]]="",Q452,IF(TODAY()&lt;tbLocacao[[#This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52" s="115" t="str">
        <f>IF(tbLocacao[[#This Row],[Codigo locação]]="","",IFERROR(COUNTIF(tbAlugeis[Código locação],tbLocacao[[#This Row],[Codigo locação]])+tbLocacao[[#This Row],[Qtde já pago]],""))</f>
        <v/>
      </c>
      <c r="T452" s="115" t="str">
        <f>IF(tbLocacao[[#This Row],[Codigo locação]]="","",IFERROR(R452-S452,""))</f>
        <v/>
      </c>
      <c r="U452" s="128" t="str">
        <f>IF(tbLocacao[[#This Row],[Veículo]]="","",IF(tbLocacao[[#This Row],[Data final]]&lt;&gt;"","",IFERROR(ROW(),"")))</f>
        <v/>
      </c>
    </row>
    <row r="453" spans="2:21" ht="30" customHeight="1" x14ac:dyDescent="0.25">
      <c r="B453" s="168"/>
      <c r="C453" s="170"/>
      <c r="D453" s="170"/>
      <c r="E453" s="170"/>
      <c r="F453" s="170"/>
      <c r="G453" s="170"/>
      <c r="H453" s="170"/>
      <c r="I453" s="171"/>
      <c r="J453" s="171"/>
      <c r="K453" s="172"/>
      <c r="L453" s="172"/>
      <c r="M45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53" s="75" t="str">
        <f ca="1">IF(tbLocacao[[#This Row],[Codigo locação]]="","",IF(AND(tbLocacao[[#This Row],[Data final]]&lt;&gt;"",tbLocacao[[#This Row],[Data final]]&lt;TODAY()),"Encerrado","Vigente"))</f>
        <v/>
      </c>
      <c r="O453" s="173"/>
      <c r="P45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5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53" s="115" t="str">
        <f ca="1">IF(tbLocacao[[#This Row],[Codigo locação]]="","",IFERROR(ROUNDDOWN(IF(tbLocacao[[#This Row],[Data final]]="",Q453,IF(TODAY()&lt;tbLocacao[[#This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53" s="115" t="str">
        <f>IF(tbLocacao[[#This Row],[Codigo locação]]="","",IFERROR(COUNTIF(tbAlugeis[Código locação],tbLocacao[[#This Row],[Codigo locação]])+tbLocacao[[#This Row],[Qtde já pago]],""))</f>
        <v/>
      </c>
      <c r="T453" s="115" t="str">
        <f>IF(tbLocacao[[#This Row],[Codigo locação]]="","",IFERROR(R453-S453,""))</f>
        <v/>
      </c>
      <c r="U453" s="128" t="str">
        <f>IF(tbLocacao[[#This Row],[Veículo]]="","",IF(tbLocacao[[#This Row],[Data final]]&lt;&gt;"","",IFERROR(ROW(),"")))</f>
        <v/>
      </c>
    </row>
    <row r="454" spans="2:21" ht="30" customHeight="1" x14ac:dyDescent="0.25">
      <c r="B454" s="168"/>
      <c r="C454" s="170"/>
      <c r="D454" s="170"/>
      <c r="E454" s="170"/>
      <c r="F454" s="170"/>
      <c r="G454" s="170"/>
      <c r="H454" s="170"/>
      <c r="I454" s="171"/>
      <c r="J454" s="171"/>
      <c r="K454" s="172"/>
      <c r="L454" s="172"/>
      <c r="M45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54" s="75" t="str">
        <f ca="1">IF(tbLocacao[[#This Row],[Codigo locação]]="","",IF(AND(tbLocacao[[#This Row],[Data final]]&lt;&gt;"",tbLocacao[[#This Row],[Data final]]&lt;TODAY()),"Encerrado","Vigente"))</f>
        <v/>
      </c>
      <c r="O454" s="173"/>
      <c r="P45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5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54" s="115" t="str">
        <f ca="1">IF(tbLocacao[[#This Row],[Codigo locação]]="","",IFERROR(ROUNDDOWN(IF(tbLocacao[[#This Row],[Data final]]="",Q454,IF(TODAY()&lt;tbLocacao[[#This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54" s="115" t="str">
        <f>IF(tbLocacao[[#This Row],[Codigo locação]]="","",IFERROR(COUNTIF(tbAlugeis[Código locação],tbLocacao[[#This Row],[Codigo locação]])+tbLocacao[[#This Row],[Qtde já pago]],""))</f>
        <v/>
      </c>
      <c r="T454" s="115" t="str">
        <f>IF(tbLocacao[[#This Row],[Codigo locação]]="","",IFERROR(R454-S454,""))</f>
        <v/>
      </c>
      <c r="U454" s="128" t="str">
        <f>IF(tbLocacao[[#This Row],[Veículo]]="","",IF(tbLocacao[[#This Row],[Data final]]&lt;&gt;"","",IFERROR(ROW(),"")))</f>
        <v/>
      </c>
    </row>
    <row r="455" spans="2:21" ht="30" customHeight="1" x14ac:dyDescent="0.25">
      <c r="B455" s="168"/>
      <c r="C455" s="170"/>
      <c r="D455" s="170"/>
      <c r="E455" s="170"/>
      <c r="F455" s="170"/>
      <c r="G455" s="170"/>
      <c r="H455" s="170"/>
      <c r="I455" s="171"/>
      <c r="J455" s="171"/>
      <c r="K455" s="172"/>
      <c r="L455" s="172"/>
      <c r="M45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55" s="75" t="str">
        <f ca="1">IF(tbLocacao[[#This Row],[Codigo locação]]="","",IF(AND(tbLocacao[[#This Row],[Data final]]&lt;&gt;"",tbLocacao[[#This Row],[Data final]]&lt;TODAY()),"Encerrado","Vigente"))</f>
        <v/>
      </c>
      <c r="O455" s="173"/>
      <c r="P45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5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55" s="115" t="str">
        <f ca="1">IF(tbLocacao[[#This Row],[Codigo locação]]="","",IFERROR(ROUNDDOWN(IF(tbLocacao[[#This Row],[Data final]]="",Q455,IF(TODAY()&lt;tbLocacao[[#This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55" s="115" t="str">
        <f>IF(tbLocacao[[#This Row],[Codigo locação]]="","",IFERROR(COUNTIF(tbAlugeis[Código locação],tbLocacao[[#This Row],[Codigo locação]])+tbLocacao[[#This Row],[Qtde já pago]],""))</f>
        <v/>
      </c>
      <c r="T455" s="115" t="str">
        <f>IF(tbLocacao[[#This Row],[Codigo locação]]="","",IFERROR(R455-S455,""))</f>
        <v/>
      </c>
      <c r="U455" s="128" t="str">
        <f>IF(tbLocacao[[#This Row],[Veículo]]="","",IF(tbLocacao[[#This Row],[Data final]]&lt;&gt;"","",IFERROR(ROW(),"")))</f>
        <v/>
      </c>
    </row>
    <row r="456" spans="2:21" ht="30" customHeight="1" x14ac:dyDescent="0.25">
      <c r="B456" s="168"/>
      <c r="C456" s="170"/>
      <c r="D456" s="170"/>
      <c r="E456" s="170"/>
      <c r="F456" s="170"/>
      <c r="G456" s="170"/>
      <c r="H456" s="170"/>
      <c r="I456" s="171"/>
      <c r="J456" s="171"/>
      <c r="K456" s="172"/>
      <c r="L456" s="172"/>
      <c r="M45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56" s="75" t="str">
        <f ca="1">IF(tbLocacao[[#This Row],[Codigo locação]]="","",IF(AND(tbLocacao[[#This Row],[Data final]]&lt;&gt;"",tbLocacao[[#This Row],[Data final]]&lt;TODAY()),"Encerrado","Vigente"))</f>
        <v/>
      </c>
      <c r="O456" s="173"/>
      <c r="P45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5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56" s="115" t="str">
        <f ca="1">IF(tbLocacao[[#This Row],[Codigo locação]]="","",IFERROR(ROUNDDOWN(IF(tbLocacao[[#This Row],[Data final]]="",Q456,IF(TODAY()&lt;tbLocacao[[#This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56" s="115" t="str">
        <f>IF(tbLocacao[[#This Row],[Codigo locação]]="","",IFERROR(COUNTIF(tbAlugeis[Código locação],tbLocacao[[#This Row],[Codigo locação]])+tbLocacao[[#This Row],[Qtde já pago]],""))</f>
        <v/>
      </c>
      <c r="T456" s="115" t="str">
        <f>IF(tbLocacao[[#This Row],[Codigo locação]]="","",IFERROR(R456-S456,""))</f>
        <v/>
      </c>
      <c r="U456" s="128" t="str">
        <f>IF(tbLocacao[[#This Row],[Veículo]]="","",IF(tbLocacao[[#This Row],[Data final]]&lt;&gt;"","",IFERROR(ROW(),"")))</f>
        <v/>
      </c>
    </row>
    <row r="457" spans="2:21" ht="30" customHeight="1" x14ac:dyDescent="0.25">
      <c r="B457" s="168"/>
      <c r="C457" s="170"/>
      <c r="D457" s="170"/>
      <c r="E457" s="170"/>
      <c r="F457" s="170"/>
      <c r="G457" s="170"/>
      <c r="H457" s="170"/>
      <c r="I457" s="171"/>
      <c r="J457" s="171"/>
      <c r="K457" s="172"/>
      <c r="L457" s="172"/>
      <c r="M45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57" s="75" t="str">
        <f ca="1">IF(tbLocacao[[#This Row],[Codigo locação]]="","",IF(AND(tbLocacao[[#This Row],[Data final]]&lt;&gt;"",tbLocacao[[#This Row],[Data final]]&lt;TODAY()),"Encerrado","Vigente"))</f>
        <v/>
      </c>
      <c r="O457" s="173"/>
      <c r="P45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5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57" s="115" t="str">
        <f ca="1">IF(tbLocacao[[#This Row],[Codigo locação]]="","",IFERROR(ROUNDDOWN(IF(tbLocacao[[#This Row],[Data final]]="",Q457,IF(TODAY()&lt;tbLocacao[[#This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57" s="115" t="str">
        <f>IF(tbLocacao[[#This Row],[Codigo locação]]="","",IFERROR(COUNTIF(tbAlugeis[Código locação],tbLocacao[[#This Row],[Codigo locação]])+tbLocacao[[#This Row],[Qtde já pago]],""))</f>
        <v/>
      </c>
      <c r="T457" s="115" t="str">
        <f>IF(tbLocacao[[#This Row],[Codigo locação]]="","",IFERROR(R457-S457,""))</f>
        <v/>
      </c>
      <c r="U457" s="128" t="str">
        <f>IF(tbLocacao[[#This Row],[Veículo]]="","",IF(tbLocacao[[#This Row],[Data final]]&lt;&gt;"","",IFERROR(ROW(),"")))</f>
        <v/>
      </c>
    </row>
    <row r="458" spans="2:21" ht="30" customHeight="1" x14ac:dyDescent="0.25">
      <c r="B458" s="168"/>
      <c r="C458" s="170"/>
      <c r="D458" s="170"/>
      <c r="E458" s="170"/>
      <c r="F458" s="170"/>
      <c r="G458" s="170"/>
      <c r="H458" s="170"/>
      <c r="I458" s="171"/>
      <c r="J458" s="171"/>
      <c r="K458" s="172"/>
      <c r="L458" s="172"/>
      <c r="M45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58" s="75" t="str">
        <f ca="1">IF(tbLocacao[[#This Row],[Codigo locação]]="","",IF(AND(tbLocacao[[#This Row],[Data final]]&lt;&gt;"",tbLocacao[[#This Row],[Data final]]&lt;TODAY()),"Encerrado","Vigente"))</f>
        <v/>
      </c>
      <c r="O458" s="173"/>
      <c r="P45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5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58" s="115" t="str">
        <f ca="1">IF(tbLocacao[[#This Row],[Codigo locação]]="","",IFERROR(ROUNDDOWN(IF(tbLocacao[[#This Row],[Data final]]="",Q458,IF(TODAY()&lt;tbLocacao[[#This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58" s="115" t="str">
        <f>IF(tbLocacao[[#This Row],[Codigo locação]]="","",IFERROR(COUNTIF(tbAlugeis[Código locação],tbLocacao[[#This Row],[Codigo locação]])+tbLocacao[[#This Row],[Qtde já pago]],""))</f>
        <v/>
      </c>
      <c r="T458" s="115" t="str">
        <f>IF(tbLocacao[[#This Row],[Codigo locação]]="","",IFERROR(R458-S458,""))</f>
        <v/>
      </c>
      <c r="U458" s="128" t="str">
        <f>IF(tbLocacao[[#This Row],[Veículo]]="","",IF(tbLocacao[[#This Row],[Data final]]&lt;&gt;"","",IFERROR(ROW(),"")))</f>
        <v/>
      </c>
    </row>
    <row r="459" spans="2:21" ht="30" customHeight="1" x14ac:dyDescent="0.25">
      <c r="B459" s="168"/>
      <c r="C459" s="170"/>
      <c r="D459" s="170"/>
      <c r="E459" s="170"/>
      <c r="F459" s="170"/>
      <c r="G459" s="170"/>
      <c r="H459" s="170"/>
      <c r="I459" s="171"/>
      <c r="J459" s="171"/>
      <c r="K459" s="172"/>
      <c r="L459" s="172"/>
      <c r="M45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59" s="75" t="str">
        <f ca="1">IF(tbLocacao[[#This Row],[Codigo locação]]="","",IF(AND(tbLocacao[[#This Row],[Data final]]&lt;&gt;"",tbLocacao[[#This Row],[Data final]]&lt;TODAY()),"Encerrado","Vigente"))</f>
        <v/>
      </c>
      <c r="O459" s="173"/>
      <c r="P45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5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59" s="115" t="str">
        <f ca="1">IF(tbLocacao[[#This Row],[Codigo locação]]="","",IFERROR(ROUNDDOWN(IF(tbLocacao[[#This Row],[Data final]]="",Q459,IF(TODAY()&lt;tbLocacao[[#This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59" s="115" t="str">
        <f>IF(tbLocacao[[#This Row],[Codigo locação]]="","",IFERROR(COUNTIF(tbAlugeis[Código locação],tbLocacao[[#This Row],[Codigo locação]])+tbLocacao[[#This Row],[Qtde já pago]],""))</f>
        <v/>
      </c>
      <c r="T459" s="115" t="str">
        <f>IF(tbLocacao[[#This Row],[Codigo locação]]="","",IFERROR(R459-S459,""))</f>
        <v/>
      </c>
      <c r="U459" s="128" t="str">
        <f>IF(tbLocacao[[#This Row],[Veículo]]="","",IF(tbLocacao[[#This Row],[Data final]]&lt;&gt;"","",IFERROR(ROW(),"")))</f>
        <v/>
      </c>
    </row>
    <row r="460" spans="2:21" ht="30" customHeight="1" x14ac:dyDescent="0.25">
      <c r="B460" s="168"/>
      <c r="C460" s="170"/>
      <c r="D460" s="170"/>
      <c r="E460" s="170"/>
      <c r="F460" s="170"/>
      <c r="G460" s="170"/>
      <c r="H460" s="170"/>
      <c r="I460" s="171"/>
      <c r="J460" s="171"/>
      <c r="K460" s="172"/>
      <c r="L460" s="172"/>
      <c r="M46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60" s="75" t="str">
        <f ca="1">IF(tbLocacao[[#This Row],[Codigo locação]]="","",IF(AND(tbLocacao[[#This Row],[Data final]]&lt;&gt;"",tbLocacao[[#This Row],[Data final]]&lt;TODAY()),"Encerrado","Vigente"))</f>
        <v/>
      </c>
      <c r="O460" s="173"/>
      <c r="P46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6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60" s="115" t="str">
        <f ca="1">IF(tbLocacao[[#This Row],[Codigo locação]]="","",IFERROR(ROUNDDOWN(IF(tbLocacao[[#This Row],[Data final]]="",Q460,IF(TODAY()&lt;tbLocacao[[#This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60" s="115" t="str">
        <f>IF(tbLocacao[[#This Row],[Codigo locação]]="","",IFERROR(COUNTIF(tbAlugeis[Código locação],tbLocacao[[#This Row],[Codigo locação]])+tbLocacao[[#This Row],[Qtde já pago]],""))</f>
        <v/>
      </c>
      <c r="T460" s="115" t="str">
        <f>IF(tbLocacao[[#This Row],[Codigo locação]]="","",IFERROR(R460-S460,""))</f>
        <v/>
      </c>
      <c r="U460" s="128" t="str">
        <f>IF(tbLocacao[[#This Row],[Veículo]]="","",IF(tbLocacao[[#This Row],[Data final]]&lt;&gt;"","",IFERROR(ROW(),"")))</f>
        <v/>
      </c>
    </row>
    <row r="461" spans="2:21" ht="30" customHeight="1" x14ac:dyDescent="0.25">
      <c r="B461" s="168"/>
      <c r="C461" s="170"/>
      <c r="D461" s="170"/>
      <c r="E461" s="170"/>
      <c r="F461" s="170"/>
      <c r="G461" s="170"/>
      <c r="H461" s="170"/>
      <c r="I461" s="171"/>
      <c r="J461" s="171"/>
      <c r="K461" s="172"/>
      <c r="L461" s="172"/>
      <c r="M46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61" s="75" t="str">
        <f ca="1">IF(tbLocacao[[#This Row],[Codigo locação]]="","",IF(AND(tbLocacao[[#This Row],[Data final]]&lt;&gt;"",tbLocacao[[#This Row],[Data final]]&lt;TODAY()),"Encerrado","Vigente"))</f>
        <v/>
      </c>
      <c r="O461" s="173"/>
      <c r="P46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6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61" s="115" t="str">
        <f ca="1">IF(tbLocacao[[#This Row],[Codigo locação]]="","",IFERROR(ROUNDDOWN(IF(tbLocacao[[#This Row],[Data final]]="",Q461,IF(TODAY()&lt;tbLocacao[[#This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61" s="115" t="str">
        <f>IF(tbLocacao[[#This Row],[Codigo locação]]="","",IFERROR(COUNTIF(tbAlugeis[Código locação],tbLocacao[[#This Row],[Codigo locação]])+tbLocacao[[#This Row],[Qtde já pago]],""))</f>
        <v/>
      </c>
      <c r="T461" s="115" t="str">
        <f>IF(tbLocacao[[#This Row],[Codigo locação]]="","",IFERROR(R461-S461,""))</f>
        <v/>
      </c>
      <c r="U461" s="128" t="str">
        <f>IF(tbLocacao[[#This Row],[Veículo]]="","",IF(tbLocacao[[#This Row],[Data final]]&lt;&gt;"","",IFERROR(ROW(),"")))</f>
        <v/>
      </c>
    </row>
    <row r="462" spans="2:21" ht="30" customHeight="1" x14ac:dyDescent="0.25">
      <c r="B462" s="168"/>
      <c r="C462" s="170"/>
      <c r="D462" s="170"/>
      <c r="E462" s="170"/>
      <c r="F462" s="170"/>
      <c r="G462" s="170"/>
      <c r="H462" s="170"/>
      <c r="I462" s="171"/>
      <c r="J462" s="171"/>
      <c r="K462" s="172"/>
      <c r="L462" s="172"/>
      <c r="M46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62" s="75" t="str">
        <f ca="1">IF(tbLocacao[[#This Row],[Codigo locação]]="","",IF(AND(tbLocacao[[#This Row],[Data final]]&lt;&gt;"",tbLocacao[[#This Row],[Data final]]&lt;TODAY()),"Encerrado","Vigente"))</f>
        <v/>
      </c>
      <c r="O462" s="173"/>
      <c r="P46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6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62" s="115" t="str">
        <f ca="1">IF(tbLocacao[[#This Row],[Codigo locação]]="","",IFERROR(ROUNDDOWN(IF(tbLocacao[[#This Row],[Data final]]="",Q462,IF(TODAY()&lt;tbLocacao[[#This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62" s="115" t="str">
        <f>IF(tbLocacao[[#This Row],[Codigo locação]]="","",IFERROR(COUNTIF(tbAlugeis[Código locação],tbLocacao[[#This Row],[Codigo locação]])+tbLocacao[[#This Row],[Qtde já pago]],""))</f>
        <v/>
      </c>
      <c r="T462" s="115" t="str">
        <f>IF(tbLocacao[[#This Row],[Codigo locação]]="","",IFERROR(R462-S462,""))</f>
        <v/>
      </c>
      <c r="U462" s="128" t="str">
        <f>IF(tbLocacao[[#This Row],[Veículo]]="","",IF(tbLocacao[[#This Row],[Data final]]&lt;&gt;"","",IFERROR(ROW(),"")))</f>
        <v/>
      </c>
    </row>
    <row r="463" spans="2:21" ht="30" customHeight="1" x14ac:dyDescent="0.25">
      <c r="B463" s="168"/>
      <c r="C463" s="170"/>
      <c r="D463" s="170"/>
      <c r="E463" s="170"/>
      <c r="F463" s="170"/>
      <c r="G463" s="170"/>
      <c r="H463" s="170"/>
      <c r="I463" s="171"/>
      <c r="J463" s="171"/>
      <c r="K463" s="172"/>
      <c r="L463" s="172"/>
      <c r="M46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63" s="75" t="str">
        <f ca="1">IF(tbLocacao[[#This Row],[Codigo locação]]="","",IF(AND(tbLocacao[[#This Row],[Data final]]&lt;&gt;"",tbLocacao[[#This Row],[Data final]]&lt;TODAY()),"Encerrado","Vigente"))</f>
        <v/>
      </c>
      <c r="O463" s="173"/>
      <c r="P46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6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63" s="115" t="str">
        <f ca="1">IF(tbLocacao[[#This Row],[Codigo locação]]="","",IFERROR(ROUNDDOWN(IF(tbLocacao[[#This Row],[Data final]]="",Q463,IF(TODAY()&lt;tbLocacao[[#This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63" s="115" t="str">
        <f>IF(tbLocacao[[#This Row],[Codigo locação]]="","",IFERROR(COUNTIF(tbAlugeis[Código locação],tbLocacao[[#This Row],[Codigo locação]])+tbLocacao[[#This Row],[Qtde já pago]],""))</f>
        <v/>
      </c>
      <c r="T463" s="115" t="str">
        <f>IF(tbLocacao[[#This Row],[Codigo locação]]="","",IFERROR(R463-S463,""))</f>
        <v/>
      </c>
      <c r="U463" s="128" t="str">
        <f>IF(tbLocacao[[#This Row],[Veículo]]="","",IF(tbLocacao[[#This Row],[Data final]]&lt;&gt;"","",IFERROR(ROW(),"")))</f>
        <v/>
      </c>
    </row>
    <row r="464" spans="2:21" ht="30" customHeight="1" x14ac:dyDescent="0.25">
      <c r="B464" s="168"/>
      <c r="C464" s="170"/>
      <c r="D464" s="170"/>
      <c r="E464" s="170"/>
      <c r="F464" s="170"/>
      <c r="G464" s="170"/>
      <c r="H464" s="170"/>
      <c r="I464" s="171"/>
      <c r="J464" s="171"/>
      <c r="K464" s="172"/>
      <c r="L464" s="172"/>
      <c r="M46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64" s="75" t="str">
        <f ca="1">IF(tbLocacao[[#This Row],[Codigo locação]]="","",IF(AND(tbLocacao[[#This Row],[Data final]]&lt;&gt;"",tbLocacao[[#This Row],[Data final]]&lt;TODAY()),"Encerrado","Vigente"))</f>
        <v/>
      </c>
      <c r="O464" s="173"/>
      <c r="P46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6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64" s="115" t="str">
        <f ca="1">IF(tbLocacao[[#This Row],[Codigo locação]]="","",IFERROR(ROUNDDOWN(IF(tbLocacao[[#This Row],[Data final]]="",Q464,IF(TODAY()&lt;tbLocacao[[#This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64" s="115" t="str">
        <f>IF(tbLocacao[[#This Row],[Codigo locação]]="","",IFERROR(COUNTIF(tbAlugeis[Código locação],tbLocacao[[#This Row],[Codigo locação]])+tbLocacao[[#This Row],[Qtde já pago]],""))</f>
        <v/>
      </c>
      <c r="T464" s="115" t="str">
        <f>IF(tbLocacao[[#This Row],[Codigo locação]]="","",IFERROR(R464-S464,""))</f>
        <v/>
      </c>
      <c r="U464" s="128" t="str">
        <f>IF(tbLocacao[[#This Row],[Veículo]]="","",IF(tbLocacao[[#This Row],[Data final]]&lt;&gt;"","",IFERROR(ROW(),"")))</f>
        <v/>
      </c>
    </row>
    <row r="465" spans="2:21" ht="30" customHeight="1" x14ac:dyDescent="0.25">
      <c r="B465" s="168"/>
      <c r="C465" s="170"/>
      <c r="D465" s="170"/>
      <c r="E465" s="170"/>
      <c r="F465" s="170"/>
      <c r="G465" s="170"/>
      <c r="H465" s="170"/>
      <c r="I465" s="171"/>
      <c r="J465" s="171"/>
      <c r="K465" s="172"/>
      <c r="L465" s="172"/>
      <c r="M46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65" s="75" t="str">
        <f ca="1">IF(tbLocacao[[#This Row],[Codigo locação]]="","",IF(AND(tbLocacao[[#This Row],[Data final]]&lt;&gt;"",tbLocacao[[#This Row],[Data final]]&lt;TODAY()),"Encerrado","Vigente"))</f>
        <v/>
      </c>
      <c r="O465" s="173"/>
      <c r="P46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6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65" s="115" t="str">
        <f ca="1">IF(tbLocacao[[#This Row],[Codigo locação]]="","",IFERROR(ROUNDDOWN(IF(tbLocacao[[#This Row],[Data final]]="",Q465,IF(TODAY()&lt;tbLocacao[[#This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65" s="115" t="str">
        <f>IF(tbLocacao[[#This Row],[Codigo locação]]="","",IFERROR(COUNTIF(tbAlugeis[Código locação],tbLocacao[[#This Row],[Codigo locação]])+tbLocacao[[#This Row],[Qtde já pago]],""))</f>
        <v/>
      </c>
      <c r="T465" s="115" t="str">
        <f>IF(tbLocacao[[#This Row],[Codigo locação]]="","",IFERROR(R465-S465,""))</f>
        <v/>
      </c>
      <c r="U465" s="128" t="str">
        <f>IF(tbLocacao[[#This Row],[Veículo]]="","",IF(tbLocacao[[#This Row],[Data final]]&lt;&gt;"","",IFERROR(ROW(),"")))</f>
        <v/>
      </c>
    </row>
    <row r="466" spans="2:21" ht="30" customHeight="1" x14ac:dyDescent="0.25">
      <c r="B466" s="168"/>
      <c r="C466" s="170"/>
      <c r="D466" s="170"/>
      <c r="E466" s="170"/>
      <c r="F466" s="170"/>
      <c r="G466" s="170"/>
      <c r="H466" s="170"/>
      <c r="I466" s="171"/>
      <c r="J466" s="171"/>
      <c r="K466" s="172"/>
      <c r="L466" s="172"/>
      <c r="M46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66" s="75" t="str">
        <f ca="1">IF(tbLocacao[[#This Row],[Codigo locação]]="","",IF(AND(tbLocacao[[#This Row],[Data final]]&lt;&gt;"",tbLocacao[[#This Row],[Data final]]&lt;TODAY()),"Encerrado","Vigente"))</f>
        <v/>
      </c>
      <c r="O466" s="173"/>
      <c r="P46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6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66" s="115" t="str">
        <f ca="1">IF(tbLocacao[[#This Row],[Codigo locação]]="","",IFERROR(ROUNDDOWN(IF(tbLocacao[[#This Row],[Data final]]="",Q466,IF(TODAY()&lt;tbLocacao[[#This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66" s="115" t="str">
        <f>IF(tbLocacao[[#This Row],[Codigo locação]]="","",IFERROR(COUNTIF(tbAlugeis[Código locação],tbLocacao[[#This Row],[Codigo locação]])+tbLocacao[[#This Row],[Qtde já pago]],""))</f>
        <v/>
      </c>
      <c r="T466" s="115" t="str">
        <f>IF(tbLocacao[[#This Row],[Codigo locação]]="","",IFERROR(R466-S466,""))</f>
        <v/>
      </c>
      <c r="U466" s="128" t="str">
        <f>IF(tbLocacao[[#This Row],[Veículo]]="","",IF(tbLocacao[[#This Row],[Data final]]&lt;&gt;"","",IFERROR(ROW(),"")))</f>
        <v/>
      </c>
    </row>
    <row r="467" spans="2:21" ht="30" customHeight="1" x14ac:dyDescent="0.25">
      <c r="B467" s="168"/>
      <c r="C467" s="170"/>
      <c r="D467" s="170"/>
      <c r="E467" s="170"/>
      <c r="F467" s="170"/>
      <c r="G467" s="170"/>
      <c r="H467" s="170"/>
      <c r="I467" s="171"/>
      <c r="J467" s="171"/>
      <c r="K467" s="172"/>
      <c r="L467" s="172"/>
      <c r="M46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67" s="75" t="str">
        <f ca="1">IF(tbLocacao[[#This Row],[Codigo locação]]="","",IF(AND(tbLocacao[[#This Row],[Data final]]&lt;&gt;"",tbLocacao[[#This Row],[Data final]]&lt;TODAY()),"Encerrado","Vigente"))</f>
        <v/>
      </c>
      <c r="O467" s="173"/>
      <c r="P46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6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67" s="115" t="str">
        <f ca="1">IF(tbLocacao[[#This Row],[Codigo locação]]="","",IFERROR(ROUNDDOWN(IF(tbLocacao[[#This Row],[Data final]]="",Q467,IF(TODAY()&lt;tbLocacao[[#This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67" s="115" t="str">
        <f>IF(tbLocacao[[#This Row],[Codigo locação]]="","",IFERROR(COUNTIF(tbAlugeis[Código locação],tbLocacao[[#This Row],[Codigo locação]])+tbLocacao[[#This Row],[Qtde já pago]],""))</f>
        <v/>
      </c>
      <c r="T467" s="115" t="str">
        <f>IF(tbLocacao[[#This Row],[Codigo locação]]="","",IFERROR(R467-S467,""))</f>
        <v/>
      </c>
      <c r="U467" s="128" t="str">
        <f>IF(tbLocacao[[#This Row],[Veículo]]="","",IF(tbLocacao[[#This Row],[Data final]]&lt;&gt;"","",IFERROR(ROW(),"")))</f>
        <v/>
      </c>
    </row>
    <row r="468" spans="2:21" ht="30" customHeight="1" x14ac:dyDescent="0.25">
      <c r="B468" s="168"/>
      <c r="C468" s="170"/>
      <c r="D468" s="170"/>
      <c r="E468" s="170"/>
      <c r="F468" s="170"/>
      <c r="G468" s="170"/>
      <c r="H468" s="170"/>
      <c r="I468" s="171"/>
      <c r="J468" s="171"/>
      <c r="K468" s="172"/>
      <c r="L468" s="172"/>
      <c r="M46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68" s="75" t="str">
        <f ca="1">IF(tbLocacao[[#This Row],[Codigo locação]]="","",IF(AND(tbLocacao[[#This Row],[Data final]]&lt;&gt;"",tbLocacao[[#This Row],[Data final]]&lt;TODAY()),"Encerrado","Vigente"))</f>
        <v/>
      </c>
      <c r="O468" s="173"/>
      <c r="P46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6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68" s="115" t="str">
        <f ca="1">IF(tbLocacao[[#This Row],[Codigo locação]]="","",IFERROR(ROUNDDOWN(IF(tbLocacao[[#This Row],[Data final]]="",Q468,IF(TODAY()&lt;tbLocacao[[#This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68" s="115" t="str">
        <f>IF(tbLocacao[[#This Row],[Codigo locação]]="","",IFERROR(COUNTIF(tbAlugeis[Código locação],tbLocacao[[#This Row],[Codigo locação]])+tbLocacao[[#This Row],[Qtde já pago]],""))</f>
        <v/>
      </c>
      <c r="T468" s="115" t="str">
        <f>IF(tbLocacao[[#This Row],[Codigo locação]]="","",IFERROR(R468-S468,""))</f>
        <v/>
      </c>
      <c r="U468" s="128" t="str">
        <f>IF(tbLocacao[[#This Row],[Veículo]]="","",IF(tbLocacao[[#This Row],[Data final]]&lt;&gt;"","",IFERROR(ROW(),"")))</f>
        <v/>
      </c>
    </row>
    <row r="469" spans="2:21" ht="30" customHeight="1" x14ac:dyDescent="0.25">
      <c r="B469" s="168"/>
      <c r="C469" s="170"/>
      <c r="D469" s="170"/>
      <c r="E469" s="170"/>
      <c r="F469" s="170"/>
      <c r="G469" s="170"/>
      <c r="H469" s="170"/>
      <c r="I469" s="171"/>
      <c r="J469" s="171"/>
      <c r="K469" s="172"/>
      <c r="L469" s="172"/>
      <c r="M46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69" s="75" t="str">
        <f ca="1">IF(tbLocacao[[#This Row],[Codigo locação]]="","",IF(AND(tbLocacao[[#This Row],[Data final]]&lt;&gt;"",tbLocacao[[#This Row],[Data final]]&lt;TODAY()),"Encerrado","Vigente"))</f>
        <v/>
      </c>
      <c r="O469" s="173"/>
      <c r="P46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6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69" s="115" t="str">
        <f ca="1">IF(tbLocacao[[#This Row],[Codigo locação]]="","",IFERROR(ROUNDDOWN(IF(tbLocacao[[#This Row],[Data final]]="",Q469,IF(TODAY()&lt;tbLocacao[[#This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69" s="115" t="str">
        <f>IF(tbLocacao[[#This Row],[Codigo locação]]="","",IFERROR(COUNTIF(tbAlugeis[Código locação],tbLocacao[[#This Row],[Codigo locação]])+tbLocacao[[#This Row],[Qtde já pago]],""))</f>
        <v/>
      </c>
      <c r="T469" s="115" t="str">
        <f>IF(tbLocacao[[#This Row],[Codigo locação]]="","",IFERROR(R469-S469,""))</f>
        <v/>
      </c>
      <c r="U469" s="128" t="str">
        <f>IF(tbLocacao[[#This Row],[Veículo]]="","",IF(tbLocacao[[#This Row],[Data final]]&lt;&gt;"","",IFERROR(ROW(),"")))</f>
        <v/>
      </c>
    </row>
    <row r="470" spans="2:21" ht="30" customHeight="1" x14ac:dyDescent="0.25">
      <c r="B470" s="168"/>
      <c r="C470" s="170"/>
      <c r="D470" s="170"/>
      <c r="E470" s="170"/>
      <c r="F470" s="170"/>
      <c r="G470" s="170"/>
      <c r="H470" s="170"/>
      <c r="I470" s="171"/>
      <c r="J470" s="171"/>
      <c r="K470" s="172"/>
      <c r="L470" s="172"/>
      <c r="M47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70" s="75" t="str">
        <f ca="1">IF(tbLocacao[[#This Row],[Codigo locação]]="","",IF(AND(tbLocacao[[#This Row],[Data final]]&lt;&gt;"",tbLocacao[[#This Row],[Data final]]&lt;TODAY()),"Encerrado","Vigente"))</f>
        <v/>
      </c>
      <c r="O470" s="173"/>
      <c r="P47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7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70" s="115" t="str">
        <f ca="1">IF(tbLocacao[[#This Row],[Codigo locação]]="","",IFERROR(ROUNDDOWN(IF(tbLocacao[[#This Row],[Data final]]="",Q470,IF(TODAY()&lt;tbLocacao[[#This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70" s="115" t="str">
        <f>IF(tbLocacao[[#This Row],[Codigo locação]]="","",IFERROR(COUNTIF(tbAlugeis[Código locação],tbLocacao[[#This Row],[Codigo locação]])+tbLocacao[[#This Row],[Qtde já pago]],""))</f>
        <v/>
      </c>
      <c r="T470" s="115" t="str">
        <f>IF(tbLocacao[[#This Row],[Codigo locação]]="","",IFERROR(R470-S470,""))</f>
        <v/>
      </c>
      <c r="U470" s="128" t="str">
        <f>IF(tbLocacao[[#This Row],[Veículo]]="","",IF(tbLocacao[[#This Row],[Data final]]&lt;&gt;"","",IFERROR(ROW(),"")))</f>
        <v/>
      </c>
    </row>
    <row r="471" spans="2:21" ht="30" customHeight="1" x14ac:dyDescent="0.25">
      <c r="B471" s="168"/>
      <c r="C471" s="170"/>
      <c r="D471" s="170"/>
      <c r="E471" s="170"/>
      <c r="F471" s="170"/>
      <c r="G471" s="170"/>
      <c r="H471" s="170"/>
      <c r="I471" s="171"/>
      <c r="J471" s="171"/>
      <c r="K471" s="172"/>
      <c r="L471" s="172"/>
      <c r="M47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71" s="75" t="str">
        <f ca="1">IF(tbLocacao[[#This Row],[Codigo locação]]="","",IF(AND(tbLocacao[[#This Row],[Data final]]&lt;&gt;"",tbLocacao[[#This Row],[Data final]]&lt;TODAY()),"Encerrado","Vigente"))</f>
        <v/>
      </c>
      <c r="O471" s="173"/>
      <c r="P47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7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71" s="115" t="str">
        <f ca="1">IF(tbLocacao[[#This Row],[Codigo locação]]="","",IFERROR(ROUNDDOWN(IF(tbLocacao[[#This Row],[Data final]]="",Q471,IF(TODAY()&lt;tbLocacao[[#This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71" s="115" t="str">
        <f>IF(tbLocacao[[#This Row],[Codigo locação]]="","",IFERROR(COUNTIF(tbAlugeis[Código locação],tbLocacao[[#This Row],[Codigo locação]])+tbLocacao[[#This Row],[Qtde já pago]],""))</f>
        <v/>
      </c>
      <c r="T471" s="115" t="str">
        <f>IF(tbLocacao[[#This Row],[Codigo locação]]="","",IFERROR(R471-S471,""))</f>
        <v/>
      </c>
      <c r="U471" s="128" t="str">
        <f>IF(tbLocacao[[#This Row],[Veículo]]="","",IF(tbLocacao[[#This Row],[Data final]]&lt;&gt;"","",IFERROR(ROW(),"")))</f>
        <v/>
      </c>
    </row>
    <row r="472" spans="2:21" ht="30" customHeight="1" x14ac:dyDescent="0.25">
      <c r="B472" s="168"/>
      <c r="C472" s="170"/>
      <c r="D472" s="170"/>
      <c r="E472" s="170"/>
      <c r="F472" s="170"/>
      <c r="G472" s="170"/>
      <c r="H472" s="170"/>
      <c r="I472" s="171"/>
      <c r="J472" s="171"/>
      <c r="K472" s="172"/>
      <c r="L472" s="172"/>
      <c r="M47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72" s="75" t="str">
        <f ca="1">IF(tbLocacao[[#This Row],[Codigo locação]]="","",IF(AND(tbLocacao[[#This Row],[Data final]]&lt;&gt;"",tbLocacao[[#This Row],[Data final]]&lt;TODAY()),"Encerrado","Vigente"))</f>
        <v/>
      </c>
      <c r="O472" s="173"/>
      <c r="P47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7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72" s="115" t="str">
        <f ca="1">IF(tbLocacao[[#This Row],[Codigo locação]]="","",IFERROR(ROUNDDOWN(IF(tbLocacao[[#This Row],[Data final]]="",Q472,IF(TODAY()&lt;tbLocacao[[#This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72" s="115" t="str">
        <f>IF(tbLocacao[[#This Row],[Codigo locação]]="","",IFERROR(COUNTIF(tbAlugeis[Código locação],tbLocacao[[#This Row],[Codigo locação]])+tbLocacao[[#This Row],[Qtde já pago]],""))</f>
        <v/>
      </c>
      <c r="T472" s="115" t="str">
        <f>IF(tbLocacao[[#This Row],[Codigo locação]]="","",IFERROR(R472-S472,""))</f>
        <v/>
      </c>
      <c r="U472" s="128" t="str">
        <f>IF(tbLocacao[[#This Row],[Veículo]]="","",IF(tbLocacao[[#This Row],[Data final]]&lt;&gt;"","",IFERROR(ROW(),"")))</f>
        <v/>
      </c>
    </row>
    <row r="473" spans="2:21" ht="30" customHeight="1" x14ac:dyDescent="0.25">
      <c r="B473" s="168"/>
      <c r="C473" s="170"/>
      <c r="D473" s="170"/>
      <c r="E473" s="170"/>
      <c r="F473" s="170"/>
      <c r="G473" s="170"/>
      <c r="H473" s="170"/>
      <c r="I473" s="171"/>
      <c r="J473" s="171"/>
      <c r="K473" s="172"/>
      <c r="L473" s="172"/>
      <c r="M47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73" s="75" t="str">
        <f ca="1">IF(tbLocacao[[#This Row],[Codigo locação]]="","",IF(AND(tbLocacao[[#This Row],[Data final]]&lt;&gt;"",tbLocacao[[#This Row],[Data final]]&lt;TODAY()),"Encerrado","Vigente"))</f>
        <v/>
      </c>
      <c r="O473" s="173"/>
      <c r="P47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7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73" s="115" t="str">
        <f ca="1">IF(tbLocacao[[#This Row],[Codigo locação]]="","",IFERROR(ROUNDDOWN(IF(tbLocacao[[#This Row],[Data final]]="",Q473,IF(TODAY()&lt;tbLocacao[[#This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73" s="115" t="str">
        <f>IF(tbLocacao[[#This Row],[Codigo locação]]="","",IFERROR(COUNTIF(tbAlugeis[Código locação],tbLocacao[[#This Row],[Codigo locação]])+tbLocacao[[#This Row],[Qtde já pago]],""))</f>
        <v/>
      </c>
      <c r="T473" s="115" t="str">
        <f>IF(tbLocacao[[#This Row],[Codigo locação]]="","",IFERROR(R473-S473,""))</f>
        <v/>
      </c>
      <c r="U473" s="128" t="str">
        <f>IF(tbLocacao[[#This Row],[Veículo]]="","",IF(tbLocacao[[#This Row],[Data final]]&lt;&gt;"","",IFERROR(ROW(),"")))</f>
        <v/>
      </c>
    </row>
    <row r="474" spans="2:21" ht="30" customHeight="1" x14ac:dyDescent="0.25">
      <c r="B474" s="168"/>
      <c r="C474" s="170"/>
      <c r="D474" s="170"/>
      <c r="E474" s="170"/>
      <c r="F474" s="170"/>
      <c r="G474" s="170"/>
      <c r="H474" s="170"/>
      <c r="I474" s="171"/>
      <c r="J474" s="171"/>
      <c r="K474" s="172"/>
      <c r="L474" s="172"/>
      <c r="M47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74" s="75" t="str">
        <f ca="1">IF(tbLocacao[[#This Row],[Codigo locação]]="","",IF(AND(tbLocacao[[#This Row],[Data final]]&lt;&gt;"",tbLocacao[[#This Row],[Data final]]&lt;TODAY()),"Encerrado","Vigente"))</f>
        <v/>
      </c>
      <c r="O474" s="173"/>
      <c r="P47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7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74" s="115" t="str">
        <f ca="1">IF(tbLocacao[[#This Row],[Codigo locação]]="","",IFERROR(ROUNDDOWN(IF(tbLocacao[[#This Row],[Data final]]="",Q474,IF(TODAY()&lt;tbLocacao[[#This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74" s="115" t="str">
        <f>IF(tbLocacao[[#This Row],[Codigo locação]]="","",IFERROR(COUNTIF(tbAlugeis[Código locação],tbLocacao[[#This Row],[Codigo locação]])+tbLocacao[[#This Row],[Qtde já pago]],""))</f>
        <v/>
      </c>
      <c r="T474" s="115" t="str">
        <f>IF(tbLocacao[[#This Row],[Codigo locação]]="","",IFERROR(R474-S474,""))</f>
        <v/>
      </c>
      <c r="U474" s="128" t="str">
        <f>IF(tbLocacao[[#This Row],[Veículo]]="","",IF(tbLocacao[[#This Row],[Data final]]&lt;&gt;"","",IFERROR(ROW(),"")))</f>
        <v/>
      </c>
    </row>
    <row r="475" spans="2:21" ht="30" customHeight="1" x14ac:dyDescent="0.25">
      <c r="B475" s="168"/>
      <c r="C475" s="170"/>
      <c r="D475" s="170"/>
      <c r="E475" s="170"/>
      <c r="F475" s="170"/>
      <c r="G475" s="170"/>
      <c r="H475" s="170"/>
      <c r="I475" s="171"/>
      <c r="J475" s="171"/>
      <c r="K475" s="172"/>
      <c r="L475" s="172"/>
      <c r="M47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75" s="75" t="str">
        <f ca="1">IF(tbLocacao[[#This Row],[Codigo locação]]="","",IF(AND(tbLocacao[[#This Row],[Data final]]&lt;&gt;"",tbLocacao[[#This Row],[Data final]]&lt;TODAY()),"Encerrado","Vigente"))</f>
        <v/>
      </c>
      <c r="O475" s="173"/>
      <c r="P47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7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75" s="115" t="str">
        <f ca="1">IF(tbLocacao[[#This Row],[Codigo locação]]="","",IFERROR(ROUNDDOWN(IF(tbLocacao[[#This Row],[Data final]]="",Q475,IF(TODAY()&lt;tbLocacao[[#This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75" s="115" t="str">
        <f>IF(tbLocacao[[#This Row],[Codigo locação]]="","",IFERROR(COUNTIF(tbAlugeis[Código locação],tbLocacao[[#This Row],[Codigo locação]])+tbLocacao[[#This Row],[Qtde já pago]],""))</f>
        <v/>
      </c>
      <c r="T475" s="115" t="str">
        <f>IF(tbLocacao[[#This Row],[Codigo locação]]="","",IFERROR(R475-S475,""))</f>
        <v/>
      </c>
      <c r="U475" s="128" t="str">
        <f>IF(tbLocacao[[#This Row],[Veículo]]="","",IF(tbLocacao[[#This Row],[Data final]]&lt;&gt;"","",IFERROR(ROW(),"")))</f>
        <v/>
      </c>
    </row>
    <row r="476" spans="2:21" ht="30" customHeight="1" x14ac:dyDescent="0.25">
      <c r="B476" s="168"/>
      <c r="C476" s="170"/>
      <c r="D476" s="170"/>
      <c r="E476" s="170"/>
      <c r="F476" s="170"/>
      <c r="G476" s="170"/>
      <c r="H476" s="170"/>
      <c r="I476" s="171"/>
      <c r="J476" s="171"/>
      <c r="K476" s="172"/>
      <c r="L476" s="172"/>
      <c r="M47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76" s="75" t="str">
        <f ca="1">IF(tbLocacao[[#This Row],[Codigo locação]]="","",IF(AND(tbLocacao[[#This Row],[Data final]]&lt;&gt;"",tbLocacao[[#This Row],[Data final]]&lt;TODAY()),"Encerrado","Vigente"))</f>
        <v/>
      </c>
      <c r="O476" s="173"/>
      <c r="P47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7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76" s="115" t="str">
        <f ca="1">IF(tbLocacao[[#This Row],[Codigo locação]]="","",IFERROR(ROUNDDOWN(IF(tbLocacao[[#This Row],[Data final]]="",Q476,IF(TODAY()&lt;tbLocacao[[#This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76" s="115" t="str">
        <f>IF(tbLocacao[[#This Row],[Codigo locação]]="","",IFERROR(COUNTIF(tbAlugeis[Código locação],tbLocacao[[#This Row],[Codigo locação]])+tbLocacao[[#This Row],[Qtde já pago]],""))</f>
        <v/>
      </c>
      <c r="T476" s="115" t="str">
        <f>IF(tbLocacao[[#This Row],[Codigo locação]]="","",IFERROR(R476-S476,""))</f>
        <v/>
      </c>
      <c r="U476" s="128" t="str">
        <f>IF(tbLocacao[[#This Row],[Veículo]]="","",IF(tbLocacao[[#This Row],[Data final]]&lt;&gt;"","",IFERROR(ROW(),"")))</f>
        <v/>
      </c>
    </row>
    <row r="477" spans="2:21" ht="30" customHeight="1" x14ac:dyDescent="0.25">
      <c r="B477" s="168"/>
      <c r="C477" s="170"/>
      <c r="D477" s="170"/>
      <c r="E477" s="170"/>
      <c r="F477" s="170"/>
      <c r="G477" s="170"/>
      <c r="H477" s="170"/>
      <c r="I477" s="171"/>
      <c r="J477" s="171"/>
      <c r="K477" s="172"/>
      <c r="L477" s="172"/>
      <c r="M47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77" s="75" t="str">
        <f ca="1">IF(tbLocacao[[#This Row],[Codigo locação]]="","",IF(AND(tbLocacao[[#This Row],[Data final]]&lt;&gt;"",tbLocacao[[#This Row],[Data final]]&lt;TODAY()),"Encerrado","Vigente"))</f>
        <v/>
      </c>
      <c r="O477" s="173"/>
      <c r="P47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7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77" s="115" t="str">
        <f ca="1">IF(tbLocacao[[#This Row],[Codigo locação]]="","",IFERROR(ROUNDDOWN(IF(tbLocacao[[#This Row],[Data final]]="",Q477,IF(TODAY()&lt;tbLocacao[[#This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77" s="115" t="str">
        <f>IF(tbLocacao[[#This Row],[Codigo locação]]="","",IFERROR(COUNTIF(tbAlugeis[Código locação],tbLocacao[[#This Row],[Codigo locação]])+tbLocacao[[#This Row],[Qtde já pago]],""))</f>
        <v/>
      </c>
      <c r="T477" s="115" t="str">
        <f>IF(tbLocacao[[#This Row],[Codigo locação]]="","",IFERROR(R477-S477,""))</f>
        <v/>
      </c>
      <c r="U477" s="128" t="str">
        <f>IF(tbLocacao[[#This Row],[Veículo]]="","",IF(tbLocacao[[#This Row],[Data final]]&lt;&gt;"","",IFERROR(ROW(),"")))</f>
        <v/>
      </c>
    </row>
    <row r="478" spans="2:21" ht="30" customHeight="1" x14ac:dyDescent="0.25">
      <c r="B478" s="168"/>
      <c r="C478" s="170"/>
      <c r="D478" s="170"/>
      <c r="E478" s="170"/>
      <c r="F478" s="170"/>
      <c r="G478" s="170"/>
      <c r="H478" s="170"/>
      <c r="I478" s="171"/>
      <c r="J478" s="171"/>
      <c r="K478" s="172"/>
      <c r="L478" s="172"/>
      <c r="M47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78" s="75" t="str">
        <f ca="1">IF(tbLocacao[[#This Row],[Codigo locação]]="","",IF(AND(tbLocacao[[#This Row],[Data final]]&lt;&gt;"",tbLocacao[[#This Row],[Data final]]&lt;TODAY()),"Encerrado","Vigente"))</f>
        <v/>
      </c>
      <c r="O478" s="173"/>
      <c r="P47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7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78" s="115" t="str">
        <f ca="1">IF(tbLocacao[[#This Row],[Codigo locação]]="","",IFERROR(ROUNDDOWN(IF(tbLocacao[[#This Row],[Data final]]="",Q478,IF(TODAY()&lt;tbLocacao[[#This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78" s="115" t="str">
        <f>IF(tbLocacao[[#This Row],[Codigo locação]]="","",IFERROR(COUNTIF(tbAlugeis[Código locação],tbLocacao[[#This Row],[Codigo locação]])+tbLocacao[[#This Row],[Qtde já pago]],""))</f>
        <v/>
      </c>
      <c r="T478" s="115" t="str">
        <f>IF(tbLocacao[[#This Row],[Codigo locação]]="","",IFERROR(R478-S478,""))</f>
        <v/>
      </c>
      <c r="U478" s="128" t="str">
        <f>IF(tbLocacao[[#This Row],[Veículo]]="","",IF(tbLocacao[[#This Row],[Data final]]&lt;&gt;"","",IFERROR(ROW(),"")))</f>
        <v/>
      </c>
    </row>
    <row r="479" spans="2:21" ht="30" customHeight="1" x14ac:dyDescent="0.25">
      <c r="B479" s="168"/>
      <c r="C479" s="170"/>
      <c r="D479" s="170"/>
      <c r="E479" s="170"/>
      <c r="F479" s="170"/>
      <c r="G479" s="170"/>
      <c r="H479" s="170"/>
      <c r="I479" s="171"/>
      <c r="J479" s="171"/>
      <c r="K479" s="172"/>
      <c r="L479" s="172"/>
      <c r="M47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79" s="75" t="str">
        <f ca="1">IF(tbLocacao[[#This Row],[Codigo locação]]="","",IF(AND(tbLocacao[[#This Row],[Data final]]&lt;&gt;"",tbLocacao[[#This Row],[Data final]]&lt;TODAY()),"Encerrado","Vigente"))</f>
        <v/>
      </c>
      <c r="O479" s="173"/>
      <c r="P47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7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79" s="115" t="str">
        <f ca="1">IF(tbLocacao[[#This Row],[Codigo locação]]="","",IFERROR(ROUNDDOWN(IF(tbLocacao[[#This Row],[Data final]]="",Q479,IF(TODAY()&lt;tbLocacao[[#This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79" s="115" t="str">
        <f>IF(tbLocacao[[#This Row],[Codigo locação]]="","",IFERROR(COUNTIF(tbAlugeis[Código locação],tbLocacao[[#This Row],[Codigo locação]])+tbLocacao[[#This Row],[Qtde já pago]],""))</f>
        <v/>
      </c>
      <c r="T479" s="115" t="str">
        <f>IF(tbLocacao[[#This Row],[Codigo locação]]="","",IFERROR(R479-S479,""))</f>
        <v/>
      </c>
      <c r="U479" s="128" t="str">
        <f>IF(tbLocacao[[#This Row],[Veículo]]="","",IF(tbLocacao[[#This Row],[Data final]]&lt;&gt;"","",IFERROR(ROW(),"")))</f>
        <v/>
      </c>
    </row>
    <row r="480" spans="2:21" ht="30" customHeight="1" x14ac:dyDescent="0.25">
      <c r="B480" s="168"/>
      <c r="C480" s="170"/>
      <c r="D480" s="170"/>
      <c r="E480" s="170"/>
      <c r="F480" s="170"/>
      <c r="G480" s="170"/>
      <c r="H480" s="170"/>
      <c r="I480" s="171"/>
      <c r="J480" s="171"/>
      <c r="K480" s="172"/>
      <c r="L480" s="172"/>
      <c r="M48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80" s="75" t="str">
        <f ca="1">IF(tbLocacao[[#This Row],[Codigo locação]]="","",IF(AND(tbLocacao[[#This Row],[Data final]]&lt;&gt;"",tbLocacao[[#This Row],[Data final]]&lt;TODAY()),"Encerrado","Vigente"))</f>
        <v/>
      </c>
      <c r="O480" s="173"/>
      <c r="P48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8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80" s="115" t="str">
        <f ca="1">IF(tbLocacao[[#This Row],[Codigo locação]]="","",IFERROR(ROUNDDOWN(IF(tbLocacao[[#This Row],[Data final]]="",Q480,IF(TODAY()&lt;tbLocacao[[#This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80" s="115" t="str">
        <f>IF(tbLocacao[[#This Row],[Codigo locação]]="","",IFERROR(COUNTIF(tbAlugeis[Código locação],tbLocacao[[#This Row],[Codigo locação]])+tbLocacao[[#This Row],[Qtde já pago]],""))</f>
        <v/>
      </c>
      <c r="T480" s="115" t="str">
        <f>IF(tbLocacao[[#This Row],[Codigo locação]]="","",IFERROR(R480-S480,""))</f>
        <v/>
      </c>
      <c r="U480" s="128" t="str">
        <f>IF(tbLocacao[[#This Row],[Veículo]]="","",IF(tbLocacao[[#This Row],[Data final]]&lt;&gt;"","",IFERROR(ROW(),"")))</f>
        <v/>
      </c>
    </row>
    <row r="481" spans="2:21" ht="30" customHeight="1" x14ac:dyDescent="0.25">
      <c r="B481" s="168"/>
      <c r="C481" s="170"/>
      <c r="D481" s="170"/>
      <c r="E481" s="170"/>
      <c r="F481" s="170"/>
      <c r="G481" s="170"/>
      <c r="H481" s="170"/>
      <c r="I481" s="171"/>
      <c r="J481" s="171"/>
      <c r="K481" s="172"/>
      <c r="L481" s="172"/>
      <c r="M48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81" s="75" t="str">
        <f ca="1">IF(tbLocacao[[#This Row],[Codigo locação]]="","",IF(AND(tbLocacao[[#This Row],[Data final]]&lt;&gt;"",tbLocacao[[#This Row],[Data final]]&lt;TODAY()),"Encerrado","Vigente"))</f>
        <v/>
      </c>
      <c r="O481" s="173"/>
      <c r="P48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8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81" s="115" t="str">
        <f ca="1">IF(tbLocacao[[#This Row],[Codigo locação]]="","",IFERROR(ROUNDDOWN(IF(tbLocacao[[#This Row],[Data final]]="",Q481,IF(TODAY()&lt;tbLocacao[[#This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81" s="115" t="str">
        <f>IF(tbLocacao[[#This Row],[Codigo locação]]="","",IFERROR(COUNTIF(tbAlugeis[Código locação],tbLocacao[[#This Row],[Codigo locação]])+tbLocacao[[#This Row],[Qtde já pago]],""))</f>
        <v/>
      </c>
      <c r="T481" s="115" t="str">
        <f>IF(tbLocacao[[#This Row],[Codigo locação]]="","",IFERROR(R481-S481,""))</f>
        <v/>
      </c>
      <c r="U481" s="128" t="str">
        <f>IF(tbLocacao[[#This Row],[Veículo]]="","",IF(tbLocacao[[#This Row],[Data final]]&lt;&gt;"","",IFERROR(ROW(),"")))</f>
        <v/>
      </c>
    </row>
    <row r="482" spans="2:21" ht="30" customHeight="1" x14ac:dyDescent="0.25">
      <c r="B482" s="168"/>
      <c r="C482" s="170"/>
      <c r="D482" s="170"/>
      <c r="E482" s="170"/>
      <c r="F482" s="170"/>
      <c r="G482" s="170"/>
      <c r="H482" s="170"/>
      <c r="I482" s="171"/>
      <c r="J482" s="171"/>
      <c r="K482" s="172"/>
      <c r="L482" s="172"/>
      <c r="M48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82" s="75" t="str">
        <f ca="1">IF(tbLocacao[[#This Row],[Codigo locação]]="","",IF(AND(tbLocacao[[#This Row],[Data final]]&lt;&gt;"",tbLocacao[[#This Row],[Data final]]&lt;TODAY()),"Encerrado","Vigente"))</f>
        <v/>
      </c>
      <c r="O482" s="173"/>
      <c r="P48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8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82" s="115" t="str">
        <f ca="1">IF(tbLocacao[[#This Row],[Codigo locação]]="","",IFERROR(ROUNDDOWN(IF(tbLocacao[[#This Row],[Data final]]="",Q482,IF(TODAY()&lt;tbLocacao[[#This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82" s="115" t="str">
        <f>IF(tbLocacao[[#This Row],[Codigo locação]]="","",IFERROR(COUNTIF(tbAlugeis[Código locação],tbLocacao[[#This Row],[Codigo locação]])+tbLocacao[[#This Row],[Qtde já pago]],""))</f>
        <v/>
      </c>
      <c r="T482" s="115" t="str">
        <f>IF(tbLocacao[[#This Row],[Codigo locação]]="","",IFERROR(R482-S482,""))</f>
        <v/>
      </c>
      <c r="U482" s="128" t="str">
        <f>IF(tbLocacao[[#This Row],[Veículo]]="","",IF(tbLocacao[[#This Row],[Data final]]&lt;&gt;"","",IFERROR(ROW(),"")))</f>
        <v/>
      </c>
    </row>
    <row r="483" spans="2:21" ht="30" customHeight="1" x14ac:dyDescent="0.25">
      <c r="B483" s="168"/>
      <c r="C483" s="170"/>
      <c r="D483" s="170"/>
      <c r="E483" s="170"/>
      <c r="F483" s="170"/>
      <c r="G483" s="170"/>
      <c r="H483" s="170"/>
      <c r="I483" s="171"/>
      <c r="J483" s="171"/>
      <c r="K483" s="172"/>
      <c r="L483" s="172"/>
      <c r="M48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83" s="75" t="str">
        <f ca="1">IF(tbLocacao[[#This Row],[Codigo locação]]="","",IF(AND(tbLocacao[[#This Row],[Data final]]&lt;&gt;"",tbLocacao[[#This Row],[Data final]]&lt;TODAY()),"Encerrado","Vigente"))</f>
        <v/>
      </c>
      <c r="O483" s="173"/>
      <c r="P48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8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83" s="115" t="str">
        <f ca="1">IF(tbLocacao[[#This Row],[Codigo locação]]="","",IFERROR(ROUNDDOWN(IF(tbLocacao[[#This Row],[Data final]]="",Q483,IF(TODAY()&lt;tbLocacao[[#This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83" s="115" t="str">
        <f>IF(tbLocacao[[#This Row],[Codigo locação]]="","",IFERROR(COUNTIF(tbAlugeis[Código locação],tbLocacao[[#This Row],[Codigo locação]])+tbLocacao[[#This Row],[Qtde já pago]],""))</f>
        <v/>
      </c>
      <c r="T483" s="115" t="str">
        <f>IF(tbLocacao[[#This Row],[Codigo locação]]="","",IFERROR(R483-S483,""))</f>
        <v/>
      </c>
      <c r="U483" s="128" t="str">
        <f>IF(tbLocacao[[#This Row],[Veículo]]="","",IF(tbLocacao[[#This Row],[Data final]]&lt;&gt;"","",IFERROR(ROW(),"")))</f>
        <v/>
      </c>
    </row>
    <row r="484" spans="2:21" ht="30" customHeight="1" x14ac:dyDescent="0.25">
      <c r="B484" s="168"/>
      <c r="C484" s="170"/>
      <c r="D484" s="170"/>
      <c r="E484" s="170"/>
      <c r="F484" s="170"/>
      <c r="G484" s="170"/>
      <c r="H484" s="170"/>
      <c r="I484" s="171"/>
      <c r="J484" s="171"/>
      <c r="K484" s="172"/>
      <c r="L484" s="172"/>
      <c r="M48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84" s="75" t="str">
        <f ca="1">IF(tbLocacao[[#This Row],[Codigo locação]]="","",IF(AND(tbLocacao[[#This Row],[Data final]]&lt;&gt;"",tbLocacao[[#This Row],[Data final]]&lt;TODAY()),"Encerrado","Vigente"))</f>
        <v/>
      </c>
      <c r="O484" s="173"/>
      <c r="P48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8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84" s="115" t="str">
        <f ca="1">IF(tbLocacao[[#This Row],[Codigo locação]]="","",IFERROR(ROUNDDOWN(IF(tbLocacao[[#This Row],[Data final]]="",Q484,IF(TODAY()&lt;tbLocacao[[#This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84" s="115" t="str">
        <f>IF(tbLocacao[[#This Row],[Codigo locação]]="","",IFERROR(COUNTIF(tbAlugeis[Código locação],tbLocacao[[#This Row],[Codigo locação]])+tbLocacao[[#This Row],[Qtde já pago]],""))</f>
        <v/>
      </c>
      <c r="T484" s="115" t="str">
        <f>IF(tbLocacao[[#This Row],[Codigo locação]]="","",IFERROR(R484-S484,""))</f>
        <v/>
      </c>
      <c r="U484" s="128" t="str">
        <f>IF(tbLocacao[[#This Row],[Veículo]]="","",IF(tbLocacao[[#This Row],[Data final]]&lt;&gt;"","",IFERROR(ROW(),"")))</f>
        <v/>
      </c>
    </row>
    <row r="485" spans="2:21" ht="30" customHeight="1" x14ac:dyDescent="0.25">
      <c r="B485" s="168"/>
      <c r="C485" s="170"/>
      <c r="D485" s="170"/>
      <c r="E485" s="170"/>
      <c r="F485" s="170"/>
      <c r="G485" s="170"/>
      <c r="H485" s="170"/>
      <c r="I485" s="171"/>
      <c r="J485" s="171"/>
      <c r="K485" s="172"/>
      <c r="L485" s="172"/>
      <c r="M48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85" s="75" t="str">
        <f ca="1">IF(tbLocacao[[#This Row],[Codigo locação]]="","",IF(AND(tbLocacao[[#This Row],[Data final]]&lt;&gt;"",tbLocacao[[#This Row],[Data final]]&lt;TODAY()),"Encerrado","Vigente"))</f>
        <v/>
      </c>
      <c r="O485" s="173"/>
      <c r="P48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8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85" s="115" t="str">
        <f ca="1">IF(tbLocacao[[#This Row],[Codigo locação]]="","",IFERROR(ROUNDDOWN(IF(tbLocacao[[#This Row],[Data final]]="",Q485,IF(TODAY()&lt;tbLocacao[[#This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85" s="115" t="str">
        <f>IF(tbLocacao[[#This Row],[Codigo locação]]="","",IFERROR(COUNTIF(tbAlugeis[Código locação],tbLocacao[[#This Row],[Codigo locação]])+tbLocacao[[#This Row],[Qtde já pago]],""))</f>
        <v/>
      </c>
      <c r="T485" s="115" t="str">
        <f>IF(tbLocacao[[#This Row],[Codigo locação]]="","",IFERROR(R485-S485,""))</f>
        <v/>
      </c>
      <c r="U485" s="128" t="str">
        <f>IF(tbLocacao[[#This Row],[Veículo]]="","",IF(tbLocacao[[#This Row],[Data final]]&lt;&gt;"","",IFERROR(ROW(),"")))</f>
        <v/>
      </c>
    </row>
    <row r="486" spans="2:21" ht="30" customHeight="1" x14ac:dyDescent="0.25">
      <c r="B486" s="168"/>
      <c r="C486" s="170"/>
      <c r="D486" s="170"/>
      <c r="E486" s="170"/>
      <c r="F486" s="170"/>
      <c r="G486" s="170"/>
      <c r="H486" s="170"/>
      <c r="I486" s="171"/>
      <c r="J486" s="171"/>
      <c r="K486" s="172"/>
      <c r="L486" s="172"/>
      <c r="M48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86" s="75" t="str">
        <f ca="1">IF(tbLocacao[[#This Row],[Codigo locação]]="","",IF(AND(tbLocacao[[#This Row],[Data final]]&lt;&gt;"",tbLocacao[[#This Row],[Data final]]&lt;TODAY()),"Encerrado","Vigente"))</f>
        <v/>
      </c>
      <c r="O486" s="173"/>
      <c r="P48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8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86" s="115" t="str">
        <f ca="1">IF(tbLocacao[[#This Row],[Codigo locação]]="","",IFERROR(ROUNDDOWN(IF(tbLocacao[[#This Row],[Data final]]="",Q486,IF(TODAY()&lt;tbLocacao[[#This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86" s="115" t="str">
        <f>IF(tbLocacao[[#This Row],[Codigo locação]]="","",IFERROR(COUNTIF(tbAlugeis[Código locação],tbLocacao[[#This Row],[Codigo locação]])+tbLocacao[[#This Row],[Qtde já pago]],""))</f>
        <v/>
      </c>
      <c r="T486" s="115" t="str">
        <f>IF(tbLocacao[[#This Row],[Codigo locação]]="","",IFERROR(R486-S486,""))</f>
        <v/>
      </c>
      <c r="U486" s="128" t="str">
        <f>IF(tbLocacao[[#This Row],[Veículo]]="","",IF(tbLocacao[[#This Row],[Data final]]&lt;&gt;"","",IFERROR(ROW(),"")))</f>
        <v/>
      </c>
    </row>
    <row r="487" spans="2:21" ht="30" customHeight="1" x14ac:dyDescent="0.25">
      <c r="B487" s="168"/>
      <c r="C487" s="170"/>
      <c r="D487" s="170"/>
      <c r="E487" s="170"/>
      <c r="F487" s="170"/>
      <c r="G487" s="170"/>
      <c r="H487" s="170"/>
      <c r="I487" s="171"/>
      <c r="J487" s="171"/>
      <c r="K487" s="172"/>
      <c r="L487" s="172"/>
      <c r="M48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87" s="75" t="str">
        <f ca="1">IF(tbLocacao[[#This Row],[Codigo locação]]="","",IF(AND(tbLocacao[[#This Row],[Data final]]&lt;&gt;"",tbLocacao[[#This Row],[Data final]]&lt;TODAY()),"Encerrado","Vigente"))</f>
        <v/>
      </c>
      <c r="O487" s="173"/>
      <c r="P48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8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87" s="115" t="str">
        <f ca="1">IF(tbLocacao[[#This Row],[Codigo locação]]="","",IFERROR(ROUNDDOWN(IF(tbLocacao[[#This Row],[Data final]]="",Q487,IF(TODAY()&lt;tbLocacao[[#This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87" s="115" t="str">
        <f>IF(tbLocacao[[#This Row],[Codigo locação]]="","",IFERROR(COUNTIF(tbAlugeis[Código locação],tbLocacao[[#This Row],[Codigo locação]])+tbLocacao[[#This Row],[Qtde já pago]],""))</f>
        <v/>
      </c>
      <c r="T487" s="115" t="str">
        <f>IF(tbLocacao[[#This Row],[Codigo locação]]="","",IFERROR(R487-S487,""))</f>
        <v/>
      </c>
      <c r="U487" s="128" t="str">
        <f>IF(tbLocacao[[#This Row],[Veículo]]="","",IF(tbLocacao[[#This Row],[Data final]]&lt;&gt;"","",IFERROR(ROW(),"")))</f>
        <v/>
      </c>
    </row>
    <row r="488" spans="2:21" ht="30" customHeight="1" x14ac:dyDescent="0.25">
      <c r="B488" s="168"/>
      <c r="C488" s="170"/>
      <c r="D488" s="170"/>
      <c r="E488" s="170"/>
      <c r="F488" s="170"/>
      <c r="G488" s="170"/>
      <c r="H488" s="170"/>
      <c r="I488" s="171"/>
      <c r="J488" s="171"/>
      <c r="K488" s="172"/>
      <c r="L488" s="172"/>
      <c r="M48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88" s="75" t="str">
        <f ca="1">IF(tbLocacao[[#This Row],[Codigo locação]]="","",IF(AND(tbLocacao[[#This Row],[Data final]]&lt;&gt;"",tbLocacao[[#This Row],[Data final]]&lt;TODAY()),"Encerrado","Vigente"))</f>
        <v/>
      </c>
      <c r="O488" s="173"/>
      <c r="P48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8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88" s="115" t="str">
        <f ca="1">IF(tbLocacao[[#This Row],[Codigo locação]]="","",IFERROR(ROUNDDOWN(IF(tbLocacao[[#This Row],[Data final]]="",Q488,IF(TODAY()&lt;tbLocacao[[#This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88" s="115" t="str">
        <f>IF(tbLocacao[[#This Row],[Codigo locação]]="","",IFERROR(COUNTIF(tbAlugeis[Código locação],tbLocacao[[#This Row],[Codigo locação]])+tbLocacao[[#This Row],[Qtde já pago]],""))</f>
        <v/>
      </c>
      <c r="T488" s="115" t="str">
        <f>IF(tbLocacao[[#This Row],[Codigo locação]]="","",IFERROR(R488-S488,""))</f>
        <v/>
      </c>
      <c r="U488" s="128" t="str">
        <f>IF(tbLocacao[[#This Row],[Veículo]]="","",IF(tbLocacao[[#This Row],[Data final]]&lt;&gt;"","",IFERROR(ROW(),"")))</f>
        <v/>
      </c>
    </row>
    <row r="489" spans="2:21" ht="30" customHeight="1" x14ac:dyDescent="0.25">
      <c r="B489" s="168"/>
      <c r="C489" s="170"/>
      <c r="D489" s="170"/>
      <c r="E489" s="170"/>
      <c r="F489" s="170"/>
      <c r="G489" s="170"/>
      <c r="H489" s="170"/>
      <c r="I489" s="171"/>
      <c r="J489" s="171"/>
      <c r="K489" s="172"/>
      <c r="L489" s="172"/>
      <c r="M48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89" s="75" t="str">
        <f ca="1">IF(tbLocacao[[#This Row],[Codigo locação]]="","",IF(AND(tbLocacao[[#This Row],[Data final]]&lt;&gt;"",tbLocacao[[#This Row],[Data final]]&lt;TODAY()),"Encerrado","Vigente"))</f>
        <v/>
      </c>
      <c r="O489" s="173"/>
      <c r="P48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8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89" s="115" t="str">
        <f ca="1">IF(tbLocacao[[#This Row],[Codigo locação]]="","",IFERROR(ROUNDDOWN(IF(tbLocacao[[#This Row],[Data final]]="",Q489,IF(TODAY()&lt;tbLocacao[[#This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89" s="115" t="str">
        <f>IF(tbLocacao[[#This Row],[Codigo locação]]="","",IFERROR(COUNTIF(tbAlugeis[Código locação],tbLocacao[[#This Row],[Codigo locação]])+tbLocacao[[#This Row],[Qtde já pago]],""))</f>
        <v/>
      </c>
      <c r="T489" s="115" t="str">
        <f>IF(tbLocacao[[#This Row],[Codigo locação]]="","",IFERROR(R489-S489,""))</f>
        <v/>
      </c>
      <c r="U489" s="128" t="str">
        <f>IF(tbLocacao[[#This Row],[Veículo]]="","",IF(tbLocacao[[#This Row],[Data final]]&lt;&gt;"","",IFERROR(ROW(),"")))</f>
        <v/>
      </c>
    </row>
    <row r="490" spans="2:21" ht="30" customHeight="1" x14ac:dyDescent="0.25">
      <c r="B490" s="168"/>
      <c r="C490" s="170"/>
      <c r="D490" s="170"/>
      <c r="E490" s="170"/>
      <c r="F490" s="170"/>
      <c r="G490" s="170"/>
      <c r="H490" s="170"/>
      <c r="I490" s="171"/>
      <c r="J490" s="171"/>
      <c r="K490" s="172"/>
      <c r="L490" s="172"/>
      <c r="M49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90" s="75" t="str">
        <f ca="1">IF(tbLocacao[[#This Row],[Codigo locação]]="","",IF(AND(tbLocacao[[#This Row],[Data final]]&lt;&gt;"",tbLocacao[[#This Row],[Data final]]&lt;TODAY()),"Encerrado","Vigente"))</f>
        <v/>
      </c>
      <c r="O490" s="173"/>
      <c r="P49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9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90" s="115" t="str">
        <f ca="1">IF(tbLocacao[[#This Row],[Codigo locação]]="","",IFERROR(ROUNDDOWN(IF(tbLocacao[[#This Row],[Data final]]="",Q490,IF(TODAY()&lt;tbLocacao[[#This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90" s="115" t="str">
        <f>IF(tbLocacao[[#This Row],[Codigo locação]]="","",IFERROR(COUNTIF(tbAlugeis[Código locação],tbLocacao[[#This Row],[Codigo locação]])+tbLocacao[[#This Row],[Qtde já pago]],""))</f>
        <v/>
      </c>
      <c r="T490" s="115" t="str">
        <f>IF(tbLocacao[[#This Row],[Codigo locação]]="","",IFERROR(R490-S490,""))</f>
        <v/>
      </c>
      <c r="U490" s="128" t="str">
        <f>IF(tbLocacao[[#This Row],[Veículo]]="","",IF(tbLocacao[[#This Row],[Data final]]&lt;&gt;"","",IFERROR(ROW(),"")))</f>
        <v/>
      </c>
    </row>
    <row r="491" spans="2:21" ht="30" customHeight="1" x14ac:dyDescent="0.25">
      <c r="B491" s="168"/>
      <c r="C491" s="170"/>
      <c r="D491" s="170"/>
      <c r="E491" s="170"/>
      <c r="F491" s="170"/>
      <c r="G491" s="170"/>
      <c r="H491" s="170"/>
      <c r="I491" s="171"/>
      <c r="J491" s="171"/>
      <c r="K491" s="172"/>
      <c r="L491" s="172"/>
      <c r="M49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91" s="75" t="str">
        <f ca="1">IF(tbLocacao[[#This Row],[Codigo locação]]="","",IF(AND(tbLocacao[[#This Row],[Data final]]&lt;&gt;"",tbLocacao[[#This Row],[Data final]]&lt;TODAY()),"Encerrado","Vigente"))</f>
        <v/>
      </c>
      <c r="O491" s="173"/>
      <c r="P49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9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91" s="115" t="str">
        <f ca="1">IF(tbLocacao[[#This Row],[Codigo locação]]="","",IFERROR(ROUNDDOWN(IF(tbLocacao[[#This Row],[Data final]]="",Q491,IF(TODAY()&lt;tbLocacao[[#This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91" s="115" t="str">
        <f>IF(tbLocacao[[#This Row],[Codigo locação]]="","",IFERROR(COUNTIF(tbAlugeis[Código locação],tbLocacao[[#This Row],[Codigo locação]])+tbLocacao[[#This Row],[Qtde já pago]],""))</f>
        <v/>
      </c>
      <c r="T491" s="115" t="str">
        <f>IF(tbLocacao[[#This Row],[Codigo locação]]="","",IFERROR(R491-S491,""))</f>
        <v/>
      </c>
      <c r="U491" s="128" t="str">
        <f>IF(tbLocacao[[#This Row],[Veículo]]="","",IF(tbLocacao[[#This Row],[Data final]]&lt;&gt;"","",IFERROR(ROW(),"")))</f>
        <v/>
      </c>
    </row>
    <row r="492" spans="2:21" ht="30" customHeight="1" x14ac:dyDescent="0.25">
      <c r="B492" s="168"/>
      <c r="C492" s="170"/>
      <c r="D492" s="170"/>
      <c r="E492" s="170"/>
      <c r="F492" s="170"/>
      <c r="G492" s="170"/>
      <c r="H492" s="170"/>
      <c r="I492" s="171"/>
      <c r="J492" s="171"/>
      <c r="K492" s="172"/>
      <c r="L492" s="172"/>
      <c r="M49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92" s="75" t="str">
        <f ca="1">IF(tbLocacao[[#This Row],[Codigo locação]]="","",IF(AND(tbLocacao[[#This Row],[Data final]]&lt;&gt;"",tbLocacao[[#This Row],[Data final]]&lt;TODAY()),"Encerrado","Vigente"))</f>
        <v/>
      </c>
      <c r="O492" s="173"/>
      <c r="P49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9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92" s="115" t="str">
        <f ca="1">IF(tbLocacao[[#This Row],[Codigo locação]]="","",IFERROR(ROUNDDOWN(IF(tbLocacao[[#This Row],[Data final]]="",Q492,IF(TODAY()&lt;tbLocacao[[#This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92" s="115" t="str">
        <f>IF(tbLocacao[[#This Row],[Codigo locação]]="","",IFERROR(COUNTIF(tbAlugeis[Código locação],tbLocacao[[#This Row],[Codigo locação]])+tbLocacao[[#This Row],[Qtde já pago]],""))</f>
        <v/>
      </c>
      <c r="T492" s="115" t="str">
        <f>IF(tbLocacao[[#This Row],[Codigo locação]]="","",IFERROR(R492-S492,""))</f>
        <v/>
      </c>
      <c r="U492" s="128" t="str">
        <f>IF(tbLocacao[[#This Row],[Veículo]]="","",IF(tbLocacao[[#This Row],[Data final]]&lt;&gt;"","",IFERROR(ROW(),"")))</f>
        <v/>
      </c>
    </row>
    <row r="493" spans="2:21" ht="30" customHeight="1" x14ac:dyDescent="0.25">
      <c r="B493" s="168"/>
      <c r="C493" s="170"/>
      <c r="D493" s="170"/>
      <c r="E493" s="170"/>
      <c r="F493" s="170"/>
      <c r="G493" s="170"/>
      <c r="H493" s="170"/>
      <c r="I493" s="171"/>
      <c r="J493" s="171"/>
      <c r="K493" s="172"/>
      <c r="L493" s="172"/>
      <c r="M49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93" s="75" t="str">
        <f ca="1">IF(tbLocacao[[#This Row],[Codigo locação]]="","",IF(AND(tbLocacao[[#This Row],[Data final]]&lt;&gt;"",tbLocacao[[#This Row],[Data final]]&lt;TODAY()),"Encerrado","Vigente"))</f>
        <v/>
      </c>
      <c r="O493" s="173"/>
      <c r="P49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9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93" s="115" t="str">
        <f ca="1">IF(tbLocacao[[#This Row],[Codigo locação]]="","",IFERROR(ROUNDDOWN(IF(tbLocacao[[#This Row],[Data final]]="",Q493,IF(TODAY()&lt;tbLocacao[[#This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93" s="115" t="str">
        <f>IF(tbLocacao[[#This Row],[Codigo locação]]="","",IFERROR(COUNTIF(tbAlugeis[Código locação],tbLocacao[[#This Row],[Codigo locação]])+tbLocacao[[#This Row],[Qtde já pago]],""))</f>
        <v/>
      </c>
      <c r="T493" s="115" t="str">
        <f>IF(tbLocacao[[#This Row],[Codigo locação]]="","",IFERROR(R493-S493,""))</f>
        <v/>
      </c>
      <c r="U493" s="128" t="str">
        <f>IF(tbLocacao[[#This Row],[Veículo]]="","",IF(tbLocacao[[#This Row],[Data final]]&lt;&gt;"","",IFERROR(ROW(),"")))</f>
        <v/>
      </c>
    </row>
    <row r="494" spans="2:21" ht="30" customHeight="1" x14ac:dyDescent="0.25">
      <c r="B494" s="168"/>
      <c r="C494" s="170"/>
      <c r="D494" s="170"/>
      <c r="E494" s="170"/>
      <c r="F494" s="170"/>
      <c r="G494" s="170"/>
      <c r="H494" s="170"/>
      <c r="I494" s="171"/>
      <c r="J494" s="171"/>
      <c r="K494" s="172"/>
      <c r="L494" s="172"/>
      <c r="M49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94" s="75" t="str">
        <f ca="1">IF(tbLocacao[[#This Row],[Codigo locação]]="","",IF(AND(tbLocacao[[#This Row],[Data final]]&lt;&gt;"",tbLocacao[[#This Row],[Data final]]&lt;TODAY()),"Encerrado","Vigente"))</f>
        <v/>
      </c>
      <c r="O494" s="173"/>
      <c r="P49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9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94" s="115" t="str">
        <f ca="1">IF(tbLocacao[[#This Row],[Codigo locação]]="","",IFERROR(ROUNDDOWN(IF(tbLocacao[[#This Row],[Data final]]="",Q494,IF(TODAY()&lt;tbLocacao[[#This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94" s="115" t="str">
        <f>IF(tbLocacao[[#This Row],[Codigo locação]]="","",IFERROR(COUNTIF(tbAlugeis[Código locação],tbLocacao[[#This Row],[Codigo locação]])+tbLocacao[[#This Row],[Qtde já pago]],""))</f>
        <v/>
      </c>
      <c r="T494" s="115" t="str">
        <f>IF(tbLocacao[[#This Row],[Codigo locação]]="","",IFERROR(R494-S494,""))</f>
        <v/>
      </c>
      <c r="U494" s="128" t="str">
        <f>IF(tbLocacao[[#This Row],[Veículo]]="","",IF(tbLocacao[[#This Row],[Data final]]&lt;&gt;"","",IFERROR(ROW(),"")))</f>
        <v/>
      </c>
    </row>
    <row r="495" spans="2:21" ht="30" customHeight="1" x14ac:dyDescent="0.25">
      <c r="B495" s="168"/>
      <c r="C495" s="170"/>
      <c r="D495" s="170"/>
      <c r="E495" s="170"/>
      <c r="F495" s="170"/>
      <c r="G495" s="170"/>
      <c r="H495" s="170"/>
      <c r="I495" s="171"/>
      <c r="J495" s="171"/>
      <c r="K495" s="172"/>
      <c r="L495" s="172"/>
      <c r="M49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95" s="75" t="str">
        <f ca="1">IF(tbLocacao[[#This Row],[Codigo locação]]="","",IF(AND(tbLocacao[[#This Row],[Data final]]&lt;&gt;"",tbLocacao[[#This Row],[Data final]]&lt;TODAY()),"Encerrado","Vigente"))</f>
        <v/>
      </c>
      <c r="O495" s="173"/>
      <c r="P49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9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95" s="115" t="str">
        <f ca="1">IF(tbLocacao[[#This Row],[Codigo locação]]="","",IFERROR(ROUNDDOWN(IF(tbLocacao[[#This Row],[Data final]]="",Q495,IF(TODAY()&lt;tbLocacao[[#This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95" s="115" t="str">
        <f>IF(tbLocacao[[#This Row],[Codigo locação]]="","",IFERROR(COUNTIF(tbAlugeis[Código locação],tbLocacao[[#This Row],[Codigo locação]])+tbLocacao[[#This Row],[Qtde já pago]],""))</f>
        <v/>
      </c>
      <c r="T495" s="115" t="str">
        <f>IF(tbLocacao[[#This Row],[Codigo locação]]="","",IFERROR(R495-S495,""))</f>
        <v/>
      </c>
      <c r="U495" s="128" t="str">
        <f>IF(tbLocacao[[#This Row],[Veículo]]="","",IF(tbLocacao[[#This Row],[Data final]]&lt;&gt;"","",IFERROR(ROW(),"")))</f>
        <v/>
      </c>
    </row>
    <row r="496" spans="2:21" ht="30" customHeight="1" x14ac:dyDescent="0.25">
      <c r="B496" s="168"/>
      <c r="C496" s="170"/>
      <c r="D496" s="170"/>
      <c r="E496" s="170"/>
      <c r="F496" s="170"/>
      <c r="G496" s="170"/>
      <c r="H496" s="170"/>
      <c r="I496" s="171"/>
      <c r="J496" s="171"/>
      <c r="K496" s="172"/>
      <c r="L496" s="172"/>
      <c r="M49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96" s="75" t="str">
        <f ca="1">IF(tbLocacao[[#This Row],[Codigo locação]]="","",IF(AND(tbLocacao[[#This Row],[Data final]]&lt;&gt;"",tbLocacao[[#This Row],[Data final]]&lt;TODAY()),"Encerrado","Vigente"))</f>
        <v/>
      </c>
      <c r="O496" s="173"/>
      <c r="P49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9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96" s="115" t="str">
        <f ca="1">IF(tbLocacao[[#This Row],[Codigo locação]]="","",IFERROR(ROUNDDOWN(IF(tbLocacao[[#This Row],[Data final]]="",Q496,IF(TODAY()&lt;tbLocacao[[#This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96" s="115" t="str">
        <f>IF(tbLocacao[[#This Row],[Codigo locação]]="","",IFERROR(COUNTIF(tbAlugeis[Código locação],tbLocacao[[#This Row],[Codigo locação]])+tbLocacao[[#This Row],[Qtde já pago]],""))</f>
        <v/>
      </c>
      <c r="T496" s="115" t="str">
        <f>IF(tbLocacao[[#This Row],[Codigo locação]]="","",IFERROR(R496-S496,""))</f>
        <v/>
      </c>
      <c r="U496" s="128" t="str">
        <f>IF(tbLocacao[[#This Row],[Veículo]]="","",IF(tbLocacao[[#This Row],[Data final]]&lt;&gt;"","",IFERROR(ROW(),"")))</f>
        <v/>
      </c>
    </row>
    <row r="497" spans="2:21" ht="30" customHeight="1" x14ac:dyDescent="0.25">
      <c r="B497" s="168"/>
      <c r="C497" s="170"/>
      <c r="D497" s="170"/>
      <c r="E497" s="170"/>
      <c r="F497" s="170"/>
      <c r="G497" s="170"/>
      <c r="H497" s="170"/>
      <c r="I497" s="171"/>
      <c r="J497" s="171"/>
      <c r="K497" s="172"/>
      <c r="L497" s="172"/>
      <c r="M49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97" s="75" t="str">
        <f ca="1">IF(tbLocacao[[#This Row],[Codigo locação]]="","",IF(AND(tbLocacao[[#This Row],[Data final]]&lt;&gt;"",tbLocacao[[#This Row],[Data final]]&lt;TODAY()),"Encerrado","Vigente"))</f>
        <v/>
      </c>
      <c r="O497" s="173"/>
      <c r="P49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9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97" s="115" t="str">
        <f ca="1">IF(tbLocacao[[#This Row],[Codigo locação]]="","",IFERROR(ROUNDDOWN(IF(tbLocacao[[#This Row],[Data final]]="",Q497,IF(TODAY()&lt;tbLocacao[[#This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97" s="115" t="str">
        <f>IF(tbLocacao[[#This Row],[Codigo locação]]="","",IFERROR(COUNTIF(tbAlugeis[Código locação],tbLocacao[[#This Row],[Codigo locação]])+tbLocacao[[#This Row],[Qtde já pago]],""))</f>
        <v/>
      </c>
      <c r="T497" s="115" t="str">
        <f>IF(tbLocacao[[#This Row],[Codigo locação]]="","",IFERROR(R497-S497,""))</f>
        <v/>
      </c>
      <c r="U497" s="128" t="str">
        <f>IF(tbLocacao[[#This Row],[Veículo]]="","",IF(tbLocacao[[#This Row],[Data final]]&lt;&gt;"","",IFERROR(ROW(),"")))</f>
        <v/>
      </c>
    </row>
    <row r="498" spans="2:21" ht="30" customHeight="1" x14ac:dyDescent="0.25">
      <c r="B498" s="168"/>
      <c r="C498" s="170"/>
      <c r="D498" s="170"/>
      <c r="E498" s="170"/>
      <c r="F498" s="170"/>
      <c r="G498" s="170"/>
      <c r="H498" s="170"/>
      <c r="I498" s="171"/>
      <c r="J498" s="171"/>
      <c r="K498" s="172"/>
      <c r="L498" s="172"/>
      <c r="M498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98" s="75" t="str">
        <f ca="1">IF(tbLocacao[[#This Row],[Codigo locação]]="","",IF(AND(tbLocacao[[#This Row],[Data final]]&lt;&gt;"",tbLocacao[[#This Row],[Data final]]&lt;TODAY()),"Encerrado","Vigente"))</f>
        <v/>
      </c>
      <c r="O498" s="173"/>
      <c r="P498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98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98" s="115" t="str">
        <f ca="1">IF(tbLocacao[[#This Row],[Codigo locação]]="","",IFERROR(ROUNDDOWN(IF(tbLocacao[[#This Row],[Data final]]="",Q498,IF(TODAY()&lt;tbLocacao[[#This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98" s="115" t="str">
        <f>IF(tbLocacao[[#This Row],[Codigo locação]]="","",IFERROR(COUNTIF(tbAlugeis[Código locação],tbLocacao[[#This Row],[Codigo locação]])+tbLocacao[[#This Row],[Qtde já pago]],""))</f>
        <v/>
      </c>
      <c r="T498" s="115" t="str">
        <f>IF(tbLocacao[[#This Row],[Codigo locação]]="","",IFERROR(R498-S498,""))</f>
        <v/>
      </c>
      <c r="U498" s="128" t="str">
        <f>IF(tbLocacao[[#This Row],[Veículo]]="","",IF(tbLocacao[[#This Row],[Data final]]&lt;&gt;"","",IFERROR(ROW(),"")))</f>
        <v/>
      </c>
    </row>
    <row r="499" spans="2:21" ht="30" customHeight="1" x14ac:dyDescent="0.25">
      <c r="B499" s="168"/>
      <c r="C499" s="170"/>
      <c r="D499" s="170"/>
      <c r="E499" s="170"/>
      <c r="F499" s="170"/>
      <c r="G499" s="170"/>
      <c r="H499" s="170"/>
      <c r="I499" s="171"/>
      <c r="J499" s="171"/>
      <c r="K499" s="172"/>
      <c r="L499" s="172"/>
      <c r="M499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499" s="75" t="str">
        <f ca="1">IF(tbLocacao[[#This Row],[Codigo locação]]="","",IF(AND(tbLocacao[[#This Row],[Data final]]&lt;&gt;"",tbLocacao[[#This Row],[Data final]]&lt;TODAY()),"Encerrado","Vigente"))</f>
        <v/>
      </c>
      <c r="O499" s="173"/>
      <c r="P499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499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499" s="115" t="str">
        <f ca="1">IF(tbLocacao[[#This Row],[Codigo locação]]="","",IFERROR(ROUNDDOWN(IF(tbLocacao[[#This Row],[Data final]]="",Q499,IF(TODAY()&lt;tbLocacao[[#This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499" s="115" t="str">
        <f>IF(tbLocacao[[#This Row],[Codigo locação]]="","",IFERROR(COUNTIF(tbAlugeis[Código locação],tbLocacao[[#This Row],[Codigo locação]])+tbLocacao[[#This Row],[Qtde já pago]],""))</f>
        <v/>
      </c>
      <c r="T499" s="115" t="str">
        <f>IF(tbLocacao[[#This Row],[Codigo locação]]="","",IFERROR(R499-S499,""))</f>
        <v/>
      </c>
      <c r="U499" s="128" t="str">
        <f>IF(tbLocacao[[#This Row],[Veículo]]="","",IF(tbLocacao[[#This Row],[Data final]]&lt;&gt;"","",IFERROR(ROW(),"")))</f>
        <v/>
      </c>
    </row>
    <row r="500" spans="2:21" ht="30" customHeight="1" x14ac:dyDescent="0.25">
      <c r="B500" s="168"/>
      <c r="C500" s="170"/>
      <c r="D500" s="170"/>
      <c r="E500" s="170"/>
      <c r="F500" s="170"/>
      <c r="G500" s="170"/>
      <c r="H500" s="170"/>
      <c r="I500" s="171"/>
      <c r="J500" s="171"/>
      <c r="K500" s="172"/>
      <c r="L500" s="172"/>
      <c r="M500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500" s="75" t="str">
        <f ca="1">IF(tbLocacao[[#This Row],[Codigo locação]]="","",IF(AND(tbLocacao[[#This Row],[Data final]]&lt;&gt;"",tbLocacao[[#This Row],[Data final]]&lt;TODAY()),"Encerrado","Vigente"))</f>
        <v/>
      </c>
      <c r="O500" s="173"/>
      <c r="P500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500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500" s="115" t="str">
        <f ca="1">IF(tbLocacao[[#This Row],[Codigo locação]]="","",IFERROR(ROUNDDOWN(IF(tbLocacao[[#This Row],[Data final]]="",Q500,IF(TODAY()&lt;tbLocacao[[#This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500" s="115" t="str">
        <f>IF(tbLocacao[[#This Row],[Codigo locação]]="","",IFERROR(COUNTIF(tbAlugeis[Código locação],tbLocacao[[#This Row],[Codigo locação]])+tbLocacao[[#This Row],[Qtde já pago]],""))</f>
        <v/>
      </c>
      <c r="T500" s="115" t="str">
        <f>IF(tbLocacao[[#This Row],[Codigo locação]]="","",IFERROR(R500-S500,""))</f>
        <v/>
      </c>
      <c r="U500" s="128" t="str">
        <f>IF(tbLocacao[[#This Row],[Veículo]]="","",IF(tbLocacao[[#This Row],[Data final]]&lt;&gt;"","",IFERROR(ROW(),"")))</f>
        <v/>
      </c>
    </row>
    <row r="501" spans="2:21" ht="30" customHeight="1" x14ac:dyDescent="0.25">
      <c r="B501" s="168"/>
      <c r="C501" s="170"/>
      <c r="D501" s="170"/>
      <c r="E501" s="170"/>
      <c r="F501" s="170"/>
      <c r="G501" s="170"/>
      <c r="H501" s="170"/>
      <c r="I501" s="171"/>
      <c r="J501" s="171"/>
      <c r="K501" s="172"/>
      <c r="L501" s="172"/>
      <c r="M501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501" s="75" t="str">
        <f ca="1">IF(tbLocacao[[#This Row],[Codigo locação]]="","",IF(AND(tbLocacao[[#This Row],[Data final]]&lt;&gt;"",tbLocacao[[#This Row],[Data final]]&lt;TODAY()),"Encerrado","Vigente"))</f>
        <v/>
      </c>
      <c r="O501" s="173"/>
      <c r="P501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501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501" s="115" t="str">
        <f ca="1">IF(tbLocacao[[#This Row],[Codigo locação]]="","",IFERROR(ROUNDDOWN(IF(tbLocacao[[#This Row],[Data final]]="",Q501,IF(TODAY()&lt;tbLocacao[[#This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501" s="115" t="str">
        <f>IF(tbLocacao[[#This Row],[Codigo locação]]="","",IFERROR(COUNTIF(tbAlugeis[Código locação],tbLocacao[[#This Row],[Codigo locação]])+tbLocacao[[#This Row],[Qtde já pago]],""))</f>
        <v/>
      </c>
      <c r="T501" s="115" t="str">
        <f>IF(tbLocacao[[#This Row],[Codigo locação]]="","",IFERROR(R501-S501,""))</f>
        <v/>
      </c>
      <c r="U501" s="128" t="str">
        <f>IF(tbLocacao[[#This Row],[Veículo]]="","",IF(tbLocacao[[#This Row],[Data final]]&lt;&gt;"","",IFERROR(ROW(),"")))</f>
        <v/>
      </c>
    </row>
    <row r="502" spans="2:21" ht="30" customHeight="1" x14ac:dyDescent="0.25">
      <c r="B502" s="168"/>
      <c r="C502" s="170"/>
      <c r="D502" s="170"/>
      <c r="E502" s="170"/>
      <c r="F502" s="170"/>
      <c r="G502" s="170"/>
      <c r="H502" s="170"/>
      <c r="I502" s="171"/>
      <c r="J502" s="171"/>
      <c r="K502" s="172"/>
      <c r="L502" s="172"/>
      <c r="M502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502" s="75" t="str">
        <f ca="1">IF(tbLocacao[[#This Row],[Codigo locação]]="","",IF(AND(tbLocacao[[#This Row],[Data final]]&lt;&gt;"",tbLocacao[[#This Row],[Data final]]&lt;TODAY()),"Encerrado","Vigente"))</f>
        <v/>
      </c>
      <c r="O502" s="173"/>
      <c r="P502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502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502" s="115" t="str">
        <f ca="1">IF(tbLocacao[[#This Row],[Codigo locação]]="","",IFERROR(ROUNDDOWN(IF(tbLocacao[[#This Row],[Data final]]="",Q502,IF(TODAY()&lt;tbLocacao[[#This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502" s="115" t="str">
        <f>IF(tbLocacao[[#This Row],[Codigo locação]]="","",IFERROR(COUNTIF(tbAlugeis[Código locação],tbLocacao[[#This Row],[Codigo locação]])+tbLocacao[[#This Row],[Qtde já pago]],""))</f>
        <v/>
      </c>
      <c r="T502" s="115" t="str">
        <f>IF(tbLocacao[[#This Row],[Codigo locação]]="","",IFERROR(R502-S502,""))</f>
        <v/>
      </c>
      <c r="U502" s="128" t="str">
        <f>IF(tbLocacao[[#This Row],[Veículo]]="","",IF(tbLocacao[[#This Row],[Data final]]&lt;&gt;"","",IFERROR(ROW(),"")))</f>
        <v/>
      </c>
    </row>
    <row r="503" spans="2:21" ht="30" customHeight="1" x14ac:dyDescent="0.25">
      <c r="B503" s="168"/>
      <c r="C503" s="170"/>
      <c r="D503" s="170"/>
      <c r="E503" s="170"/>
      <c r="F503" s="170"/>
      <c r="G503" s="170"/>
      <c r="H503" s="170"/>
      <c r="I503" s="171"/>
      <c r="J503" s="171"/>
      <c r="K503" s="172"/>
      <c r="L503" s="172"/>
      <c r="M503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503" s="75" t="str">
        <f ca="1">IF(tbLocacao[[#This Row],[Codigo locação]]="","",IF(AND(tbLocacao[[#This Row],[Data final]]&lt;&gt;"",tbLocacao[[#This Row],[Data final]]&lt;TODAY()),"Encerrado","Vigente"))</f>
        <v/>
      </c>
      <c r="O503" s="173"/>
      <c r="P503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503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503" s="115" t="str">
        <f ca="1">IF(tbLocacao[[#This Row],[Codigo locação]]="","",IFERROR(ROUNDDOWN(IF(tbLocacao[[#This Row],[Data final]]="",Q503,IF(TODAY()&lt;tbLocacao[[#This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503" s="115" t="str">
        <f>IF(tbLocacao[[#This Row],[Codigo locação]]="","",IFERROR(COUNTIF(tbAlugeis[Código locação],tbLocacao[[#This Row],[Codigo locação]])+tbLocacao[[#This Row],[Qtde já pago]],""))</f>
        <v/>
      </c>
      <c r="T503" s="115" t="str">
        <f>IF(tbLocacao[[#This Row],[Codigo locação]]="","",IFERROR(R503-S503,""))</f>
        <v/>
      </c>
      <c r="U503" s="128" t="str">
        <f>IF(tbLocacao[[#This Row],[Veículo]]="","",IF(tbLocacao[[#This Row],[Data final]]&lt;&gt;"","",IFERROR(ROW(),"")))</f>
        <v/>
      </c>
    </row>
    <row r="504" spans="2:21" ht="30" customHeight="1" x14ac:dyDescent="0.25">
      <c r="B504" s="168"/>
      <c r="C504" s="170"/>
      <c r="D504" s="170"/>
      <c r="E504" s="170"/>
      <c r="F504" s="170"/>
      <c r="G504" s="170"/>
      <c r="H504" s="170"/>
      <c r="I504" s="171"/>
      <c r="J504" s="171"/>
      <c r="K504" s="172"/>
      <c r="L504" s="172"/>
      <c r="M504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504" s="75" t="str">
        <f ca="1">IF(tbLocacao[[#This Row],[Codigo locação]]="","",IF(AND(tbLocacao[[#This Row],[Data final]]&lt;&gt;"",tbLocacao[[#This Row],[Data final]]&lt;TODAY()),"Encerrado","Vigente"))</f>
        <v/>
      </c>
      <c r="O504" s="173"/>
      <c r="P504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504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504" s="115" t="str">
        <f ca="1">IF(tbLocacao[[#This Row],[Codigo locação]]="","",IFERROR(ROUNDDOWN(IF(tbLocacao[[#This Row],[Data final]]="",Q504,IF(TODAY()&lt;tbLocacao[[#This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504" s="115" t="str">
        <f>IF(tbLocacao[[#This Row],[Codigo locação]]="","",IFERROR(COUNTIF(tbAlugeis[Código locação],tbLocacao[[#This Row],[Codigo locação]])+tbLocacao[[#This Row],[Qtde já pago]],""))</f>
        <v/>
      </c>
      <c r="T504" s="115" t="str">
        <f>IF(tbLocacao[[#This Row],[Codigo locação]]="","",IFERROR(R504-S504,""))</f>
        <v/>
      </c>
      <c r="U504" s="128" t="str">
        <f>IF(tbLocacao[[#This Row],[Veículo]]="","",IF(tbLocacao[[#This Row],[Data final]]&lt;&gt;"","",IFERROR(ROW(),"")))</f>
        <v/>
      </c>
    </row>
    <row r="505" spans="2:21" ht="30" customHeight="1" x14ac:dyDescent="0.25">
      <c r="B505" s="168"/>
      <c r="C505" s="170"/>
      <c r="D505" s="170"/>
      <c r="E505" s="170"/>
      <c r="F505" s="170"/>
      <c r="G505" s="170"/>
      <c r="H505" s="170"/>
      <c r="I505" s="171"/>
      <c r="J505" s="171"/>
      <c r="K505" s="172"/>
      <c r="L505" s="172"/>
      <c r="M505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505" s="75" t="str">
        <f ca="1">IF(tbLocacao[[#This Row],[Codigo locação]]="","",IF(AND(tbLocacao[[#This Row],[Data final]]&lt;&gt;"",tbLocacao[[#This Row],[Data final]]&lt;TODAY()),"Encerrado","Vigente"))</f>
        <v/>
      </c>
      <c r="O505" s="173"/>
      <c r="P505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505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505" s="115" t="str">
        <f ca="1">IF(tbLocacao[[#This Row],[Codigo locação]]="","",IFERROR(ROUNDDOWN(IF(tbLocacao[[#This Row],[Data final]]="",Q505,IF(TODAY()&lt;tbLocacao[[#This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505" s="115" t="str">
        <f>IF(tbLocacao[[#This Row],[Codigo locação]]="","",IFERROR(COUNTIF(tbAlugeis[Código locação],tbLocacao[[#This Row],[Codigo locação]])+tbLocacao[[#This Row],[Qtde já pago]],""))</f>
        <v/>
      </c>
      <c r="T505" s="115" t="str">
        <f>IF(tbLocacao[[#This Row],[Codigo locação]]="","",IFERROR(R505-S505,""))</f>
        <v/>
      </c>
      <c r="U505" s="128" t="str">
        <f>IF(tbLocacao[[#This Row],[Veículo]]="","",IF(tbLocacao[[#This Row],[Data final]]&lt;&gt;"","",IFERROR(ROW(),"")))</f>
        <v/>
      </c>
    </row>
    <row r="506" spans="2:21" ht="30" customHeight="1" x14ac:dyDescent="0.25">
      <c r="B506" s="168"/>
      <c r="C506" s="170"/>
      <c r="D506" s="170"/>
      <c r="E506" s="170"/>
      <c r="F506" s="170"/>
      <c r="G506" s="170"/>
      <c r="H506" s="170"/>
      <c r="I506" s="171"/>
      <c r="J506" s="171"/>
      <c r="K506" s="172"/>
      <c r="L506" s="172"/>
      <c r="M506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506" s="75" t="str">
        <f ca="1">IF(tbLocacao[[#This Row],[Codigo locação]]="","",IF(AND(tbLocacao[[#This Row],[Data final]]&lt;&gt;"",tbLocacao[[#This Row],[Data final]]&lt;TODAY()),"Encerrado","Vigente"))</f>
        <v/>
      </c>
      <c r="O506" s="173"/>
      <c r="P506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506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506" s="115" t="str">
        <f ca="1">IF(tbLocacao[[#This Row],[Codigo locação]]="","",IFERROR(ROUNDDOWN(IF(tbLocacao[[#This Row],[Data final]]="",Q506,IF(TODAY()&lt;tbLocacao[[#This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506" s="115" t="str">
        <f>IF(tbLocacao[[#This Row],[Codigo locação]]="","",IFERROR(COUNTIF(tbAlugeis[Código locação],tbLocacao[[#This Row],[Codigo locação]])+tbLocacao[[#This Row],[Qtde já pago]],""))</f>
        <v/>
      </c>
      <c r="T506" s="115" t="str">
        <f>IF(tbLocacao[[#This Row],[Codigo locação]]="","",IFERROR(R506-S506,""))</f>
        <v/>
      </c>
      <c r="U506" s="128" t="str">
        <f>IF(tbLocacao[[#This Row],[Veículo]]="","",IF(tbLocacao[[#This Row],[Data final]]&lt;&gt;"","",IFERROR(ROW(),"")))</f>
        <v/>
      </c>
    </row>
    <row r="507" spans="2:21" ht="30" customHeight="1" x14ac:dyDescent="0.25">
      <c r="B507" s="168"/>
      <c r="C507" s="170"/>
      <c r="D507" s="170"/>
      <c r="E507" s="170"/>
      <c r="F507" s="170"/>
      <c r="G507" s="170"/>
      <c r="H507" s="170"/>
      <c r="I507" s="171"/>
      <c r="J507" s="171"/>
      <c r="K507" s="172"/>
      <c r="L507" s="172"/>
      <c r="M507" s="74" t="str">
        <f>IF(AND(tbLocacao[[#This Row],[Veículo]]&lt;&gt;"",tbLocacao[[#This Row],[Data inicial]]&lt;&gt;""),tbLocacao[[#This Row],[Veículo]]&amp;"_"&amp;YEAR(tbLocacao[[#This Row],[Data inicial]])&amp;MONTH(tbLocacao[[#This Row],[Data inicial]])&amp;DAY(tbLocacao[[#This Row],[Data inicial]])&amp;ROW(),"")</f>
        <v/>
      </c>
      <c r="N507" s="75" t="str">
        <f ca="1">IF(tbLocacao[[#This Row],[Codigo locação]]="","",IF(AND(tbLocacao[[#This Row],[Data final]]&lt;&gt;"",tbLocacao[[#This Row],[Data final]]&lt;TODAY()),"Encerrado","Vigente"))</f>
        <v/>
      </c>
      <c r="O507" s="173"/>
      <c r="P507" s="84" t="str">
        <f>IFERROR(IF(tbLocacao[[#This Row],[Codigo locação]]="","",IF(tbLocacao[[#This Row],[Parcelas vencidas]]&gt;0,"Deve "&amp;tbLocacao[[#This Row],[Parcelas vencidas]]&amp;VLOOKUP(tbLocacao[[#This Row],[Tipo pagamento]],Plan1!$D$2:$F$4,3,FALSE),"Em dia")),"")</f>
        <v/>
      </c>
      <c r="Q507" s="115" t="str">
        <f ca="1">IF(tbLocacao[[#This Row],[Codigo locação]]="","",IFERROR(ROUNDDOWN(IF(tbLocacao[[#This Row],[Data final]]&lt;&gt;"",(tbLocacao[[#This Row],[Data final]]-tbLocacao[[#This Row],[Data inicial]])/VLOOKUP(tbLocacao[[#This Row],[Tipo pagamento]],Plan1!$D$2:$E$4,2,FALSE),(TODAY()-tbLocacao[[#This Row],[Data inicial]])/VLOOKUP(tbLocacao[[#This Row],[Tipo pagamento]],Plan1!$D$2:$E$4,2,FALSE)),0),""))</f>
        <v/>
      </c>
      <c r="R507" s="115" t="str">
        <f ca="1">IF(tbLocacao[[#This Row],[Codigo locação]]="","",IFERROR(ROUNDDOWN(IF(tbLocacao[[#This Row],[Data final]]="",Q507,IF(TODAY()&lt;tbLocacao[[#This Row],[Data final]],(TODAY()-tbLocacao[[#This Row],[Data inicial]])/VLOOKUP(tbLocacao[[#This Row],[Tipo pagamento]],Plan1!$D$2:$E$4,2,FALSE),(tbLocacao[[#This Row],[Data final]]-tbLocacao[[#This Row],[Data inicial]])/VLOOKUP(tbLocacao[[#This Row],[Tipo pagamento]],Plan1!$D$2:$E$4,2,FALSE))),0),""))</f>
        <v/>
      </c>
      <c r="S507" s="115" t="str">
        <f>IF(tbLocacao[[#This Row],[Codigo locação]]="","",IFERROR(COUNTIF(tbAlugeis[Código locação],tbLocacao[[#This Row],[Codigo locação]])+tbLocacao[[#This Row],[Qtde já pago]],""))</f>
        <v/>
      </c>
      <c r="T507" s="115" t="str">
        <f>IF(tbLocacao[[#This Row],[Codigo locação]]="","",IFERROR(R507-S507,""))</f>
        <v/>
      </c>
      <c r="U507" s="128" t="str">
        <f>IF(tbLocacao[[#This Row],[Veículo]]="","",IF(tbLocacao[[#This Row],[Data final]]&lt;&gt;"","",IFERROR(ROW(),"")))</f>
        <v/>
      </c>
    </row>
    <row r="508" spans="2:21" ht="30" customHeight="1" x14ac:dyDescent="0.25">
      <c r="B508" s="7" t="s">
        <v>11</v>
      </c>
      <c r="C508" s="7" t="s">
        <v>11</v>
      </c>
      <c r="D508" s="7" t="s">
        <v>11</v>
      </c>
      <c r="E508" s="7" t="s">
        <v>11</v>
      </c>
      <c r="F508" s="7" t="s">
        <v>11</v>
      </c>
      <c r="G508" s="7" t="s">
        <v>11</v>
      </c>
      <c r="H508" s="7"/>
      <c r="I508" s="7" t="s">
        <v>11</v>
      </c>
      <c r="J508" s="7" t="s">
        <v>11</v>
      </c>
      <c r="K508" s="7" t="s">
        <v>11</v>
      </c>
      <c r="L508" s="7" t="s">
        <v>11</v>
      </c>
      <c r="M508" s="7" t="s">
        <v>11</v>
      </c>
    </row>
  </sheetData>
  <sheetProtection password="9084" sheet="1" objects="1" scenarios="1"/>
  <conditionalFormatting sqref="N11:O507 O8:O10">
    <cfRule type="cellIs" dxfId="88" priority="5" operator="equal">
      <formula>"Encerrado"</formula>
    </cfRule>
    <cfRule type="cellIs" dxfId="87" priority="6" operator="equal">
      <formula>"Vigente"</formula>
    </cfRule>
  </conditionalFormatting>
  <conditionalFormatting sqref="P8:P507">
    <cfRule type="cellIs" dxfId="86" priority="3" operator="equal">
      <formula>"Em dia"</formula>
    </cfRule>
  </conditionalFormatting>
  <conditionalFormatting sqref="N8:N10">
    <cfRule type="cellIs" dxfId="85" priority="1" operator="equal">
      <formula>"Encerrado"</formula>
    </cfRule>
    <cfRule type="cellIs" dxfId="84" priority="2" operator="equal">
      <formula>"Vigente"</formula>
    </cfRule>
  </conditionalFormatting>
  <dataValidations count="5">
    <dataValidation type="list" allowBlank="1" showInputMessage="1" showErrorMessage="1" errorTitle="Erro de operação!" error="_x000a_Selecione um valor da lista." sqref="B8:B507">
      <formula1>listaVeiculos</formula1>
    </dataValidation>
    <dataValidation type="date" operator="greaterThan" allowBlank="1" showInputMessage="1" showErrorMessage="1" errorTitle="Ero de operação!" error="_x000a_Informe uma data válida!" sqref="I8:I507">
      <formula1>36526</formula1>
    </dataValidation>
    <dataValidation type="date" operator="greaterThan" allowBlank="1" showInputMessage="1" showErrorMessage="1" errorTitle="Erro de operação!" error="_x000a_Informe uma data válida maior que a data inicial." sqref="J8:J507">
      <formula1>$I8</formula1>
    </dataValidation>
    <dataValidation type="decimal" operator="greaterThan" allowBlank="1" showInputMessage="1" showErrorMessage="1" errorTitle="Erro de operação!" error="_x000a_Informe um valor maior que zero." sqref="K8:L507">
      <formula1>0</formula1>
    </dataValidation>
    <dataValidation type="whole" operator="greaterThanOrEqual" allowBlank="1" showInputMessage="1" showErrorMessage="1" errorTitle="Erro de operação!" error="_x000a_Informe um número maior ou igual a zero." sqref="O8:O507">
      <formula1>0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  <tableParts count="1"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" operator="containsText" id="{A5895FDB-DC76-4A18-AED6-6706DAF85816}">
            <xm:f>NOT(ISERROR(SEARCH("Deve",P8)))</xm:f>
            <xm:f>"Deve"</xm:f>
            <x14:dxf>
              <font>
                <b/>
                <i val="0"/>
                <color rgb="FFC00000"/>
              </font>
              <fill>
                <patternFill>
                  <bgColor theme="5" tint="0.59996337778862885"/>
                </patternFill>
              </fill>
            </x14:dxf>
          </x14:cfRule>
          <xm:sqref>P8:P507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Erro de operação!" error="_x000a_Selecione um valor da lista.">
          <x14:formula1>
            <xm:f>Plan1!$D$2:$D$4</xm:f>
          </x14:formula1>
          <xm:sqref>H8:H507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1:L1008"/>
  <sheetViews>
    <sheetView showGridLines="0" zoomScaleNormal="100" workbookViewId="0">
      <selection activeCell="F8" activeCellId="1" sqref="B8:B9 F8:G9"/>
    </sheetView>
  </sheetViews>
  <sheetFormatPr defaultRowHeight="15" x14ac:dyDescent="0.25"/>
  <cols>
    <col min="1" max="1" width="2.7109375" style="15" customWidth="1"/>
    <col min="2" max="2" width="24.42578125" style="8" bestFit="1" customWidth="1"/>
    <col min="3" max="3" width="28" style="8" bestFit="1" customWidth="1"/>
    <col min="4" max="4" width="24.42578125" style="8" bestFit="1" customWidth="1"/>
    <col min="5" max="5" width="17.5703125" style="8" bestFit="1" customWidth="1"/>
    <col min="6" max="6" width="18.85546875" style="8" bestFit="1" customWidth="1"/>
    <col min="7" max="7" width="12.85546875" style="8" bestFit="1" customWidth="1"/>
    <col min="8" max="8" width="14.42578125" style="8" hidden="1" customWidth="1"/>
    <col min="9" max="16384" width="9.140625" style="8"/>
  </cols>
  <sheetData>
    <row r="1" spans="1:12" s="25" customFormat="1" ht="30" customHeight="1" x14ac:dyDescent="0.25"/>
    <row r="2" spans="1:12" s="27" customFormat="1" ht="24.95" customHeight="1" x14ac:dyDescent="0.25"/>
    <row r="3" spans="1:12" s="15" customFormat="1" ht="20.100000000000001" customHeight="1" x14ac:dyDescent="0.25"/>
    <row r="4" spans="1:12" s="7" customFormat="1" ht="20.100000000000001" customHeight="1" x14ac:dyDescent="0.25">
      <c r="A4" s="15"/>
      <c r="B4" s="77" t="s">
        <v>109</v>
      </c>
      <c r="C4" s="15"/>
      <c r="D4" s="15"/>
      <c r="E4" s="15"/>
      <c r="F4" s="15"/>
      <c r="G4" s="6"/>
      <c r="H4" s="5"/>
      <c r="I4" s="5"/>
      <c r="J4" s="5"/>
      <c r="K4" s="5"/>
      <c r="L4" s="5"/>
    </row>
    <row r="5" spans="1:12" s="7" customFormat="1" ht="20.100000000000001" customHeight="1" x14ac:dyDescent="0.25">
      <c r="A5" s="15"/>
      <c r="B5" s="77"/>
      <c r="C5" s="15"/>
      <c r="D5" s="15"/>
      <c r="E5" s="15"/>
      <c r="F5" s="15"/>
      <c r="G5" s="6"/>
      <c r="H5" s="5"/>
      <c r="I5" s="5"/>
      <c r="J5" s="5"/>
      <c r="K5" s="5"/>
      <c r="L5" s="5"/>
    </row>
    <row r="6" spans="1:12" s="7" customFormat="1" ht="24.95" customHeight="1" x14ac:dyDescent="0.25">
      <c r="A6" s="15"/>
      <c r="B6" s="136" t="s">
        <v>144</v>
      </c>
      <c r="C6" s="136"/>
      <c r="D6" s="136"/>
      <c r="E6" s="136"/>
      <c r="F6" s="136"/>
      <c r="G6" s="136"/>
      <c r="H6" s="136"/>
    </row>
    <row r="7" spans="1:12" ht="30" x14ac:dyDescent="0.25">
      <c r="B7" s="81" t="s">
        <v>6</v>
      </c>
      <c r="C7" s="81" t="s">
        <v>98</v>
      </c>
      <c r="D7" s="81" t="s">
        <v>158</v>
      </c>
      <c r="E7" s="81" t="s">
        <v>106</v>
      </c>
      <c r="F7" s="81" t="s">
        <v>107</v>
      </c>
      <c r="G7" s="81" t="s">
        <v>108</v>
      </c>
      <c r="H7" s="81" t="s">
        <v>171</v>
      </c>
    </row>
    <row r="8" spans="1:12" ht="30" customHeight="1" x14ac:dyDescent="0.25">
      <c r="B8" s="118" t="s">
        <v>182</v>
      </c>
      <c r="C8" s="79" t="str">
        <f>IF(tbAlugeis[[#This Row],[Veículo]]="","",IFERROR(INDEX(tbLocacao[],MATCH(tbAlugeis[[#This Row],[Veículo]],tbLocacao[Codigo locação],0),2),""))</f>
        <v>Adrick Vieira e Silva</v>
      </c>
      <c r="D8" s="79" t="str">
        <f>IF(tbAlugeis[[#This Row],[Veículo]]="","",IFERROR(INDEX(tbLocacao[],MATCH(tbAlugeis[[#This Row],[Veículo]],tbLocacao[Codigo locação],0),12),""))</f>
        <v>Fiat_RNL0B01_2025118</v>
      </c>
      <c r="E8" s="80">
        <f>IF(tbAlugeis[[#This Row],[Veículo]]="","",IFERROR(INDEX(tbLocacao[],MATCH(tbAlugeis[[#This Row],[Veículo]],tbLocacao[Codigo locação],0),11),""))</f>
        <v>2400</v>
      </c>
      <c r="F8" s="95">
        <v>2400</v>
      </c>
      <c r="G8" s="130">
        <v>45687</v>
      </c>
      <c r="H8" s="79" t="str">
        <f>IF(tbAlugeis[[#This Row],[Veículo]]="","",IFERROR(INDEX(tbLocacao[],MATCH(tbAlugeis[[#This Row],[Veículo]],tbLocacao[Codigo locação],0),1),""))</f>
        <v>Fiat_RNL0B01</v>
      </c>
    </row>
    <row r="9" spans="1:12" ht="30" customHeight="1" x14ac:dyDescent="0.25">
      <c r="B9" s="118" t="s">
        <v>182</v>
      </c>
      <c r="C9" s="79" t="str">
        <f>IF(tbAlugeis[[#This Row],[Veículo]]="","",IFERROR(INDEX(tbLocacao[],MATCH(tbAlugeis[[#This Row],[Veículo]],tbLocacao[Codigo locação],0),2),""))</f>
        <v>Adrick Vieira e Silva</v>
      </c>
      <c r="D9" s="79" t="str">
        <f>IF(tbAlugeis[[#This Row],[Veículo]]="","",IFERROR(INDEX(tbLocacao[],MATCH(tbAlugeis[[#This Row],[Veículo]],tbLocacao[Codigo locação],0),12),""))</f>
        <v>Fiat_RNL0B01_2025118</v>
      </c>
      <c r="E9" s="80">
        <f>IF(tbAlugeis[[#This Row],[Veículo]]="","",IFERROR(INDEX(tbLocacao[],MATCH(tbAlugeis[[#This Row],[Veículo]],tbLocacao[Codigo locação],0),11),""))</f>
        <v>2400</v>
      </c>
      <c r="F9" s="95">
        <v>2400</v>
      </c>
      <c r="G9" s="130">
        <v>45716</v>
      </c>
      <c r="H9" s="79" t="str">
        <f>IF(tbAlugeis[[#This Row],[Veículo]]="","",IFERROR(INDEX(tbLocacao[],MATCH(tbAlugeis[[#This Row],[Veículo]],tbLocacao[Codigo locação],0),1),""))</f>
        <v>Fiat_RNL0B01</v>
      </c>
    </row>
    <row r="10" spans="1:12" ht="30" customHeight="1" x14ac:dyDescent="0.25">
      <c r="B10" s="167"/>
      <c r="C10" s="79" t="str">
        <f>IF(tbAlugeis[[#This Row],[Veículo]]="","",IFERROR(INDEX(tbLocacao[],MATCH(tbAlugeis[[#This Row],[Veículo]],tbLocacao[Codigo locação],0),2),""))</f>
        <v/>
      </c>
      <c r="D10" s="79" t="str">
        <f>IF(tbAlugeis[[#This Row],[Veículo]]="","",IFERROR(INDEX(tbLocacao[],MATCH(tbAlugeis[[#This Row],[Veículo]],tbLocacao[Codigo locação],0),12),""))</f>
        <v/>
      </c>
      <c r="E10" s="80" t="str">
        <f>IF(tbAlugeis[[#This Row],[Veículo]]="","",IFERROR(INDEX(tbLocacao[],MATCH(tbAlugeis[[#This Row],[Veículo]],tbLocacao[Codigo locação],0),11),""))</f>
        <v/>
      </c>
      <c r="F10" s="163"/>
      <c r="G10" s="174"/>
      <c r="H10" s="79" t="str">
        <f>IF(tbAlugeis[[#This Row],[Veículo]]="","",IFERROR(INDEX(tbLocacao[],MATCH(tbAlugeis[[#This Row],[Veículo]],tbLocacao[Codigo locação],0),1),""))</f>
        <v/>
      </c>
    </row>
    <row r="11" spans="1:12" ht="30" customHeight="1" x14ac:dyDescent="0.25">
      <c r="B11" s="167"/>
      <c r="C11" s="79" t="str">
        <f>IF(tbAlugeis[[#This Row],[Veículo]]="","",IFERROR(INDEX(tbLocacao[],MATCH(tbAlugeis[[#This Row],[Veículo]],tbLocacao[Codigo locação],0),2),""))</f>
        <v/>
      </c>
      <c r="D11" s="79" t="str">
        <f>IF(tbAlugeis[[#This Row],[Veículo]]="","",IFERROR(INDEX(tbLocacao[],MATCH(tbAlugeis[[#This Row],[Veículo]],tbLocacao[Codigo locação],0),12),""))</f>
        <v/>
      </c>
      <c r="E11" s="80" t="str">
        <f>IF(tbAlugeis[[#This Row],[Veículo]]="","",IFERROR(INDEX(tbLocacao[],MATCH(tbAlugeis[[#This Row],[Veículo]],tbLocacao[Codigo locação],0),11),""))</f>
        <v/>
      </c>
      <c r="F11" s="163"/>
      <c r="G11" s="174"/>
      <c r="H11" s="79" t="str">
        <f>IF(tbAlugeis[[#This Row],[Veículo]]="","",IFERROR(INDEX(tbLocacao[],MATCH(tbAlugeis[[#This Row],[Veículo]],tbLocacao[Codigo locação],0),1),""))</f>
        <v/>
      </c>
    </row>
    <row r="12" spans="1:12" ht="30" customHeight="1" x14ac:dyDescent="0.25">
      <c r="B12" s="167"/>
      <c r="C12" s="79" t="str">
        <f>IF(tbAlugeis[[#This Row],[Veículo]]="","",IFERROR(INDEX(tbLocacao[],MATCH(tbAlugeis[[#This Row],[Veículo]],tbLocacao[Codigo locação],0),2),""))</f>
        <v/>
      </c>
      <c r="D12" s="79" t="str">
        <f>IF(tbAlugeis[[#This Row],[Veículo]]="","",IFERROR(INDEX(tbLocacao[],MATCH(tbAlugeis[[#This Row],[Veículo]],tbLocacao[Codigo locação],0),12),""))</f>
        <v/>
      </c>
      <c r="E12" s="80" t="str">
        <f>IF(tbAlugeis[[#This Row],[Veículo]]="","",IFERROR(INDEX(tbLocacao[],MATCH(tbAlugeis[[#This Row],[Veículo]],tbLocacao[Codigo locação],0),11),""))</f>
        <v/>
      </c>
      <c r="F12" s="163"/>
      <c r="G12" s="174"/>
      <c r="H12" s="79" t="str">
        <f>IF(tbAlugeis[[#This Row],[Veículo]]="","",IFERROR(INDEX(tbLocacao[],MATCH(tbAlugeis[[#This Row],[Veículo]],tbLocacao[Codigo locação],0),1),""))</f>
        <v/>
      </c>
    </row>
    <row r="13" spans="1:12" ht="30" customHeight="1" x14ac:dyDescent="0.25">
      <c r="B13" s="167"/>
      <c r="C13" s="79" t="str">
        <f>IF(tbAlugeis[[#This Row],[Veículo]]="","",IFERROR(INDEX(tbLocacao[],MATCH(tbAlugeis[[#This Row],[Veículo]],tbLocacao[Codigo locação],0),2),""))</f>
        <v/>
      </c>
      <c r="D13" s="79" t="str">
        <f>IF(tbAlugeis[[#This Row],[Veículo]]="","",IFERROR(INDEX(tbLocacao[],MATCH(tbAlugeis[[#This Row],[Veículo]],tbLocacao[Codigo locação],0),12),""))</f>
        <v/>
      </c>
      <c r="E13" s="80" t="str">
        <f>IF(tbAlugeis[[#This Row],[Veículo]]="","",IFERROR(INDEX(tbLocacao[],MATCH(tbAlugeis[[#This Row],[Veículo]],tbLocacao[Codigo locação],0),11),""))</f>
        <v/>
      </c>
      <c r="F13" s="163"/>
      <c r="G13" s="174"/>
      <c r="H13" s="79" t="str">
        <f>IF(tbAlugeis[[#This Row],[Veículo]]="","",IFERROR(INDEX(tbLocacao[],MATCH(tbAlugeis[[#This Row],[Veículo]],tbLocacao[Codigo locação],0),1),""))</f>
        <v/>
      </c>
    </row>
    <row r="14" spans="1:12" ht="30" customHeight="1" x14ac:dyDescent="0.25">
      <c r="B14" s="167"/>
      <c r="C14" s="79" t="str">
        <f>IF(tbAlugeis[[#This Row],[Veículo]]="","",IFERROR(INDEX(tbLocacao[],MATCH(tbAlugeis[[#This Row],[Veículo]],tbLocacao[Codigo locação],0),2),""))</f>
        <v/>
      </c>
      <c r="D14" s="79" t="str">
        <f>IF(tbAlugeis[[#This Row],[Veículo]]="","",IFERROR(INDEX(tbLocacao[],MATCH(tbAlugeis[[#This Row],[Veículo]],tbLocacao[Codigo locação],0),12),""))</f>
        <v/>
      </c>
      <c r="E14" s="80" t="str">
        <f>IF(tbAlugeis[[#This Row],[Veículo]]="","",IFERROR(INDEX(tbLocacao[],MATCH(tbAlugeis[[#This Row],[Veículo]],tbLocacao[Codigo locação],0),11),""))</f>
        <v/>
      </c>
      <c r="F14" s="163"/>
      <c r="G14" s="174"/>
      <c r="H14" s="79" t="str">
        <f>IF(tbAlugeis[[#This Row],[Veículo]]="","",IFERROR(INDEX(tbLocacao[],MATCH(tbAlugeis[[#This Row],[Veículo]],tbLocacao[Codigo locação],0),1),""))</f>
        <v/>
      </c>
    </row>
    <row r="15" spans="1:12" ht="30" customHeight="1" x14ac:dyDescent="0.25">
      <c r="B15" s="167"/>
      <c r="C15" s="79" t="str">
        <f>IF(tbAlugeis[[#This Row],[Veículo]]="","",IFERROR(INDEX(tbLocacao[],MATCH(tbAlugeis[[#This Row],[Veículo]],tbLocacao[Codigo locação],0),2),""))</f>
        <v/>
      </c>
      <c r="D15" s="79" t="str">
        <f>IF(tbAlugeis[[#This Row],[Veículo]]="","",IFERROR(INDEX(tbLocacao[],MATCH(tbAlugeis[[#This Row],[Veículo]],tbLocacao[Codigo locação],0),12),""))</f>
        <v/>
      </c>
      <c r="E15" s="80" t="str">
        <f>IF(tbAlugeis[[#This Row],[Veículo]]="","",IFERROR(INDEX(tbLocacao[],MATCH(tbAlugeis[[#This Row],[Veículo]],tbLocacao[Codigo locação],0),11),""))</f>
        <v/>
      </c>
      <c r="F15" s="163"/>
      <c r="G15" s="174"/>
      <c r="H15" s="79" t="str">
        <f>IF(tbAlugeis[[#This Row],[Veículo]]="","",IFERROR(INDEX(tbLocacao[],MATCH(tbAlugeis[[#This Row],[Veículo]],tbLocacao[Codigo locação],0),1),""))</f>
        <v/>
      </c>
    </row>
    <row r="16" spans="1:12" ht="30" customHeight="1" x14ac:dyDescent="0.25">
      <c r="B16" s="167"/>
      <c r="C16" s="79" t="str">
        <f>IF(tbAlugeis[[#This Row],[Veículo]]="","",IFERROR(INDEX(tbLocacao[],MATCH(tbAlugeis[[#This Row],[Veículo]],tbLocacao[Codigo locação],0),2),""))</f>
        <v/>
      </c>
      <c r="D16" s="79" t="str">
        <f>IF(tbAlugeis[[#This Row],[Veículo]]="","",IFERROR(INDEX(tbLocacao[],MATCH(tbAlugeis[[#This Row],[Veículo]],tbLocacao[Codigo locação],0),12),""))</f>
        <v/>
      </c>
      <c r="E16" s="80" t="str">
        <f>IF(tbAlugeis[[#This Row],[Veículo]]="","",IFERROR(INDEX(tbLocacao[],MATCH(tbAlugeis[[#This Row],[Veículo]],tbLocacao[Codigo locação],0),11),""))</f>
        <v/>
      </c>
      <c r="F16" s="163"/>
      <c r="G16" s="174"/>
      <c r="H16" s="79" t="str">
        <f>IF(tbAlugeis[[#This Row],[Veículo]]="","",IFERROR(INDEX(tbLocacao[],MATCH(tbAlugeis[[#This Row],[Veículo]],tbLocacao[Codigo locação],0),1),""))</f>
        <v/>
      </c>
    </row>
    <row r="17" spans="2:8" ht="30" customHeight="1" x14ac:dyDescent="0.25">
      <c r="B17" s="167"/>
      <c r="C17" s="79" t="str">
        <f>IF(tbAlugeis[[#This Row],[Veículo]]="","",IFERROR(INDEX(tbLocacao[],MATCH(tbAlugeis[[#This Row],[Veículo]],tbLocacao[Codigo locação],0),2),""))</f>
        <v/>
      </c>
      <c r="D17" s="79" t="str">
        <f>IF(tbAlugeis[[#This Row],[Veículo]]="","",IFERROR(INDEX(tbLocacao[],MATCH(tbAlugeis[[#This Row],[Veículo]],tbLocacao[Codigo locação],0),12),""))</f>
        <v/>
      </c>
      <c r="E17" s="80" t="str">
        <f>IF(tbAlugeis[[#This Row],[Veículo]]="","",IFERROR(INDEX(tbLocacao[],MATCH(tbAlugeis[[#This Row],[Veículo]],tbLocacao[Codigo locação],0),11),""))</f>
        <v/>
      </c>
      <c r="F17" s="163"/>
      <c r="G17" s="174"/>
      <c r="H17" s="79" t="str">
        <f>IF(tbAlugeis[[#This Row],[Veículo]]="","",IFERROR(INDEX(tbLocacao[],MATCH(tbAlugeis[[#This Row],[Veículo]],tbLocacao[Codigo locação],0),1),""))</f>
        <v/>
      </c>
    </row>
    <row r="18" spans="2:8" ht="30" customHeight="1" x14ac:dyDescent="0.25">
      <c r="B18" s="167"/>
      <c r="C18" s="79" t="str">
        <f>IF(tbAlugeis[[#This Row],[Veículo]]="","",IFERROR(INDEX(tbLocacao[],MATCH(tbAlugeis[[#This Row],[Veículo]],tbLocacao[Codigo locação],0),2),""))</f>
        <v/>
      </c>
      <c r="D18" s="79" t="str">
        <f>IF(tbAlugeis[[#This Row],[Veículo]]="","",IFERROR(INDEX(tbLocacao[],MATCH(tbAlugeis[[#This Row],[Veículo]],tbLocacao[Codigo locação],0),12),""))</f>
        <v/>
      </c>
      <c r="E18" s="80" t="str">
        <f>IF(tbAlugeis[[#This Row],[Veículo]]="","",IFERROR(INDEX(tbLocacao[],MATCH(tbAlugeis[[#This Row],[Veículo]],tbLocacao[Codigo locação],0),11),""))</f>
        <v/>
      </c>
      <c r="F18" s="163"/>
      <c r="G18" s="174"/>
      <c r="H18" s="79" t="str">
        <f>IF(tbAlugeis[[#This Row],[Veículo]]="","",IFERROR(INDEX(tbLocacao[],MATCH(tbAlugeis[[#This Row],[Veículo]],tbLocacao[Codigo locação],0),1),""))</f>
        <v/>
      </c>
    </row>
    <row r="19" spans="2:8" ht="30" customHeight="1" x14ac:dyDescent="0.25">
      <c r="B19" s="167"/>
      <c r="C19" s="79" t="str">
        <f>IF(tbAlugeis[[#This Row],[Veículo]]="","",IFERROR(INDEX(tbLocacao[],MATCH(tbAlugeis[[#This Row],[Veículo]],tbLocacao[Codigo locação],0),2),""))</f>
        <v/>
      </c>
      <c r="D19" s="79" t="str">
        <f>IF(tbAlugeis[[#This Row],[Veículo]]="","",IFERROR(INDEX(tbLocacao[],MATCH(tbAlugeis[[#This Row],[Veículo]],tbLocacao[Codigo locação],0),12),""))</f>
        <v/>
      </c>
      <c r="E19" s="80" t="str">
        <f>IF(tbAlugeis[[#This Row],[Veículo]]="","",IFERROR(INDEX(tbLocacao[],MATCH(tbAlugeis[[#This Row],[Veículo]],tbLocacao[Codigo locação],0),11),""))</f>
        <v/>
      </c>
      <c r="F19" s="163"/>
      <c r="G19" s="174"/>
      <c r="H19" s="79" t="str">
        <f>IF(tbAlugeis[[#This Row],[Veículo]]="","",IFERROR(INDEX(tbLocacao[],MATCH(tbAlugeis[[#This Row],[Veículo]],tbLocacao[Codigo locação],0),1),""))</f>
        <v/>
      </c>
    </row>
    <row r="20" spans="2:8" ht="30" customHeight="1" x14ac:dyDescent="0.25">
      <c r="B20" s="167"/>
      <c r="C20" s="79" t="str">
        <f>IF(tbAlugeis[[#This Row],[Veículo]]="","",IFERROR(INDEX(tbLocacao[],MATCH(tbAlugeis[[#This Row],[Veículo]],tbLocacao[Codigo locação],0),2),""))</f>
        <v/>
      </c>
      <c r="D20" s="79" t="str">
        <f>IF(tbAlugeis[[#This Row],[Veículo]]="","",IFERROR(INDEX(tbLocacao[],MATCH(tbAlugeis[[#This Row],[Veículo]],tbLocacao[Codigo locação],0),12),""))</f>
        <v/>
      </c>
      <c r="E20" s="80" t="str">
        <f>IF(tbAlugeis[[#This Row],[Veículo]]="","",IFERROR(INDEX(tbLocacao[],MATCH(tbAlugeis[[#This Row],[Veículo]],tbLocacao[Codigo locação],0),11),""))</f>
        <v/>
      </c>
      <c r="F20" s="163"/>
      <c r="G20" s="174"/>
      <c r="H20" s="79" t="str">
        <f>IF(tbAlugeis[[#This Row],[Veículo]]="","",IFERROR(INDEX(tbLocacao[],MATCH(tbAlugeis[[#This Row],[Veículo]],tbLocacao[Codigo locação],0),1),""))</f>
        <v/>
      </c>
    </row>
    <row r="21" spans="2:8" ht="30" customHeight="1" x14ac:dyDescent="0.25">
      <c r="B21" s="167"/>
      <c r="C21" s="79" t="str">
        <f>IF(tbAlugeis[[#This Row],[Veículo]]="","",IFERROR(INDEX(tbLocacao[],MATCH(tbAlugeis[[#This Row],[Veículo]],tbLocacao[Codigo locação],0),2),""))</f>
        <v/>
      </c>
      <c r="D21" s="79" t="str">
        <f>IF(tbAlugeis[[#This Row],[Veículo]]="","",IFERROR(INDEX(tbLocacao[],MATCH(tbAlugeis[[#This Row],[Veículo]],tbLocacao[Codigo locação],0),12),""))</f>
        <v/>
      </c>
      <c r="E21" s="80" t="str">
        <f>IF(tbAlugeis[[#This Row],[Veículo]]="","",IFERROR(INDEX(tbLocacao[],MATCH(tbAlugeis[[#This Row],[Veículo]],tbLocacao[Codigo locação],0),11),""))</f>
        <v/>
      </c>
      <c r="F21" s="163"/>
      <c r="G21" s="174"/>
      <c r="H21" s="79" t="str">
        <f>IF(tbAlugeis[[#This Row],[Veículo]]="","",IFERROR(INDEX(tbLocacao[],MATCH(tbAlugeis[[#This Row],[Veículo]],tbLocacao[Codigo locação],0),1),""))</f>
        <v/>
      </c>
    </row>
    <row r="22" spans="2:8" ht="30" customHeight="1" x14ac:dyDescent="0.25">
      <c r="B22" s="167"/>
      <c r="C22" s="79" t="str">
        <f>IF(tbAlugeis[[#This Row],[Veículo]]="","",IFERROR(INDEX(tbLocacao[],MATCH(tbAlugeis[[#This Row],[Veículo]],tbLocacao[Codigo locação],0),2),""))</f>
        <v/>
      </c>
      <c r="D22" s="79" t="str">
        <f>IF(tbAlugeis[[#This Row],[Veículo]]="","",IFERROR(INDEX(tbLocacao[],MATCH(tbAlugeis[[#This Row],[Veículo]],tbLocacao[Codigo locação],0),12),""))</f>
        <v/>
      </c>
      <c r="E22" s="80" t="str">
        <f>IF(tbAlugeis[[#This Row],[Veículo]]="","",IFERROR(INDEX(tbLocacao[],MATCH(tbAlugeis[[#This Row],[Veículo]],tbLocacao[Codigo locação],0),11),""))</f>
        <v/>
      </c>
      <c r="F22" s="163"/>
      <c r="G22" s="174"/>
      <c r="H22" s="79" t="str">
        <f>IF(tbAlugeis[[#This Row],[Veículo]]="","",IFERROR(INDEX(tbLocacao[],MATCH(tbAlugeis[[#This Row],[Veículo]],tbLocacao[Codigo locação],0),1),""))</f>
        <v/>
      </c>
    </row>
    <row r="23" spans="2:8" ht="30" customHeight="1" x14ac:dyDescent="0.25">
      <c r="B23" s="167"/>
      <c r="C23" s="79" t="str">
        <f>IF(tbAlugeis[[#This Row],[Veículo]]="","",IFERROR(INDEX(tbLocacao[],MATCH(tbAlugeis[[#This Row],[Veículo]],tbLocacao[Codigo locação],0),2),""))</f>
        <v/>
      </c>
      <c r="D23" s="79" t="str">
        <f>IF(tbAlugeis[[#This Row],[Veículo]]="","",IFERROR(INDEX(tbLocacao[],MATCH(tbAlugeis[[#This Row],[Veículo]],tbLocacao[Codigo locação],0),12),""))</f>
        <v/>
      </c>
      <c r="E23" s="80" t="str">
        <f>IF(tbAlugeis[[#This Row],[Veículo]]="","",IFERROR(INDEX(tbLocacao[],MATCH(tbAlugeis[[#This Row],[Veículo]],tbLocacao[Codigo locação],0),11),""))</f>
        <v/>
      </c>
      <c r="F23" s="163"/>
      <c r="G23" s="174"/>
      <c r="H23" s="79" t="str">
        <f>IF(tbAlugeis[[#This Row],[Veículo]]="","",IFERROR(INDEX(tbLocacao[],MATCH(tbAlugeis[[#This Row],[Veículo]],tbLocacao[Codigo locação],0),1),""))</f>
        <v/>
      </c>
    </row>
    <row r="24" spans="2:8" ht="30" customHeight="1" x14ac:dyDescent="0.25">
      <c r="B24" s="167"/>
      <c r="C24" s="79" t="str">
        <f>IF(tbAlugeis[[#This Row],[Veículo]]="","",IFERROR(INDEX(tbLocacao[],MATCH(tbAlugeis[[#This Row],[Veículo]],tbLocacao[Codigo locação],0),2),""))</f>
        <v/>
      </c>
      <c r="D24" s="79" t="str">
        <f>IF(tbAlugeis[[#This Row],[Veículo]]="","",IFERROR(INDEX(tbLocacao[],MATCH(tbAlugeis[[#This Row],[Veículo]],tbLocacao[Codigo locação],0),12),""))</f>
        <v/>
      </c>
      <c r="E24" s="80" t="str">
        <f>IF(tbAlugeis[[#This Row],[Veículo]]="","",IFERROR(INDEX(tbLocacao[],MATCH(tbAlugeis[[#This Row],[Veículo]],tbLocacao[Codigo locação],0),11),""))</f>
        <v/>
      </c>
      <c r="F24" s="163"/>
      <c r="G24" s="174"/>
      <c r="H24" s="79" t="str">
        <f>IF(tbAlugeis[[#This Row],[Veículo]]="","",IFERROR(INDEX(tbLocacao[],MATCH(tbAlugeis[[#This Row],[Veículo]],tbLocacao[Codigo locação],0),1),""))</f>
        <v/>
      </c>
    </row>
    <row r="25" spans="2:8" ht="30" customHeight="1" x14ac:dyDescent="0.25">
      <c r="B25" s="167"/>
      <c r="C25" s="79" t="str">
        <f>IF(tbAlugeis[[#This Row],[Veículo]]="","",IFERROR(INDEX(tbLocacao[],MATCH(tbAlugeis[[#This Row],[Veículo]],tbLocacao[Codigo locação],0),2),""))</f>
        <v/>
      </c>
      <c r="D25" s="79" t="str">
        <f>IF(tbAlugeis[[#This Row],[Veículo]]="","",IFERROR(INDEX(tbLocacao[],MATCH(tbAlugeis[[#This Row],[Veículo]],tbLocacao[Codigo locação],0),12),""))</f>
        <v/>
      </c>
      <c r="E25" s="80" t="str">
        <f>IF(tbAlugeis[[#This Row],[Veículo]]="","",IFERROR(INDEX(tbLocacao[],MATCH(tbAlugeis[[#This Row],[Veículo]],tbLocacao[Codigo locação],0),11),""))</f>
        <v/>
      </c>
      <c r="F25" s="163"/>
      <c r="G25" s="174"/>
      <c r="H25" s="79" t="str">
        <f>IF(tbAlugeis[[#This Row],[Veículo]]="","",IFERROR(INDEX(tbLocacao[],MATCH(tbAlugeis[[#This Row],[Veículo]],tbLocacao[Codigo locação],0),1),""))</f>
        <v/>
      </c>
    </row>
    <row r="26" spans="2:8" ht="30" customHeight="1" x14ac:dyDescent="0.25">
      <c r="B26" s="167"/>
      <c r="C26" s="79" t="str">
        <f>IF(tbAlugeis[[#This Row],[Veículo]]="","",IFERROR(INDEX(tbLocacao[],MATCH(tbAlugeis[[#This Row],[Veículo]],tbLocacao[Codigo locação],0),2),""))</f>
        <v/>
      </c>
      <c r="D26" s="79" t="str">
        <f>IF(tbAlugeis[[#This Row],[Veículo]]="","",IFERROR(INDEX(tbLocacao[],MATCH(tbAlugeis[[#This Row],[Veículo]],tbLocacao[Codigo locação],0),12),""))</f>
        <v/>
      </c>
      <c r="E26" s="80" t="str">
        <f>IF(tbAlugeis[[#This Row],[Veículo]]="","",IFERROR(INDEX(tbLocacao[],MATCH(tbAlugeis[[#This Row],[Veículo]],tbLocacao[Codigo locação],0),11),""))</f>
        <v/>
      </c>
      <c r="F26" s="163"/>
      <c r="G26" s="174"/>
      <c r="H26" s="79" t="str">
        <f>IF(tbAlugeis[[#This Row],[Veículo]]="","",IFERROR(INDEX(tbLocacao[],MATCH(tbAlugeis[[#This Row],[Veículo]],tbLocacao[Codigo locação],0),1),""))</f>
        <v/>
      </c>
    </row>
    <row r="27" spans="2:8" ht="30" customHeight="1" x14ac:dyDescent="0.25">
      <c r="B27" s="167"/>
      <c r="C27" s="79" t="str">
        <f>IF(tbAlugeis[[#This Row],[Veículo]]="","",IFERROR(INDEX(tbLocacao[],MATCH(tbAlugeis[[#This Row],[Veículo]],tbLocacao[Codigo locação],0),2),""))</f>
        <v/>
      </c>
      <c r="D27" s="79" t="str">
        <f>IF(tbAlugeis[[#This Row],[Veículo]]="","",IFERROR(INDEX(tbLocacao[],MATCH(tbAlugeis[[#This Row],[Veículo]],tbLocacao[Codigo locação],0),12),""))</f>
        <v/>
      </c>
      <c r="E27" s="80" t="str">
        <f>IF(tbAlugeis[[#This Row],[Veículo]]="","",IFERROR(INDEX(tbLocacao[],MATCH(tbAlugeis[[#This Row],[Veículo]],tbLocacao[Codigo locação],0),11),""))</f>
        <v/>
      </c>
      <c r="F27" s="163"/>
      <c r="G27" s="174"/>
      <c r="H27" s="79" t="str">
        <f>IF(tbAlugeis[[#This Row],[Veículo]]="","",IFERROR(INDEX(tbLocacao[],MATCH(tbAlugeis[[#This Row],[Veículo]],tbLocacao[Codigo locação],0),1),""))</f>
        <v/>
      </c>
    </row>
    <row r="28" spans="2:8" ht="30" customHeight="1" x14ac:dyDescent="0.25">
      <c r="B28" s="167"/>
      <c r="C28" s="79" t="str">
        <f>IF(tbAlugeis[[#This Row],[Veículo]]="","",IFERROR(INDEX(tbLocacao[],MATCH(tbAlugeis[[#This Row],[Veículo]],tbLocacao[Codigo locação],0),2),""))</f>
        <v/>
      </c>
      <c r="D28" s="79" t="str">
        <f>IF(tbAlugeis[[#This Row],[Veículo]]="","",IFERROR(INDEX(tbLocacao[],MATCH(tbAlugeis[[#This Row],[Veículo]],tbLocacao[Codigo locação],0),12),""))</f>
        <v/>
      </c>
      <c r="E28" s="80" t="str">
        <f>IF(tbAlugeis[[#This Row],[Veículo]]="","",IFERROR(INDEX(tbLocacao[],MATCH(tbAlugeis[[#This Row],[Veículo]],tbLocacao[Codigo locação],0),11),""))</f>
        <v/>
      </c>
      <c r="F28" s="163"/>
      <c r="G28" s="174"/>
      <c r="H28" s="79" t="str">
        <f>IF(tbAlugeis[[#This Row],[Veículo]]="","",IFERROR(INDEX(tbLocacao[],MATCH(tbAlugeis[[#This Row],[Veículo]],tbLocacao[Codigo locação],0),1),""))</f>
        <v/>
      </c>
    </row>
    <row r="29" spans="2:8" ht="30" customHeight="1" x14ac:dyDescent="0.25">
      <c r="B29" s="167"/>
      <c r="C29" s="79" t="str">
        <f>IF(tbAlugeis[[#This Row],[Veículo]]="","",IFERROR(INDEX(tbLocacao[],MATCH(tbAlugeis[[#This Row],[Veículo]],tbLocacao[Codigo locação],0),2),""))</f>
        <v/>
      </c>
      <c r="D29" s="79" t="str">
        <f>IF(tbAlugeis[[#This Row],[Veículo]]="","",IFERROR(INDEX(tbLocacao[],MATCH(tbAlugeis[[#This Row],[Veículo]],tbLocacao[Codigo locação],0),12),""))</f>
        <v/>
      </c>
      <c r="E29" s="80" t="str">
        <f>IF(tbAlugeis[[#This Row],[Veículo]]="","",IFERROR(INDEX(tbLocacao[],MATCH(tbAlugeis[[#This Row],[Veículo]],tbLocacao[Codigo locação],0),11),""))</f>
        <v/>
      </c>
      <c r="F29" s="163"/>
      <c r="G29" s="174"/>
      <c r="H29" s="79" t="str">
        <f>IF(tbAlugeis[[#This Row],[Veículo]]="","",IFERROR(INDEX(tbLocacao[],MATCH(tbAlugeis[[#This Row],[Veículo]],tbLocacao[Codigo locação],0),1),""))</f>
        <v/>
      </c>
    </row>
    <row r="30" spans="2:8" ht="30" customHeight="1" x14ac:dyDescent="0.25">
      <c r="B30" s="167"/>
      <c r="C30" s="79" t="str">
        <f>IF(tbAlugeis[[#This Row],[Veículo]]="","",IFERROR(INDEX(tbLocacao[],MATCH(tbAlugeis[[#This Row],[Veículo]],tbLocacao[Codigo locação],0),2),""))</f>
        <v/>
      </c>
      <c r="D30" s="79" t="str">
        <f>IF(tbAlugeis[[#This Row],[Veículo]]="","",IFERROR(INDEX(tbLocacao[],MATCH(tbAlugeis[[#This Row],[Veículo]],tbLocacao[Codigo locação],0),12),""))</f>
        <v/>
      </c>
      <c r="E30" s="80" t="str">
        <f>IF(tbAlugeis[[#This Row],[Veículo]]="","",IFERROR(INDEX(tbLocacao[],MATCH(tbAlugeis[[#This Row],[Veículo]],tbLocacao[Codigo locação],0),11),""))</f>
        <v/>
      </c>
      <c r="F30" s="163"/>
      <c r="G30" s="174"/>
      <c r="H30" s="79" t="str">
        <f>IF(tbAlugeis[[#This Row],[Veículo]]="","",IFERROR(INDEX(tbLocacao[],MATCH(tbAlugeis[[#This Row],[Veículo]],tbLocacao[Codigo locação],0),1),""))</f>
        <v/>
      </c>
    </row>
    <row r="31" spans="2:8" ht="30" customHeight="1" x14ac:dyDescent="0.25">
      <c r="B31" s="167"/>
      <c r="C31" s="79" t="str">
        <f>IF(tbAlugeis[[#This Row],[Veículo]]="","",IFERROR(INDEX(tbLocacao[],MATCH(tbAlugeis[[#This Row],[Veículo]],tbLocacao[Codigo locação],0),2),""))</f>
        <v/>
      </c>
      <c r="D31" s="79" t="str">
        <f>IF(tbAlugeis[[#This Row],[Veículo]]="","",IFERROR(INDEX(tbLocacao[],MATCH(tbAlugeis[[#This Row],[Veículo]],tbLocacao[Codigo locação],0),12),""))</f>
        <v/>
      </c>
      <c r="E31" s="80" t="str">
        <f>IF(tbAlugeis[[#This Row],[Veículo]]="","",IFERROR(INDEX(tbLocacao[],MATCH(tbAlugeis[[#This Row],[Veículo]],tbLocacao[Codigo locação],0),11),""))</f>
        <v/>
      </c>
      <c r="F31" s="163"/>
      <c r="G31" s="174"/>
      <c r="H31" s="79" t="str">
        <f>IF(tbAlugeis[[#This Row],[Veículo]]="","",IFERROR(INDEX(tbLocacao[],MATCH(tbAlugeis[[#This Row],[Veículo]],tbLocacao[Codigo locação],0),1),""))</f>
        <v/>
      </c>
    </row>
    <row r="32" spans="2:8" ht="30" customHeight="1" x14ac:dyDescent="0.25">
      <c r="B32" s="167"/>
      <c r="C32" s="79" t="str">
        <f>IF(tbAlugeis[[#This Row],[Veículo]]="","",IFERROR(INDEX(tbLocacao[],MATCH(tbAlugeis[[#This Row],[Veículo]],tbLocacao[Codigo locação],0),2),""))</f>
        <v/>
      </c>
      <c r="D32" s="79" t="str">
        <f>IF(tbAlugeis[[#This Row],[Veículo]]="","",IFERROR(INDEX(tbLocacao[],MATCH(tbAlugeis[[#This Row],[Veículo]],tbLocacao[Codigo locação],0),12),""))</f>
        <v/>
      </c>
      <c r="E32" s="80" t="str">
        <f>IF(tbAlugeis[[#This Row],[Veículo]]="","",IFERROR(INDEX(tbLocacao[],MATCH(tbAlugeis[[#This Row],[Veículo]],tbLocacao[Codigo locação],0),11),""))</f>
        <v/>
      </c>
      <c r="F32" s="163"/>
      <c r="G32" s="174"/>
      <c r="H32" s="79" t="str">
        <f>IF(tbAlugeis[[#This Row],[Veículo]]="","",IFERROR(INDEX(tbLocacao[],MATCH(tbAlugeis[[#This Row],[Veículo]],tbLocacao[Codigo locação],0),1),""))</f>
        <v/>
      </c>
    </row>
    <row r="33" spans="2:8" ht="30" customHeight="1" x14ac:dyDescent="0.25">
      <c r="B33" s="167"/>
      <c r="C33" s="79" t="str">
        <f>IF(tbAlugeis[[#This Row],[Veículo]]="","",IFERROR(INDEX(tbLocacao[],MATCH(tbAlugeis[[#This Row],[Veículo]],tbLocacao[Codigo locação],0),2),""))</f>
        <v/>
      </c>
      <c r="D33" s="79" t="str">
        <f>IF(tbAlugeis[[#This Row],[Veículo]]="","",IFERROR(INDEX(tbLocacao[],MATCH(tbAlugeis[[#This Row],[Veículo]],tbLocacao[Codigo locação],0),12),""))</f>
        <v/>
      </c>
      <c r="E33" s="80" t="str">
        <f>IF(tbAlugeis[[#This Row],[Veículo]]="","",IFERROR(INDEX(tbLocacao[],MATCH(tbAlugeis[[#This Row],[Veículo]],tbLocacao[Codigo locação],0),11),""))</f>
        <v/>
      </c>
      <c r="F33" s="163"/>
      <c r="G33" s="174"/>
      <c r="H33" s="79" t="str">
        <f>IF(tbAlugeis[[#This Row],[Veículo]]="","",IFERROR(INDEX(tbLocacao[],MATCH(tbAlugeis[[#This Row],[Veículo]],tbLocacao[Codigo locação],0),1),""))</f>
        <v/>
      </c>
    </row>
    <row r="34" spans="2:8" ht="30" customHeight="1" x14ac:dyDescent="0.25">
      <c r="B34" s="167"/>
      <c r="C34" s="79" t="str">
        <f>IF(tbAlugeis[[#This Row],[Veículo]]="","",IFERROR(INDEX(tbLocacao[],MATCH(tbAlugeis[[#This Row],[Veículo]],tbLocacao[Codigo locação],0),2),""))</f>
        <v/>
      </c>
      <c r="D34" s="79" t="str">
        <f>IF(tbAlugeis[[#This Row],[Veículo]]="","",IFERROR(INDEX(tbLocacao[],MATCH(tbAlugeis[[#This Row],[Veículo]],tbLocacao[Codigo locação],0),12),""))</f>
        <v/>
      </c>
      <c r="E34" s="80" t="str">
        <f>IF(tbAlugeis[[#This Row],[Veículo]]="","",IFERROR(INDEX(tbLocacao[],MATCH(tbAlugeis[[#This Row],[Veículo]],tbLocacao[Codigo locação],0),11),""))</f>
        <v/>
      </c>
      <c r="F34" s="163"/>
      <c r="G34" s="174"/>
      <c r="H34" s="79" t="str">
        <f>IF(tbAlugeis[[#This Row],[Veículo]]="","",IFERROR(INDEX(tbLocacao[],MATCH(tbAlugeis[[#This Row],[Veículo]],tbLocacao[Codigo locação],0),1),""))</f>
        <v/>
      </c>
    </row>
    <row r="35" spans="2:8" ht="30" customHeight="1" x14ac:dyDescent="0.25">
      <c r="B35" s="167"/>
      <c r="C35" s="79" t="str">
        <f>IF(tbAlugeis[[#This Row],[Veículo]]="","",IFERROR(INDEX(tbLocacao[],MATCH(tbAlugeis[[#This Row],[Veículo]],tbLocacao[Codigo locação],0),2),""))</f>
        <v/>
      </c>
      <c r="D35" s="79" t="str">
        <f>IF(tbAlugeis[[#This Row],[Veículo]]="","",IFERROR(INDEX(tbLocacao[],MATCH(tbAlugeis[[#This Row],[Veículo]],tbLocacao[Codigo locação],0),12),""))</f>
        <v/>
      </c>
      <c r="E35" s="80" t="str">
        <f>IF(tbAlugeis[[#This Row],[Veículo]]="","",IFERROR(INDEX(tbLocacao[],MATCH(tbAlugeis[[#This Row],[Veículo]],tbLocacao[Codigo locação],0),11),""))</f>
        <v/>
      </c>
      <c r="F35" s="163"/>
      <c r="G35" s="174"/>
      <c r="H35" s="79" t="str">
        <f>IF(tbAlugeis[[#This Row],[Veículo]]="","",IFERROR(INDEX(tbLocacao[],MATCH(tbAlugeis[[#This Row],[Veículo]],tbLocacao[Codigo locação],0),1),""))</f>
        <v/>
      </c>
    </row>
    <row r="36" spans="2:8" ht="30" customHeight="1" x14ac:dyDescent="0.25">
      <c r="B36" s="167"/>
      <c r="C36" s="79" t="str">
        <f>IF(tbAlugeis[[#This Row],[Veículo]]="","",IFERROR(INDEX(tbLocacao[],MATCH(tbAlugeis[[#This Row],[Veículo]],tbLocacao[Codigo locação],0),2),""))</f>
        <v/>
      </c>
      <c r="D36" s="79" t="str">
        <f>IF(tbAlugeis[[#This Row],[Veículo]]="","",IFERROR(INDEX(tbLocacao[],MATCH(tbAlugeis[[#This Row],[Veículo]],tbLocacao[Codigo locação],0),12),""))</f>
        <v/>
      </c>
      <c r="E36" s="80" t="str">
        <f>IF(tbAlugeis[[#This Row],[Veículo]]="","",IFERROR(INDEX(tbLocacao[],MATCH(tbAlugeis[[#This Row],[Veículo]],tbLocacao[Codigo locação],0),11),""))</f>
        <v/>
      </c>
      <c r="F36" s="163"/>
      <c r="G36" s="174"/>
      <c r="H36" s="79" t="str">
        <f>IF(tbAlugeis[[#This Row],[Veículo]]="","",IFERROR(INDEX(tbLocacao[],MATCH(tbAlugeis[[#This Row],[Veículo]],tbLocacao[Codigo locação],0),1),""))</f>
        <v/>
      </c>
    </row>
    <row r="37" spans="2:8" ht="30" customHeight="1" x14ac:dyDescent="0.25">
      <c r="B37" s="167"/>
      <c r="C37" s="79" t="str">
        <f>IF(tbAlugeis[[#This Row],[Veículo]]="","",IFERROR(INDEX(tbLocacao[],MATCH(tbAlugeis[[#This Row],[Veículo]],tbLocacao[Codigo locação],0),2),""))</f>
        <v/>
      </c>
      <c r="D37" s="79" t="str">
        <f>IF(tbAlugeis[[#This Row],[Veículo]]="","",IFERROR(INDEX(tbLocacao[],MATCH(tbAlugeis[[#This Row],[Veículo]],tbLocacao[Codigo locação],0),12),""))</f>
        <v/>
      </c>
      <c r="E37" s="80" t="str">
        <f>IF(tbAlugeis[[#This Row],[Veículo]]="","",IFERROR(INDEX(tbLocacao[],MATCH(tbAlugeis[[#This Row],[Veículo]],tbLocacao[Codigo locação],0),11),""))</f>
        <v/>
      </c>
      <c r="F37" s="163"/>
      <c r="G37" s="174"/>
      <c r="H37" s="79" t="str">
        <f>IF(tbAlugeis[[#This Row],[Veículo]]="","",IFERROR(INDEX(tbLocacao[],MATCH(tbAlugeis[[#This Row],[Veículo]],tbLocacao[Codigo locação],0),1),""))</f>
        <v/>
      </c>
    </row>
    <row r="38" spans="2:8" ht="30" customHeight="1" x14ac:dyDescent="0.25">
      <c r="B38" s="167"/>
      <c r="C38" s="79" t="str">
        <f>IF(tbAlugeis[[#This Row],[Veículo]]="","",IFERROR(INDEX(tbLocacao[],MATCH(tbAlugeis[[#This Row],[Veículo]],tbLocacao[Codigo locação],0),2),""))</f>
        <v/>
      </c>
      <c r="D38" s="79" t="str">
        <f>IF(tbAlugeis[[#This Row],[Veículo]]="","",IFERROR(INDEX(tbLocacao[],MATCH(tbAlugeis[[#This Row],[Veículo]],tbLocacao[Codigo locação],0),12),""))</f>
        <v/>
      </c>
      <c r="E38" s="80" t="str">
        <f>IF(tbAlugeis[[#This Row],[Veículo]]="","",IFERROR(INDEX(tbLocacao[],MATCH(tbAlugeis[[#This Row],[Veículo]],tbLocacao[Codigo locação],0),11),""))</f>
        <v/>
      </c>
      <c r="F38" s="163"/>
      <c r="G38" s="174"/>
      <c r="H38" s="79" t="str">
        <f>IF(tbAlugeis[[#This Row],[Veículo]]="","",IFERROR(INDEX(tbLocacao[],MATCH(tbAlugeis[[#This Row],[Veículo]],tbLocacao[Codigo locação],0),1),""))</f>
        <v/>
      </c>
    </row>
    <row r="39" spans="2:8" ht="30" customHeight="1" x14ac:dyDescent="0.25">
      <c r="B39" s="167"/>
      <c r="C39" s="79" t="str">
        <f>IF(tbAlugeis[[#This Row],[Veículo]]="","",IFERROR(INDEX(tbLocacao[],MATCH(tbAlugeis[[#This Row],[Veículo]],tbLocacao[Codigo locação],0),2),""))</f>
        <v/>
      </c>
      <c r="D39" s="79" t="str">
        <f>IF(tbAlugeis[[#This Row],[Veículo]]="","",IFERROR(INDEX(tbLocacao[],MATCH(tbAlugeis[[#This Row],[Veículo]],tbLocacao[Codigo locação],0),12),""))</f>
        <v/>
      </c>
      <c r="E39" s="80" t="str">
        <f>IF(tbAlugeis[[#This Row],[Veículo]]="","",IFERROR(INDEX(tbLocacao[],MATCH(tbAlugeis[[#This Row],[Veículo]],tbLocacao[Codigo locação],0),11),""))</f>
        <v/>
      </c>
      <c r="F39" s="163"/>
      <c r="G39" s="174"/>
      <c r="H39" s="79" t="str">
        <f>IF(tbAlugeis[[#This Row],[Veículo]]="","",IFERROR(INDEX(tbLocacao[],MATCH(tbAlugeis[[#This Row],[Veículo]],tbLocacao[Codigo locação],0),1),""))</f>
        <v/>
      </c>
    </row>
    <row r="40" spans="2:8" ht="30" customHeight="1" x14ac:dyDescent="0.25">
      <c r="B40" s="167"/>
      <c r="C40" s="79" t="str">
        <f>IF(tbAlugeis[[#This Row],[Veículo]]="","",IFERROR(INDEX(tbLocacao[],MATCH(tbAlugeis[[#This Row],[Veículo]],tbLocacao[Codigo locação],0),2),""))</f>
        <v/>
      </c>
      <c r="D40" s="79" t="str">
        <f>IF(tbAlugeis[[#This Row],[Veículo]]="","",IFERROR(INDEX(tbLocacao[],MATCH(tbAlugeis[[#This Row],[Veículo]],tbLocacao[Codigo locação],0),12),""))</f>
        <v/>
      </c>
      <c r="E40" s="80" t="str">
        <f>IF(tbAlugeis[[#This Row],[Veículo]]="","",IFERROR(INDEX(tbLocacao[],MATCH(tbAlugeis[[#This Row],[Veículo]],tbLocacao[Codigo locação],0),11),""))</f>
        <v/>
      </c>
      <c r="F40" s="163"/>
      <c r="G40" s="174"/>
      <c r="H40" s="79" t="str">
        <f>IF(tbAlugeis[[#This Row],[Veículo]]="","",IFERROR(INDEX(tbLocacao[],MATCH(tbAlugeis[[#This Row],[Veículo]],tbLocacao[Codigo locação],0),1),""))</f>
        <v/>
      </c>
    </row>
    <row r="41" spans="2:8" ht="30" customHeight="1" x14ac:dyDescent="0.25">
      <c r="B41" s="167"/>
      <c r="C41" s="79" t="str">
        <f>IF(tbAlugeis[[#This Row],[Veículo]]="","",IFERROR(INDEX(tbLocacao[],MATCH(tbAlugeis[[#This Row],[Veículo]],tbLocacao[Codigo locação],0),2),""))</f>
        <v/>
      </c>
      <c r="D41" s="79" t="str">
        <f>IF(tbAlugeis[[#This Row],[Veículo]]="","",IFERROR(INDEX(tbLocacao[],MATCH(tbAlugeis[[#This Row],[Veículo]],tbLocacao[Codigo locação],0),12),""))</f>
        <v/>
      </c>
      <c r="E41" s="80" t="str">
        <f>IF(tbAlugeis[[#This Row],[Veículo]]="","",IFERROR(INDEX(tbLocacao[],MATCH(tbAlugeis[[#This Row],[Veículo]],tbLocacao[Codigo locação],0),11),""))</f>
        <v/>
      </c>
      <c r="F41" s="163"/>
      <c r="G41" s="174"/>
      <c r="H41" s="79" t="str">
        <f>IF(tbAlugeis[[#This Row],[Veículo]]="","",IFERROR(INDEX(tbLocacao[],MATCH(tbAlugeis[[#This Row],[Veículo]],tbLocacao[Codigo locação],0),1),""))</f>
        <v/>
      </c>
    </row>
    <row r="42" spans="2:8" ht="30" customHeight="1" x14ac:dyDescent="0.25">
      <c r="B42" s="167"/>
      <c r="C42" s="79" t="str">
        <f>IF(tbAlugeis[[#This Row],[Veículo]]="","",IFERROR(INDEX(tbLocacao[],MATCH(tbAlugeis[[#This Row],[Veículo]],tbLocacao[Codigo locação],0),2),""))</f>
        <v/>
      </c>
      <c r="D42" s="79" t="str">
        <f>IF(tbAlugeis[[#This Row],[Veículo]]="","",IFERROR(INDEX(tbLocacao[],MATCH(tbAlugeis[[#This Row],[Veículo]],tbLocacao[Codigo locação],0),12),""))</f>
        <v/>
      </c>
      <c r="E42" s="80" t="str">
        <f>IF(tbAlugeis[[#This Row],[Veículo]]="","",IFERROR(INDEX(tbLocacao[],MATCH(tbAlugeis[[#This Row],[Veículo]],tbLocacao[Codigo locação],0),11),""))</f>
        <v/>
      </c>
      <c r="F42" s="163"/>
      <c r="G42" s="174"/>
      <c r="H42" s="79" t="str">
        <f>IF(tbAlugeis[[#This Row],[Veículo]]="","",IFERROR(INDEX(tbLocacao[],MATCH(tbAlugeis[[#This Row],[Veículo]],tbLocacao[Codigo locação],0),1),""))</f>
        <v/>
      </c>
    </row>
    <row r="43" spans="2:8" ht="30" customHeight="1" x14ac:dyDescent="0.25">
      <c r="B43" s="167"/>
      <c r="C43" s="79" t="str">
        <f>IF(tbAlugeis[[#This Row],[Veículo]]="","",IFERROR(INDEX(tbLocacao[],MATCH(tbAlugeis[[#This Row],[Veículo]],tbLocacao[Codigo locação],0),2),""))</f>
        <v/>
      </c>
      <c r="D43" s="79" t="str">
        <f>IF(tbAlugeis[[#This Row],[Veículo]]="","",IFERROR(INDEX(tbLocacao[],MATCH(tbAlugeis[[#This Row],[Veículo]],tbLocacao[Codigo locação],0),12),""))</f>
        <v/>
      </c>
      <c r="E43" s="80" t="str">
        <f>IF(tbAlugeis[[#This Row],[Veículo]]="","",IFERROR(INDEX(tbLocacao[],MATCH(tbAlugeis[[#This Row],[Veículo]],tbLocacao[Codigo locação],0),11),""))</f>
        <v/>
      </c>
      <c r="F43" s="163"/>
      <c r="G43" s="174"/>
      <c r="H43" s="79" t="str">
        <f>IF(tbAlugeis[[#This Row],[Veículo]]="","",IFERROR(INDEX(tbLocacao[],MATCH(tbAlugeis[[#This Row],[Veículo]],tbLocacao[Codigo locação],0),1),""))</f>
        <v/>
      </c>
    </row>
    <row r="44" spans="2:8" ht="30" customHeight="1" x14ac:dyDescent="0.25">
      <c r="B44" s="167"/>
      <c r="C44" s="79" t="str">
        <f>IF(tbAlugeis[[#This Row],[Veículo]]="","",IFERROR(INDEX(tbLocacao[],MATCH(tbAlugeis[[#This Row],[Veículo]],tbLocacao[Codigo locação],0),2),""))</f>
        <v/>
      </c>
      <c r="D44" s="79" t="str">
        <f>IF(tbAlugeis[[#This Row],[Veículo]]="","",IFERROR(INDEX(tbLocacao[],MATCH(tbAlugeis[[#This Row],[Veículo]],tbLocacao[Codigo locação],0),12),""))</f>
        <v/>
      </c>
      <c r="E44" s="80" t="str">
        <f>IF(tbAlugeis[[#This Row],[Veículo]]="","",IFERROR(INDEX(tbLocacao[],MATCH(tbAlugeis[[#This Row],[Veículo]],tbLocacao[Codigo locação],0),11),""))</f>
        <v/>
      </c>
      <c r="F44" s="163"/>
      <c r="G44" s="174"/>
      <c r="H44" s="79" t="str">
        <f>IF(tbAlugeis[[#This Row],[Veículo]]="","",IFERROR(INDEX(tbLocacao[],MATCH(tbAlugeis[[#This Row],[Veículo]],tbLocacao[Codigo locação],0),1),""))</f>
        <v/>
      </c>
    </row>
    <row r="45" spans="2:8" ht="30" customHeight="1" x14ac:dyDescent="0.25">
      <c r="B45" s="167"/>
      <c r="C45" s="79" t="str">
        <f>IF(tbAlugeis[[#This Row],[Veículo]]="","",IFERROR(INDEX(tbLocacao[],MATCH(tbAlugeis[[#This Row],[Veículo]],tbLocacao[Codigo locação],0),2),""))</f>
        <v/>
      </c>
      <c r="D45" s="79" t="str">
        <f>IF(tbAlugeis[[#This Row],[Veículo]]="","",IFERROR(INDEX(tbLocacao[],MATCH(tbAlugeis[[#This Row],[Veículo]],tbLocacao[Codigo locação],0),12),""))</f>
        <v/>
      </c>
      <c r="E45" s="80" t="str">
        <f>IF(tbAlugeis[[#This Row],[Veículo]]="","",IFERROR(INDEX(tbLocacao[],MATCH(tbAlugeis[[#This Row],[Veículo]],tbLocacao[Codigo locação],0),11),""))</f>
        <v/>
      </c>
      <c r="F45" s="163"/>
      <c r="G45" s="174"/>
      <c r="H45" s="79" t="str">
        <f>IF(tbAlugeis[[#This Row],[Veículo]]="","",IFERROR(INDEX(tbLocacao[],MATCH(tbAlugeis[[#This Row],[Veículo]],tbLocacao[Codigo locação],0),1),""))</f>
        <v/>
      </c>
    </row>
    <row r="46" spans="2:8" ht="30" customHeight="1" x14ac:dyDescent="0.25">
      <c r="B46" s="167"/>
      <c r="C46" s="79" t="str">
        <f>IF(tbAlugeis[[#This Row],[Veículo]]="","",IFERROR(INDEX(tbLocacao[],MATCH(tbAlugeis[[#This Row],[Veículo]],tbLocacao[Codigo locação],0),2),""))</f>
        <v/>
      </c>
      <c r="D46" s="79" t="str">
        <f>IF(tbAlugeis[[#This Row],[Veículo]]="","",IFERROR(INDEX(tbLocacao[],MATCH(tbAlugeis[[#This Row],[Veículo]],tbLocacao[Codigo locação],0),12),""))</f>
        <v/>
      </c>
      <c r="E46" s="80" t="str">
        <f>IF(tbAlugeis[[#This Row],[Veículo]]="","",IFERROR(INDEX(tbLocacao[],MATCH(tbAlugeis[[#This Row],[Veículo]],tbLocacao[Codigo locação],0),11),""))</f>
        <v/>
      </c>
      <c r="F46" s="163"/>
      <c r="G46" s="174"/>
      <c r="H46" s="79" t="str">
        <f>IF(tbAlugeis[[#This Row],[Veículo]]="","",IFERROR(INDEX(tbLocacao[],MATCH(tbAlugeis[[#This Row],[Veículo]],tbLocacao[Codigo locação],0),1),""))</f>
        <v/>
      </c>
    </row>
    <row r="47" spans="2:8" ht="30" customHeight="1" x14ac:dyDescent="0.25">
      <c r="B47" s="167"/>
      <c r="C47" s="79" t="str">
        <f>IF(tbAlugeis[[#This Row],[Veículo]]="","",IFERROR(INDEX(tbLocacao[],MATCH(tbAlugeis[[#This Row],[Veículo]],tbLocacao[Codigo locação],0),2),""))</f>
        <v/>
      </c>
      <c r="D47" s="79" t="str">
        <f>IF(tbAlugeis[[#This Row],[Veículo]]="","",IFERROR(INDEX(tbLocacao[],MATCH(tbAlugeis[[#This Row],[Veículo]],tbLocacao[Codigo locação],0),12),""))</f>
        <v/>
      </c>
      <c r="E47" s="80" t="str">
        <f>IF(tbAlugeis[[#This Row],[Veículo]]="","",IFERROR(INDEX(tbLocacao[],MATCH(tbAlugeis[[#This Row],[Veículo]],tbLocacao[Codigo locação],0),11),""))</f>
        <v/>
      </c>
      <c r="F47" s="163"/>
      <c r="G47" s="174"/>
      <c r="H47" s="79" t="str">
        <f>IF(tbAlugeis[[#This Row],[Veículo]]="","",IFERROR(INDEX(tbLocacao[],MATCH(tbAlugeis[[#This Row],[Veículo]],tbLocacao[Codigo locação],0),1),""))</f>
        <v/>
      </c>
    </row>
    <row r="48" spans="2:8" ht="30" customHeight="1" x14ac:dyDescent="0.25">
      <c r="B48" s="167"/>
      <c r="C48" s="79" t="str">
        <f>IF(tbAlugeis[[#This Row],[Veículo]]="","",IFERROR(INDEX(tbLocacao[],MATCH(tbAlugeis[[#This Row],[Veículo]],tbLocacao[Codigo locação],0),2),""))</f>
        <v/>
      </c>
      <c r="D48" s="79" t="str">
        <f>IF(tbAlugeis[[#This Row],[Veículo]]="","",IFERROR(INDEX(tbLocacao[],MATCH(tbAlugeis[[#This Row],[Veículo]],tbLocacao[Codigo locação],0),12),""))</f>
        <v/>
      </c>
      <c r="E48" s="80" t="str">
        <f>IF(tbAlugeis[[#This Row],[Veículo]]="","",IFERROR(INDEX(tbLocacao[],MATCH(tbAlugeis[[#This Row],[Veículo]],tbLocacao[Codigo locação],0),11),""))</f>
        <v/>
      </c>
      <c r="F48" s="163"/>
      <c r="G48" s="174"/>
      <c r="H48" s="79" t="str">
        <f>IF(tbAlugeis[[#This Row],[Veículo]]="","",IFERROR(INDEX(tbLocacao[],MATCH(tbAlugeis[[#This Row],[Veículo]],tbLocacao[Codigo locação],0),1),""))</f>
        <v/>
      </c>
    </row>
    <row r="49" spans="2:8" ht="30" customHeight="1" x14ac:dyDescent="0.25">
      <c r="B49" s="167"/>
      <c r="C49" s="79" t="str">
        <f>IF(tbAlugeis[[#This Row],[Veículo]]="","",IFERROR(INDEX(tbLocacao[],MATCH(tbAlugeis[[#This Row],[Veículo]],tbLocacao[Codigo locação],0),2),""))</f>
        <v/>
      </c>
      <c r="D49" s="79" t="str">
        <f>IF(tbAlugeis[[#This Row],[Veículo]]="","",IFERROR(INDEX(tbLocacao[],MATCH(tbAlugeis[[#This Row],[Veículo]],tbLocacao[Codigo locação],0),12),""))</f>
        <v/>
      </c>
      <c r="E49" s="80" t="str">
        <f>IF(tbAlugeis[[#This Row],[Veículo]]="","",IFERROR(INDEX(tbLocacao[],MATCH(tbAlugeis[[#This Row],[Veículo]],tbLocacao[Codigo locação],0),11),""))</f>
        <v/>
      </c>
      <c r="F49" s="163"/>
      <c r="G49" s="174"/>
      <c r="H49" s="79" t="str">
        <f>IF(tbAlugeis[[#This Row],[Veículo]]="","",IFERROR(INDEX(tbLocacao[],MATCH(tbAlugeis[[#This Row],[Veículo]],tbLocacao[Codigo locação],0),1),""))</f>
        <v/>
      </c>
    </row>
    <row r="50" spans="2:8" ht="30" customHeight="1" x14ac:dyDescent="0.25">
      <c r="B50" s="167"/>
      <c r="C50" s="79" t="str">
        <f>IF(tbAlugeis[[#This Row],[Veículo]]="","",IFERROR(INDEX(tbLocacao[],MATCH(tbAlugeis[[#This Row],[Veículo]],tbLocacao[Codigo locação],0),2),""))</f>
        <v/>
      </c>
      <c r="D50" s="79" t="str">
        <f>IF(tbAlugeis[[#This Row],[Veículo]]="","",IFERROR(INDEX(tbLocacao[],MATCH(tbAlugeis[[#This Row],[Veículo]],tbLocacao[Codigo locação],0),12),""))</f>
        <v/>
      </c>
      <c r="E50" s="80" t="str">
        <f>IF(tbAlugeis[[#This Row],[Veículo]]="","",IFERROR(INDEX(tbLocacao[],MATCH(tbAlugeis[[#This Row],[Veículo]],tbLocacao[Codigo locação],0),11),""))</f>
        <v/>
      </c>
      <c r="F50" s="163"/>
      <c r="G50" s="174"/>
      <c r="H50" s="79" t="str">
        <f>IF(tbAlugeis[[#This Row],[Veículo]]="","",IFERROR(INDEX(tbLocacao[],MATCH(tbAlugeis[[#This Row],[Veículo]],tbLocacao[Codigo locação],0),1),""))</f>
        <v/>
      </c>
    </row>
    <row r="51" spans="2:8" ht="30" customHeight="1" x14ac:dyDescent="0.25">
      <c r="B51" s="167"/>
      <c r="C51" s="79" t="str">
        <f>IF(tbAlugeis[[#This Row],[Veículo]]="","",IFERROR(INDEX(tbLocacao[],MATCH(tbAlugeis[[#This Row],[Veículo]],tbLocacao[Codigo locação],0),2),""))</f>
        <v/>
      </c>
      <c r="D51" s="79" t="str">
        <f>IF(tbAlugeis[[#This Row],[Veículo]]="","",IFERROR(INDEX(tbLocacao[],MATCH(tbAlugeis[[#This Row],[Veículo]],tbLocacao[Codigo locação],0),12),""))</f>
        <v/>
      </c>
      <c r="E51" s="80" t="str">
        <f>IF(tbAlugeis[[#This Row],[Veículo]]="","",IFERROR(INDEX(tbLocacao[],MATCH(tbAlugeis[[#This Row],[Veículo]],tbLocacao[Codigo locação],0),11),""))</f>
        <v/>
      </c>
      <c r="F51" s="163"/>
      <c r="G51" s="174"/>
      <c r="H51" s="79" t="str">
        <f>IF(tbAlugeis[[#This Row],[Veículo]]="","",IFERROR(INDEX(tbLocacao[],MATCH(tbAlugeis[[#This Row],[Veículo]],tbLocacao[Codigo locação],0),1),""))</f>
        <v/>
      </c>
    </row>
    <row r="52" spans="2:8" ht="30" customHeight="1" x14ac:dyDescent="0.25">
      <c r="B52" s="167"/>
      <c r="C52" s="79" t="str">
        <f>IF(tbAlugeis[[#This Row],[Veículo]]="","",IFERROR(INDEX(tbLocacao[],MATCH(tbAlugeis[[#This Row],[Veículo]],tbLocacao[Codigo locação],0),2),""))</f>
        <v/>
      </c>
      <c r="D52" s="79" t="str">
        <f>IF(tbAlugeis[[#This Row],[Veículo]]="","",IFERROR(INDEX(tbLocacao[],MATCH(tbAlugeis[[#This Row],[Veículo]],tbLocacao[Codigo locação],0),12),""))</f>
        <v/>
      </c>
      <c r="E52" s="80" t="str">
        <f>IF(tbAlugeis[[#This Row],[Veículo]]="","",IFERROR(INDEX(tbLocacao[],MATCH(tbAlugeis[[#This Row],[Veículo]],tbLocacao[Codigo locação],0),11),""))</f>
        <v/>
      </c>
      <c r="F52" s="163"/>
      <c r="G52" s="174"/>
      <c r="H52" s="79" t="str">
        <f>IF(tbAlugeis[[#This Row],[Veículo]]="","",IFERROR(INDEX(tbLocacao[],MATCH(tbAlugeis[[#This Row],[Veículo]],tbLocacao[Codigo locação],0),1),""))</f>
        <v/>
      </c>
    </row>
    <row r="53" spans="2:8" ht="30" customHeight="1" x14ac:dyDescent="0.25">
      <c r="B53" s="167"/>
      <c r="C53" s="79" t="str">
        <f>IF(tbAlugeis[[#This Row],[Veículo]]="","",IFERROR(INDEX(tbLocacao[],MATCH(tbAlugeis[[#This Row],[Veículo]],tbLocacao[Codigo locação],0),2),""))</f>
        <v/>
      </c>
      <c r="D53" s="79" t="str">
        <f>IF(tbAlugeis[[#This Row],[Veículo]]="","",IFERROR(INDEX(tbLocacao[],MATCH(tbAlugeis[[#This Row],[Veículo]],tbLocacao[Codigo locação],0),12),""))</f>
        <v/>
      </c>
      <c r="E53" s="80" t="str">
        <f>IF(tbAlugeis[[#This Row],[Veículo]]="","",IFERROR(INDEX(tbLocacao[],MATCH(tbAlugeis[[#This Row],[Veículo]],tbLocacao[Codigo locação],0),11),""))</f>
        <v/>
      </c>
      <c r="F53" s="163"/>
      <c r="G53" s="174"/>
      <c r="H53" s="79" t="str">
        <f>IF(tbAlugeis[[#This Row],[Veículo]]="","",IFERROR(INDEX(tbLocacao[],MATCH(tbAlugeis[[#This Row],[Veículo]],tbLocacao[Codigo locação],0),1),""))</f>
        <v/>
      </c>
    </row>
    <row r="54" spans="2:8" ht="30" customHeight="1" x14ac:dyDescent="0.25">
      <c r="B54" s="167"/>
      <c r="C54" s="79" t="str">
        <f>IF(tbAlugeis[[#This Row],[Veículo]]="","",IFERROR(INDEX(tbLocacao[],MATCH(tbAlugeis[[#This Row],[Veículo]],tbLocacao[Codigo locação],0),2),""))</f>
        <v/>
      </c>
      <c r="D54" s="79" t="str">
        <f>IF(tbAlugeis[[#This Row],[Veículo]]="","",IFERROR(INDEX(tbLocacao[],MATCH(tbAlugeis[[#This Row],[Veículo]],tbLocacao[Codigo locação],0),12),""))</f>
        <v/>
      </c>
      <c r="E54" s="80" t="str">
        <f>IF(tbAlugeis[[#This Row],[Veículo]]="","",IFERROR(INDEX(tbLocacao[],MATCH(tbAlugeis[[#This Row],[Veículo]],tbLocacao[Codigo locação],0),11),""))</f>
        <v/>
      </c>
      <c r="F54" s="163"/>
      <c r="G54" s="174"/>
      <c r="H54" s="79" t="str">
        <f>IF(tbAlugeis[[#This Row],[Veículo]]="","",IFERROR(INDEX(tbLocacao[],MATCH(tbAlugeis[[#This Row],[Veículo]],tbLocacao[Codigo locação],0),1),""))</f>
        <v/>
      </c>
    </row>
    <row r="55" spans="2:8" ht="30" customHeight="1" x14ac:dyDescent="0.25">
      <c r="B55" s="167"/>
      <c r="C55" s="79" t="str">
        <f>IF(tbAlugeis[[#This Row],[Veículo]]="","",IFERROR(INDEX(tbLocacao[],MATCH(tbAlugeis[[#This Row],[Veículo]],tbLocacao[Codigo locação],0),2),""))</f>
        <v/>
      </c>
      <c r="D55" s="79" t="str">
        <f>IF(tbAlugeis[[#This Row],[Veículo]]="","",IFERROR(INDEX(tbLocacao[],MATCH(tbAlugeis[[#This Row],[Veículo]],tbLocacao[Codigo locação],0),12),""))</f>
        <v/>
      </c>
      <c r="E55" s="80" t="str">
        <f>IF(tbAlugeis[[#This Row],[Veículo]]="","",IFERROR(INDEX(tbLocacao[],MATCH(tbAlugeis[[#This Row],[Veículo]],tbLocacao[Codigo locação],0),11),""))</f>
        <v/>
      </c>
      <c r="F55" s="163"/>
      <c r="G55" s="174"/>
      <c r="H55" s="79" t="str">
        <f>IF(tbAlugeis[[#This Row],[Veículo]]="","",IFERROR(INDEX(tbLocacao[],MATCH(tbAlugeis[[#This Row],[Veículo]],tbLocacao[Codigo locação],0),1),""))</f>
        <v/>
      </c>
    </row>
    <row r="56" spans="2:8" ht="30" customHeight="1" x14ac:dyDescent="0.25">
      <c r="B56" s="167"/>
      <c r="C56" s="79" t="str">
        <f>IF(tbAlugeis[[#This Row],[Veículo]]="","",IFERROR(INDEX(tbLocacao[],MATCH(tbAlugeis[[#This Row],[Veículo]],tbLocacao[Codigo locação],0),2),""))</f>
        <v/>
      </c>
      <c r="D56" s="79" t="str">
        <f>IF(tbAlugeis[[#This Row],[Veículo]]="","",IFERROR(INDEX(tbLocacao[],MATCH(tbAlugeis[[#This Row],[Veículo]],tbLocacao[Codigo locação],0),12),""))</f>
        <v/>
      </c>
      <c r="E56" s="80" t="str">
        <f>IF(tbAlugeis[[#This Row],[Veículo]]="","",IFERROR(INDEX(tbLocacao[],MATCH(tbAlugeis[[#This Row],[Veículo]],tbLocacao[Codigo locação],0),11),""))</f>
        <v/>
      </c>
      <c r="F56" s="163"/>
      <c r="G56" s="174"/>
      <c r="H56" s="79" t="str">
        <f>IF(tbAlugeis[[#This Row],[Veículo]]="","",IFERROR(INDEX(tbLocacao[],MATCH(tbAlugeis[[#This Row],[Veículo]],tbLocacao[Codigo locação],0),1),""))</f>
        <v/>
      </c>
    </row>
    <row r="57" spans="2:8" ht="30" customHeight="1" x14ac:dyDescent="0.25">
      <c r="B57" s="167"/>
      <c r="C57" s="79" t="str">
        <f>IF(tbAlugeis[[#This Row],[Veículo]]="","",IFERROR(INDEX(tbLocacao[],MATCH(tbAlugeis[[#This Row],[Veículo]],tbLocacao[Codigo locação],0),2),""))</f>
        <v/>
      </c>
      <c r="D57" s="79" t="str">
        <f>IF(tbAlugeis[[#This Row],[Veículo]]="","",IFERROR(INDEX(tbLocacao[],MATCH(tbAlugeis[[#This Row],[Veículo]],tbLocacao[Codigo locação],0),12),""))</f>
        <v/>
      </c>
      <c r="E57" s="80" t="str">
        <f>IF(tbAlugeis[[#This Row],[Veículo]]="","",IFERROR(INDEX(tbLocacao[],MATCH(tbAlugeis[[#This Row],[Veículo]],tbLocacao[Codigo locação],0),11),""))</f>
        <v/>
      </c>
      <c r="F57" s="163"/>
      <c r="G57" s="174"/>
      <c r="H57" s="79" t="str">
        <f>IF(tbAlugeis[[#This Row],[Veículo]]="","",IFERROR(INDEX(tbLocacao[],MATCH(tbAlugeis[[#This Row],[Veículo]],tbLocacao[Codigo locação],0),1),""))</f>
        <v/>
      </c>
    </row>
    <row r="58" spans="2:8" ht="30" customHeight="1" x14ac:dyDescent="0.25">
      <c r="B58" s="167"/>
      <c r="C58" s="79" t="str">
        <f>IF(tbAlugeis[[#This Row],[Veículo]]="","",IFERROR(INDEX(tbLocacao[],MATCH(tbAlugeis[[#This Row],[Veículo]],tbLocacao[Codigo locação],0),2),""))</f>
        <v/>
      </c>
      <c r="D58" s="79" t="str">
        <f>IF(tbAlugeis[[#This Row],[Veículo]]="","",IFERROR(INDEX(tbLocacao[],MATCH(tbAlugeis[[#This Row],[Veículo]],tbLocacao[Codigo locação],0),12),""))</f>
        <v/>
      </c>
      <c r="E58" s="80" t="str">
        <f>IF(tbAlugeis[[#This Row],[Veículo]]="","",IFERROR(INDEX(tbLocacao[],MATCH(tbAlugeis[[#This Row],[Veículo]],tbLocacao[Codigo locação],0),11),""))</f>
        <v/>
      </c>
      <c r="F58" s="163"/>
      <c r="G58" s="174"/>
      <c r="H58" s="79" t="str">
        <f>IF(tbAlugeis[[#This Row],[Veículo]]="","",IFERROR(INDEX(tbLocacao[],MATCH(tbAlugeis[[#This Row],[Veículo]],tbLocacao[Codigo locação],0),1),""))</f>
        <v/>
      </c>
    </row>
    <row r="59" spans="2:8" ht="30" customHeight="1" x14ac:dyDescent="0.25">
      <c r="B59" s="167"/>
      <c r="C59" s="79" t="str">
        <f>IF(tbAlugeis[[#This Row],[Veículo]]="","",IFERROR(INDEX(tbLocacao[],MATCH(tbAlugeis[[#This Row],[Veículo]],tbLocacao[Codigo locação],0),2),""))</f>
        <v/>
      </c>
      <c r="D59" s="79" t="str">
        <f>IF(tbAlugeis[[#This Row],[Veículo]]="","",IFERROR(INDEX(tbLocacao[],MATCH(tbAlugeis[[#This Row],[Veículo]],tbLocacao[Codigo locação],0),12),""))</f>
        <v/>
      </c>
      <c r="E59" s="80" t="str">
        <f>IF(tbAlugeis[[#This Row],[Veículo]]="","",IFERROR(INDEX(tbLocacao[],MATCH(tbAlugeis[[#This Row],[Veículo]],tbLocacao[Codigo locação],0),11),""))</f>
        <v/>
      </c>
      <c r="F59" s="163"/>
      <c r="G59" s="174"/>
      <c r="H59" s="79" t="str">
        <f>IF(tbAlugeis[[#This Row],[Veículo]]="","",IFERROR(INDEX(tbLocacao[],MATCH(tbAlugeis[[#This Row],[Veículo]],tbLocacao[Codigo locação],0),1),""))</f>
        <v/>
      </c>
    </row>
    <row r="60" spans="2:8" ht="30" customHeight="1" x14ac:dyDescent="0.25">
      <c r="B60" s="167"/>
      <c r="C60" s="79" t="str">
        <f>IF(tbAlugeis[[#This Row],[Veículo]]="","",IFERROR(INDEX(tbLocacao[],MATCH(tbAlugeis[[#This Row],[Veículo]],tbLocacao[Codigo locação],0),2),""))</f>
        <v/>
      </c>
      <c r="D60" s="79" t="str">
        <f>IF(tbAlugeis[[#This Row],[Veículo]]="","",IFERROR(INDEX(tbLocacao[],MATCH(tbAlugeis[[#This Row],[Veículo]],tbLocacao[Codigo locação],0),12),""))</f>
        <v/>
      </c>
      <c r="E60" s="80" t="str">
        <f>IF(tbAlugeis[[#This Row],[Veículo]]="","",IFERROR(INDEX(tbLocacao[],MATCH(tbAlugeis[[#This Row],[Veículo]],tbLocacao[Codigo locação],0),11),""))</f>
        <v/>
      </c>
      <c r="F60" s="163"/>
      <c r="G60" s="174"/>
      <c r="H60" s="79" t="str">
        <f>IF(tbAlugeis[[#This Row],[Veículo]]="","",IFERROR(INDEX(tbLocacao[],MATCH(tbAlugeis[[#This Row],[Veículo]],tbLocacao[Codigo locação],0),1),""))</f>
        <v/>
      </c>
    </row>
    <row r="61" spans="2:8" ht="30" customHeight="1" x14ac:dyDescent="0.25">
      <c r="B61" s="167"/>
      <c r="C61" s="79" t="str">
        <f>IF(tbAlugeis[[#This Row],[Veículo]]="","",IFERROR(INDEX(tbLocacao[],MATCH(tbAlugeis[[#This Row],[Veículo]],tbLocacao[Codigo locação],0),2),""))</f>
        <v/>
      </c>
      <c r="D61" s="79" t="str">
        <f>IF(tbAlugeis[[#This Row],[Veículo]]="","",IFERROR(INDEX(tbLocacao[],MATCH(tbAlugeis[[#This Row],[Veículo]],tbLocacao[Codigo locação],0),12),""))</f>
        <v/>
      </c>
      <c r="E61" s="80" t="str">
        <f>IF(tbAlugeis[[#This Row],[Veículo]]="","",IFERROR(INDEX(tbLocacao[],MATCH(tbAlugeis[[#This Row],[Veículo]],tbLocacao[Codigo locação],0),11),""))</f>
        <v/>
      </c>
      <c r="F61" s="163"/>
      <c r="G61" s="174"/>
      <c r="H61" s="79" t="str">
        <f>IF(tbAlugeis[[#This Row],[Veículo]]="","",IFERROR(INDEX(tbLocacao[],MATCH(tbAlugeis[[#This Row],[Veículo]],tbLocacao[Codigo locação],0),1),""))</f>
        <v/>
      </c>
    </row>
    <row r="62" spans="2:8" ht="30" customHeight="1" x14ac:dyDescent="0.25">
      <c r="B62" s="167"/>
      <c r="C62" s="79" t="str">
        <f>IF(tbAlugeis[[#This Row],[Veículo]]="","",IFERROR(INDEX(tbLocacao[],MATCH(tbAlugeis[[#This Row],[Veículo]],tbLocacao[Codigo locação],0),2),""))</f>
        <v/>
      </c>
      <c r="D62" s="79" t="str">
        <f>IF(tbAlugeis[[#This Row],[Veículo]]="","",IFERROR(INDEX(tbLocacao[],MATCH(tbAlugeis[[#This Row],[Veículo]],tbLocacao[Codigo locação],0),12),""))</f>
        <v/>
      </c>
      <c r="E62" s="80" t="str">
        <f>IF(tbAlugeis[[#This Row],[Veículo]]="","",IFERROR(INDEX(tbLocacao[],MATCH(tbAlugeis[[#This Row],[Veículo]],tbLocacao[Codigo locação],0),11),""))</f>
        <v/>
      </c>
      <c r="F62" s="163"/>
      <c r="G62" s="174"/>
      <c r="H62" s="79" t="str">
        <f>IF(tbAlugeis[[#This Row],[Veículo]]="","",IFERROR(INDEX(tbLocacao[],MATCH(tbAlugeis[[#This Row],[Veículo]],tbLocacao[Codigo locação],0),1),""))</f>
        <v/>
      </c>
    </row>
    <row r="63" spans="2:8" ht="30" customHeight="1" x14ac:dyDescent="0.25">
      <c r="B63" s="167"/>
      <c r="C63" s="79" t="str">
        <f>IF(tbAlugeis[[#This Row],[Veículo]]="","",IFERROR(INDEX(tbLocacao[],MATCH(tbAlugeis[[#This Row],[Veículo]],tbLocacao[Codigo locação],0),2),""))</f>
        <v/>
      </c>
      <c r="D63" s="79" t="str">
        <f>IF(tbAlugeis[[#This Row],[Veículo]]="","",IFERROR(INDEX(tbLocacao[],MATCH(tbAlugeis[[#This Row],[Veículo]],tbLocacao[Codigo locação],0),12),""))</f>
        <v/>
      </c>
      <c r="E63" s="80" t="str">
        <f>IF(tbAlugeis[[#This Row],[Veículo]]="","",IFERROR(INDEX(tbLocacao[],MATCH(tbAlugeis[[#This Row],[Veículo]],tbLocacao[Codigo locação],0),11),""))</f>
        <v/>
      </c>
      <c r="F63" s="163"/>
      <c r="G63" s="174"/>
      <c r="H63" s="79" t="str">
        <f>IF(tbAlugeis[[#This Row],[Veículo]]="","",IFERROR(INDEX(tbLocacao[],MATCH(tbAlugeis[[#This Row],[Veículo]],tbLocacao[Codigo locação],0),1),""))</f>
        <v/>
      </c>
    </row>
    <row r="64" spans="2:8" ht="30" customHeight="1" x14ac:dyDescent="0.25">
      <c r="B64" s="167"/>
      <c r="C64" s="79" t="str">
        <f>IF(tbAlugeis[[#This Row],[Veículo]]="","",IFERROR(INDEX(tbLocacao[],MATCH(tbAlugeis[[#This Row],[Veículo]],tbLocacao[Codigo locação],0),2),""))</f>
        <v/>
      </c>
      <c r="D64" s="79" t="str">
        <f>IF(tbAlugeis[[#This Row],[Veículo]]="","",IFERROR(INDEX(tbLocacao[],MATCH(tbAlugeis[[#This Row],[Veículo]],tbLocacao[Codigo locação],0),12),""))</f>
        <v/>
      </c>
      <c r="E64" s="80" t="str">
        <f>IF(tbAlugeis[[#This Row],[Veículo]]="","",IFERROR(INDEX(tbLocacao[],MATCH(tbAlugeis[[#This Row],[Veículo]],tbLocacao[Codigo locação],0),11),""))</f>
        <v/>
      </c>
      <c r="F64" s="163"/>
      <c r="G64" s="174"/>
      <c r="H64" s="79" t="str">
        <f>IF(tbAlugeis[[#This Row],[Veículo]]="","",IFERROR(INDEX(tbLocacao[],MATCH(tbAlugeis[[#This Row],[Veículo]],tbLocacao[Codigo locação],0),1),""))</f>
        <v/>
      </c>
    </row>
    <row r="65" spans="2:8" ht="30" customHeight="1" x14ac:dyDescent="0.25">
      <c r="B65" s="167"/>
      <c r="C65" s="79" t="str">
        <f>IF(tbAlugeis[[#This Row],[Veículo]]="","",IFERROR(INDEX(tbLocacao[],MATCH(tbAlugeis[[#This Row],[Veículo]],tbLocacao[Codigo locação],0),2),""))</f>
        <v/>
      </c>
      <c r="D65" s="79" t="str">
        <f>IF(tbAlugeis[[#This Row],[Veículo]]="","",IFERROR(INDEX(tbLocacao[],MATCH(tbAlugeis[[#This Row],[Veículo]],tbLocacao[Codigo locação],0),12),""))</f>
        <v/>
      </c>
      <c r="E65" s="80" t="str">
        <f>IF(tbAlugeis[[#This Row],[Veículo]]="","",IFERROR(INDEX(tbLocacao[],MATCH(tbAlugeis[[#This Row],[Veículo]],tbLocacao[Codigo locação],0),11),""))</f>
        <v/>
      </c>
      <c r="F65" s="163"/>
      <c r="G65" s="174"/>
      <c r="H65" s="79" t="str">
        <f>IF(tbAlugeis[[#This Row],[Veículo]]="","",IFERROR(INDEX(tbLocacao[],MATCH(tbAlugeis[[#This Row],[Veículo]],tbLocacao[Codigo locação],0),1),""))</f>
        <v/>
      </c>
    </row>
    <row r="66" spans="2:8" ht="30" customHeight="1" x14ac:dyDescent="0.25">
      <c r="B66" s="167"/>
      <c r="C66" s="79" t="str">
        <f>IF(tbAlugeis[[#This Row],[Veículo]]="","",IFERROR(INDEX(tbLocacao[],MATCH(tbAlugeis[[#This Row],[Veículo]],tbLocacao[Codigo locação],0),2),""))</f>
        <v/>
      </c>
      <c r="D66" s="79" t="str">
        <f>IF(tbAlugeis[[#This Row],[Veículo]]="","",IFERROR(INDEX(tbLocacao[],MATCH(tbAlugeis[[#This Row],[Veículo]],tbLocacao[Codigo locação],0),12),""))</f>
        <v/>
      </c>
      <c r="E66" s="80" t="str">
        <f>IF(tbAlugeis[[#This Row],[Veículo]]="","",IFERROR(INDEX(tbLocacao[],MATCH(tbAlugeis[[#This Row],[Veículo]],tbLocacao[Codigo locação],0),11),""))</f>
        <v/>
      </c>
      <c r="F66" s="163"/>
      <c r="G66" s="174"/>
      <c r="H66" s="79" t="str">
        <f>IF(tbAlugeis[[#This Row],[Veículo]]="","",IFERROR(INDEX(tbLocacao[],MATCH(tbAlugeis[[#This Row],[Veículo]],tbLocacao[Codigo locação],0),1),""))</f>
        <v/>
      </c>
    </row>
    <row r="67" spans="2:8" ht="30" customHeight="1" x14ac:dyDescent="0.25">
      <c r="B67" s="167"/>
      <c r="C67" s="79" t="str">
        <f>IF(tbAlugeis[[#This Row],[Veículo]]="","",IFERROR(INDEX(tbLocacao[],MATCH(tbAlugeis[[#This Row],[Veículo]],tbLocacao[Codigo locação],0),2),""))</f>
        <v/>
      </c>
      <c r="D67" s="79" t="str">
        <f>IF(tbAlugeis[[#This Row],[Veículo]]="","",IFERROR(INDEX(tbLocacao[],MATCH(tbAlugeis[[#This Row],[Veículo]],tbLocacao[Codigo locação],0),12),""))</f>
        <v/>
      </c>
      <c r="E67" s="80" t="str">
        <f>IF(tbAlugeis[[#This Row],[Veículo]]="","",IFERROR(INDEX(tbLocacao[],MATCH(tbAlugeis[[#This Row],[Veículo]],tbLocacao[Codigo locação],0),11),""))</f>
        <v/>
      </c>
      <c r="F67" s="163"/>
      <c r="G67" s="174"/>
      <c r="H67" s="79" t="str">
        <f>IF(tbAlugeis[[#This Row],[Veículo]]="","",IFERROR(INDEX(tbLocacao[],MATCH(tbAlugeis[[#This Row],[Veículo]],tbLocacao[Codigo locação],0),1),""))</f>
        <v/>
      </c>
    </row>
    <row r="68" spans="2:8" ht="30" customHeight="1" x14ac:dyDescent="0.25">
      <c r="B68" s="167"/>
      <c r="C68" s="79" t="str">
        <f>IF(tbAlugeis[[#This Row],[Veículo]]="","",IFERROR(INDEX(tbLocacao[],MATCH(tbAlugeis[[#This Row],[Veículo]],tbLocacao[Codigo locação],0),2),""))</f>
        <v/>
      </c>
      <c r="D68" s="79" t="str">
        <f>IF(tbAlugeis[[#This Row],[Veículo]]="","",IFERROR(INDEX(tbLocacao[],MATCH(tbAlugeis[[#This Row],[Veículo]],tbLocacao[Codigo locação],0),12),""))</f>
        <v/>
      </c>
      <c r="E68" s="80" t="str">
        <f>IF(tbAlugeis[[#This Row],[Veículo]]="","",IFERROR(INDEX(tbLocacao[],MATCH(tbAlugeis[[#This Row],[Veículo]],tbLocacao[Codigo locação],0),11),""))</f>
        <v/>
      </c>
      <c r="F68" s="163"/>
      <c r="G68" s="174"/>
      <c r="H68" s="79" t="str">
        <f>IF(tbAlugeis[[#This Row],[Veículo]]="","",IFERROR(INDEX(tbLocacao[],MATCH(tbAlugeis[[#This Row],[Veículo]],tbLocacao[Codigo locação],0),1),""))</f>
        <v/>
      </c>
    </row>
    <row r="69" spans="2:8" ht="30" customHeight="1" x14ac:dyDescent="0.25">
      <c r="B69" s="167"/>
      <c r="C69" s="79" t="str">
        <f>IF(tbAlugeis[[#This Row],[Veículo]]="","",IFERROR(INDEX(tbLocacao[],MATCH(tbAlugeis[[#This Row],[Veículo]],tbLocacao[Codigo locação],0),2),""))</f>
        <v/>
      </c>
      <c r="D69" s="79" t="str">
        <f>IF(tbAlugeis[[#This Row],[Veículo]]="","",IFERROR(INDEX(tbLocacao[],MATCH(tbAlugeis[[#This Row],[Veículo]],tbLocacao[Codigo locação],0),12),""))</f>
        <v/>
      </c>
      <c r="E69" s="80" t="str">
        <f>IF(tbAlugeis[[#This Row],[Veículo]]="","",IFERROR(INDEX(tbLocacao[],MATCH(tbAlugeis[[#This Row],[Veículo]],tbLocacao[Codigo locação],0),11),""))</f>
        <v/>
      </c>
      <c r="F69" s="163"/>
      <c r="G69" s="174"/>
      <c r="H69" s="79" t="str">
        <f>IF(tbAlugeis[[#This Row],[Veículo]]="","",IFERROR(INDEX(tbLocacao[],MATCH(tbAlugeis[[#This Row],[Veículo]],tbLocacao[Codigo locação],0),1),""))</f>
        <v/>
      </c>
    </row>
    <row r="70" spans="2:8" ht="30" customHeight="1" x14ac:dyDescent="0.25">
      <c r="B70" s="167"/>
      <c r="C70" s="79" t="str">
        <f>IF(tbAlugeis[[#This Row],[Veículo]]="","",IFERROR(INDEX(tbLocacao[],MATCH(tbAlugeis[[#This Row],[Veículo]],tbLocacao[Codigo locação],0),2),""))</f>
        <v/>
      </c>
      <c r="D70" s="79" t="str">
        <f>IF(tbAlugeis[[#This Row],[Veículo]]="","",IFERROR(INDEX(tbLocacao[],MATCH(tbAlugeis[[#This Row],[Veículo]],tbLocacao[Codigo locação],0),12),""))</f>
        <v/>
      </c>
      <c r="E70" s="80" t="str">
        <f>IF(tbAlugeis[[#This Row],[Veículo]]="","",IFERROR(INDEX(tbLocacao[],MATCH(tbAlugeis[[#This Row],[Veículo]],tbLocacao[Codigo locação],0),11),""))</f>
        <v/>
      </c>
      <c r="F70" s="163"/>
      <c r="G70" s="174"/>
      <c r="H70" s="79" t="str">
        <f>IF(tbAlugeis[[#This Row],[Veículo]]="","",IFERROR(INDEX(tbLocacao[],MATCH(tbAlugeis[[#This Row],[Veículo]],tbLocacao[Codigo locação],0),1),""))</f>
        <v/>
      </c>
    </row>
    <row r="71" spans="2:8" ht="30" customHeight="1" x14ac:dyDescent="0.25">
      <c r="B71" s="167"/>
      <c r="C71" s="79" t="str">
        <f>IF(tbAlugeis[[#This Row],[Veículo]]="","",IFERROR(INDEX(tbLocacao[],MATCH(tbAlugeis[[#This Row],[Veículo]],tbLocacao[Codigo locação],0),2),""))</f>
        <v/>
      </c>
      <c r="D71" s="79" t="str">
        <f>IF(tbAlugeis[[#This Row],[Veículo]]="","",IFERROR(INDEX(tbLocacao[],MATCH(tbAlugeis[[#This Row],[Veículo]],tbLocacao[Codigo locação],0),12),""))</f>
        <v/>
      </c>
      <c r="E71" s="80" t="str">
        <f>IF(tbAlugeis[[#This Row],[Veículo]]="","",IFERROR(INDEX(tbLocacao[],MATCH(tbAlugeis[[#This Row],[Veículo]],tbLocacao[Codigo locação],0),11),""))</f>
        <v/>
      </c>
      <c r="F71" s="163"/>
      <c r="G71" s="174"/>
      <c r="H71" s="79" t="str">
        <f>IF(tbAlugeis[[#This Row],[Veículo]]="","",IFERROR(INDEX(tbLocacao[],MATCH(tbAlugeis[[#This Row],[Veículo]],tbLocacao[Codigo locação],0),1),""))</f>
        <v/>
      </c>
    </row>
    <row r="72" spans="2:8" ht="30" customHeight="1" x14ac:dyDescent="0.25">
      <c r="B72" s="167"/>
      <c r="C72" s="79" t="str">
        <f>IF(tbAlugeis[[#This Row],[Veículo]]="","",IFERROR(INDEX(tbLocacao[],MATCH(tbAlugeis[[#This Row],[Veículo]],tbLocacao[Codigo locação],0),2),""))</f>
        <v/>
      </c>
      <c r="D72" s="79" t="str">
        <f>IF(tbAlugeis[[#This Row],[Veículo]]="","",IFERROR(INDEX(tbLocacao[],MATCH(tbAlugeis[[#This Row],[Veículo]],tbLocacao[Codigo locação],0),12),""))</f>
        <v/>
      </c>
      <c r="E72" s="80" t="str">
        <f>IF(tbAlugeis[[#This Row],[Veículo]]="","",IFERROR(INDEX(tbLocacao[],MATCH(tbAlugeis[[#This Row],[Veículo]],tbLocacao[Codigo locação],0),11),""))</f>
        <v/>
      </c>
      <c r="F72" s="163"/>
      <c r="G72" s="174"/>
      <c r="H72" s="79" t="str">
        <f>IF(tbAlugeis[[#This Row],[Veículo]]="","",IFERROR(INDEX(tbLocacao[],MATCH(tbAlugeis[[#This Row],[Veículo]],tbLocacao[Codigo locação],0),1),""))</f>
        <v/>
      </c>
    </row>
    <row r="73" spans="2:8" ht="30" customHeight="1" x14ac:dyDescent="0.25">
      <c r="B73" s="167"/>
      <c r="C73" s="79" t="str">
        <f>IF(tbAlugeis[[#This Row],[Veículo]]="","",IFERROR(INDEX(tbLocacao[],MATCH(tbAlugeis[[#This Row],[Veículo]],tbLocacao[Codigo locação],0),2),""))</f>
        <v/>
      </c>
      <c r="D73" s="79" t="str">
        <f>IF(tbAlugeis[[#This Row],[Veículo]]="","",IFERROR(INDEX(tbLocacao[],MATCH(tbAlugeis[[#This Row],[Veículo]],tbLocacao[Codigo locação],0),12),""))</f>
        <v/>
      </c>
      <c r="E73" s="80" t="str">
        <f>IF(tbAlugeis[[#This Row],[Veículo]]="","",IFERROR(INDEX(tbLocacao[],MATCH(tbAlugeis[[#This Row],[Veículo]],tbLocacao[Codigo locação],0),11),""))</f>
        <v/>
      </c>
      <c r="F73" s="163"/>
      <c r="G73" s="174"/>
      <c r="H73" s="79" t="str">
        <f>IF(tbAlugeis[[#This Row],[Veículo]]="","",IFERROR(INDEX(tbLocacao[],MATCH(tbAlugeis[[#This Row],[Veículo]],tbLocacao[Codigo locação],0),1),""))</f>
        <v/>
      </c>
    </row>
    <row r="74" spans="2:8" ht="30" customHeight="1" x14ac:dyDescent="0.25">
      <c r="B74" s="167"/>
      <c r="C74" s="79" t="str">
        <f>IF(tbAlugeis[[#This Row],[Veículo]]="","",IFERROR(INDEX(tbLocacao[],MATCH(tbAlugeis[[#This Row],[Veículo]],tbLocacao[Codigo locação],0),2),""))</f>
        <v/>
      </c>
      <c r="D74" s="79" t="str">
        <f>IF(tbAlugeis[[#This Row],[Veículo]]="","",IFERROR(INDEX(tbLocacao[],MATCH(tbAlugeis[[#This Row],[Veículo]],tbLocacao[Codigo locação],0),12),""))</f>
        <v/>
      </c>
      <c r="E74" s="80" t="str">
        <f>IF(tbAlugeis[[#This Row],[Veículo]]="","",IFERROR(INDEX(tbLocacao[],MATCH(tbAlugeis[[#This Row],[Veículo]],tbLocacao[Codigo locação],0),11),""))</f>
        <v/>
      </c>
      <c r="F74" s="163"/>
      <c r="G74" s="174"/>
      <c r="H74" s="79" t="str">
        <f>IF(tbAlugeis[[#This Row],[Veículo]]="","",IFERROR(INDEX(tbLocacao[],MATCH(tbAlugeis[[#This Row],[Veículo]],tbLocacao[Codigo locação],0),1),""))</f>
        <v/>
      </c>
    </row>
    <row r="75" spans="2:8" ht="30" customHeight="1" x14ac:dyDescent="0.25">
      <c r="B75" s="167"/>
      <c r="C75" s="79" t="str">
        <f>IF(tbAlugeis[[#This Row],[Veículo]]="","",IFERROR(INDEX(tbLocacao[],MATCH(tbAlugeis[[#This Row],[Veículo]],tbLocacao[Codigo locação],0),2),""))</f>
        <v/>
      </c>
      <c r="D75" s="79" t="str">
        <f>IF(tbAlugeis[[#This Row],[Veículo]]="","",IFERROR(INDEX(tbLocacao[],MATCH(tbAlugeis[[#This Row],[Veículo]],tbLocacao[Codigo locação],0),12),""))</f>
        <v/>
      </c>
      <c r="E75" s="80" t="str">
        <f>IF(tbAlugeis[[#This Row],[Veículo]]="","",IFERROR(INDEX(tbLocacao[],MATCH(tbAlugeis[[#This Row],[Veículo]],tbLocacao[Codigo locação],0),11),""))</f>
        <v/>
      </c>
      <c r="F75" s="163"/>
      <c r="G75" s="174"/>
      <c r="H75" s="79" t="str">
        <f>IF(tbAlugeis[[#This Row],[Veículo]]="","",IFERROR(INDEX(tbLocacao[],MATCH(tbAlugeis[[#This Row],[Veículo]],tbLocacao[Codigo locação],0),1),""))</f>
        <v/>
      </c>
    </row>
    <row r="76" spans="2:8" ht="30" customHeight="1" x14ac:dyDescent="0.25">
      <c r="B76" s="167"/>
      <c r="C76" s="79" t="str">
        <f>IF(tbAlugeis[[#This Row],[Veículo]]="","",IFERROR(INDEX(tbLocacao[],MATCH(tbAlugeis[[#This Row],[Veículo]],tbLocacao[Codigo locação],0),2),""))</f>
        <v/>
      </c>
      <c r="D76" s="79" t="str">
        <f>IF(tbAlugeis[[#This Row],[Veículo]]="","",IFERROR(INDEX(tbLocacao[],MATCH(tbAlugeis[[#This Row],[Veículo]],tbLocacao[Codigo locação],0),12),""))</f>
        <v/>
      </c>
      <c r="E76" s="80" t="str">
        <f>IF(tbAlugeis[[#This Row],[Veículo]]="","",IFERROR(INDEX(tbLocacao[],MATCH(tbAlugeis[[#This Row],[Veículo]],tbLocacao[Codigo locação],0),11),""))</f>
        <v/>
      </c>
      <c r="F76" s="163"/>
      <c r="G76" s="174"/>
      <c r="H76" s="79" t="str">
        <f>IF(tbAlugeis[[#This Row],[Veículo]]="","",IFERROR(INDEX(tbLocacao[],MATCH(tbAlugeis[[#This Row],[Veículo]],tbLocacao[Codigo locação],0),1),""))</f>
        <v/>
      </c>
    </row>
    <row r="77" spans="2:8" ht="30" customHeight="1" x14ac:dyDescent="0.25">
      <c r="B77" s="167"/>
      <c r="C77" s="79" t="str">
        <f>IF(tbAlugeis[[#This Row],[Veículo]]="","",IFERROR(INDEX(tbLocacao[],MATCH(tbAlugeis[[#This Row],[Veículo]],tbLocacao[Codigo locação],0),2),""))</f>
        <v/>
      </c>
      <c r="D77" s="79" t="str">
        <f>IF(tbAlugeis[[#This Row],[Veículo]]="","",IFERROR(INDEX(tbLocacao[],MATCH(tbAlugeis[[#This Row],[Veículo]],tbLocacao[Codigo locação],0),12),""))</f>
        <v/>
      </c>
      <c r="E77" s="80" t="str">
        <f>IF(tbAlugeis[[#This Row],[Veículo]]="","",IFERROR(INDEX(tbLocacao[],MATCH(tbAlugeis[[#This Row],[Veículo]],tbLocacao[Codigo locação],0),11),""))</f>
        <v/>
      </c>
      <c r="F77" s="163"/>
      <c r="G77" s="174"/>
      <c r="H77" s="79" t="str">
        <f>IF(tbAlugeis[[#This Row],[Veículo]]="","",IFERROR(INDEX(tbLocacao[],MATCH(tbAlugeis[[#This Row],[Veículo]],tbLocacao[Codigo locação],0),1),""))</f>
        <v/>
      </c>
    </row>
    <row r="78" spans="2:8" ht="30" customHeight="1" x14ac:dyDescent="0.25">
      <c r="B78" s="167"/>
      <c r="C78" s="79" t="str">
        <f>IF(tbAlugeis[[#This Row],[Veículo]]="","",IFERROR(INDEX(tbLocacao[],MATCH(tbAlugeis[[#This Row],[Veículo]],tbLocacao[Codigo locação],0),2),""))</f>
        <v/>
      </c>
      <c r="D78" s="79" t="str">
        <f>IF(tbAlugeis[[#This Row],[Veículo]]="","",IFERROR(INDEX(tbLocacao[],MATCH(tbAlugeis[[#This Row],[Veículo]],tbLocacao[Codigo locação],0),12),""))</f>
        <v/>
      </c>
      <c r="E78" s="80" t="str">
        <f>IF(tbAlugeis[[#This Row],[Veículo]]="","",IFERROR(INDEX(tbLocacao[],MATCH(tbAlugeis[[#This Row],[Veículo]],tbLocacao[Codigo locação],0),11),""))</f>
        <v/>
      </c>
      <c r="F78" s="163"/>
      <c r="G78" s="174"/>
      <c r="H78" s="79" t="str">
        <f>IF(tbAlugeis[[#This Row],[Veículo]]="","",IFERROR(INDEX(tbLocacao[],MATCH(tbAlugeis[[#This Row],[Veículo]],tbLocacao[Codigo locação],0),1),""))</f>
        <v/>
      </c>
    </row>
    <row r="79" spans="2:8" ht="30" customHeight="1" x14ac:dyDescent="0.25">
      <c r="B79" s="167"/>
      <c r="C79" s="79" t="str">
        <f>IF(tbAlugeis[[#This Row],[Veículo]]="","",IFERROR(INDEX(tbLocacao[],MATCH(tbAlugeis[[#This Row],[Veículo]],tbLocacao[Codigo locação],0),2),""))</f>
        <v/>
      </c>
      <c r="D79" s="79" t="str">
        <f>IF(tbAlugeis[[#This Row],[Veículo]]="","",IFERROR(INDEX(tbLocacao[],MATCH(tbAlugeis[[#This Row],[Veículo]],tbLocacao[Codigo locação],0),12),""))</f>
        <v/>
      </c>
      <c r="E79" s="80" t="str">
        <f>IF(tbAlugeis[[#This Row],[Veículo]]="","",IFERROR(INDEX(tbLocacao[],MATCH(tbAlugeis[[#This Row],[Veículo]],tbLocacao[Codigo locação],0),11),""))</f>
        <v/>
      </c>
      <c r="F79" s="163"/>
      <c r="G79" s="174"/>
      <c r="H79" s="79" t="str">
        <f>IF(tbAlugeis[[#This Row],[Veículo]]="","",IFERROR(INDEX(tbLocacao[],MATCH(tbAlugeis[[#This Row],[Veículo]],tbLocacao[Codigo locação],0),1),""))</f>
        <v/>
      </c>
    </row>
    <row r="80" spans="2:8" ht="30" customHeight="1" x14ac:dyDescent="0.25">
      <c r="B80" s="167"/>
      <c r="C80" s="79" t="str">
        <f>IF(tbAlugeis[[#This Row],[Veículo]]="","",IFERROR(INDEX(tbLocacao[],MATCH(tbAlugeis[[#This Row],[Veículo]],tbLocacao[Codigo locação],0),2),""))</f>
        <v/>
      </c>
      <c r="D80" s="79" t="str">
        <f>IF(tbAlugeis[[#This Row],[Veículo]]="","",IFERROR(INDEX(tbLocacao[],MATCH(tbAlugeis[[#This Row],[Veículo]],tbLocacao[Codigo locação],0),12),""))</f>
        <v/>
      </c>
      <c r="E80" s="80" t="str">
        <f>IF(tbAlugeis[[#This Row],[Veículo]]="","",IFERROR(INDEX(tbLocacao[],MATCH(tbAlugeis[[#This Row],[Veículo]],tbLocacao[Codigo locação],0),11),""))</f>
        <v/>
      </c>
      <c r="F80" s="163"/>
      <c r="G80" s="174"/>
      <c r="H80" s="79" t="str">
        <f>IF(tbAlugeis[[#This Row],[Veículo]]="","",IFERROR(INDEX(tbLocacao[],MATCH(tbAlugeis[[#This Row],[Veículo]],tbLocacao[Codigo locação],0),1),""))</f>
        <v/>
      </c>
    </row>
    <row r="81" spans="2:8" ht="30" customHeight="1" x14ac:dyDescent="0.25">
      <c r="B81" s="167"/>
      <c r="C81" s="79" t="str">
        <f>IF(tbAlugeis[[#This Row],[Veículo]]="","",IFERROR(INDEX(tbLocacao[],MATCH(tbAlugeis[[#This Row],[Veículo]],tbLocacao[Codigo locação],0),2),""))</f>
        <v/>
      </c>
      <c r="D81" s="79" t="str">
        <f>IF(tbAlugeis[[#This Row],[Veículo]]="","",IFERROR(INDEX(tbLocacao[],MATCH(tbAlugeis[[#This Row],[Veículo]],tbLocacao[Codigo locação],0),12),""))</f>
        <v/>
      </c>
      <c r="E81" s="80" t="str">
        <f>IF(tbAlugeis[[#This Row],[Veículo]]="","",IFERROR(INDEX(tbLocacao[],MATCH(tbAlugeis[[#This Row],[Veículo]],tbLocacao[Codigo locação],0),11),""))</f>
        <v/>
      </c>
      <c r="F81" s="163"/>
      <c r="G81" s="174"/>
      <c r="H81" s="79" t="str">
        <f>IF(tbAlugeis[[#This Row],[Veículo]]="","",IFERROR(INDEX(tbLocacao[],MATCH(tbAlugeis[[#This Row],[Veículo]],tbLocacao[Codigo locação],0),1),""))</f>
        <v/>
      </c>
    </row>
    <row r="82" spans="2:8" ht="30" customHeight="1" x14ac:dyDescent="0.25">
      <c r="B82" s="167"/>
      <c r="C82" s="79" t="str">
        <f>IF(tbAlugeis[[#This Row],[Veículo]]="","",IFERROR(INDEX(tbLocacao[],MATCH(tbAlugeis[[#This Row],[Veículo]],tbLocacao[Codigo locação],0),2),""))</f>
        <v/>
      </c>
      <c r="D82" s="79" t="str">
        <f>IF(tbAlugeis[[#This Row],[Veículo]]="","",IFERROR(INDEX(tbLocacao[],MATCH(tbAlugeis[[#This Row],[Veículo]],tbLocacao[Codigo locação],0),12),""))</f>
        <v/>
      </c>
      <c r="E82" s="80" t="str">
        <f>IF(tbAlugeis[[#This Row],[Veículo]]="","",IFERROR(INDEX(tbLocacao[],MATCH(tbAlugeis[[#This Row],[Veículo]],tbLocacao[Codigo locação],0),11),""))</f>
        <v/>
      </c>
      <c r="F82" s="163"/>
      <c r="G82" s="174"/>
      <c r="H82" s="79" t="str">
        <f>IF(tbAlugeis[[#This Row],[Veículo]]="","",IFERROR(INDEX(tbLocacao[],MATCH(tbAlugeis[[#This Row],[Veículo]],tbLocacao[Codigo locação],0),1),""))</f>
        <v/>
      </c>
    </row>
    <row r="83" spans="2:8" ht="30" customHeight="1" x14ac:dyDescent="0.25">
      <c r="B83" s="167"/>
      <c r="C83" s="79" t="str">
        <f>IF(tbAlugeis[[#This Row],[Veículo]]="","",IFERROR(INDEX(tbLocacao[],MATCH(tbAlugeis[[#This Row],[Veículo]],tbLocacao[Codigo locação],0),2),""))</f>
        <v/>
      </c>
      <c r="D83" s="79" t="str">
        <f>IF(tbAlugeis[[#This Row],[Veículo]]="","",IFERROR(INDEX(tbLocacao[],MATCH(tbAlugeis[[#This Row],[Veículo]],tbLocacao[Codigo locação],0),12),""))</f>
        <v/>
      </c>
      <c r="E83" s="80" t="str">
        <f>IF(tbAlugeis[[#This Row],[Veículo]]="","",IFERROR(INDEX(tbLocacao[],MATCH(tbAlugeis[[#This Row],[Veículo]],tbLocacao[Codigo locação],0),11),""))</f>
        <v/>
      </c>
      <c r="F83" s="163"/>
      <c r="G83" s="174"/>
      <c r="H83" s="79" t="str">
        <f>IF(tbAlugeis[[#This Row],[Veículo]]="","",IFERROR(INDEX(tbLocacao[],MATCH(tbAlugeis[[#This Row],[Veículo]],tbLocacao[Codigo locação],0),1),""))</f>
        <v/>
      </c>
    </row>
    <row r="84" spans="2:8" ht="30" customHeight="1" x14ac:dyDescent="0.25">
      <c r="B84" s="167"/>
      <c r="C84" s="79" t="str">
        <f>IF(tbAlugeis[[#This Row],[Veículo]]="","",IFERROR(INDEX(tbLocacao[],MATCH(tbAlugeis[[#This Row],[Veículo]],tbLocacao[Codigo locação],0),2),""))</f>
        <v/>
      </c>
      <c r="D84" s="79" t="str">
        <f>IF(tbAlugeis[[#This Row],[Veículo]]="","",IFERROR(INDEX(tbLocacao[],MATCH(tbAlugeis[[#This Row],[Veículo]],tbLocacao[Codigo locação],0),12),""))</f>
        <v/>
      </c>
      <c r="E84" s="80" t="str">
        <f>IF(tbAlugeis[[#This Row],[Veículo]]="","",IFERROR(INDEX(tbLocacao[],MATCH(tbAlugeis[[#This Row],[Veículo]],tbLocacao[Codigo locação],0),11),""))</f>
        <v/>
      </c>
      <c r="F84" s="163"/>
      <c r="G84" s="174"/>
      <c r="H84" s="79" t="str">
        <f>IF(tbAlugeis[[#This Row],[Veículo]]="","",IFERROR(INDEX(tbLocacao[],MATCH(tbAlugeis[[#This Row],[Veículo]],tbLocacao[Codigo locação],0),1),""))</f>
        <v/>
      </c>
    </row>
    <row r="85" spans="2:8" ht="30" customHeight="1" x14ac:dyDescent="0.25">
      <c r="B85" s="167"/>
      <c r="C85" s="79" t="str">
        <f>IF(tbAlugeis[[#This Row],[Veículo]]="","",IFERROR(INDEX(tbLocacao[],MATCH(tbAlugeis[[#This Row],[Veículo]],tbLocacao[Codigo locação],0),2),""))</f>
        <v/>
      </c>
      <c r="D85" s="79" t="str">
        <f>IF(tbAlugeis[[#This Row],[Veículo]]="","",IFERROR(INDEX(tbLocacao[],MATCH(tbAlugeis[[#This Row],[Veículo]],tbLocacao[Codigo locação],0),12),""))</f>
        <v/>
      </c>
      <c r="E85" s="80" t="str">
        <f>IF(tbAlugeis[[#This Row],[Veículo]]="","",IFERROR(INDEX(tbLocacao[],MATCH(tbAlugeis[[#This Row],[Veículo]],tbLocacao[Codigo locação],0),11),""))</f>
        <v/>
      </c>
      <c r="F85" s="163"/>
      <c r="G85" s="174"/>
      <c r="H85" s="79" t="str">
        <f>IF(tbAlugeis[[#This Row],[Veículo]]="","",IFERROR(INDEX(tbLocacao[],MATCH(tbAlugeis[[#This Row],[Veículo]],tbLocacao[Codigo locação],0),1),""))</f>
        <v/>
      </c>
    </row>
    <row r="86" spans="2:8" ht="30" customHeight="1" x14ac:dyDescent="0.25">
      <c r="B86" s="167"/>
      <c r="C86" s="79" t="str">
        <f>IF(tbAlugeis[[#This Row],[Veículo]]="","",IFERROR(INDEX(tbLocacao[],MATCH(tbAlugeis[[#This Row],[Veículo]],tbLocacao[Codigo locação],0),2),""))</f>
        <v/>
      </c>
      <c r="D86" s="79" t="str">
        <f>IF(tbAlugeis[[#This Row],[Veículo]]="","",IFERROR(INDEX(tbLocacao[],MATCH(tbAlugeis[[#This Row],[Veículo]],tbLocacao[Codigo locação],0),12),""))</f>
        <v/>
      </c>
      <c r="E86" s="80" t="str">
        <f>IF(tbAlugeis[[#This Row],[Veículo]]="","",IFERROR(INDEX(tbLocacao[],MATCH(tbAlugeis[[#This Row],[Veículo]],tbLocacao[Codigo locação],0),11),""))</f>
        <v/>
      </c>
      <c r="F86" s="163"/>
      <c r="G86" s="174"/>
      <c r="H86" s="79" t="str">
        <f>IF(tbAlugeis[[#This Row],[Veículo]]="","",IFERROR(INDEX(tbLocacao[],MATCH(tbAlugeis[[#This Row],[Veículo]],tbLocacao[Codigo locação],0),1),""))</f>
        <v/>
      </c>
    </row>
    <row r="87" spans="2:8" ht="30" customHeight="1" x14ac:dyDescent="0.25">
      <c r="B87" s="167"/>
      <c r="C87" s="79" t="str">
        <f>IF(tbAlugeis[[#This Row],[Veículo]]="","",IFERROR(INDEX(tbLocacao[],MATCH(tbAlugeis[[#This Row],[Veículo]],tbLocacao[Codigo locação],0),2),""))</f>
        <v/>
      </c>
      <c r="D87" s="79" t="str">
        <f>IF(tbAlugeis[[#This Row],[Veículo]]="","",IFERROR(INDEX(tbLocacao[],MATCH(tbAlugeis[[#This Row],[Veículo]],tbLocacao[Codigo locação],0),12),""))</f>
        <v/>
      </c>
      <c r="E87" s="80" t="str">
        <f>IF(tbAlugeis[[#This Row],[Veículo]]="","",IFERROR(INDEX(tbLocacao[],MATCH(tbAlugeis[[#This Row],[Veículo]],tbLocacao[Codigo locação],0),11),""))</f>
        <v/>
      </c>
      <c r="F87" s="163"/>
      <c r="G87" s="174"/>
      <c r="H87" s="79" t="str">
        <f>IF(tbAlugeis[[#This Row],[Veículo]]="","",IFERROR(INDEX(tbLocacao[],MATCH(tbAlugeis[[#This Row],[Veículo]],tbLocacao[Codigo locação],0),1),""))</f>
        <v/>
      </c>
    </row>
    <row r="88" spans="2:8" ht="30" customHeight="1" x14ac:dyDescent="0.25">
      <c r="B88" s="167"/>
      <c r="C88" s="79" t="str">
        <f>IF(tbAlugeis[[#This Row],[Veículo]]="","",IFERROR(INDEX(tbLocacao[],MATCH(tbAlugeis[[#This Row],[Veículo]],tbLocacao[Codigo locação],0),2),""))</f>
        <v/>
      </c>
      <c r="D88" s="79" t="str">
        <f>IF(tbAlugeis[[#This Row],[Veículo]]="","",IFERROR(INDEX(tbLocacao[],MATCH(tbAlugeis[[#This Row],[Veículo]],tbLocacao[Codigo locação],0),12),""))</f>
        <v/>
      </c>
      <c r="E88" s="80" t="str">
        <f>IF(tbAlugeis[[#This Row],[Veículo]]="","",IFERROR(INDEX(tbLocacao[],MATCH(tbAlugeis[[#This Row],[Veículo]],tbLocacao[Codigo locação],0),11),""))</f>
        <v/>
      </c>
      <c r="F88" s="163"/>
      <c r="G88" s="174"/>
      <c r="H88" s="79" t="str">
        <f>IF(tbAlugeis[[#This Row],[Veículo]]="","",IFERROR(INDEX(tbLocacao[],MATCH(tbAlugeis[[#This Row],[Veículo]],tbLocacao[Codigo locação],0),1),""))</f>
        <v/>
      </c>
    </row>
    <row r="89" spans="2:8" ht="30" customHeight="1" x14ac:dyDescent="0.25">
      <c r="B89" s="167"/>
      <c r="C89" s="79" t="str">
        <f>IF(tbAlugeis[[#This Row],[Veículo]]="","",IFERROR(INDEX(tbLocacao[],MATCH(tbAlugeis[[#This Row],[Veículo]],tbLocacao[Codigo locação],0),2),""))</f>
        <v/>
      </c>
      <c r="D89" s="79" t="str">
        <f>IF(tbAlugeis[[#This Row],[Veículo]]="","",IFERROR(INDEX(tbLocacao[],MATCH(tbAlugeis[[#This Row],[Veículo]],tbLocacao[Codigo locação],0),12),""))</f>
        <v/>
      </c>
      <c r="E89" s="80" t="str">
        <f>IF(tbAlugeis[[#This Row],[Veículo]]="","",IFERROR(INDEX(tbLocacao[],MATCH(tbAlugeis[[#This Row],[Veículo]],tbLocacao[Codigo locação],0),11),""))</f>
        <v/>
      </c>
      <c r="F89" s="163"/>
      <c r="G89" s="174"/>
      <c r="H89" s="79" t="str">
        <f>IF(tbAlugeis[[#This Row],[Veículo]]="","",IFERROR(INDEX(tbLocacao[],MATCH(tbAlugeis[[#This Row],[Veículo]],tbLocacao[Codigo locação],0),1),""))</f>
        <v/>
      </c>
    </row>
    <row r="90" spans="2:8" ht="30" customHeight="1" x14ac:dyDescent="0.25">
      <c r="B90" s="167"/>
      <c r="C90" s="79" t="str">
        <f>IF(tbAlugeis[[#This Row],[Veículo]]="","",IFERROR(INDEX(tbLocacao[],MATCH(tbAlugeis[[#This Row],[Veículo]],tbLocacao[Codigo locação],0),2),""))</f>
        <v/>
      </c>
      <c r="D90" s="79" t="str">
        <f>IF(tbAlugeis[[#This Row],[Veículo]]="","",IFERROR(INDEX(tbLocacao[],MATCH(tbAlugeis[[#This Row],[Veículo]],tbLocacao[Codigo locação],0),12),""))</f>
        <v/>
      </c>
      <c r="E90" s="80" t="str">
        <f>IF(tbAlugeis[[#This Row],[Veículo]]="","",IFERROR(INDEX(tbLocacao[],MATCH(tbAlugeis[[#This Row],[Veículo]],tbLocacao[Codigo locação],0),11),""))</f>
        <v/>
      </c>
      <c r="F90" s="163"/>
      <c r="G90" s="174"/>
      <c r="H90" s="79" t="str">
        <f>IF(tbAlugeis[[#This Row],[Veículo]]="","",IFERROR(INDEX(tbLocacao[],MATCH(tbAlugeis[[#This Row],[Veículo]],tbLocacao[Codigo locação],0),1),""))</f>
        <v/>
      </c>
    </row>
    <row r="91" spans="2:8" ht="30" customHeight="1" x14ac:dyDescent="0.25">
      <c r="B91" s="167"/>
      <c r="C91" s="79" t="str">
        <f>IF(tbAlugeis[[#This Row],[Veículo]]="","",IFERROR(INDEX(tbLocacao[],MATCH(tbAlugeis[[#This Row],[Veículo]],tbLocacao[Codigo locação],0),2),""))</f>
        <v/>
      </c>
      <c r="D91" s="79" t="str">
        <f>IF(tbAlugeis[[#This Row],[Veículo]]="","",IFERROR(INDEX(tbLocacao[],MATCH(tbAlugeis[[#This Row],[Veículo]],tbLocacao[Codigo locação],0),12),""))</f>
        <v/>
      </c>
      <c r="E91" s="80" t="str">
        <f>IF(tbAlugeis[[#This Row],[Veículo]]="","",IFERROR(INDEX(tbLocacao[],MATCH(tbAlugeis[[#This Row],[Veículo]],tbLocacao[Codigo locação],0),11),""))</f>
        <v/>
      </c>
      <c r="F91" s="163"/>
      <c r="G91" s="174"/>
      <c r="H91" s="79" t="str">
        <f>IF(tbAlugeis[[#This Row],[Veículo]]="","",IFERROR(INDEX(tbLocacao[],MATCH(tbAlugeis[[#This Row],[Veículo]],tbLocacao[Codigo locação],0),1),""))</f>
        <v/>
      </c>
    </row>
    <row r="92" spans="2:8" ht="30" customHeight="1" x14ac:dyDescent="0.25">
      <c r="B92" s="167"/>
      <c r="C92" s="79" t="str">
        <f>IF(tbAlugeis[[#This Row],[Veículo]]="","",IFERROR(INDEX(tbLocacao[],MATCH(tbAlugeis[[#This Row],[Veículo]],tbLocacao[Codigo locação],0),2),""))</f>
        <v/>
      </c>
      <c r="D92" s="79" t="str">
        <f>IF(tbAlugeis[[#This Row],[Veículo]]="","",IFERROR(INDEX(tbLocacao[],MATCH(tbAlugeis[[#This Row],[Veículo]],tbLocacao[Codigo locação],0),12),""))</f>
        <v/>
      </c>
      <c r="E92" s="80" t="str">
        <f>IF(tbAlugeis[[#This Row],[Veículo]]="","",IFERROR(INDEX(tbLocacao[],MATCH(tbAlugeis[[#This Row],[Veículo]],tbLocacao[Codigo locação],0),11),""))</f>
        <v/>
      </c>
      <c r="F92" s="163"/>
      <c r="G92" s="174"/>
      <c r="H92" s="79" t="str">
        <f>IF(tbAlugeis[[#This Row],[Veículo]]="","",IFERROR(INDEX(tbLocacao[],MATCH(tbAlugeis[[#This Row],[Veículo]],tbLocacao[Codigo locação],0),1),""))</f>
        <v/>
      </c>
    </row>
    <row r="93" spans="2:8" ht="30" customHeight="1" x14ac:dyDescent="0.25">
      <c r="B93" s="167"/>
      <c r="C93" s="79" t="str">
        <f>IF(tbAlugeis[[#This Row],[Veículo]]="","",IFERROR(INDEX(tbLocacao[],MATCH(tbAlugeis[[#This Row],[Veículo]],tbLocacao[Codigo locação],0),2),""))</f>
        <v/>
      </c>
      <c r="D93" s="79" t="str">
        <f>IF(tbAlugeis[[#This Row],[Veículo]]="","",IFERROR(INDEX(tbLocacao[],MATCH(tbAlugeis[[#This Row],[Veículo]],tbLocacao[Codigo locação],0),12),""))</f>
        <v/>
      </c>
      <c r="E93" s="80" t="str">
        <f>IF(tbAlugeis[[#This Row],[Veículo]]="","",IFERROR(INDEX(tbLocacao[],MATCH(tbAlugeis[[#This Row],[Veículo]],tbLocacao[Codigo locação],0),11),""))</f>
        <v/>
      </c>
      <c r="F93" s="163"/>
      <c r="G93" s="174"/>
      <c r="H93" s="79" t="str">
        <f>IF(tbAlugeis[[#This Row],[Veículo]]="","",IFERROR(INDEX(tbLocacao[],MATCH(tbAlugeis[[#This Row],[Veículo]],tbLocacao[Codigo locação],0),1),""))</f>
        <v/>
      </c>
    </row>
    <row r="94" spans="2:8" ht="30" customHeight="1" x14ac:dyDescent="0.25">
      <c r="B94" s="167"/>
      <c r="C94" s="79" t="str">
        <f>IF(tbAlugeis[[#This Row],[Veículo]]="","",IFERROR(INDEX(tbLocacao[],MATCH(tbAlugeis[[#This Row],[Veículo]],tbLocacao[Codigo locação],0),2),""))</f>
        <v/>
      </c>
      <c r="D94" s="79" t="str">
        <f>IF(tbAlugeis[[#This Row],[Veículo]]="","",IFERROR(INDEX(tbLocacao[],MATCH(tbAlugeis[[#This Row],[Veículo]],tbLocacao[Codigo locação],0),12),""))</f>
        <v/>
      </c>
      <c r="E94" s="80" t="str">
        <f>IF(tbAlugeis[[#This Row],[Veículo]]="","",IFERROR(INDEX(tbLocacao[],MATCH(tbAlugeis[[#This Row],[Veículo]],tbLocacao[Codigo locação],0),11),""))</f>
        <v/>
      </c>
      <c r="F94" s="163"/>
      <c r="G94" s="174"/>
      <c r="H94" s="79" t="str">
        <f>IF(tbAlugeis[[#This Row],[Veículo]]="","",IFERROR(INDEX(tbLocacao[],MATCH(tbAlugeis[[#This Row],[Veículo]],tbLocacao[Codigo locação],0),1),""))</f>
        <v/>
      </c>
    </row>
    <row r="95" spans="2:8" ht="30" customHeight="1" x14ac:dyDescent="0.25">
      <c r="B95" s="167"/>
      <c r="C95" s="79" t="str">
        <f>IF(tbAlugeis[[#This Row],[Veículo]]="","",IFERROR(INDEX(tbLocacao[],MATCH(tbAlugeis[[#This Row],[Veículo]],tbLocacao[Codigo locação],0),2),""))</f>
        <v/>
      </c>
      <c r="D95" s="79" t="str">
        <f>IF(tbAlugeis[[#This Row],[Veículo]]="","",IFERROR(INDEX(tbLocacao[],MATCH(tbAlugeis[[#This Row],[Veículo]],tbLocacao[Codigo locação],0),12),""))</f>
        <v/>
      </c>
      <c r="E95" s="80" t="str">
        <f>IF(tbAlugeis[[#This Row],[Veículo]]="","",IFERROR(INDEX(tbLocacao[],MATCH(tbAlugeis[[#This Row],[Veículo]],tbLocacao[Codigo locação],0),11),""))</f>
        <v/>
      </c>
      <c r="F95" s="163"/>
      <c r="G95" s="174"/>
      <c r="H95" s="79" t="str">
        <f>IF(tbAlugeis[[#This Row],[Veículo]]="","",IFERROR(INDEX(tbLocacao[],MATCH(tbAlugeis[[#This Row],[Veículo]],tbLocacao[Codigo locação],0),1),""))</f>
        <v/>
      </c>
    </row>
    <row r="96" spans="2:8" ht="30" customHeight="1" x14ac:dyDescent="0.25">
      <c r="B96" s="167"/>
      <c r="C96" s="79" t="str">
        <f>IF(tbAlugeis[[#This Row],[Veículo]]="","",IFERROR(INDEX(tbLocacao[],MATCH(tbAlugeis[[#This Row],[Veículo]],tbLocacao[Codigo locação],0),2),""))</f>
        <v/>
      </c>
      <c r="D96" s="79" t="str">
        <f>IF(tbAlugeis[[#This Row],[Veículo]]="","",IFERROR(INDEX(tbLocacao[],MATCH(tbAlugeis[[#This Row],[Veículo]],tbLocacao[Codigo locação],0),12),""))</f>
        <v/>
      </c>
      <c r="E96" s="80" t="str">
        <f>IF(tbAlugeis[[#This Row],[Veículo]]="","",IFERROR(INDEX(tbLocacao[],MATCH(tbAlugeis[[#This Row],[Veículo]],tbLocacao[Codigo locação],0),11),""))</f>
        <v/>
      </c>
      <c r="F96" s="163"/>
      <c r="G96" s="174"/>
      <c r="H96" s="79" t="str">
        <f>IF(tbAlugeis[[#This Row],[Veículo]]="","",IFERROR(INDEX(tbLocacao[],MATCH(tbAlugeis[[#This Row],[Veículo]],tbLocacao[Codigo locação],0),1),""))</f>
        <v/>
      </c>
    </row>
    <row r="97" spans="2:8" ht="30" customHeight="1" x14ac:dyDescent="0.25">
      <c r="B97" s="167"/>
      <c r="C97" s="79" t="str">
        <f>IF(tbAlugeis[[#This Row],[Veículo]]="","",IFERROR(INDEX(tbLocacao[],MATCH(tbAlugeis[[#This Row],[Veículo]],tbLocacao[Codigo locação],0),2),""))</f>
        <v/>
      </c>
      <c r="D97" s="79" t="str">
        <f>IF(tbAlugeis[[#This Row],[Veículo]]="","",IFERROR(INDEX(tbLocacao[],MATCH(tbAlugeis[[#This Row],[Veículo]],tbLocacao[Codigo locação],0),12),""))</f>
        <v/>
      </c>
      <c r="E97" s="80" t="str">
        <f>IF(tbAlugeis[[#This Row],[Veículo]]="","",IFERROR(INDEX(tbLocacao[],MATCH(tbAlugeis[[#This Row],[Veículo]],tbLocacao[Codigo locação],0),11),""))</f>
        <v/>
      </c>
      <c r="F97" s="163"/>
      <c r="G97" s="174"/>
      <c r="H97" s="79" t="str">
        <f>IF(tbAlugeis[[#This Row],[Veículo]]="","",IFERROR(INDEX(tbLocacao[],MATCH(tbAlugeis[[#This Row],[Veículo]],tbLocacao[Codigo locação],0),1),""))</f>
        <v/>
      </c>
    </row>
    <row r="98" spans="2:8" ht="30" customHeight="1" x14ac:dyDescent="0.25">
      <c r="B98" s="167"/>
      <c r="C98" s="79" t="str">
        <f>IF(tbAlugeis[[#This Row],[Veículo]]="","",IFERROR(INDEX(tbLocacao[],MATCH(tbAlugeis[[#This Row],[Veículo]],tbLocacao[Codigo locação],0),2),""))</f>
        <v/>
      </c>
      <c r="D98" s="79" t="str">
        <f>IF(tbAlugeis[[#This Row],[Veículo]]="","",IFERROR(INDEX(tbLocacao[],MATCH(tbAlugeis[[#This Row],[Veículo]],tbLocacao[Codigo locação],0),12),""))</f>
        <v/>
      </c>
      <c r="E98" s="80" t="str">
        <f>IF(tbAlugeis[[#This Row],[Veículo]]="","",IFERROR(INDEX(tbLocacao[],MATCH(tbAlugeis[[#This Row],[Veículo]],tbLocacao[Codigo locação],0),11),""))</f>
        <v/>
      </c>
      <c r="F98" s="163"/>
      <c r="G98" s="174"/>
      <c r="H98" s="79" t="str">
        <f>IF(tbAlugeis[[#This Row],[Veículo]]="","",IFERROR(INDEX(tbLocacao[],MATCH(tbAlugeis[[#This Row],[Veículo]],tbLocacao[Codigo locação],0),1),""))</f>
        <v/>
      </c>
    </row>
    <row r="99" spans="2:8" ht="30" customHeight="1" x14ac:dyDescent="0.25">
      <c r="B99" s="167"/>
      <c r="C99" s="79" t="str">
        <f>IF(tbAlugeis[[#This Row],[Veículo]]="","",IFERROR(INDEX(tbLocacao[],MATCH(tbAlugeis[[#This Row],[Veículo]],tbLocacao[Codigo locação],0),2),""))</f>
        <v/>
      </c>
      <c r="D99" s="79" t="str">
        <f>IF(tbAlugeis[[#This Row],[Veículo]]="","",IFERROR(INDEX(tbLocacao[],MATCH(tbAlugeis[[#This Row],[Veículo]],tbLocacao[Codigo locação],0),12),""))</f>
        <v/>
      </c>
      <c r="E99" s="80" t="str">
        <f>IF(tbAlugeis[[#This Row],[Veículo]]="","",IFERROR(INDEX(tbLocacao[],MATCH(tbAlugeis[[#This Row],[Veículo]],tbLocacao[Codigo locação],0),11),""))</f>
        <v/>
      </c>
      <c r="F99" s="163"/>
      <c r="G99" s="174"/>
      <c r="H99" s="79" t="str">
        <f>IF(tbAlugeis[[#This Row],[Veículo]]="","",IFERROR(INDEX(tbLocacao[],MATCH(tbAlugeis[[#This Row],[Veículo]],tbLocacao[Codigo locação],0),1),""))</f>
        <v/>
      </c>
    </row>
    <row r="100" spans="2:8" ht="30" customHeight="1" x14ac:dyDescent="0.25">
      <c r="B100" s="167"/>
      <c r="C100" s="79" t="str">
        <f>IF(tbAlugeis[[#This Row],[Veículo]]="","",IFERROR(INDEX(tbLocacao[],MATCH(tbAlugeis[[#This Row],[Veículo]],tbLocacao[Codigo locação],0),2),""))</f>
        <v/>
      </c>
      <c r="D100" s="79" t="str">
        <f>IF(tbAlugeis[[#This Row],[Veículo]]="","",IFERROR(INDEX(tbLocacao[],MATCH(tbAlugeis[[#This Row],[Veículo]],tbLocacao[Codigo locação],0),12),""))</f>
        <v/>
      </c>
      <c r="E100" s="80" t="str">
        <f>IF(tbAlugeis[[#This Row],[Veículo]]="","",IFERROR(INDEX(tbLocacao[],MATCH(tbAlugeis[[#This Row],[Veículo]],tbLocacao[Codigo locação],0),11),""))</f>
        <v/>
      </c>
      <c r="F100" s="163"/>
      <c r="G100" s="174"/>
      <c r="H100" s="79" t="str">
        <f>IF(tbAlugeis[[#This Row],[Veículo]]="","",IFERROR(INDEX(tbLocacao[],MATCH(tbAlugeis[[#This Row],[Veículo]],tbLocacao[Codigo locação],0),1),""))</f>
        <v/>
      </c>
    </row>
    <row r="101" spans="2:8" ht="30" customHeight="1" x14ac:dyDescent="0.25">
      <c r="B101" s="167"/>
      <c r="C101" s="79" t="str">
        <f>IF(tbAlugeis[[#This Row],[Veículo]]="","",IFERROR(INDEX(tbLocacao[],MATCH(tbAlugeis[[#This Row],[Veículo]],tbLocacao[Codigo locação],0),2),""))</f>
        <v/>
      </c>
      <c r="D101" s="79" t="str">
        <f>IF(tbAlugeis[[#This Row],[Veículo]]="","",IFERROR(INDEX(tbLocacao[],MATCH(tbAlugeis[[#This Row],[Veículo]],tbLocacao[Codigo locação],0),12),""))</f>
        <v/>
      </c>
      <c r="E101" s="80" t="str">
        <f>IF(tbAlugeis[[#This Row],[Veículo]]="","",IFERROR(INDEX(tbLocacao[],MATCH(tbAlugeis[[#This Row],[Veículo]],tbLocacao[Codigo locação],0),11),""))</f>
        <v/>
      </c>
      <c r="F101" s="163"/>
      <c r="G101" s="174"/>
      <c r="H101" s="79" t="str">
        <f>IF(tbAlugeis[[#This Row],[Veículo]]="","",IFERROR(INDEX(tbLocacao[],MATCH(tbAlugeis[[#This Row],[Veículo]],tbLocacao[Codigo locação],0),1),""))</f>
        <v/>
      </c>
    </row>
    <row r="102" spans="2:8" ht="30" customHeight="1" x14ac:dyDescent="0.25">
      <c r="B102" s="167"/>
      <c r="C102" s="79" t="str">
        <f>IF(tbAlugeis[[#This Row],[Veículo]]="","",IFERROR(INDEX(tbLocacao[],MATCH(tbAlugeis[[#This Row],[Veículo]],tbLocacao[Codigo locação],0),2),""))</f>
        <v/>
      </c>
      <c r="D102" s="79" t="str">
        <f>IF(tbAlugeis[[#This Row],[Veículo]]="","",IFERROR(INDEX(tbLocacao[],MATCH(tbAlugeis[[#This Row],[Veículo]],tbLocacao[Codigo locação],0),12),""))</f>
        <v/>
      </c>
      <c r="E102" s="80" t="str">
        <f>IF(tbAlugeis[[#This Row],[Veículo]]="","",IFERROR(INDEX(tbLocacao[],MATCH(tbAlugeis[[#This Row],[Veículo]],tbLocacao[Codigo locação],0),11),""))</f>
        <v/>
      </c>
      <c r="F102" s="163"/>
      <c r="G102" s="174"/>
      <c r="H102" s="79" t="str">
        <f>IF(tbAlugeis[[#This Row],[Veículo]]="","",IFERROR(INDEX(tbLocacao[],MATCH(tbAlugeis[[#This Row],[Veículo]],tbLocacao[Codigo locação],0),1),""))</f>
        <v/>
      </c>
    </row>
    <row r="103" spans="2:8" ht="30" customHeight="1" x14ac:dyDescent="0.25">
      <c r="B103" s="167"/>
      <c r="C103" s="79" t="str">
        <f>IF(tbAlugeis[[#This Row],[Veículo]]="","",IFERROR(INDEX(tbLocacao[],MATCH(tbAlugeis[[#This Row],[Veículo]],tbLocacao[Codigo locação],0),2),""))</f>
        <v/>
      </c>
      <c r="D103" s="79" t="str">
        <f>IF(tbAlugeis[[#This Row],[Veículo]]="","",IFERROR(INDEX(tbLocacao[],MATCH(tbAlugeis[[#This Row],[Veículo]],tbLocacao[Codigo locação],0),12),""))</f>
        <v/>
      </c>
      <c r="E103" s="80" t="str">
        <f>IF(tbAlugeis[[#This Row],[Veículo]]="","",IFERROR(INDEX(tbLocacao[],MATCH(tbAlugeis[[#This Row],[Veículo]],tbLocacao[Codigo locação],0),11),""))</f>
        <v/>
      </c>
      <c r="F103" s="163"/>
      <c r="G103" s="174"/>
      <c r="H103" s="79" t="str">
        <f>IF(tbAlugeis[[#This Row],[Veículo]]="","",IFERROR(INDEX(tbLocacao[],MATCH(tbAlugeis[[#This Row],[Veículo]],tbLocacao[Codigo locação],0),1),""))</f>
        <v/>
      </c>
    </row>
    <row r="104" spans="2:8" ht="30" customHeight="1" x14ac:dyDescent="0.25">
      <c r="B104" s="167"/>
      <c r="C104" s="79" t="str">
        <f>IF(tbAlugeis[[#This Row],[Veículo]]="","",IFERROR(INDEX(tbLocacao[],MATCH(tbAlugeis[[#This Row],[Veículo]],tbLocacao[Codigo locação],0),2),""))</f>
        <v/>
      </c>
      <c r="D104" s="79" t="str">
        <f>IF(tbAlugeis[[#This Row],[Veículo]]="","",IFERROR(INDEX(tbLocacao[],MATCH(tbAlugeis[[#This Row],[Veículo]],tbLocacao[Codigo locação],0),12),""))</f>
        <v/>
      </c>
      <c r="E104" s="80" t="str">
        <f>IF(tbAlugeis[[#This Row],[Veículo]]="","",IFERROR(INDEX(tbLocacao[],MATCH(tbAlugeis[[#This Row],[Veículo]],tbLocacao[Codigo locação],0),11),""))</f>
        <v/>
      </c>
      <c r="F104" s="163"/>
      <c r="G104" s="174"/>
      <c r="H104" s="79" t="str">
        <f>IF(tbAlugeis[[#This Row],[Veículo]]="","",IFERROR(INDEX(tbLocacao[],MATCH(tbAlugeis[[#This Row],[Veículo]],tbLocacao[Codigo locação],0),1),""))</f>
        <v/>
      </c>
    </row>
    <row r="105" spans="2:8" ht="30" customHeight="1" x14ac:dyDescent="0.25">
      <c r="B105" s="167"/>
      <c r="C105" s="79" t="str">
        <f>IF(tbAlugeis[[#This Row],[Veículo]]="","",IFERROR(INDEX(tbLocacao[],MATCH(tbAlugeis[[#This Row],[Veículo]],tbLocacao[Codigo locação],0),2),""))</f>
        <v/>
      </c>
      <c r="D105" s="79" t="str">
        <f>IF(tbAlugeis[[#This Row],[Veículo]]="","",IFERROR(INDEX(tbLocacao[],MATCH(tbAlugeis[[#This Row],[Veículo]],tbLocacao[Codigo locação],0),12),""))</f>
        <v/>
      </c>
      <c r="E105" s="80" t="str">
        <f>IF(tbAlugeis[[#This Row],[Veículo]]="","",IFERROR(INDEX(tbLocacao[],MATCH(tbAlugeis[[#This Row],[Veículo]],tbLocacao[Codigo locação],0),11),""))</f>
        <v/>
      </c>
      <c r="F105" s="163"/>
      <c r="G105" s="174"/>
      <c r="H105" s="79" t="str">
        <f>IF(tbAlugeis[[#This Row],[Veículo]]="","",IFERROR(INDEX(tbLocacao[],MATCH(tbAlugeis[[#This Row],[Veículo]],tbLocacao[Codigo locação],0),1),""))</f>
        <v/>
      </c>
    </row>
    <row r="106" spans="2:8" ht="30" customHeight="1" x14ac:dyDescent="0.25">
      <c r="B106" s="167"/>
      <c r="C106" s="79" t="str">
        <f>IF(tbAlugeis[[#This Row],[Veículo]]="","",IFERROR(INDEX(tbLocacao[],MATCH(tbAlugeis[[#This Row],[Veículo]],tbLocacao[Codigo locação],0),2),""))</f>
        <v/>
      </c>
      <c r="D106" s="79" t="str">
        <f>IF(tbAlugeis[[#This Row],[Veículo]]="","",IFERROR(INDEX(tbLocacao[],MATCH(tbAlugeis[[#This Row],[Veículo]],tbLocacao[Codigo locação],0),12),""))</f>
        <v/>
      </c>
      <c r="E106" s="80" t="str">
        <f>IF(tbAlugeis[[#This Row],[Veículo]]="","",IFERROR(INDEX(tbLocacao[],MATCH(tbAlugeis[[#This Row],[Veículo]],tbLocacao[Codigo locação],0),11),""))</f>
        <v/>
      </c>
      <c r="F106" s="163"/>
      <c r="G106" s="174"/>
      <c r="H106" s="79" t="str">
        <f>IF(tbAlugeis[[#This Row],[Veículo]]="","",IFERROR(INDEX(tbLocacao[],MATCH(tbAlugeis[[#This Row],[Veículo]],tbLocacao[Codigo locação],0),1),""))</f>
        <v/>
      </c>
    </row>
    <row r="107" spans="2:8" ht="30" customHeight="1" x14ac:dyDescent="0.25">
      <c r="B107" s="167"/>
      <c r="C107" s="79" t="str">
        <f>IF(tbAlugeis[[#This Row],[Veículo]]="","",IFERROR(INDEX(tbLocacao[],MATCH(tbAlugeis[[#This Row],[Veículo]],tbLocacao[Codigo locação],0),2),""))</f>
        <v/>
      </c>
      <c r="D107" s="79" t="str">
        <f>IF(tbAlugeis[[#This Row],[Veículo]]="","",IFERROR(INDEX(tbLocacao[],MATCH(tbAlugeis[[#This Row],[Veículo]],tbLocacao[Codigo locação],0),12),""))</f>
        <v/>
      </c>
      <c r="E107" s="80" t="str">
        <f>IF(tbAlugeis[[#This Row],[Veículo]]="","",IFERROR(INDEX(tbLocacao[],MATCH(tbAlugeis[[#This Row],[Veículo]],tbLocacao[Codigo locação],0),11),""))</f>
        <v/>
      </c>
      <c r="F107" s="163"/>
      <c r="G107" s="174"/>
      <c r="H107" s="79" t="str">
        <f>IF(tbAlugeis[[#This Row],[Veículo]]="","",IFERROR(INDEX(tbLocacao[],MATCH(tbAlugeis[[#This Row],[Veículo]],tbLocacao[Codigo locação],0),1),""))</f>
        <v/>
      </c>
    </row>
    <row r="108" spans="2:8" ht="30" customHeight="1" x14ac:dyDescent="0.25">
      <c r="B108" s="167"/>
      <c r="C108" s="79" t="str">
        <f>IF(tbAlugeis[[#This Row],[Veículo]]="","",IFERROR(INDEX(tbLocacao[],MATCH(tbAlugeis[[#This Row],[Veículo]],tbLocacao[Codigo locação],0),2),""))</f>
        <v/>
      </c>
      <c r="D108" s="79" t="str">
        <f>IF(tbAlugeis[[#This Row],[Veículo]]="","",IFERROR(INDEX(tbLocacao[],MATCH(tbAlugeis[[#This Row],[Veículo]],tbLocacao[Codigo locação],0),12),""))</f>
        <v/>
      </c>
      <c r="E108" s="80" t="str">
        <f>IF(tbAlugeis[[#This Row],[Veículo]]="","",IFERROR(INDEX(tbLocacao[],MATCH(tbAlugeis[[#This Row],[Veículo]],tbLocacao[Codigo locação],0),11),""))</f>
        <v/>
      </c>
      <c r="F108" s="163"/>
      <c r="G108" s="174"/>
      <c r="H108" s="79" t="str">
        <f>IF(tbAlugeis[[#This Row],[Veículo]]="","",IFERROR(INDEX(tbLocacao[],MATCH(tbAlugeis[[#This Row],[Veículo]],tbLocacao[Codigo locação],0),1),""))</f>
        <v/>
      </c>
    </row>
    <row r="109" spans="2:8" ht="30" customHeight="1" x14ac:dyDescent="0.25">
      <c r="B109" s="167"/>
      <c r="C109" s="79" t="str">
        <f>IF(tbAlugeis[[#This Row],[Veículo]]="","",IFERROR(INDEX(tbLocacao[],MATCH(tbAlugeis[[#This Row],[Veículo]],tbLocacao[Codigo locação],0),2),""))</f>
        <v/>
      </c>
      <c r="D109" s="79" t="str">
        <f>IF(tbAlugeis[[#This Row],[Veículo]]="","",IFERROR(INDEX(tbLocacao[],MATCH(tbAlugeis[[#This Row],[Veículo]],tbLocacao[Codigo locação],0),12),""))</f>
        <v/>
      </c>
      <c r="E109" s="80" t="str">
        <f>IF(tbAlugeis[[#This Row],[Veículo]]="","",IFERROR(INDEX(tbLocacao[],MATCH(tbAlugeis[[#This Row],[Veículo]],tbLocacao[Codigo locação],0),11),""))</f>
        <v/>
      </c>
      <c r="F109" s="163"/>
      <c r="G109" s="174"/>
      <c r="H109" s="79" t="str">
        <f>IF(tbAlugeis[[#This Row],[Veículo]]="","",IFERROR(INDEX(tbLocacao[],MATCH(tbAlugeis[[#This Row],[Veículo]],tbLocacao[Codigo locação],0),1),""))</f>
        <v/>
      </c>
    </row>
    <row r="110" spans="2:8" ht="30" customHeight="1" x14ac:dyDescent="0.25">
      <c r="B110" s="167"/>
      <c r="C110" s="79" t="str">
        <f>IF(tbAlugeis[[#This Row],[Veículo]]="","",IFERROR(INDEX(tbLocacao[],MATCH(tbAlugeis[[#This Row],[Veículo]],tbLocacao[Codigo locação],0),2),""))</f>
        <v/>
      </c>
      <c r="D110" s="79" t="str">
        <f>IF(tbAlugeis[[#This Row],[Veículo]]="","",IFERROR(INDEX(tbLocacao[],MATCH(tbAlugeis[[#This Row],[Veículo]],tbLocacao[Codigo locação],0),12),""))</f>
        <v/>
      </c>
      <c r="E110" s="80" t="str">
        <f>IF(tbAlugeis[[#This Row],[Veículo]]="","",IFERROR(INDEX(tbLocacao[],MATCH(tbAlugeis[[#This Row],[Veículo]],tbLocacao[Codigo locação],0),11),""))</f>
        <v/>
      </c>
      <c r="F110" s="163"/>
      <c r="G110" s="174"/>
      <c r="H110" s="79" t="str">
        <f>IF(tbAlugeis[[#This Row],[Veículo]]="","",IFERROR(INDEX(tbLocacao[],MATCH(tbAlugeis[[#This Row],[Veículo]],tbLocacao[Codigo locação],0),1),""))</f>
        <v/>
      </c>
    </row>
    <row r="111" spans="2:8" ht="30" customHeight="1" x14ac:dyDescent="0.25">
      <c r="B111" s="167"/>
      <c r="C111" s="79" t="str">
        <f>IF(tbAlugeis[[#This Row],[Veículo]]="","",IFERROR(INDEX(tbLocacao[],MATCH(tbAlugeis[[#This Row],[Veículo]],tbLocacao[Codigo locação],0),2),""))</f>
        <v/>
      </c>
      <c r="D111" s="79" t="str">
        <f>IF(tbAlugeis[[#This Row],[Veículo]]="","",IFERROR(INDEX(tbLocacao[],MATCH(tbAlugeis[[#This Row],[Veículo]],tbLocacao[Codigo locação],0),12),""))</f>
        <v/>
      </c>
      <c r="E111" s="80" t="str">
        <f>IF(tbAlugeis[[#This Row],[Veículo]]="","",IFERROR(INDEX(tbLocacao[],MATCH(tbAlugeis[[#This Row],[Veículo]],tbLocacao[Codigo locação],0),11),""))</f>
        <v/>
      </c>
      <c r="F111" s="163"/>
      <c r="G111" s="174"/>
      <c r="H111" s="79" t="str">
        <f>IF(tbAlugeis[[#This Row],[Veículo]]="","",IFERROR(INDEX(tbLocacao[],MATCH(tbAlugeis[[#This Row],[Veículo]],tbLocacao[Codigo locação],0),1),""))</f>
        <v/>
      </c>
    </row>
    <row r="112" spans="2:8" ht="30" customHeight="1" x14ac:dyDescent="0.25">
      <c r="B112" s="167"/>
      <c r="C112" s="79" t="str">
        <f>IF(tbAlugeis[[#This Row],[Veículo]]="","",IFERROR(INDEX(tbLocacao[],MATCH(tbAlugeis[[#This Row],[Veículo]],tbLocacao[Codigo locação],0),2),""))</f>
        <v/>
      </c>
      <c r="D112" s="79" t="str">
        <f>IF(tbAlugeis[[#This Row],[Veículo]]="","",IFERROR(INDEX(tbLocacao[],MATCH(tbAlugeis[[#This Row],[Veículo]],tbLocacao[Codigo locação],0),12),""))</f>
        <v/>
      </c>
      <c r="E112" s="80" t="str">
        <f>IF(tbAlugeis[[#This Row],[Veículo]]="","",IFERROR(INDEX(tbLocacao[],MATCH(tbAlugeis[[#This Row],[Veículo]],tbLocacao[Codigo locação],0),11),""))</f>
        <v/>
      </c>
      <c r="F112" s="163"/>
      <c r="G112" s="174"/>
      <c r="H112" s="79" t="str">
        <f>IF(tbAlugeis[[#This Row],[Veículo]]="","",IFERROR(INDEX(tbLocacao[],MATCH(tbAlugeis[[#This Row],[Veículo]],tbLocacao[Codigo locação],0),1),""))</f>
        <v/>
      </c>
    </row>
    <row r="113" spans="2:8" ht="30" customHeight="1" x14ac:dyDescent="0.25">
      <c r="B113" s="167"/>
      <c r="C113" s="79" t="str">
        <f>IF(tbAlugeis[[#This Row],[Veículo]]="","",IFERROR(INDEX(tbLocacao[],MATCH(tbAlugeis[[#This Row],[Veículo]],tbLocacao[Codigo locação],0),2),""))</f>
        <v/>
      </c>
      <c r="D113" s="79" t="str">
        <f>IF(tbAlugeis[[#This Row],[Veículo]]="","",IFERROR(INDEX(tbLocacao[],MATCH(tbAlugeis[[#This Row],[Veículo]],tbLocacao[Codigo locação],0),12),""))</f>
        <v/>
      </c>
      <c r="E113" s="80" t="str">
        <f>IF(tbAlugeis[[#This Row],[Veículo]]="","",IFERROR(INDEX(tbLocacao[],MATCH(tbAlugeis[[#This Row],[Veículo]],tbLocacao[Codigo locação],0),11),""))</f>
        <v/>
      </c>
      <c r="F113" s="163"/>
      <c r="G113" s="174"/>
      <c r="H113" s="79" t="str">
        <f>IF(tbAlugeis[[#This Row],[Veículo]]="","",IFERROR(INDEX(tbLocacao[],MATCH(tbAlugeis[[#This Row],[Veículo]],tbLocacao[Codigo locação],0),1),""))</f>
        <v/>
      </c>
    </row>
    <row r="114" spans="2:8" ht="30" customHeight="1" x14ac:dyDescent="0.25">
      <c r="B114" s="167"/>
      <c r="C114" s="79" t="str">
        <f>IF(tbAlugeis[[#This Row],[Veículo]]="","",IFERROR(INDEX(tbLocacao[],MATCH(tbAlugeis[[#This Row],[Veículo]],tbLocacao[Codigo locação],0),2),""))</f>
        <v/>
      </c>
      <c r="D114" s="79" t="str">
        <f>IF(tbAlugeis[[#This Row],[Veículo]]="","",IFERROR(INDEX(tbLocacao[],MATCH(tbAlugeis[[#This Row],[Veículo]],tbLocacao[Codigo locação],0),12),""))</f>
        <v/>
      </c>
      <c r="E114" s="80" t="str">
        <f>IF(tbAlugeis[[#This Row],[Veículo]]="","",IFERROR(INDEX(tbLocacao[],MATCH(tbAlugeis[[#This Row],[Veículo]],tbLocacao[Codigo locação],0),11),""))</f>
        <v/>
      </c>
      <c r="F114" s="163"/>
      <c r="G114" s="174"/>
      <c r="H114" s="79" t="str">
        <f>IF(tbAlugeis[[#This Row],[Veículo]]="","",IFERROR(INDEX(tbLocacao[],MATCH(tbAlugeis[[#This Row],[Veículo]],tbLocacao[Codigo locação],0),1),""))</f>
        <v/>
      </c>
    </row>
    <row r="115" spans="2:8" ht="30" customHeight="1" x14ac:dyDescent="0.25">
      <c r="B115" s="167"/>
      <c r="C115" s="79" t="str">
        <f>IF(tbAlugeis[[#This Row],[Veículo]]="","",IFERROR(INDEX(tbLocacao[],MATCH(tbAlugeis[[#This Row],[Veículo]],tbLocacao[Codigo locação],0),2),""))</f>
        <v/>
      </c>
      <c r="D115" s="79" t="str">
        <f>IF(tbAlugeis[[#This Row],[Veículo]]="","",IFERROR(INDEX(tbLocacao[],MATCH(tbAlugeis[[#This Row],[Veículo]],tbLocacao[Codigo locação],0),12),""))</f>
        <v/>
      </c>
      <c r="E115" s="80" t="str">
        <f>IF(tbAlugeis[[#This Row],[Veículo]]="","",IFERROR(INDEX(tbLocacao[],MATCH(tbAlugeis[[#This Row],[Veículo]],tbLocacao[Codigo locação],0),11),""))</f>
        <v/>
      </c>
      <c r="F115" s="163"/>
      <c r="G115" s="174"/>
      <c r="H115" s="79" t="str">
        <f>IF(tbAlugeis[[#This Row],[Veículo]]="","",IFERROR(INDEX(tbLocacao[],MATCH(tbAlugeis[[#This Row],[Veículo]],tbLocacao[Codigo locação],0),1),""))</f>
        <v/>
      </c>
    </row>
    <row r="116" spans="2:8" ht="30" customHeight="1" x14ac:dyDescent="0.25">
      <c r="B116" s="167"/>
      <c r="C116" s="79" t="str">
        <f>IF(tbAlugeis[[#This Row],[Veículo]]="","",IFERROR(INDEX(tbLocacao[],MATCH(tbAlugeis[[#This Row],[Veículo]],tbLocacao[Codigo locação],0),2),""))</f>
        <v/>
      </c>
      <c r="D116" s="79" t="str">
        <f>IF(tbAlugeis[[#This Row],[Veículo]]="","",IFERROR(INDEX(tbLocacao[],MATCH(tbAlugeis[[#This Row],[Veículo]],tbLocacao[Codigo locação],0),12),""))</f>
        <v/>
      </c>
      <c r="E116" s="80" t="str">
        <f>IF(tbAlugeis[[#This Row],[Veículo]]="","",IFERROR(INDEX(tbLocacao[],MATCH(tbAlugeis[[#This Row],[Veículo]],tbLocacao[Codigo locação],0),11),""))</f>
        <v/>
      </c>
      <c r="F116" s="163"/>
      <c r="G116" s="174"/>
      <c r="H116" s="79" t="str">
        <f>IF(tbAlugeis[[#This Row],[Veículo]]="","",IFERROR(INDEX(tbLocacao[],MATCH(tbAlugeis[[#This Row],[Veículo]],tbLocacao[Codigo locação],0),1),""))</f>
        <v/>
      </c>
    </row>
    <row r="117" spans="2:8" ht="30" customHeight="1" x14ac:dyDescent="0.25">
      <c r="B117" s="167"/>
      <c r="C117" s="79" t="str">
        <f>IF(tbAlugeis[[#This Row],[Veículo]]="","",IFERROR(INDEX(tbLocacao[],MATCH(tbAlugeis[[#This Row],[Veículo]],tbLocacao[Codigo locação],0),2),""))</f>
        <v/>
      </c>
      <c r="D117" s="79" t="str">
        <f>IF(tbAlugeis[[#This Row],[Veículo]]="","",IFERROR(INDEX(tbLocacao[],MATCH(tbAlugeis[[#This Row],[Veículo]],tbLocacao[Codigo locação],0),12),""))</f>
        <v/>
      </c>
      <c r="E117" s="80" t="str">
        <f>IF(tbAlugeis[[#This Row],[Veículo]]="","",IFERROR(INDEX(tbLocacao[],MATCH(tbAlugeis[[#This Row],[Veículo]],tbLocacao[Codigo locação],0),11),""))</f>
        <v/>
      </c>
      <c r="F117" s="163"/>
      <c r="G117" s="174"/>
      <c r="H117" s="79" t="str">
        <f>IF(tbAlugeis[[#This Row],[Veículo]]="","",IFERROR(INDEX(tbLocacao[],MATCH(tbAlugeis[[#This Row],[Veículo]],tbLocacao[Codigo locação],0),1),""))</f>
        <v/>
      </c>
    </row>
    <row r="118" spans="2:8" ht="30" customHeight="1" x14ac:dyDescent="0.25">
      <c r="B118" s="167"/>
      <c r="C118" s="79" t="str">
        <f>IF(tbAlugeis[[#This Row],[Veículo]]="","",IFERROR(INDEX(tbLocacao[],MATCH(tbAlugeis[[#This Row],[Veículo]],tbLocacao[Codigo locação],0),2),""))</f>
        <v/>
      </c>
      <c r="D118" s="79" t="str">
        <f>IF(tbAlugeis[[#This Row],[Veículo]]="","",IFERROR(INDEX(tbLocacao[],MATCH(tbAlugeis[[#This Row],[Veículo]],tbLocacao[Codigo locação],0),12),""))</f>
        <v/>
      </c>
      <c r="E118" s="80" t="str">
        <f>IF(tbAlugeis[[#This Row],[Veículo]]="","",IFERROR(INDEX(tbLocacao[],MATCH(tbAlugeis[[#This Row],[Veículo]],tbLocacao[Codigo locação],0),11),""))</f>
        <v/>
      </c>
      <c r="F118" s="163"/>
      <c r="G118" s="174"/>
      <c r="H118" s="79" t="str">
        <f>IF(tbAlugeis[[#This Row],[Veículo]]="","",IFERROR(INDEX(tbLocacao[],MATCH(tbAlugeis[[#This Row],[Veículo]],tbLocacao[Codigo locação],0),1),""))</f>
        <v/>
      </c>
    </row>
    <row r="119" spans="2:8" ht="30" customHeight="1" x14ac:dyDescent="0.25">
      <c r="B119" s="167"/>
      <c r="C119" s="79" t="str">
        <f>IF(tbAlugeis[[#This Row],[Veículo]]="","",IFERROR(INDEX(tbLocacao[],MATCH(tbAlugeis[[#This Row],[Veículo]],tbLocacao[Codigo locação],0),2),""))</f>
        <v/>
      </c>
      <c r="D119" s="79" t="str">
        <f>IF(tbAlugeis[[#This Row],[Veículo]]="","",IFERROR(INDEX(tbLocacao[],MATCH(tbAlugeis[[#This Row],[Veículo]],tbLocacao[Codigo locação],0),12),""))</f>
        <v/>
      </c>
      <c r="E119" s="80" t="str">
        <f>IF(tbAlugeis[[#This Row],[Veículo]]="","",IFERROR(INDEX(tbLocacao[],MATCH(tbAlugeis[[#This Row],[Veículo]],tbLocacao[Codigo locação],0),11),""))</f>
        <v/>
      </c>
      <c r="F119" s="163"/>
      <c r="G119" s="174"/>
      <c r="H119" s="79" t="str">
        <f>IF(tbAlugeis[[#This Row],[Veículo]]="","",IFERROR(INDEX(tbLocacao[],MATCH(tbAlugeis[[#This Row],[Veículo]],tbLocacao[Codigo locação],0),1),""))</f>
        <v/>
      </c>
    </row>
    <row r="120" spans="2:8" ht="30" customHeight="1" x14ac:dyDescent="0.25">
      <c r="B120" s="167"/>
      <c r="C120" s="79" t="str">
        <f>IF(tbAlugeis[[#This Row],[Veículo]]="","",IFERROR(INDEX(tbLocacao[],MATCH(tbAlugeis[[#This Row],[Veículo]],tbLocacao[Codigo locação],0),2),""))</f>
        <v/>
      </c>
      <c r="D120" s="79" t="str">
        <f>IF(tbAlugeis[[#This Row],[Veículo]]="","",IFERROR(INDEX(tbLocacao[],MATCH(tbAlugeis[[#This Row],[Veículo]],tbLocacao[Codigo locação],0),12),""))</f>
        <v/>
      </c>
      <c r="E120" s="80" t="str">
        <f>IF(tbAlugeis[[#This Row],[Veículo]]="","",IFERROR(INDEX(tbLocacao[],MATCH(tbAlugeis[[#This Row],[Veículo]],tbLocacao[Codigo locação],0),11),""))</f>
        <v/>
      </c>
      <c r="F120" s="163"/>
      <c r="G120" s="174"/>
      <c r="H120" s="79" t="str">
        <f>IF(tbAlugeis[[#This Row],[Veículo]]="","",IFERROR(INDEX(tbLocacao[],MATCH(tbAlugeis[[#This Row],[Veículo]],tbLocacao[Codigo locação],0),1),""))</f>
        <v/>
      </c>
    </row>
    <row r="121" spans="2:8" ht="30" customHeight="1" x14ac:dyDescent="0.25">
      <c r="B121" s="167"/>
      <c r="C121" s="79" t="str">
        <f>IF(tbAlugeis[[#This Row],[Veículo]]="","",IFERROR(INDEX(tbLocacao[],MATCH(tbAlugeis[[#This Row],[Veículo]],tbLocacao[Codigo locação],0),2),""))</f>
        <v/>
      </c>
      <c r="D121" s="79" t="str">
        <f>IF(tbAlugeis[[#This Row],[Veículo]]="","",IFERROR(INDEX(tbLocacao[],MATCH(tbAlugeis[[#This Row],[Veículo]],tbLocacao[Codigo locação],0),12),""))</f>
        <v/>
      </c>
      <c r="E121" s="80" t="str">
        <f>IF(tbAlugeis[[#This Row],[Veículo]]="","",IFERROR(INDEX(tbLocacao[],MATCH(tbAlugeis[[#This Row],[Veículo]],tbLocacao[Codigo locação],0),11),""))</f>
        <v/>
      </c>
      <c r="F121" s="163"/>
      <c r="G121" s="174"/>
      <c r="H121" s="79" t="str">
        <f>IF(tbAlugeis[[#This Row],[Veículo]]="","",IFERROR(INDEX(tbLocacao[],MATCH(tbAlugeis[[#This Row],[Veículo]],tbLocacao[Codigo locação],0),1),""))</f>
        <v/>
      </c>
    </row>
    <row r="122" spans="2:8" ht="30" customHeight="1" x14ac:dyDescent="0.25">
      <c r="B122" s="167"/>
      <c r="C122" s="79" t="str">
        <f>IF(tbAlugeis[[#This Row],[Veículo]]="","",IFERROR(INDEX(tbLocacao[],MATCH(tbAlugeis[[#This Row],[Veículo]],tbLocacao[Codigo locação],0),2),""))</f>
        <v/>
      </c>
      <c r="D122" s="79" t="str">
        <f>IF(tbAlugeis[[#This Row],[Veículo]]="","",IFERROR(INDEX(tbLocacao[],MATCH(tbAlugeis[[#This Row],[Veículo]],tbLocacao[Codigo locação],0),12),""))</f>
        <v/>
      </c>
      <c r="E122" s="80" t="str">
        <f>IF(tbAlugeis[[#This Row],[Veículo]]="","",IFERROR(INDEX(tbLocacao[],MATCH(tbAlugeis[[#This Row],[Veículo]],tbLocacao[Codigo locação],0),11),""))</f>
        <v/>
      </c>
      <c r="F122" s="163"/>
      <c r="G122" s="174"/>
      <c r="H122" s="79" t="str">
        <f>IF(tbAlugeis[[#This Row],[Veículo]]="","",IFERROR(INDEX(tbLocacao[],MATCH(tbAlugeis[[#This Row],[Veículo]],tbLocacao[Codigo locação],0),1),""))</f>
        <v/>
      </c>
    </row>
    <row r="123" spans="2:8" ht="30" customHeight="1" x14ac:dyDescent="0.25">
      <c r="B123" s="167"/>
      <c r="C123" s="79" t="str">
        <f>IF(tbAlugeis[[#This Row],[Veículo]]="","",IFERROR(INDEX(tbLocacao[],MATCH(tbAlugeis[[#This Row],[Veículo]],tbLocacao[Codigo locação],0),2),""))</f>
        <v/>
      </c>
      <c r="D123" s="79" t="str">
        <f>IF(tbAlugeis[[#This Row],[Veículo]]="","",IFERROR(INDEX(tbLocacao[],MATCH(tbAlugeis[[#This Row],[Veículo]],tbLocacao[Codigo locação],0),12),""))</f>
        <v/>
      </c>
      <c r="E123" s="80" t="str">
        <f>IF(tbAlugeis[[#This Row],[Veículo]]="","",IFERROR(INDEX(tbLocacao[],MATCH(tbAlugeis[[#This Row],[Veículo]],tbLocacao[Codigo locação],0),11),""))</f>
        <v/>
      </c>
      <c r="F123" s="163"/>
      <c r="G123" s="174"/>
      <c r="H123" s="79" t="str">
        <f>IF(tbAlugeis[[#This Row],[Veículo]]="","",IFERROR(INDEX(tbLocacao[],MATCH(tbAlugeis[[#This Row],[Veículo]],tbLocacao[Codigo locação],0),1),""))</f>
        <v/>
      </c>
    </row>
    <row r="124" spans="2:8" ht="30" customHeight="1" x14ac:dyDescent="0.25">
      <c r="B124" s="167"/>
      <c r="C124" s="79" t="str">
        <f>IF(tbAlugeis[[#This Row],[Veículo]]="","",IFERROR(INDEX(tbLocacao[],MATCH(tbAlugeis[[#This Row],[Veículo]],tbLocacao[Codigo locação],0),2),""))</f>
        <v/>
      </c>
      <c r="D124" s="79" t="str">
        <f>IF(tbAlugeis[[#This Row],[Veículo]]="","",IFERROR(INDEX(tbLocacao[],MATCH(tbAlugeis[[#This Row],[Veículo]],tbLocacao[Codigo locação],0),12),""))</f>
        <v/>
      </c>
      <c r="E124" s="80" t="str">
        <f>IF(tbAlugeis[[#This Row],[Veículo]]="","",IFERROR(INDEX(tbLocacao[],MATCH(tbAlugeis[[#This Row],[Veículo]],tbLocacao[Codigo locação],0),11),""))</f>
        <v/>
      </c>
      <c r="F124" s="163"/>
      <c r="G124" s="174"/>
      <c r="H124" s="79" t="str">
        <f>IF(tbAlugeis[[#This Row],[Veículo]]="","",IFERROR(INDEX(tbLocacao[],MATCH(tbAlugeis[[#This Row],[Veículo]],tbLocacao[Codigo locação],0),1),""))</f>
        <v/>
      </c>
    </row>
    <row r="125" spans="2:8" ht="30" customHeight="1" x14ac:dyDescent="0.25">
      <c r="B125" s="167"/>
      <c r="C125" s="79" t="str">
        <f>IF(tbAlugeis[[#This Row],[Veículo]]="","",IFERROR(INDEX(tbLocacao[],MATCH(tbAlugeis[[#This Row],[Veículo]],tbLocacao[Codigo locação],0),2),""))</f>
        <v/>
      </c>
      <c r="D125" s="79" t="str">
        <f>IF(tbAlugeis[[#This Row],[Veículo]]="","",IFERROR(INDEX(tbLocacao[],MATCH(tbAlugeis[[#This Row],[Veículo]],tbLocacao[Codigo locação],0),12),""))</f>
        <v/>
      </c>
      <c r="E125" s="80" t="str">
        <f>IF(tbAlugeis[[#This Row],[Veículo]]="","",IFERROR(INDEX(tbLocacao[],MATCH(tbAlugeis[[#This Row],[Veículo]],tbLocacao[Codigo locação],0),11),""))</f>
        <v/>
      </c>
      <c r="F125" s="163"/>
      <c r="G125" s="174"/>
      <c r="H125" s="79" t="str">
        <f>IF(tbAlugeis[[#This Row],[Veículo]]="","",IFERROR(INDEX(tbLocacao[],MATCH(tbAlugeis[[#This Row],[Veículo]],tbLocacao[Codigo locação],0),1),""))</f>
        <v/>
      </c>
    </row>
    <row r="126" spans="2:8" ht="30" customHeight="1" x14ac:dyDescent="0.25">
      <c r="B126" s="167"/>
      <c r="C126" s="79" t="str">
        <f>IF(tbAlugeis[[#This Row],[Veículo]]="","",IFERROR(INDEX(tbLocacao[],MATCH(tbAlugeis[[#This Row],[Veículo]],tbLocacao[Codigo locação],0),2),""))</f>
        <v/>
      </c>
      <c r="D126" s="79" t="str">
        <f>IF(tbAlugeis[[#This Row],[Veículo]]="","",IFERROR(INDEX(tbLocacao[],MATCH(tbAlugeis[[#This Row],[Veículo]],tbLocacao[Codigo locação],0),12),""))</f>
        <v/>
      </c>
      <c r="E126" s="80" t="str">
        <f>IF(tbAlugeis[[#This Row],[Veículo]]="","",IFERROR(INDEX(tbLocacao[],MATCH(tbAlugeis[[#This Row],[Veículo]],tbLocacao[Codigo locação],0),11),""))</f>
        <v/>
      </c>
      <c r="F126" s="163"/>
      <c r="G126" s="174"/>
      <c r="H126" s="79" t="str">
        <f>IF(tbAlugeis[[#This Row],[Veículo]]="","",IFERROR(INDEX(tbLocacao[],MATCH(tbAlugeis[[#This Row],[Veículo]],tbLocacao[Codigo locação],0),1),""))</f>
        <v/>
      </c>
    </row>
    <row r="127" spans="2:8" ht="30" customHeight="1" x14ac:dyDescent="0.25">
      <c r="B127" s="167"/>
      <c r="C127" s="79" t="str">
        <f>IF(tbAlugeis[[#This Row],[Veículo]]="","",IFERROR(INDEX(tbLocacao[],MATCH(tbAlugeis[[#This Row],[Veículo]],tbLocacao[Codigo locação],0),2),""))</f>
        <v/>
      </c>
      <c r="D127" s="79" t="str">
        <f>IF(tbAlugeis[[#This Row],[Veículo]]="","",IFERROR(INDEX(tbLocacao[],MATCH(tbAlugeis[[#This Row],[Veículo]],tbLocacao[Codigo locação],0),12),""))</f>
        <v/>
      </c>
      <c r="E127" s="80" t="str">
        <f>IF(tbAlugeis[[#This Row],[Veículo]]="","",IFERROR(INDEX(tbLocacao[],MATCH(tbAlugeis[[#This Row],[Veículo]],tbLocacao[Codigo locação],0),11),""))</f>
        <v/>
      </c>
      <c r="F127" s="163"/>
      <c r="G127" s="174"/>
      <c r="H127" s="79" t="str">
        <f>IF(tbAlugeis[[#This Row],[Veículo]]="","",IFERROR(INDEX(tbLocacao[],MATCH(tbAlugeis[[#This Row],[Veículo]],tbLocacao[Codigo locação],0),1),""))</f>
        <v/>
      </c>
    </row>
    <row r="128" spans="2:8" ht="30" customHeight="1" x14ac:dyDescent="0.25">
      <c r="B128" s="167"/>
      <c r="C128" s="79" t="str">
        <f>IF(tbAlugeis[[#This Row],[Veículo]]="","",IFERROR(INDEX(tbLocacao[],MATCH(tbAlugeis[[#This Row],[Veículo]],tbLocacao[Codigo locação],0),2),""))</f>
        <v/>
      </c>
      <c r="D128" s="79" t="str">
        <f>IF(tbAlugeis[[#This Row],[Veículo]]="","",IFERROR(INDEX(tbLocacao[],MATCH(tbAlugeis[[#This Row],[Veículo]],tbLocacao[Codigo locação],0),12),""))</f>
        <v/>
      </c>
      <c r="E128" s="80" t="str">
        <f>IF(tbAlugeis[[#This Row],[Veículo]]="","",IFERROR(INDEX(tbLocacao[],MATCH(tbAlugeis[[#This Row],[Veículo]],tbLocacao[Codigo locação],0),11),""))</f>
        <v/>
      </c>
      <c r="F128" s="163"/>
      <c r="G128" s="174"/>
      <c r="H128" s="79" t="str">
        <f>IF(tbAlugeis[[#This Row],[Veículo]]="","",IFERROR(INDEX(tbLocacao[],MATCH(tbAlugeis[[#This Row],[Veículo]],tbLocacao[Codigo locação],0),1),""))</f>
        <v/>
      </c>
    </row>
    <row r="129" spans="2:8" ht="30" customHeight="1" x14ac:dyDescent="0.25">
      <c r="B129" s="167"/>
      <c r="C129" s="79" t="str">
        <f>IF(tbAlugeis[[#This Row],[Veículo]]="","",IFERROR(INDEX(tbLocacao[],MATCH(tbAlugeis[[#This Row],[Veículo]],tbLocacao[Codigo locação],0),2),""))</f>
        <v/>
      </c>
      <c r="D129" s="79" t="str">
        <f>IF(tbAlugeis[[#This Row],[Veículo]]="","",IFERROR(INDEX(tbLocacao[],MATCH(tbAlugeis[[#This Row],[Veículo]],tbLocacao[Codigo locação],0),12),""))</f>
        <v/>
      </c>
      <c r="E129" s="80" t="str">
        <f>IF(tbAlugeis[[#This Row],[Veículo]]="","",IFERROR(INDEX(tbLocacao[],MATCH(tbAlugeis[[#This Row],[Veículo]],tbLocacao[Codigo locação],0),11),""))</f>
        <v/>
      </c>
      <c r="F129" s="163"/>
      <c r="G129" s="174"/>
      <c r="H129" s="79" t="str">
        <f>IF(tbAlugeis[[#This Row],[Veículo]]="","",IFERROR(INDEX(tbLocacao[],MATCH(tbAlugeis[[#This Row],[Veículo]],tbLocacao[Codigo locação],0),1),""))</f>
        <v/>
      </c>
    </row>
    <row r="130" spans="2:8" ht="30" customHeight="1" x14ac:dyDescent="0.25">
      <c r="B130" s="167"/>
      <c r="C130" s="79" t="str">
        <f>IF(tbAlugeis[[#This Row],[Veículo]]="","",IFERROR(INDEX(tbLocacao[],MATCH(tbAlugeis[[#This Row],[Veículo]],tbLocacao[Codigo locação],0),2),""))</f>
        <v/>
      </c>
      <c r="D130" s="79" t="str">
        <f>IF(tbAlugeis[[#This Row],[Veículo]]="","",IFERROR(INDEX(tbLocacao[],MATCH(tbAlugeis[[#This Row],[Veículo]],tbLocacao[Codigo locação],0),12),""))</f>
        <v/>
      </c>
      <c r="E130" s="80" t="str">
        <f>IF(tbAlugeis[[#This Row],[Veículo]]="","",IFERROR(INDEX(tbLocacao[],MATCH(tbAlugeis[[#This Row],[Veículo]],tbLocacao[Codigo locação],0),11),""))</f>
        <v/>
      </c>
      <c r="F130" s="163"/>
      <c r="G130" s="174"/>
      <c r="H130" s="79" t="str">
        <f>IF(tbAlugeis[[#This Row],[Veículo]]="","",IFERROR(INDEX(tbLocacao[],MATCH(tbAlugeis[[#This Row],[Veículo]],tbLocacao[Codigo locação],0),1),""))</f>
        <v/>
      </c>
    </row>
    <row r="131" spans="2:8" ht="30" customHeight="1" x14ac:dyDescent="0.25">
      <c r="B131" s="167"/>
      <c r="C131" s="79" t="str">
        <f>IF(tbAlugeis[[#This Row],[Veículo]]="","",IFERROR(INDEX(tbLocacao[],MATCH(tbAlugeis[[#This Row],[Veículo]],tbLocacao[Codigo locação],0),2),""))</f>
        <v/>
      </c>
      <c r="D131" s="79" t="str">
        <f>IF(tbAlugeis[[#This Row],[Veículo]]="","",IFERROR(INDEX(tbLocacao[],MATCH(tbAlugeis[[#This Row],[Veículo]],tbLocacao[Codigo locação],0),12),""))</f>
        <v/>
      </c>
      <c r="E131" s="80" t="str">
        <f>IF(tbAlugeis[[#This Row],[Veículo]]="","",IFERROR(INDEX(tbLocacao[],MATCH(tbAlugeis[[#This Row],[Veículo]],tbLocacao[Codigo locação],0),11),""))</f>
        <v/>
      </c>
      <c r="F131" s="163"/>
      <c r="G131" s="174"/>
      <c r="H131" s="79" t="str">
        <f>IF(tbAlugeis[[#This Row],[Veículo]]="","",IFERROR(INDEX(tbLocacao[],MATCH(tbAlugeis[[#This Row],[Veículo]],tbLocacao[Codigo locação],0),1),""))</f>
        <v/>
      </c>
    </row>
    <row r="132" spans="2:8" ht="30" customHeight="1" x14ac:dyDescent="0.25">
      <c r="B132" s="167"/>
      <c r="C132" s="79" t="str">
        <f>IF(tbAlugeis[[#This Row],[Veículo]]="","",IFERROR(INDEX(tbLocacao[],MATCH(tbAlugeis[[#This Row],[Veículo]],tbLocacao[Codigo locação],0),2),""))</f>
        <v/>
      </c>
      <c r="D132" s="79" t="str">
        <f>IF(tbAlugeis[[#This Row],[Veículo]]="","",IFERROR(INDEX(tbLocacao[],MATCH(tbAlugeis[[#This Row],[Veículo]],tbLocacao[Codigo locação],0),12),""))</f>
        <v/>
      </c>
      <c r="E132" s="80" t="str">
        <f>IF(tbAlugeis[[#This Row],[Veículo]]="","",IFERROR(INDEX(tbLocacao[],MATCH(tbAlugeis[[#This Row],[Veículo]],tbLocacao[Codigo locação],0),11),""))</f>
        <v/>
      </c>
      <c r="F132" s="163"/>
      <c r="G132" s="174"/>
      <c r="H132" s="79" t="str">
        <f>IF(tbAlugeis[[#This Row],[Veículo]]="","",IFERROR(INDEX(tbLocacao[],MATCH(tbAlugeis[[#This Row],[Veículo]],tbLocacao[Codigo locação],0),1),""))</f>
        <v/>
      </c>
    </row>
    <row r="133" spans="2:8" ht="30" customHeight="1" x14ac:dyDescent="0.25">
      <c r="B133" s="167"/>
      <c r="C133" s="79" t="str">
        <f>IF(tbAlugeis[[#This Row],[Veículo]]="","",IFERROR(INDEX(tbLocacao[],MATCH(tbAlugeis[[#This Row],[Veículo]],tbLocacao[Codigo locação],0),2),""))</f>
        <v/>
      </c>
      <c r="D133" s="79" t="str">
        <f>IF(tbAlugeis[[#This Row],[Veículo]]="","",IFERROR(INDEX(tbLocacao[],MATCH(tbAlugeis[[#This Row],[Veículo]],tbLocacao[Codigo locação],0),12),""))</f>
        <v/>
      </c>
      <c r="E133" s="80" t="str">
        <f>IF(tbAlugeis[[#This Row],[Veículo]]="","",IFERROR(INDEX(tbLocacao[],MATCH(tbAlugeis[[#This Row],[Veículo]],tbLocacao[Codigo locação],0),11),""))</f>
        <v/>
      </c>
      <c r="F133" s="163"/>
      <c r="G133" s="174"/>
      <c r="H133" s="79" t="str">
        <f>IF(tbAlugeis[[#This Row],[Veículo]]="","",IFERROR(INDEX(tbLocacao[],MATCH(tbAlugeis[[#This Row],[Veículo]],tbLocacao[Codigo locação],0),1),""))</f>
        <v/>
      </c>
    </row>
    <row r="134" spans="2:8" ht="30" customHeight="1" x14ac:dyDescent="0.25">
      <c r="B134" s="167"/>
      <c r="C134" s="79" t="str">
        <f>IF(tbAlugeis[[#This Row],[Veículo]]="","",IFERROR(INDEX(tbLocacao[],MATCH(tbAlugeis[[#This Row],[Veículo]],tbLocacao[Codigo locação],0),2),""))</f>
        <v/>
      </c>
      <c r="D134" s="79" t="str">
        <f>IF(tbAlugeis[[#This Row],[Veículo]]="","",IFERROR(INDEX(tbLocacao[],MATCH(tbAlugeis[[#This Row],[Veículo]],tbLocacao[Codigo locação],0),12),""))</f>
        <v/>
      </c>
      <c r="E134" s="80" t="str">
        <f>IF(tbAlugeis[[#This Row],[Veículo]]="","",IFERROR(INDEX(tbLocacao[],MATCH(tbAlugeis[[#This Row],[Veículo]],tbLocacao[Codigo locação],0),11),""))</f>
        <v/>
      </c>
      <c r="F134" s="163"/>
      <c r="G134" s="174"/>
      <c r="H134" s="79" t="str">
        <f>IF(tbAlugeis[[#This Row],[Veículo]]="","",IFERROR(INDEX(tbLocacao[],MATCH(tbAlugeis[[#This Row],[Veículo]],tbLocacao[Codigo locação],0),1),""))</f>
        <v/>
      </c>
    </row>
    <row r="135" spans="2:8" ht="30" customHeight="1" x14ac:dyDescent="0.25">
      <c r="B135" s="167"/>
      <c r="C135" s="79" t="str">
        <f>IF(tbAlugeis[[#This Row],[Veículo]]="","",IFERROR(INDEX(tbLocacao[],MATCH(tbAlugeis[[#This Row],[Veículo]],tbLocacao[Codigo locação],0),2),""))</f>
        <v/>
      </c>
      <c r="D135" s="79" t="str">
        <f>IF(tbAlugeis[[#This Row],[Veículo]]="","",IFERROR(INDEX(tbLocacao[],MATCH(tbAlugeis[[#This Row],[Veículo]],tbLocacao[Codigo locação],0),12),""))</f>
        <v/>
      </c>
      <c r="E135" s="80" t="str">
        <f>IF(tbAlugeis[[#This Row],[Veículo]]="","",IFERROR(INDEX(tbLocacao[],MATCH(tbAlugeis[[#This Row],[Veículo]],tbLocacao[Codigo locação],0),11),""))</f>
        <v/>
      </c>
      <c r="F135" s="163"/>
      <c r="G135" s="174"/>
      <c r="H135" s="79" t="str">
        <f>IF(tbAlugeis[[#This Row],[Veículo]]="","",IFERROR(INDEX(tbLocacao[],MATCH(tbAlugeis[[#This Row],[Veículo]],tbLocacao[Codigo locação],0),1),""))</f>
        <v/>
      </c>
    </row>
    <row r="136" spans="2:8" ht="30" customHeight="1" x14ac:dyDescent="0.25">
      <c r="B136" s="167"/>
      <c r="C136" s="79" t="str">
        <f>IF(tbAlugeis[[#This Row],[Veículo]]="","",IFERROR(INDEX(tbLocacao[],MATCH(tbAlugeis[[#This Row],[Veículo]],tbLocacao[Codigo locação],0),2),""))</f>
        <v/>
      </c>
      <c r="D136" s="79" t="str">
        <f>IF(tbAlugeis[[#This Row],[Veículo]]="","",IFERROR(INDEX(tbLocacao[],MATCH(tbAlugeis[[#This Row],[Veículo]],tbLocacao[Codigo locação],0),12),""))</f>
        <v/>
      </c>
      <c r="E136" s="80" t="str">
        <f>IF(tbAlugeis[[#This Row],[Veículo]]="","",IFERROR(INDEX(tbLocacao[],MATCH(tbAlugeis[[#This Row],[Veículo]],tbLocacao[Codigo locação],0),11),""))</f>
        <v/>
      </c>
      <c r="F136" s="163"/>
      <c r="G136" s="174"/>
      <c r="H136" s="79" t="str">
        <f>IF(tbAlugeis[[#This Row],[Veículo]]="","",IFERROR(INDEX(tbLocacao[],MATCH(tbAlugeis[[#This Row],[Veículo]],tbLocacao[Codigo locação],0),1),""))</f>
        <v/>
      </c>
    </row>
    <row r="137" spans="2:8" ht="30" customHeight="1" x14ac:dyDescent="0.25">
      <c r="B137" s="167"/>
      <c r="C137" s="79" t="str">
        <f>IF(tbAlugeis[[#This Row],[Veículo]]="","",IFERROR(INDEX(tbLocacao[],MATCH(tbAlugeis[[#This Row],[Veículo]],tbLocacao[Codigo locação],0),2),""))</f>
        <v/>
      </c>
      <c r="D137" s="79" t="str">
        <f>IF(tbAlugeis[[#This Row],[Veículo]]="","",IFERROR(INDEX(tbLocacao[],MATCH(tbAlugeis[[#This Row],[Veículo]],tbLocacao[Codigo locação],0),12),""))</f>
        <v/>
      </c>
      <c r="E137" s="80" t="str">
        <f>IF(tbAlugeis[[#This Row],[Veículo]]="","",IFERROR(INDEX(tbLocacao[],MATCH(tbAlugeis[[#This Row],[Veículo]],tbLocacao[Codigo locação],0),11),""))</f>
        <v/>
      </c>
      <c r="F137" s="163"/>
      <c r="G137" s="174"/>
      <c r="H137" s="79" t="str">
        <f>IF(tbAlugeis[[#This Row],[Veículo]]="","",IFERROR(INDEX(tbLocacao[],MATCH(tbAlugeis[[#This Row],[Veículo]],tbLocacao[Codigo locação],0),1),""))</f>
        <v/>
      </c>
    </row>
    <row r="138" spans="2:8" ht="30" customHeight="1" x14ac:dyDescent="0.25">
      <c r="B138" s="167"/>
      <c r="C138" s="79" t="str">
        <f>IF(tbAlugeis[[#This Row],[Veículo]]="","",IFERROR(INDEX(tbLocacao[],MATCH(tbAlugeis[[#This Row],[Veículo]],tbLocacao[Codigo locação],0),2),""))</f>
        <v/>
      </c>
      <c r="D138" s="79" t="str">
        <f>IF(tbAlugeis[[#This Row],[Veículo]]="","",IFERROR(INDEX(tbLocacao[],MATCH(tbAlugeis[[#This Row],[Veículo]],tbLocacao[Codigo locação],0),12),""))</f>
        <v/>
      </c>
      <c r="E138" s="80" t="str">
        <f>IF(tbAlugeis[[#This Row],[Veículo]]="","",IFERROR(INDEX(tbLocacao[],MATCH(tbAlugeis[[#This Row],[Veículo]],tbLocacao[Codigo locação],0),11),""))</f>
        <v/>
      </c>
      <c r="F138" s="163"/>
      <c r="G138" s="174"/>
      <c r="H138" s="79" t="str">
        <f>IF(tbAlugeis[[#This Row],[Veículo]]="","",IFERROR(INDEX(tbLocacao[],MATCH(tbAlugeis[[#This Row],[Veículo]],tbLocacao[Codigo locação],0),1),""))</f>
        <v/>
      </c>
    </row>
    <row r="139" spans="2:8" ht="30" customHeight="1" x14ac:dyDescent="0.25">
      <c r="B139" s="167"/>
      <c r="C139" s="79" t="str">
        <f>IF(tbAlugeis[[#This Row],[Veículo]]="","",IFERROR(INDEX(tbLocacao[],MATCH(tbAlugeis[[#This Row],[Veículo]],tbLocacao[Codigo locação],0),2),""))</f>
        <v/>
      </c>
      <c r="D139" s="79" t="str">
        <f>IF(tbAlugeis[[#This Row],[Veículo]]="","",IFERROR(INDEX(tbLocacao[],MATCH(tbAlugeis[[#This Row],[Veículo]],tbLocacao[Codigo locação],0),12),""))</f>
        <v/>
      </c>
      <c r="E139" s="80" t="str">
        <f>IF(tbAlugeis[[#This Row],[Veículo]]="","",IFERROR(INDEX(tbLocacao[],MATCH(tbAlugeis[[#This Row],[Veículo]],tbLocacao[Codigo locação],0),11),""))</f>
        <v/>
      </c>
      <c r="F139" s="163"/>
      <c r="G139" s="174"/>
      <c r="H139" s="79" t="str">
        <f>IF(tbAlugeis[[#This Row],[Veículo]]="","",IFERROR(INDEX(tbLocacao[],MATCH(tbAlugeis[[#This Row],[Veículo]],tbLocacao[Codigo locação],0),1),""))</f>
        <v/>
      </c>
    </row>
    <row r="140" spans="2:8" ht="30" customHeight="1" x14ac:dyDescent="0.25">
      <c r="B140" s="167"/>
      <c r="C140" s="79" t="str">
        <f>IF(tbAlugeis[[#This Row],[Veículo]]="","",IFERROR(INDEX(tbLocacao[],MATCH(tbAlugeis[[#This Row],[Veículo]],tbLocacao[Codigo locação],0),2),""))</f>
        <v/>
      </c>
      <c r="D140" s="79" t="str">
        <f>IF(tbAlugeis[[#This Row],[Veículo]]="","",IFERROR(INDEX(tbLocacao[],MATCH(tbAlugeis[[#This Row],[Veículo]],tbLocacao[Codigo locação],0),12),""))</f>
        <v/>
      </c>
      <c r="E140" s="80" t="str">
        <f>IF(tbAlugeis[[#This Row],[Veículo]]="","",IFERROR(INDEX(tbLocacao[],MATCH(tbAlugeis[[#This Row],[Veículo]],tbLocacao[Codigo locação],0),11),""))</f>
        <v/>
      </c>
      <c r="F140" s="163"/>
      <c r="G140" s="174"/>
      <c r="H140" s="79" t="str">
        <f>IF(tbAlugeis[[#This Row],[Veículo]]="","",IFERROR(INDEX(tbLocacao[],MATCH(tbAlugeis[[#This Row],[Veículo]],tbLocacao[Codigo locação],0),1),""))</f>
        <v/>
      </c>
    </row>
    <row r="141" spans="2:8" ht="30" customHeight="1" x14ac:dyDescent="0.25">
      <c r="B141" s="167"/>
      <c r="C141" s="79" t="str">
        <f>IF(tbAlugeis[[#This Row],[Veículo]]="","",IFERROR(INDEX(tbLocacao[],MATCH(tbAlugeis[[#This Row],[Veículo]],tbLocacao[Codigo locação],0),2),""))</f>
        <v/>
      </c>
      <c r="D141" s="79" t="str">
        <f>IF(tbAlugeis[[#This Row],[Veículo]]="","",IFERROR(INDEX(tbLocacao[],MATCH(tbAlugeis[[#This Row],[Veículo]],tbLocacao[Codigo locação],0),12),""))</f>
        <v/>
      </c>
      <c r="E141" s="80" t="str">
        <f>IF(tbAlugeis[[#This Row],[Veículo]]="","",IFERROR(INDEX(tbLocacao[],MATCH(tbAlugeis[[#This Row],[Veículo]],tbLocacao[Codigo locação],0),11),""))</f>
        <v/>
      </c>
      <c r="F141" s="163"/>
      <c r="G141" s="174"/>
      <c r="H141" s="79" t="str">
        <f>IF(tbAlugeis[[#This Row],[Veículo]]="","",IFERROR(INDEX(tbLocacao[],MATCH(tbAlugeis[[#This Row],[Veículo]],tbLocacao[Codigo locação],0),1),""))</f>
        <v/>
      </c>
    </row>
    <row r="142" spans="2:8" ht="30" customHeight="1" x14ac:dyDescent="0.25">
      <c r="B142" s="167"/>
      <c r="C142" s="79" t="str">
        <f>IF(tbAlugeis[[#This Row],[Veículo]]="","",IFERROR(INDEX(tbLocacao[],MATCH(tbAlugeis[[#This Row],[Veículo]],tbLocacao[Codigo locação],0),2),""))</f>
        <v/>
      </c>
      <c r="D142" s="79" t="str">
        <f>IF(tbAlugeis[[#This Row],[Veículo]]="","",IFERROR(INDEX(tbLocacao[],MATCH(tbAlugeis[[#This Row],[Veículo]],tbLocacao[Codigo locação],0),12),""))</f>
        <v/>
      </c>
      <c r="E142" s="80" t="str">
        <f>IF(tbAlugeis[[#This Row],[Veículo]]="","",IFERROR(INDEX(tbLocacao[],MATCH(tbAlugeis[[#This Row],[Veículo]],tbLocacao[Codigo locação],0),11),""))</f>
        <v/>
      </c>
      <c r="F142" s="163"/>
      <c r="G142" s="174"/>
      <c r="H142" s="79" t="str">
        <f>IF(tbAlugeis[[#This Row],[Veículo]]="","",IFERROR(INDEX(tbLocacao[],MATCH(tbAlugeis[[#This Row],[Veículo]],tbLocacao[Codigo locação],0),1),""))</f>
        <v/>
      </c>
    </row>
    <row r="143" spans="2:8" ht="30" customHeight="1" x14ac:dyDescent="0.25">
      <c r="B143" s="167"/>
      <c r="C143" s="79" t="str">
        <f>IF(tbAlugeis[[#This Row],[Veículo]]="","",IFERROR(INDEX(tbLocacao[],MATCH(tbAlugeis[[#This Row],[Veículo]],tbLocacao[Codigo locação],0),2),""))</f>
        <v/>
      </c>
      <c r="D143" s="79" t="str">
        <f>IF(tbAlugeis[[#This Row],[Veículo]]="","",IFERROR(INDEX(tbLocacao[],MATCH(tbAlugeis[[#This Row],[Veículo]],tbLocacao[Codigo locação],0),12),""))</f>
        <v/>
      </c>
      <c r="E143" s="80" t="str">
        <f>IF(tbAlugeis[[#This Row],[Veículo]]="","",IFERROR(INDEX(tbLocacao[],MATCH(tbAlugeis[[#This Row],[Veículo]],tbLocacao[Codigo locação],0),11),""))</f>
        <v/>
      </c>
      <c r="F143" s="163"/>
      <c r="G143" s="174"/>
      <c r="H143" s="79" t="str">
        <f>IF(tbAlugeis[[#This Row],[Veículo]]="","",IFERROR(INDEX(tbLocacao[],MATCH(tbAlugeis[[#This Row],[Veículo]],tbLocacao[Codigo locação],0),1),""))</f>
        <v/>
      </c>
    </row>
    <row r="144" spans="2:8" ht="30" customHeight="1" x14ac:dyDescent="0.25">
      <c r="B144" s="167"/>
      <c r="C144" s="79" t="str">
        <f>IF(tbAlugeis[[#This Row],[Veículo]]="","",IFERROR(INDEX(tbLocacao[],MATCH(tbAlugeis[[#This Row],[Veículo]],tbLocacao[Codigo locação],0),2),""))</f>
        <v/>
      </c>
      <c r="D144" s="79" t="str">
        <f>IF(tbAlugeis[[#This Row],[Veículo]]="","",IFERROR(INDEX(tbLocacao[],MATCH(tbAlugeis[[#This Row],[Veículo]],tbLocacao[Codigo locação],0),12),""))</f>
        <v/>
      </c>
      <c r="E144" s="80" t="str">
        <f>IF(tbAlugeis[[#This Row],[Veículo]]="","",IFERROR(INDEX(tbLocacao[],MATCH(tbAlugeis[[#This Row],[Veículo]],tbLocacao[Codigo locação],0),11),""))</f>
        <v/>
      </c>
      <c r="F144" s="163"/>
      <c r="G144" s="174"/>
      <c r="H144" s="79" t="str">
        <f>IF(tbAlugeis[[#This Row],[Veículo]]="","",IFERROR(INDEX(tbLocacao[],MATCH(tbAlugeis[[#This Row],[Veículo]],tbLocacao[Codigo locação],0),1),""))</f>
        <v/>
      </c>
    </row>
    <row r="145" spans="2:8" ht="30" customHeight="1" x14ac:dyDescent="0.25">
      <c r="B145" s="167"/>
      <c r="C145" s="79" t="str">
        <f>IF(tbAlugeis[[#This Row],[Veículo]]="","",IFERROR(INDEX(tbLocacao[],MATCH(tbAlugeis[[#This Row],[Veículo]],tbLocacao[Codigo locação],0),2),""))</f>
        <v/>
      </c>
      <c r="D145" s="79" t="str">
        <f>IF(tbAlugeis[[#This Row],[Veículo]]="","",IFERROR(INDEX(tbLocacao[],MATCH(tbAlugeis[[#This Row],[Veículo]],tbLocacao[Codigo locação],0),12),""))</f>
        <v/>
      </c>
      <c r="E145" s="80" t="str">
        <f>IF(tbAlugeis[[#This Row],[Veículo]]="","",IFERROR(INDEX(tbLocacao[],MATCH(tbAlugeis[[#This Row],[Veículo]],tbLocacao[Codigo locação],0),11),""))</f>
        <v/>
      </c>
      <c r="F145" s="163"/>
      <c r="G145" s="174"/>
      <c r="H145" s="79" t="str">
        <f>IF(tbAlugeis[[#This Row],[Veículo]]="","",IFERROR(INDEX(tbLocacao[],MATCH(tbAlugeis[[#This Row],[Veículo]],tbLocacao[Codigo locação],0),1),""))</f>
        <v/>
      </c>
    </row>
    <row r="146" spans="2:8" ht="30" customHeight="1" x14ac:dyDescent="0.25">
      <c r="B146" s="167"/>
      <c r="C146" s="79" t="str">
        <f>IF(tbAlugeis[[#This Row],[Veículo]]="","",IFERROR(INDEX(tbLocacao[],MATCH(tbAlugeis[[#This Row],[Veículo]],tbLocacao[Codigo locação],0),2),""))</f>
        <v/>
      </c>
      <c r="D146" s="79" t="str">
        <f>IF(tbAlugeis[[#This Row],[Veículo]]="","",IFERROR(INDEX(tbLocacao[],MATCH(tbAlugeis[[#This Row],[Veículo]],tbLocacao[Codigo locação],0),12),""))</f>
        <v/>
      </c>
      <c r="E146" s="80" t="str">
        <f>IF(tbAlugeis[[#This Row],[Veículo]]="","",IFERROR(INDEX(tbLocacao[],MATCH(tbAlugeis[[#This Row],[Veículo]],tbLocacao[Codigo locação],0),11),""))</f>
        <v/>
      </c>
      <c r="F146" s="163"/>
      <c r="G146" s="174"/>
      <c r="H146" s="79" t="str">
        <f>IF(tbAlugeis[[#This Row],[Veículo]]="","",IFERROR(INDEX(tbLocacao[],MATCH(tbAlugeis[[#This Row],[Veículo]],tbLocacao[Codigo locação],0),1),""))</f>
        <v/>
      </c>
    </row>
    <row r="147" spans="2:8" ht="30" customHeight="1" x14ac:dyDescent="0.25">
      <c r="B147" s="167"/>
      <c r="C147" s="79" t="str">
        <f>IF(tbAlugeis[[#This Row],[Veículo]]="","",IFERROR(INDEX(tbLocacao[],MATCH(tbAlugeis[[#This Row],[Veículo]],tbLocacao[Codigo locação],0),2),""))</f>
        <v/>
      </c>
      <c r="D147" s="79" t="str">
        <f>IF(tbAlugeis[[#This Row],[Veículo]]="","",IFERROR(INDEX(tbLocacao[],MATCH(tbAlugeis[[#This Row],[Veículo]],tbLocacao[Codigo locação],0),12),""))</f>
        <v/>
      </c>
      <c r="E147" s="80" t="str">
        <f>IF(tbAlugeis[[#This Row],[Veículo]]="","",IFERROR(INDEX(tbLocacao[],MATCH(tbAlugeis[[#This Row],[Veículo]],tbLocacao[Codigo locação],0),11),""))</f>
        <v/>
      </c>
      <c r="F147" s="163"/>
      <c r="G147" s="174"/>
      <c r="H147" s="79" t="str">
        <f>IF(tbAlugeis[[#This Row],[Veículo]]="","",IFERROR(INDEX(tbLocacao[],MATCH(tbAlugeis[[#This Row],[Veículo]],tbLocacao[Codigo locação],0),1),""))</f>
        <v/>
      </c>
    </row>
    <row r="148" spans="2:8" ht="30" customHeight="1" x14ac:dyDescent="0.25">
      <c r="B148" s="167"/>
      <c r="C148" s="79" t="str">
        <f>IF(tbAlugeis[[#This Row],[Veículo]]="","",IFERROR(INDEX(tbLocacao[],MATCH(tbAlugeis[[#This Row],[Veículo]],tbLocacao[Codigo locação],0),2),""))</f>
        <v/>
      </c>
      <c r="D148" s="79" t="str">
        <f>IF(tbAlugeis[[#This Row],[Veículo]]="","",IFERROR(INDEX(tbLocacao[],MATCH(tbAlugeis[[#This Row],[Veículo]],tbLocacao[Codigo locação],0),12),""))</f>
        <v/>
      </c>
      <c r="E148" s="80" t="str">
        <f>IF(tbAlugeis[[#This Row],[Veículo]]="","",IFERROR(INDEX(tbLocacao[],MATCH(tbAlugeis[[#This Row],[Veículo]],tbLocacao[Codigo locação],0),11),""))</f>
        <v/>
      </c>
      <c r="F148" s="163"/>
      <c r="G148" s="174"/>
      <c r="H148" s="79" t="str">
        <f>IF(tbAlugeis[[#This Row],[Veículo]]="","",IFERROR(INDEX(tbLocacao[],MATCH(tbAlugeis[[#This Row],[Veículo]],tbLocacao[Codigo locação],0),1),""))</f>
        <v/>
      </c>
    </row>
    <row r="149" spans="2:8" ht="30" customHeight="1" x14ac:dyDescent="0.25">
      <c r="B149" s="167"/>
      <c r="C149" s="79" t="str">
        <f>IF(tbAlugeis[[#This Row],[Veículo]]="","",IFERROR(INDEX(tbLocacao[],MATCH(tbAlugeis[[#This Row],[Veículo]],tbLocacao[Codigo locação],0),2),""))</f>
        <v/>
      </c>
      <c r="D149" s="79" t="str">
        <f>IF(tbAlugeis[[#This Row],[Veículo]]="","",IFERROR(INDEX(tbLocacao[],MATCH(tbAlugeis[[#This Row],[Veículo]],tbLocacao[Codigo locação],0),12),""))</f>
        <v/>
      </c>
      <c r="E149" s="80" t="str">
        <f>IF(tbAlugeis[[#This Row],[Veículo]]="","",IFERROR(INDEX(tbLocacao[],MATCH(tbAlugeis[[#This Row],[Veículo]],tbLocacao[Codigo locação],0),11),""))</f>
        <v/>
      </c>
      <c r="F149" s="163"/>
      <c r="G149" s="174"/>
      <c r="H149" s="79" t="str">
        <f>IF(tbAlugeis[[#This Row],[Veículo]]="","",IFERROR(INDEX(tbLocacao[],MATCH(tbAlugeis[[#This Row],[Veículo]],tbLocacao[Codigo locação],0),1),""))</f>
        <v/>
      </c>
    </row>
    <row r="150" spans="2:8" ht="30" customHeight="1" x14ac:dyDescent="0.25">
      <c r="B150" s="167"/>
      <c r="C150" s="79" t="str">
        <f>IF(tbAlugeis[[#This Row],[Veículo]]="","",IFERROR(INDEX(tbLocacao[],MATCH(tbAlugeis[[#This Row],[Veículo]],tbLocacao[Codigo locação],0),2),""))</f>
        <v/>
      </c>
      <c r="D150" s="79" t="str">
        <f>IF(tbAlugeis[[#This Row],[Veículo]]="","",IFERROR(INDEX(tbLocacao[],MATCH(tbAlugeis[[#This Row],[Veículo]],tbLocacao[Codigo locação],0),12),""))</f>
        <v/>
      </c>
      <c r="E150" s="80" t="str">
        <f>IF(tbAlugeis[[#This Row],[Veículo]]="","",IFERROR(INDEX(tbLocacao[],MATCH(tbAlugeis[[#This Row],[Veículo]],tbLocacao[Codigo locação],0),11),""))</f>
        <v/>
      </c>
      <c r="F150" s="163"/>
      <c r="G150" s="174"/>
      <c r="H150" s="79" t="str">
        <f>IF(tbAlugeis[[#This Row],[Veículo]]="","",IFERROR(INDEX(tbLocacao[],MATCH(tbAlugeis[[#This Row],[Veículo]],tbLocacao[Codigo locação],0),1),""))</f>
        <v/>
      </c>
    </row>
    <row r="151" spans="2:8" ht="30" customHeight="1" x14ac:dyDescent="0.25">
      <c r="B151" s="167"/>
      <c r="C151" s="79" t="str">
        <f>IF(tbAlugeis[[#This Row],[Veículo]]="","",IFERROR(INDEX(tbLocacao[],MATCH(tbAlugeis[[#This Row],[Veículo]],tbLocacao[Codigo locação],0),2),""))</f>
        <v/>
      </c>
      <c r="D151" s="79" t="str">
        <f>IF(tbAlugeis[[#This Row],[Veículo]]="","",IFERROR(INDEX(tbLocacao[],MATCH(tbAlugeis[[#This Row],[Veículo]],tbLocacao[Codigo locação],0),12),""))</f>
        <v/>
      </c>
      <c r="E151" s="80" t="str">
        <f>IF(tbAlugeis[[#This Row],[Veículo]]="","",IFERROR(INDEX(tbLocacao[],MATCH(tbAlugeis[[#This Row],[Veículo]],tbLocacao[Codigo locação],0),11),""))</f>
        <v/>
      </c>
      <c r="F151" s="163"/>
      <c r="G151" s="174"/>
      <c r="H151" s="79" t="str">
        <f>IF(tbAlugeis[[#This Row],[Veículo]]="","",IFERROR(INDEX(tbLocacao[],MATCH(tbAlugeis[[#This Row],[Veículo]],tbLocacao[Codigo locação],0),1),""))</f>
        <v/>
      </c>
    </row>
    <row r="152" spans="2:8" ht="30" customHeight="1" x14ac:dyDescent="0.25">
      <c r="B152" s="167"/>
      <c r="C152" s="79" t="str">
        <f>IF(tbAlugeis[[#This Row],[Veículo]]="","",IFERROR(INDEX(tbLocacao[],MATCH(tbAlugeis[[#This Row],[Veículo]],tbLocacao[Codigo locação],0),2),""))</f>
        <v/>
      </c>
      <c r="D152" s="79" t="str">
        <f>IF(tbAlugeis[[#This Row],[Veículo]]="","",IFERROR(INDEX(tbLocacao[],MATCH(tbAlugeis[[#This Row],[Veículo]],tbLocacao[Codigo locação],0),12),""))</f>
        <v/>
      </c>
      <c r="E152" s="80" t="str">
        <f>IF(tbAlugeis[[#This Row],[Veículo]]="","",IFERROR(INDEX(tbLocacao[],MATCH(tbAlugeis[[#This Row],[Veículo]],tbLocacao[Codigo locação],0),11),""))</f>
        <v/>
      </c>
      <c r="F152" s="163"/>
      <c r="G152" s="174"/>
      <c r="H152" s="79" t="str">
        <f>IF(tbAlugeis[[#This Row],[Veículo]]="","",IFERROR(INDEX(tbLocacao[],MATCH(tbAlugeis[[#This Row],[Veículo]],tbLocacao[Codigo locação],0),1),""))</f>
        <v/>
      </c>
    </row>
    <row r="153" spans="2:8" ht="30" customHeight="1" x14ac:dyDescent="0.25">
      <c r="B153" s="167"/>
      <c r="C153" s="79" t="str">
        <f>IF(tbAlugeis[[#This Row],[Veículo]]="","",IFERROR(INDEX(tbLocacao[],MATCH(tbAlugeis[[#This Row],[Veículo]],tbLocacao[Codigo locação],0),2),""))</f>
        <v/>
      </c>
      <c r="D153" s="79" t="str">
        <f>IF(tbAlugeis[[#This Row],[Veículo]]="","",IFERROR(INDEX(tbLocacao[],MATCH(tbAlugeis[[#This Row],[Veículo]],tbLocacao[Codigo locação],0),12),""))</f>
        <v/>
      </c>
      <c r="E153" s="80" t="str">
        <f>IF(tbAlugeis[[#This Row],[Veículo]]="","",IFERROR(INDEX(tbLocacao[],MATCH(tbAlugeis[[#This Row],[Veículo]],tbLocacao[Codigo locação],0),11),""))</f>
        <v/>
      </c>
      <c r="F153" s="163"/>
      <c r="G153" s="174"/>
      <c r="H153" s="79" t="str">
        <f>IF(tbAlugeis[[#This Row],[Veículo]]="","",IFERROR(INDEX(tbLocacao[],MATCH(tbAlugeis[[#This Row],[Veículo]],tbLocacao[Codigo locação],0),1),""))</f>
        <v/>
      </c>
    </row>
    <row r="154" spans="2:8" ht="30" customHeight="1" x14ac:dyDescent="0.25">
      <c r="B154" s="167"/>
      <c r="C154" s="79" t="str">
        <f>IF(tbAlugeis[[#This Row],[Veículo]]="","",IFERROR(INDEX(tbLocacao[],MATCH(tbAlugeis[[#This Row],[Veículo]],tbLocacao[Codigo locação],0),2),""))</f>
        <v/>
      </c>
      <c r="D154" s="79" t="str">
        <f>IF(tbAlugeis[[#This Row],[Veículo]]="","",IFERROR(INDEX(tbLocacao[],MATCH(tbAlugeis[[#This Row],[Veículo]],tbLocacao[Codigo locação],0),12),""))</f>
        <v/>
      </c>
      <c r="E154" s="80" t="str">
        <f>IF(tbAlugeis[[#This Row],[Veículo]]="","",IFERROR(INDEX(tbLocacao[],MATCH(tbAlugeis[[#This Row],[Veículo]],tbLocacao[Codigo locação],0),11),""))</f>
        <v/>
      </c>
      <c r="F154" s="163"/>
      <c r="G154" s="174"/>
      <c r="H154" s="79" t="str">
        <f>IF(tbAlugeis[[#This Row],[Veículo]]="","",IFERROR(INDEX(tbLocacao[],MATCH(tbAlugeis[[#This Row],[Veículo]],tbLocacao[Codigo locação],0),1),""))</f>
        <v/>
      </c>
    </row>
    <row r="155" spans="2:8" ht="30" customHeight="1" x14ac:dyDescent="0.25">
      <c r="B155" s="167"/>
      <c r="C155" s="79" t="str">
        <f>IF(tbAlugeis[[#This Row],[Veículo]]="","",IFERROR(INDEX(tbLocacao[],MATCH(tbAlugeis[[#This Row],[Veículo]],tbLocacao[Codigo locação],0),2),""))</f>
        <v/>
      </c>
      <c r="D155" s="79" t="str">
        <f>IF(tbAlugeis[[#This Row],[Veículo]]="","",IFERROR(INDEX(tbLocacao[],MATCH(tbAlugeis[[#This Row],[Veículo]],tbLocacao[Codigo locação],0),12),""))</f>
        <v/>
      </c>
      <c r="E155" s="80" t="str">
        <f>IF(tbAlugeis[[#This Row],[Veículo]]="","",IFERROR(INDEX(tbLocacao[],MATCH(tbAlugeis[[#This Row],[Veículo]],tbLocacao[Codigo locação],0),11),""))</f>
        <v/>
      </c>
      <c r="F155" s="163"/>
      <c r="G155" s="174"/>
      <c r="H155" s="79" t="str">
        <f>IF(tbAlugeis[[#This Row],[Veículo]]="","",IFERROR(INDEX(tbLocacao[],MATCH(tbAlugeis[[#This Row],[Veículo]],tbLocacao[Codigo locação],0),1),""))</f>
        <v/>
      </c>
    </row>
    <row r="156" spans="2:8" ht="30" customHeight="1" x14ac:dyDescent="0.25">
      <c r="B156" s="167"/>
      <c r="C156" s="79" t="str">
        <f>IF(tbAlugeis[[#This Row],[Veículo]]="","",IFERROR(INDEX(tbLocacao[],MATCH(tbAlugeis[[#This Row],[Veículo]],tbLocacao[Codigo locação],0),2),""))</f>
        <v/>
      </c>
      <c r="D156" s="79" t="str">
        <f>IF(tbAlugeis[[#This Row],[Veículo]]="","",IFERROR(INDEX(tbLocacao[],MATCH(tbAlugeis[[#This Row],[Veículo]],tbLocacao[Codigo locação],0),12),""))</f>
        <v/>
      </c>
      <c r="E156" s="80" t="str">
        <f>IF(tbAlugeis[[#This Row],[Veículo]]="","",IFERROR(INDEX(tbLocacao[],MATCH(tbAlugeis[[#This Row],[Veículo]],tbLocacao[Codigo locação],0),11),""))</f>
        <v/>
      </c>
      <c r="F156" s="163"/>
      <c r="G156" s="174"/>
      <c r="H156" s="79" t="str">
        <f>IF(tbAlugeis[[#This Row],[Veículo]]="","",IFERROR(INDEX(tbLocacao[],MATCH(tbAlugeis[[#This Row],[Veículo]],tbLocacao[Codigo locação],0),1),""))</f>
        <v/>
      </c>
    </row>
    <row r="157" spans="2:8" ht="30" customHeight="1" x14ac:dyDescent="0.25">
      <c r="B157" s="167"/>
      <c r="C157" s="79" t="str">
        <f>IF(tbAlugeis[[#This Row],[Veículo]]="","",IFERROR(INDEX(tbLocacao[],MATCH(tbAlugeis[[#This Row],[Veículo]],tbLocacao[Codigo locação],0),2),""))</f>
        <v/>
      </c>
      <c r="D157" s="79" t="str">
        <f>IF(tbAlugeis[[#This Row],[Veículo]]="","",IFERROR(INDEX(tbLocacao[],MATCH(tbAlugeis[[#This Row],[Veículo]],tbLocacao[Codigo locação],0),12),""))</f>
        <v/>
      </c>
      <c r="E157" s="80" t="str">
        <f>IF(tbAlugeis[[#This Row],[Veículo]]="","",IFERROR(INDEX(tbLocacao[],MATCH(tbAlugeis[[#This Row],[Veículo]],tbLocacao[Codigo locação],0),11),""))</f>
        <v/>
      </c>
      <c r="F157" s="163"/>
      <c r="G157" s="174"/>
      <c r="H157" s="79" t="str">
        <f>IF(tbAlugeis[[#This Row],[Veículo]]="","",IFERROR(INDEX(tbLocacao[],MATCH(tbAlugeis[[#This Row],[Veículo]],tbLocacao[Codigo locação],0),1),""))</f>
        <v/>
      </c>
    </row>
    <row r="158" spans="2:8" ht="30" customHeight="1" x14ac:dyDescent="0.25">
      <c r="B158" s="167"/>
      <c r="C158" s="79" t="str">
        <f>IF(tbAlugeis[[#This Row],[Veículo]]="","",IFERROR(INDEX(tbLocacao[],MATCH(tbAlugeis[[#This Row],[Veículo]],tbLocacao[Codigo locação],0),2),""))</f>
        <v/>
      </c>
      <c r="D158" s="79" t="str">
        <f>IF(tbAlugeis[[#This Row],[Veículo]]="","",IFERROR(INDEX(tbLocacao[],MATCH(tbAlugeis[[#This Row],[Veículo]],tbLocacao[Codigo locação],0),12),""))</f>
        <v/>
      </c>
      <c r="E158" s="80" t="str">
        <f>IF(tbAlugeis[[#This Row],[Veículo]]="","",IFERROR(INDEX(tbLocacao[],MATCH(tbAlugeis[[#This Row],[Veículo]],tbLocacao[Codigo locação],0),11),""))</f>
        <v/>
      </c>
      <c r="F158" s="163"/>
      <c r="G158" s="174"/>
      <c r="H158" s="79" t="str">
        <f>IF(tbAlugeis[[#This Row],[Veículo]]="","",IFERROR(INDEX(tbLocacao[],MATCH(tbAlugeis[[#This Row],[Veículo]],tbLocacao[Codigo locação],0),1),""))</f>
        <v/>
      </c>
    </row>
    <row r="159" spans="2:8" ht="30" customHeight="1" x14ac:dyDescent="0.25">
      <c r="B159" s="167"/>
      <c r="C159" s="79" t="str">
        <f>IF(tbAlugeis[[#This Row],[Veículo]]="","",IFERROR(INDEX(tbLocacao[],MATCH(tbAlugeis[[#This Row],[Veículo]],tbLocacao[Codigo locação],0),2),""))</f>
        <v/>
      </c>
      <c r="D159" s="79" t="str">
        <f>IF(tbAlugeis[[#This Row],[Veículo]]="","",IFERROR(INDEX(tbLocacao[],MATCH(tbAlugeis[[#This Row],[Veículo]],tbLocacao[Codigo locação],0),12),""))</f>
        <v/>
      </c>
      <c r="E159" s="80" t="str">
        <f>IF(tbAlugeis[[#This Row],[Veículo]]="","",IFERROR(INDEX(tbLocacao[],MATCH(tbAlugeis[[#This Row],[Veículo]],tbLocacao[Codigo locação],0),11),""))</f>
        <v/>
      </c>
      <c r="F159" s="163"/>
      <c r="G159" s="174"/>
      <c r="H159" s="79" t="str">
        <f>IF(tbAlugeis[[#This Row],[Veículo]]="","",IFERROR(INDEX(tbLocacao[],MATCH(tbAlugeis[[#This Row],[Veículo]],tbLocacao[Codigo locação],0),1),""))</f>
        <v/>
      </c>
    </row>
    <row r="160" spans="2:8" ht="30" customHeight="1" x14ac:dyDescent="0.25">
      <c r="B160" s="167"/>
      <c r="C160" s="79" t="str">
        <f>IF(tbAlugeis[[#This Row],[Veículo]]="","",IFERROR(INDEX(tbLocacao[],MATCH(tbAlugeis[[#This Row],[Veículo]],tbLocacao[Codigo locação],0),2),""))</f>
        <v/>
      </c>
      <c r="D160" s="79" t="str">
        <f>IF(tbAlugeis[[#This Row],[Veículo]]="","",IFERROR(INDEX(tbLocacao[],MATCH(tbAlugeis[[#This Row],[Veículo]],tbLocacao[Codigo locação],0),12),""))</f>
        <v/>
      </c>
      <c r="E160" s="80" t="str">
        <f>IF(tbAlugeis[[#This Row],[Veículo]]="","",IFERROR(INDEX(tbLocacao[],MATCH(tbAlugeis[[#This Row],[Veículo]],tbLocacao[Codigo locação],0),11),""))</f>
        <v/>
      </c>
      <c r="F160" s="163"/>
      <c r="G160" s="174"/>
      <c r="H160" s="79" t="str">
        <f>IF(tbAlugeis[[#This Row],[Veículo]]="","",IFERROR(INDEX(tbLocacao[],MATCH(tbAlugeis[[#This Row],[Veículo]],tbLocacao[Codigo locação],0),1),""))</f>
        <v/>
      </c>
    </row>
    <row r="161" spans="2:8" ht="30" customHeight="1" x14ac:dyDescent="0.25">
      <c r="B161" s="167"/>
      <c r="C161" s="79" t="str">
        <f>IF(tbAlugeis[[#This Row],[Veículo]]="","",IFERROR(INDEX(tbLocacao[],MATCH(tbAlugeis[[#This Row],[Veículo]],tbLocacao[Codigo locação],0),2),""))</f>
        <v/>
      </c>
      <c r="D161" s="79" t="str">
        <f>IF(tbAlugeis[[#This Row],[Veículo]]="","",IFERROR(INDEX(tbLocacao[],MATCH(tbAlugeis[[#This Row],[Veículo]],tbLocacao[Codigo locação],0),12),""))</f>
        <v/>
      </c>
      <c r="E161" s="80" t="str">
        <f>IF(tbAlugeis[[#This Row],[Veículo]]="","",IFERROR(INDEX(tbLocacao[],MATCH(tbAlugeis[[#This Row],[Veículo]],tbLocacao[Codigo locação],0),11),""))</f>
        <v/>
      </c>
      <c r="F161" s="163"/>
      <c r="G161" s="174"/>
      <c r="H161" s="79" t="str">
        <f>IF(tbAlugeis[[#This Row],[Veículo]]="","",IFERROR(INDEX(tbLocacao[],MATCH(tbAlugeis[[#This Row],[Veículo]],tbLocacao[Codigo locação],0),1),""))</f>
        <v/>
      </c>
    </row>
    <row r="162" spans="2:8" ht="30" customHeight="1" x14ac:dyDescent="0.25">
      <c r="B162" s="167"/>
      <c r="C162" s="79" t="str">
        <f>IF(tbAlugeis[[#This Row],[Veículo]]="","",IFERROR(INDEX(tbLocacao[],MATCH(tbAlugeis[[#This Row],[Veículo]],tbLocacao[Codigo locação],0),2),""))</f>
        <v/>
      </c>
      <c r="D162" s="79" t="str">
        <f>IF(tbAlugeis[[#This Row],[Veículo]]="","",IFERROR(INDEX(tbLocacao[],MATCH(tbAlugeis[[#This Row],[Veículo]],tbLocacao[Codigo locação],0),12),""))</f>
        <v/>
      </c>
      <c r="E162" s="80" t="str">
        <f>IF(tbAlugeis[[#This Row],[Veículo]]="","",IFERROR(INDEX(tbLocacao[],MATCH(tbAlugeis[[#This Row],[Veículo]],tbLocacao[Codigo locação],0),11),""))</f>
        <v/>
      </c>
      <c r="F162" s="163"/>
      <c r="G162" s="174"/>
      <c r="H162" s="79" t="str">
        <f>IF(tbAlugeis[[#This Row],[Veículo]]="","",IFERROR(INDEX(tbLocacao[],MATCH(tbAlugeis[[#This Row],[Veículo]],tbLocacao[Codigo locação],0),1),""))</f>
        <v/>
      </c>
    </row>
    <row r="163" spans="2:8" ht="30" customHeight="1" x14ac:dyDescent="0.25">
      <c r="B163" s="167"/>
      <c r="C163" s="79" t="str">
        <f>IF(tbAlugeis[[#This Row],[Veículo]]="","",IFERROR(INDEX(tbLocacao[],MATCH(tbAlugeis[[#This Row],[Veículo]],tbLocacao[Codigo locação],0),2),""))</f>
        <v/>
      </c>
      <c r="D163" s="79" t="str">
        <f>IF(tbAlugeis[[#This Row],[Veículo]]="","",IFERROR(INDEX(tbLocacao[],MATCH(tbAlugeis[[#This Row],[Veículo]],tbLocacao[Codigo locação],0),12),""))</f>
        <v/>
      </c>
      <c r="E163" s="80" t="str">
        <f>IF(tbAlugeis[[#This Row],[Veículo]]="","",IFERROR(INDEX(tbLocacao[],MATCH(tbAlugeis[[#This Row],[Veículo]],tbLocacao[Codigo locação],0),11),""))</f>
        <v/>
      </c>
      <c r="F163" s="163"/>
      <c r="G163" s="174"/>
      <c r="H163" s="79" t="str">
        <f>IF(tbAlugeis[[#This Row],[Veículo]]="","",IFERROR(INDEX(tbLocacao[],MATCH(tbAlugeis[[#This Row],[Veículo]],tbLocacao[Codigo locação],0),1),""))</f>
        <v/>
      </c>
    </row>
    <row r="164" spans="2:8" ht="30" customHeight="1" x14ac:dyDescent="0.25">
      <c r="B164" s="167"/>
      <c r="C164" s="79" t="str">
        <f>IF(tbAlugeis[[#This Row],[Veículo]]="","",IFERROR(INDEX(tbLocacao[],MATCH(tbAlugeis[[#This Row],[Veículo]],tbLocacao[Codigo locação],0),2),""))</f>
        <v/>
      </c>
      <c r="D164" s="79" t="str">
        <f>IF(tbAlugeis[[#This Row],[Veículo]]="","",IFERROR(INDEX(tbLocacao[],MATCH(tbAlugeis[[#This Row],[Veículo]],tbLocacao[Codigo locação],0),12),""))</f>
        <v/>
      </c>
      <c r="E164" s="80" t="str">
        <f>IF(tbAlugeis[[#This Row],[Veículo]]="","",IFERROR(INDEX(tbLocacao[],MATCH(tbAlugeis[[#This Row],[Veículo]],tbLocacao[Codigo locação],0),11),""))</f>
        <v/>
      </c>
      <c r="F164" s="163"/>
      <c r="G164" s="174"/>
      <c r="H164" s="79" t="str">
        <f>IF(tbAlugeis[[#This Row],[Veículo]]="","",IFERROR(INDEX(tbLocacao[],MATCH(tbAlugeis[[#This Row],[Veículo]],tbLocacao[Codigo locação],0),1),""))</f>
        <v/>
      </c>
    </row>
    <row r="165" spans="2:8" ht="30" customHeight="1" x14ac:dyDescent="0.25">
      <c r="B165" s="167"/>
      <c r="C165" s="79" t="str">
        <f>IF(tbAlugeis[[#This Row],[Veículo]]="","",IFERROR(INDEX(tbLocacao[],MATCH(tbAlugeis[[#This Row],[Veículo]],tbLocacao[Codigo locação],0),2),""))</f>
        <v/>
      </c>
      <c r="D165" s="79" t="str">
        <f>IF(tbAlugeis[[#This Row],[Veículo]]="","",IFERROR(INDEX(tbLocacao[],MATCH(tbAlugeis[[#This Row],[Veículo]],tbLocacao[Codigo locação],0),12),""))</f>
        <v/>
      </c>
      <c r="E165" s="80" t="str">
        <f>IF(tbAlugeis[[#This Row],[Veículo]]="","",IFERROR(INDEX(tbLocacao[],MATCH(tbAlugeis[[#This Row],[Veículo]],tbLocacao[Codigo locação],0),11),""))</f>
        <v/>
      </c>
      <c r="F165" s="163"/>
      <c r="G165" s="174"/>
      <c r="H165" s="79" t="str">
        <f>IF(tbAlugeis[[#This Row],[Veículo]]="","",IFERROR(INDEX(tbLocacao[],MATCH(tbAlugeis[[#This Row],[Veículo]],tbLocacao[Codigo locação],0),1),""))</f>
        <v/>
      </c>
    </row>
    <row r="166" spans="2:8" ht="30" customHeight="1" x14ac:dyDescent="0.25">
      <c r="B166" s="167"/>
      <c r="C166" s="79" t="str">
        <f>IF(tbAlugeis[[#This Row],[Veículo]]="","",IFERROR(INDEX(tbLocacao[],MATCH(tbAlugeis[[#This Row],[Veículo]],tbLocacao[Codigo locação],0),2),""))</f>
        <v/>
      </c>
      <c r="D166" s="79" t="str">
        <f>IF(tbAlugeis[[#This Row],[Veículo]]="","",IFERROR(INDEX(tbLocacao[],MATCH(tbAlugeis[[#This Row],[Veículo]],tbLocacao[Codigo locação],0),12),""))</f>
        <v/>
      </c>
      <c r="E166" s="80" t="str">
        <f>IF(tbAlugeis[[#This Row],[Veículo]]="","",IFERROR(INDEX(tbLocacao[],MATCH(tbAlugeis[[#This Row],[Veículo]],tbLocacao[Codigo locação],0),11),""))</f>
        <v/>
      </c>
      <c r="F166" s="163"/>
      <c r="G166" s="174"/>
      <c r="H166" s="79" t="str">
        <f>IF(tbAlugeis[[#This Row],[Veículo]]="","",IFERROR(INDEX(tbLocacao[],MATCH(tbAlugeis[[#This Row],[Veículo]],tbLocacao[Codigo locação],0),1),""))</f>
        <v/>
      </c>
    </row>
    <row r="167" spans="2:8" ht="30" customHeight="1" x14ac:dyDescent="0.25">
      <c r="B167" s="167"/>
      <c r="C167" s="79" t="str">
        <f>IF(tbAlugeis[[#This Row],[Veículo]]="","",IFERROR(INDEX(tbLocacao[],MATCH(tbAlugeis[[#This Row],[Veículo]],tbLocacao[Codigo locação],0),2),""))</f>
        <v/>
      </c>
      <c r="D167" s="79" t="str">
        <f>IF(tbAlugeis[[#This Row],[Veículo]]="","",IFERROR(INDEX(tbLocacao[],MATCH(tbAlugeis[[#This Row],[Veículo]],tbLocacao[Codigo locação],0),12),""))</f>
        <v/>
      </c>
      <c r="E167" s="80" t="str">
        <f>IF(tbAlugeis[[#This Row],[Veículo]]="","",IFERROR(INDEX(tbLocacao[],MATCH(tbAlugeis[[#This Row],[Veículo]],tbLocacao[Codigo locação],0),11),""))</f>
        <v/>
      </c>
      <c r="F167" s="163"/>
      <c r="G167" s="174"/>
      <c r="H167" s="79" t="str">
        <f>IF(tbAlugeis[[#This Row],[Veículo]]="","",IFERROR(INDEX(tbLocacao[],MATCH(tbAlugeis[[#This Row],[Veículo]],tbLocacao[Codigo locação],0),1),""))</f>
        <v/>
      </c>
    </row>
    <row r="168" spans="2:8" ht="30" customHeight="1" x14ac:dyDescent="0.25">
      <c r="B168" s="167"/>
      <c r="C168" s="79" t="str">
        <f>IF(tbAlugeis[[#This Row],[Veículo]]="","",IFERROR(INDEX(tbLocacao[],MATCH(tbAlugeis[[#This Row],[Veículo]],tbLocacao[Codigo locação],0),2),""))</f>
        <v/>
      </c>
      <c r="D168" s="79" t="str">
        <f>IF(tbAlugeis[[#This Row],[Veículo]]="","",IFERROR(INDEX(tbLocacao[],MATCH(tbAlugeis[[#This Row],[Veículo]],tbLocacao[Codigo locação],0),12),""))</f>
        <v/>
      </c>
      <c r="E168" s="80" t="str">
        <f>IF(tbAlugeis[[#This Row],[Veículo]]="","",IFERROR(INDEX(tbLocacao[],MATCH(tbAlugeis[[#This Row],[Veículo]],tbLocacao[Codigo locação],0),11),""))</f>
        <v/>
      </c>
      <c r="F168" s="163"/>
      <c r="G168" s="174"/>
      <c r="H168" s="79" t="str">
        <f>IF(tbAlugeis[[#This Row],[Veículo]]="","",IFERROR(INDEX(tbLocacao[],MATCH(tbAlugeis[[#This Row],[Veículo]],tbLocacao[Codigo locação],0),1),""))</f>
        <v/>
      </c>
    </row>
    <row r="169" spans="2:8" ht="30" customHeight="1" x14ac:dyDescent="0.25">
      <c r="B169" s="167"/>
      <c r="C169" s="79" t="str">
        <f>IF(tbAlugeis[[#This Row],[Veículo]]="","",IFERROR(INDEX(tbLocacao[],MATCH(tbAlugeis[[#This Row],[Veículo]],tbLocacao[Codigo locação],0),2),""))</f>
        <v/>
      </c>
      <c r="D169" s="79" t="str">
        <f>IF(tbAlugeis[[#This Row],[Veículo]]="","",IFERROR(INDEX(tbLocacao[],MATCH(tbAlugeis[[#This Row],[Veículo]],tbLocacao[Codigo locação],0),12),""))</f>
        <v/>
      </c>
      <c r="E169" s="80" t="str">
        <f>IF(tbAlugeis[[#This Row],[Veículo]]="","",IFERROR(INDEX(tbLocacao[],MATCH(tbAlugeis[[#This Row],[Veículo]],tbLocacao[Codigo locação],0),11),""))</f>
        <v/>
      </c>
      <c r="F169" s="163"/>
      <c r="G169" s="174"/>
      <c r="H169" s="79" t="str">
        <f>IF(tbAlugeis[[#This Row],[Veículo]]="","",IFERROR(INDEX(tbLocacao[],MATCH(tbAlugeis[[#This Row],[Veículo]],tbLocacao[Codigo locação],0),1),""))</f>
        <v/>
      </c>
    </row>
    <row r="170" spans="2:8" ht="30" customHeight="1" x14ac:dyDescent="0.25">
      <c r="B170" s="167"/>
      <c r="C170" s="79" t="str">
        <f>IF(tbAlugeis[[#This Row],[Veículo]]="","",IFERROR(INDEX(tbLocacao[],MATCH(tbAlugeis[[#This Row],[Veículo]],tbLocacao[Codigo locação],0),2),""))</f>
        <v/>
      </c>
      <c r="D170" s="79" t="str">
        <f>IF(tbAlugeis[[#This Row],[Veículo]]="","",IFERROR(INDEX(tbLocacao[],MATCH(tbAlugeis[[#This Row],[Veículo]],tbLocacao[Codigo locação],0),12),""))</f>
        <v/>
      </c>
      <c r="E170" s="80" t="str">
        <f>IF(tbAlugeis[[#This Row],[Veículo]]="","",IFERROR(INDEX(tbLocacao[],MATCH(tbAlugeis[[#This Row],[Veículo]],tbLocacao[Codigo locação],0),11),""))</f>
        <v/>
      </c>
      <c r="F170" s="163"/>
      <c r="G170" s="174"/>
      <c r="H170" s="79" t="str">
        <f>IF(tbAlugeis[[#This Row],[Veículo]]="","",IFERROR(INDEX(tbLocacao[],MATCH(tbAlugeis[[#This Row],[Veículo]],tbLocacao[Codigo locação],0),1),""))</f>
        <v/>
      </c>
    </row>
    <row r="171" spans="2:8" ht="30" customHeight="1" x14ac:dyDescent="0.25">
      <c r="B171" s="167"/>
      <c r="C171" s="79" t="str">
        <f>IF(tbAlugeis[[#This Row],[Veículo]]="","",IFERROR(INDEX(tbLocacao[],MATCH(tbAlugeis[[#This Row],[Veículo]],tbLocacao[Codigo locação],0),2),""))</f>
        <v/>
      </c>
      <c r="D171" s="79" t="str">
        <f>IF(tbAlugeis[[#This Row],[Veículo]]="","",IFERROR(INDEX(tbLocacao[],MATCH(tbAlugeis[[#This Row],[Veículo]],tbLocacao[Codigo locação],0),12),""))</f>
        <v/>
      </c>
      <c r="E171" s="80" t="str">
        <f>IF(tbAlugeis[[#This Row],[Veículo]]="","",IFERROR(INDEX(tbLocacao[],MATCH(tbAlugeis[[#This Row],[Veículo]],tbLocacao[Codigo locação],0),11),""))</f>
        <v/>
      </c>
      <c r="F171" s="163"/>
      <c r="G171" s="174"/>
      <c r="H171" s="79" t="str">
        <f>IF(tbAlugeis[[#This Row],[Veículo]]="","",IFERROR(INDEX(tbLocacao[],MATCH(tbAlugeis[[#This Row],[Veículo]],tbLocacao[Codigo locação],0),1),""))</f>
        <v/>
      </c>
    </row>
    <row r="172" spans="2:8" ht="30" customHeight="1" x14ac:dyDescent="0.25">
      <c r="B172" s="167"/>
      <c r="C172" s="79" t="str">
        <f>IF(tbAlugeis[[#This Row],[Veículo]]="","",IFERROR(INDEX(tbLocacao[],MATCH(tbAlugeis[[#This Row],[Veículo]],tbLocacao[Codigo locação],0),2),""))</f>
        <v/>
      </c>
      <c r="D172" s="79" t="str">
        <f>IF(tbAlugeis[[#This Row],[Veículo]]="","",IFERROR(INDEX(tbLocacao[],MATCH(tbAlugeis[[#This Row],[Veículo]],tbLocacao[Codigo locação],0),12),""))</f>
        <v/>
      </c>
      <c r="E172" s="80" t="str">
        <f>IF(tbAlugeis[[#This Row],[Veículo]]="","",IFERROR(INDEX(tbLocacao[],MATCH(tbAlugeis[[#This Row],[Veículo]],tbLocacao[Codigo locação],0),11),""))</f>
        <v/>
      </c>
      <c r="F172" s="163"/>
      <c r="G172" s="174"/>
      <c r="H172" s="79" t="str">
        <f>IF(tbAlugeis[[#This Row],[Veículo]]="","",IFERROR(INDEX(tbLocacao[],MATCH(tbAlugeis[[#This Row],[Veículo]],tbLocacao[Codigo locação],0),1),""))</f>
        <v/>
      </c>
    </row>
    <row r="173" spans="2:8" ht="30" customHeight="1" x14ac:dyDescent="0.25">
      <c r="B173" s="167"/>
      <c r="C173" s="79" t="str">
        <f>IF(tbAlugeis[[#This Row],[Veículo]]="","",IFERROR(INDEX(tbLocacao[],MATCH(tbAlugeis[[#This Row],[Veículo]],tbLocacao[Codigo locação],0),2),""))</f>
        <v/>
      </c>
      <c r="D173" s="79" t="str">
        <f>IF(tbAlugeis[[#This Row],[Veículo]]="","",IFERROR(INDEX(tbLocacao[],MATCH(tbAlugeis[[#This Row],[Veículo]],tbLocacao[Codigo locação],0),12),""))</f>
        <v/>
      </c>
      <c r="E173" s="80" t="str">
        <f>IF(tbAlugeis[[#This Row],[Veículo]]="","",IFERROR(INDEX(tbLocacao[],MATCH(tbAlugeis[[#This Row],[Veículo]],tbLocacao[Codigo locação],0),11),""))</f>
        <v/>
      </c>
      <c r="F173" s="163"/>
      <c r="G173" s="174"/>
      <c r="H173" s="79" t="str">
        <f>IF(tbAlugeis[[#This Row],[Veículo]]="","",IFERROR(INDEX(tbLocacao[],MATCH(tbAlugeis[[#This Row],[Veículo]],tbLocacao[Codigo locação],0),1),""))</f>
        <v/>
      </c>
    </row>
    <row r="174" spans="2:8" ht="30" customHeight="1" x14ac:dyDescent="0.25">
      <c r="B174" s="167"/>
      <c r="C174" s="79" t="str">
        <f>IF(tbAlugeis[[#This Row],[Veículo]]="","",IFERROR(INDEX(tbLocacao[],MATCH(tbAlugeis[[#This Row],[Veículo]],tbLocacao[Codigo locação],0),2),""))</f>
        <v/>
      </c>
      <c r="D174" s="79" t="str">
        <f>IF(tbAlugeis[[#This Row],[Veículo]]="","",IFERROR(INDEX(tbLocacao[],MATCH(tbAlugeis[[#This Row],[Veículo]],tbLocacao[Codigo locação],0),12),""))</f>
        <v/>
      </c>
      <c r="E174" s="80" t="str">
        <f>IF(tbAlugeis[[#This Row],[Veículo]]="","",IFERROR(INDEX(tbLocacao[],MATCH(tbAlugeis[[#This Row],[Veículo]],tbLocacao[Codigo locação],0),11),""))</f>
        <v/>
      </c>
      <c r="F174" s="163"/>
      <c r="G174" s="174"/>
      <c r="H174" s="79" t="str">
        <f>IF(tbAlugeis[[#This Row],[Veículo]]="","",IFERROR(INDEX(tbLocacao[],MATCH(tbAlugeis[[#This Row],[Veículo]],tbLocacao[Codigo locação],0),1),""))</f>
        <v/>
      </c>
    </row>
    <row r="175" spans="2:8" ht="30" customHeight="1" x14ac:dyDescent="0.25">
      <c r="B175" s="167"/>
      <c r="C175" s="79" t="str">
        <f>IF(tbAlugeis[[#This Row],[Veículo]]="","",IFERROR(INDEX(tbLocacao[],MATCH(tbAlugeis[[#This Row],[Veículo]],tbLocacao[Codigo locação],0),2),""))</f>
        <v/>
      </c>
      <c r="D175" s="79" t="str">
        <f>IF(tbAlugeis[[#This Row],[Veículo]]="","",IFERROR(INDEX(tbLocacao[],MATCH(tbAlugeis[[#This Row],[Veículo]],tbLocacao[Codigo locação],0),12),""))</f>
        <v/>
      </c>
      <c r="E175" s="80" t="str">
        <f>IF(tbAlugeis[[#This Row],[Veículo]]="","",IFERROR(INDEX(tbLocacao[],MATCH(tbAlugeis[[#This Row],[Veículo]],tbLocacao[Codigo locação],0),11),""))</f>
        <v/>
      </c>
      <c r="F175" s="163"/>
      <c r="G175" s="174"/>
      <c r="H175" s="79" t="str">
        <f>IF(tbAlugeis[[#This Row],[Veículo]]="","",IFERROR(INDEX(tbLocacao[],MATCH(tbAlugeis[[#This Row],[Veículo]],tbLocacao[Codigo locação],0),1),""))</f>
        <v/>
      </c>
    </row>
    <row r="176" spans="2:8" ht="30" customHeight="1" x14ac:dyDescent="0.25">
      <c r="B176" s="167"/>
      <c r="C176" s="79" t="str">
        <f>IF(tbAlugeis[[#This Row],[Veículo]]="","",IFERROR(INDEX(tbLocacao[],MATCH(tbAlugeis[[#This Row],[Veículo]],tbLocacao[Codigo locação],0),2),""))</f>
        <v/>
      </c>
      <c r="D176" s="79" t="str">
        <f>IF(tbAlugeis[[#This Row],[Veículo]]="","",IFERROR(INDEX(tbLocacao[],MATCH(tbAlugeis[[#This Row],[Veículo]],tbLocacao[Codigo locação],0),12),""))</f>
        <v/>
      </c>
      <c r="E176" s="80" t="str">
        <f>IF(tbAlugeis[[#This Row],[Veículo]]="","",IFERROR(INDEX(tbLocacao[],MATCH(tbAlugeis[[#This Row],[Veículo]],tbLocacao[Codigo locação],0),11),""))</f>
        <v/>
      </c>
      <c r="F176" s="163"/>
      <c r="G176" s="174"/>
      <c r="H176" s="79" t="str">
        <f>IF(tbAlugeis[[#This Row],[Veículo]]="","",IFERROR(INDEX(tbLocacao[],MATCH(tbAlugeis[[#This Row],[Veículo]],tbLocacao[Codigo locação],0),1),""))</f>
        <v/>
      </c>
    </row>
    <row r="177" spans="2:8" ht="30" customHeight="1" x14ac:dyDescent="0.25">
      <c r="B177" s="167"/>
      <c r="C177" s="79" t="str">
        <f>IF(tbAlugeis[[#This Row],[Veículo]]="","",IFERROR(INDEX(tbLocacao[],MATCH(tbAlugeis[[#This Row],[Veículo]],tbLocacao[Codigo locação],0),2),""))</f>
        <v/>
      </c>
      <c r="D177" s="79" t="str">
        <f>IF(tbAlugeis[[#This Row],[Veículo]]="","",IFERROR(INDEX(tbLocacao[],MATCH(tbAlugeis[[#This Row],[Veículo]],tbLocacao[Codigo locação],0),12),""))</f>
        <v/>
      </c>
      <c r="E177" s="80" t="str">
        <f>IF(tbAlugeis[[#This Row],[Veículo]]="","",IFERROR(INDEX(tbLocacao[],MATCH(tbAlugeis[[#This Row],[Veículo]],tbLocacao[Codigo locação],0),11),""))</f>
        <v/>
      </c>
      <c r="F177" s="163"/>
      <c r="G177" s="174"/>
      <c r="H177" s="79" t="str">
        <f>IF(tbAlugeis[[#This Row],[Veículo]]="","",IFERROR(INDEX(tbLocacao[],MATCH(tbAlugeis[[#This Row],[Veículo]],tbLocacao[Codigo locação],0),1),""))</f>
        <v/>
      </c>
    </row>
    <row r="178" spans="2:8" ht="30" customHeight="1" x14ac:dyDescent="0.25">
      <c r="B178" s="167"/>
      <c r="C178" s="79" t="str">
        <f>IF(tbAlugeis[[#This Row],[Veículo]]="","",IFERROR(INDEX(tbLocacao[],MATCH(tbAlugeis[[#This Row],[Veículo]],tbLocacao[Codigo locação],0),2),""))</f>
        <v/>
      </c>
      <c r="D178" s="79" t="str">
        <f>IF(tbAlugeis[[#This Row],[Veículo]]="","",IFERROR(INDEX(tbLocacao[],MATCH(tbAlugeis[[#This Row],[Veículo]],tbLocacao[Codigo locação],0),12),""))</f>
        <v/>
      </c>
      <c r="E178" s="80" t="str">
        <f>IF(tbAlugeis[[#This Row],[Veículo]]="","",IFERROR(INDEX(tbLocacao[],MATCH(tbAlugeis[[#This Row],[Veículo]],tbLocacao[Codigo locação],0),11),""))</f>
        <v/>
      </c>
      <c r="F178" s="163"/>
      <c r="G178" s="174"/>
      <c r="H178" s="79" t="str">
        <f>IF(tbAlugeis[[#This Row],[Veículo]]="","",IFERROR(INDEX(tbLocacao[],MATCH(tbAlugeis[[#This Row],[Veículo]],tbLocacao[Codigo locação],0),1),""))</f>
        <v/>
      </c>
    </row>
    <row r="179" spans="2:8" ht="30" customHeight="1" x14ac:dyDescent="0.25">
      <c r="B179" s="167"/>
      <c r="C179" s="79" t="str">
        <f>IF(tbAlugeis[[#This Row],[Veículo]]="","",IFERROR(INDEX(tbLocacao[],MATCH(tbAlugeis[[#This Row],[Veículo]],tbLocacao[Codigo locação],0),2),""))</f>
        <v/>
      </c>
      <c r="D179" s="79" t="str">
        <f>IF(tbAlugeis[[#This Row],[Veículo]]="","",IFERROR(INDEX(tbLocacao[],MATCH(tbAlugeis[[#This Row],[Veículo]],tbLocacao[Codigo locação],0),12),""))</f>
        <v/>
      </c>
      <c r="E179" s="80" t="str">
        <f>IF(tbAlugeis[[#This Row],[Veículo]]="","",IFERROR(INDEX(tbLocacao[],MATCH(tbAlugeis[[#This Row],[Veículo]],tbLocacao[Codigo locação],0),11),""))</f>
        <v/>
      </c>
      <c r="F179" s="163"/>
      <c r="G179" s="174"/>
      <c r="H179" s="79" t="str">
        <f>IF(tbAlugeis[[#This Row],[Veículo]]="","",IFERROR(INDEX(tbLocacao[],MATCH(tbAlugeis[[#This Row],[Veículo]],tbLocacao[Codigo locação],0),1),""))</f>
        <v/>
      </c>
    </row>
    <row r="180" spans="2:8" ht="30" customHeight="1" x14ac:dyDescent="0.25">
      <c r="B180" s="167"/>
      <c r="C180" s="79" t="str">
        <f>IF(tbAlugeis[[#This Row],[Veículo]]="","",IFERROR(INDEX(tbLocacao[],MATCH(tbAlugeis[[#This Row],[Veículo]],tbLocacao[Codigo locação],0),2),""))</f>
        <v/>
      </c>
      <c r="D180" s="79" t="str">
        <f>IF(tbAlugeis[[#This Row],[Veículo]]="","",IFERROR(INDEX(tbLocacao[],MATCH(tbAlugeis[[#This Row],[Veículo]],tbLocacao[Codigo locação],0),12),""))</f>
        <v/>
      </c>
      <c r="E180" s="80" t="str">
        <f>IF(tbAlugeis[[#This Row],[Veículo]]="","",IFERROR(INDEX(tbLocacao[],MATCH(tbAlugeis[[#This Row],[Veículo]],tbLocacao[Codigo locação],0),11),""))</f>
        <v/>
      </c>
      <c r="F180" s="163"/>
      <c r="G180" s="174"/>
      <c r="H180" s="79" t="str">
        <f>IF(tbAlugeis[[#This Row],[Veículo]]="","",IFERROR(INDEX(tbLocacao[],MATCH(tbAlugeis[[#This Row],[Veículo]],tbLocacao[Codigo locação],0),1),""))</f>
        <v/>
      </c>
    </row>
    <row r="181" spans="2:8" ht="30" customHeight="1" x14ac:dyDescent="0.25">
      <c r="B181" s="167"/>
      <c r="C181" s="79" t="str">
        <f>IF(tbAlugeis[[#This Row],[Veículo]]="","",IFERROR(INDEX(tbLocacao[],MATCH(tbAlugeis[[#This Row],[Veículo]],tbLocacao[Codigo locação],0),2),""))</f>
        <v/>
      </c>
      <c r="D181" s="79" t="str">
        <f>IF(tbAlugeis[[#This Row],[Veículo]]="","",IFERROR(INDEX(tbLocacao[],MATCH(tbAlugeis[[#This Row],[Veículo]],tbLocacao[Codigo locação],0),12),""))</f>
        <v/>
      </c>
      <c r="E181" s="80" t="str">
        <f>IF(tbAlugeis[[#This Row],[Veículo]]="","",IFERROR(INDEX(tbLocacao[],MATCH(tbAlugeis[[#This Row],[Veículo]],tbLocacao[Codigo locação],0),11),""))</f>
        <v/>
      </c>
      <c r="F181" s="163"/>
      <c r="G181" s="174"/>
      <c r="H181" s="79" t="str">
        <f>IF(tbAlugeis[[#This Row],[Veículo]]="","",IFERROR(INDEX(tbLocacao[],MATCH(tbAlugeis[[#This Row],[Veículo]],tbLocacao[Codigo locação],0),1),""))</f>
        <v/>
      </c>
    </row>
    <row r="182" spans="2:8" ht="30" customHeight="1" x14ac:dyDescent="0.25">
      <c r="B182" s="167"/>
      <c r="C182" s="79" t="str">
        <f>IF(tbAlugeis[[#This Row],[Veículo]]="","",IFERROR(INDEX(tbLocacao[],MATCH(tbAlugeis[[#This Row],[Veículo]],tbLocacao[Codigo locação],0),2),""))</f>
        <v/>
      </c>
      <c r="D182" s="79" t="str">
        <f>IF(tbAlugeis[[#This Row],[Veículo]]="","",IFERROR(INDEX(tbLocacao[],MATCH(tbAlugeis[[#This Row],[Veículo]],tbLocacao[Codigo locação],0),12),""))</f>
        <v/>
      </c>
      <c r="E182" s="80" t="str">
        <f>IF(tbAlugeis[[#This Row],[Veículo]]="","",IFERROR(INDEX(tbLocacao[],MATCH(tbAlugeis[[#This Row],[Veículo]],tbLocacao[Codigo locação],0),11),""))</f>
        <v/>
      </c>
      <c r="F182" s="163"/>
      <c r="G182" s="174"/>
      <c r="H182" s="79" t="str">
        <f>IF(tbAlugeis[[#This Row],[Veículo]]="","",IFERROR(INDEX(tbLocacao[],MATCH(tbAlugeis[[#This Row],[Veículo]],tbLocacao[Codigo locação],0),1),""))</f>
        <v/>
      </c>
    </row>
    <row r="183" spans="2:8" ht="30" customHeight="1" x14ac:dyDescent="0.25">
      <c r="B183" s="167"/>
      <c r="C183" s="79" t="str">
        <f>IF(tbAlugeis[[#This Row],[Veículo]]="","",IFERROR(INDEX(tbLocacao[],MATCH(tbAlugeis[[#This Row],[Veículo]],tbLocacao[Codigo locação],0),2),""))</f>
        <v/>
      </c>
      <c r="D183" s="79" t="str">
        <f>IF(tbAlugeis[[#This Row],[Veículo]]="","",IFERROR(INDEX(tbLocacao[],MATCH(tbAlugeis[[#This Row],[Veículo]],tbLocacao[Codigo locação],0),12),""))</f>
        <v/>
      </c>
      <c r="E183" s="80" t="str">
        <f>IF(tbAlugeis[[#This Row],[Veículo]]="","",IFERROR(INDEX(tbLocacao[],MATCH(tbAlugeis[[#This Row],[Veículo]],tbLocacao[Codigo locação],0),11),""))</f>
        <v/>
      </c>
      <c r="F183" s="163"/>
      <c r="G183" s="174"/>
      <c r="H183" s="79" t="str">
        <f>IF(tbAlugeis[[#This Row],[Veículo]]="","",IFERROR(INDEX(tbLocacao[],MATCH(tbAlugeis[[#This Row],[Veículo]],tbLocacao[Codigo locação],0),1),""))</f>
        <v/>
      </c>
    </row>
    <row r="184" spans="2:8" ht="30" customHeight="1" x14ac:dyDescent="0.25">
      <c r="B184" s="167"/>
      <c r="C184" s="79" t="str">
        <f>IF(tbAlugeis[[#This Row],[Veículo]]="","",IFERROR(INDEX(tbLocacao[],MATCH(tbAlugeis[[#This Row],[Veículo]],tbLocacao[Codigo locação],0),2),""))</f>
        <v/>
      </c>
      <c r="D184" s="79" t="str">
        <f>IF(tbAlugeis[[#This Row],[Veículo]]="","",IFERROR(INDEX(tbLocacao[],MATCH(tbAlugeis[[#This Row],[Veículo]],tbLocacao[Codigo locação],0),12),""))</f>
        <v/>
      </c>
      <c r="E184" s="80" t="str">
        <f>IF(tbAlugeis[[#This Row],[Veículo]]="","",IFERROR(INDEX(tbLocacao[],MATCH(tbAlugeis[[#This Row],[Veículo]],tbLocacao[Codigo locação],0),11),""))</f>
        <v/>
      </c>
      <c r="F184" s="163"/>
      <c r="G184" s="174"/>
      <c r="H184" s="79" t="str">
        <f>IF(tbAlugeis[[#This Row],[Veículo]]="","",IFERROR(INDEX(tbLocacao[],MATCH(tbAlugeis[[#This Row],[Veículo]],tbLocacao[Codigo locação],0),1),""))</f>
        <v/>
      </c>
    </row>
    <row r="185" spans="2:8" ht="30" customHeight="1" x14ac:dyDescent="0.25">
      <c r="B185" s="167"/>
      <c r="C185" s="79" t="str">
        <f>IF(tbAlugeis[[#This Row],[Veículo]]="","",IFERROR(INDEX(tbLocacao[],MATCH(tbAlugeis[[#This Row],[Veículo]],tbLocacao[Codigo locação],0),2),""))</f>
        <v/>
      </c>
      <c r="D185" s="79" t="str">
        <f>IF(tbAlugeis[[#This Row],[Veículo]]="","",IFERROR(INDEX(tbLocacao[],MATCH(tbAlugeis[[#This Row],[Veículo]],tbLocacao[Codigo locação],0),12),""))</f>
        <v/>
      </c>
      <c r="E185" s="80" t="str">
        <f>IF(tbAlugeis[[#This Row],[Veículo]]="","",IFERROR(INDEX(tbLocacao[],MATCH(tbAlugeis[[#This Row],[Veículo]],tbLocacao[Codigo locação],0),11),""))</f>
        <v/>
      </c>
      <c r="F185" s="163"/>
      <c r="G185" s="174"/>
      <c r="H185" s="79" t="str">
        <f>IF(tbAlugeis[[#This Row],[Veículo]]="","",IFERROR(INDEX(tbLocacao[],MATCH(tbAlugeis[[#This Row],[Veículo]],tbLocacao[Codigo locação],0),1),""))</f>
        <v/>
      </c>
    </row>
    <row r="186" spans="2:8" ht="30" customHeight="1" x14ac:dyDescent="0.25">
      <c r="B186" s="167"/>
      <c r="C186" s="79" t="str">
        <f>IF(tbAlugeis[[#This Row],[Veículo]]="","",IFERROR(INDEX(tbLocacao[],MATCH(tbAlugeis[[#This Row],[Veículo]],tbLocacao[Codigo locação],0),2),""))</f>
        <v/>
      </c>
      <c r="D186" s="79" t="str">
        <f>IF(tbAlugeis[[#This Row],[Veículo]]="","",IFERROR(INDEX(tbLocacao[],MATCH(tbAlugeis[[#This Row],[Veículo]],tbLocacao[Codigo locação],0),12),""))</f>
        <v/>
      </c>
      <c r="E186" s="80" t="str">
        <f>IF(tbAlugeis[[#This Row],[Veículo]]="","",IFERROR(INDEX(tbLocacao[],MATCH(tbAlugeis[[#This Row],[Veículo]],tbLocacao[Codigo locação],0),11),""))</f>
        <v/>
      </c>
      <c r="F186" s="163"/>
      <c r="G186" s="174"/>
      <c r="H186" s="79" t="str">
        <f>IF(tbAlugeis[[#This Row],[Veículo]]="","",IFERROR(INDEX(tbLocacao[],MATCH(tbAlugeis[[#This Row],[Veículo]],tbLocacao[Codigo locação],0),1),""))</f>
        <v/>
      </c>
    </row>
    <row r="187" spans="2:8" ht="30" customHeight="1" x14ac:dyDescent="0.25">
      <c r="B187" s="167"/>
      <c r="C187" s="79" t="str">
        <f>IF(tbAlugeis[[#This Row],[Veículo]]="","",IFERROR(INDEX(tbLocacao[],MATCH(tbAlugeis[[#This Row],[Veículo]],tbLocacao[Codigo locação],0),2),""))</f>
        <v/>
      </c>
      <c r="D187" s="79" t="str">
        <f>IF(tbAlugeis[[#This Row],[Veículo]]="","",IFERROR(INDEX(tbLocacao[],MATCH(tbAlugeis[[#This Row],[Veículo]],tbLocacao[Codigo locação],0),12),""))</f>
        <v/>
      </c>
      <c r="E187" s="80" t="str">
        <f>IF(tbAlugeis[[#This Row],[Veículo]]="","",IFERROR(INDEX(tbLocacao[],MATCH(tbAlugeis[[#This Row],[Veículo]],tbLocacao[Codigo locação],0),11),""))</f>
        <v/>
      </c>
      <c r="F187" s="163"/>
      <c r="G187" s="174"/>
      <c r="H187" s="79" t="str">
        <f>IF(tbAlugeis[[#This Row],[Veículo]]="","",IFERROR(INDEX(tbLocacao[],MATCH(tbAlugeis[[#This Row],[Veículo]],tbLocacao[Codigo locação],0),1),""))</f>
        <v/>
      </c>
    </row>
    <row r="188" spans="2:8" ht="30" customHeight="1" x14ac:dyDescent="0.25">
      <c r="B188" s="167"/>
      <c r="C188" s="79" t="str">
        <f>IF(tbAlugeis[[#This Row],[Veículo]]="","",IFERROR(INDEX(tbLocacao[],MATCH(tbAlugeis[[#This Row],[Veículo]],tbLocacao[Codigo locação],0),2),""))</f>
        <v/>
      </c>
      <c r="D188" s="79" t="str">
        <f>IF(tbAlugeis[[#This Row],[Veículo]]="","",IFERROR(INDEX(tbLocacao[],MATCH(tbAlugeis[[#This Row],[Veículo]],tbLocacao[Codigo locação],0),12),""))</f>
        <v/>
      </c>
      <c r="E188" s="80" t="str">
        <f>IF(tbAlugeis[[#This Row],[Veículo]]="","",IFERROR(INDEX(tbLocacao[],MATCH(tbAlugeis[[#This Row],[Veículo]],tbLocacao[Codigo locação],0),11),""))</f>
        <v/>
      </c>
      <c r="F188" s="163"/>
      <c r="G188" s="174"/>
      <c r="H188" s="79" t="str">
        <f>IF(tbAlugeis[[#This Row],[Veículo]]="","",IFERROR(INDEX(tbLocacao[],MATCH(tbAlugeis[[#This Row],[Veículo]],tbLocacao[Codigo locação],0),1),""))</f>
        <v/>
      </c>
    </row>
    <row r="189" spans="2:8" ht="30" customHeight="1" x14ac:dyDescent="0.25">
      <c r="B189" s="167"/>
      <c r="C189" s="79" t="str">
        <f>IF(tbAlugeis[[#This Row],[Veículo]]="","",IFERROR(INDEX(tbLocacao[],MATCH(tbAlugeis[[#This Row],[Veículo]],tbLocacao[Codigo locação],0),2),""))</f>
        <v/>
      </c>
      <c r="D189" s="79" t="str">
        <f>IF(tbAlugeis[[#This Row],[Veículo]]="","",IFERROR(INDEX(tbLocacao[],MATCH(tbAlugeis[[#This Row],[Veículo]],tbLocacao[Codigo locação],0),12),""))</f>
        <v/>
      </c>
      <c r="E189" s="80" t="str">
        <f>IF(tbAlugeis[[#This Row],[Veículo]]="","",IFERROR(INDEX(tbLocacao[],MATCH(tbAlugeis[[#This Row],[Veículo]],tbLocacao[Codigo locação],0),11),""))</f>
        <v/>
      </c>
      <c r="F189" s="163"/>
      <c r="G189" s="174"/>
      <c r="H189" s="79" t="str">
        <f>IF(tbAlugeis[[#This Row],[Veículo]]="","",IFERROR(INDEX(tbLocacao[],MATCH(tbAlugeis[[#This Row],[Veículo]],tbLocacao[Codigo locação],0),1),""))</f>
        <v/>
      </c>
    </row>
    <row r="190" spans="2:8" ht="30" customHeight="1" x14ac:dyDescent="0.25">
      <c r="B190" s="167"/>
      <c r="C190" s="79" t="str">
        <f>IF(tbAlugeis[[#This Row],[Veículo]]="","",IFERROR(INDEX(tbLocacao[],MATCH(tbAlugeis[[#This Row],[Veículo]],tbLocacao[Codigo locação],0),2),""))</f>
        <v/>
      </c>
      <c r="D190" s="79" t="str">
        <f>IF(tbAlugeis[[#This Row],[Veículo]]="","",IFERROR(INDEX(tbLocacao[],MATCH(tbAlugeis[[#This Row],[Veículo]],tbLocacao[Codigo locação],0),12),""))</f>
        <v/>
      </c>
      <c r="E190" s="80" t="str">
        <f>IF(tbAlugeis[[#This Row],[Veículo]]="","",IFERROR(INDEX(tbLocacao[],MATCH(tbAlugeis[[#This Row],[Veículo]],tbLocacao[Codigo locação],0),11),""))</f>
        <v/>
      </c>
      <c r="F190" s="163"/>
      <c r="G190" s="174"/>
      <c r="H190" s="79" t="str">
        <f>IF(tbAlugeis[[#This Row],[Veículo]]="","",IFERROR(INDEX(tbLocacao[],MATCH(tbAlugeis[[#This Row],[Veículo]],tbLocacao[Codigo locação],0),1),""))</f>
        <v/>
      </c>
    </row>
    <row r="191" spans="2:8" ht="30" customHeight="1" x14ac:dyDescent="0.25">
      <c r="B191" s="167"/>
      <c r="C191" s="79" t="str">
        <f>IF(tbAlugeis[[#This Row],[Veículo]]="","",IFERROR(INDEX(tbLocacao[],MATCH(tbAlugeis[[#This Row],[Veículo]],tbLocacao[Codigo locação],0),2),""))</f>
        <v/>
      </c>
      <c r="D191" s="79" t="str">
        <f>IF(tbAlugeis[[#This Row],[Veículo]]="","",IFERROR(INDEX(tbLocacao[],MATCH(tbAlugeis[[#This Row],[Veículo]],tbLocacao[Codigo locação],0),12),""))</f>
        <v/>
      </c>
      <c r="E191" s="80" t="str">
        <f>IF(tbAlugeis[[#This Row],[Veículo]]="","",IFERROR(INDEX(tbLocacao[],MATCH(tbAlugeis[[#This Row],[Veículo]],tbLocacao[Codigo locação],0),11),""))</f>
        <v/>
      </c>
      <c r="F191" s="163"/>
      <c r="G191" s="174"/>
      <c r="H191" s="79" t="str">
        <f>IF(tbAlugeis[[#This Row],[Veículo]]="","",IFERROR(INDEX(tbLocacao[],MATCH(tbAlugeis[[#This Row],[Veículo]],tbLocacao[Codigo locação],0),1),""))</f>
        <v/>
      </c>
    </row>
    <row r="192" spans="2:8" ht="30" customHeight="1" x14ac:dyDescent="0.25">
      <c r="B192" s="167"/>
      <c r="C192" s="79" t="str">
        <f>IF(tbAlugeis[[#This Row],[Veículo]]="","",IFERROR(INDEX(tbLocacao[],MATCH(tbAlugeis[[#This Row],[Veículo]],tbLocacao[Codigo locação],0),2),""))</f>
        <v/>
      </c>
      <c r="D192" s="79" t="str">
        <f>IF(tbAlugeis[[#This Row],[Veículo]]="","",IFERROR(INDEX(tbLocacao[],MATCH(tbAlugeis[[#This Row],[Veículo]],tbLocacao[Codigo locação],0),12),""))</f>
        <v/>
      </c>
      <c r="E192" s="80" t="str">
        <f>IF(tbAlugeis[[#This Row],[Veículo]]="","",IFERROR(INDEX(tbLocacao[],MATCH(tbAlugeis[[#This Row],[Veículo]],tbLocacao[Codigo locação],0),11),""))</f>
        <v/>
      </c>
      <c r="F192" s="163"/>
      <c r="G192" s="174"/>
      <c r="H192" s="79" t="str">
        <f>IF(tbAlugeis[[#This Row],[Veículo]]="","",IFERROR(INDEX(tbLocacao[],MATCH(tbAlugeis[[#This Row],[Veículo]],tbLocacao[Codigo locação],0),1),""))</f>
        <v/>
      </c>
    </row>
    <row r="193" spans="2:8" ht="30" customHeight="1" x14ac:dyDescent="0.25">
      <c r="B193" s="167"/>
      <c r="C193" s="79" t="str">
        <f>IF(tbAlugeis[[#This Row],[Veículo]]="","",IFERROR(INDEX(tbLocacao[],MATCH(tbAlugeis[[#This Row],[Veículo]],tbLocacao[Codigo locação],0),2),""))</f>
        <v/>
      </c>
      <c r="D193" s="79" t="str">
        <f>IF(tbAlugeis[[#This Row],[Veículo]]="","",IFERROR(INDEX(tbLocacao[],MATCH(tbAlugeis[[#This Row],[Veículo]],tbLocacao[Codigo locação],0),12),""))</f>
        <v/>
      </c>
      <c r="E193" s="80" t="str">
        <f>IF(tbAlugeis[[#This Row],[Veículo]]="","",IFERROR(INDEX(tbLocacao[],MATCH(tbAlugeis[[#This Row],[Veículo]],tbLocacao[Codigo locação],0),11),""))</f>
        <v/>
      </c>
      <c r="F193" s="163"/>
      <c r="G193" s="174"/>
      <c r="H193" s="79" t="str">
        <f>IF(tbAlugeis[[#This Row],[Veículo]]="","",IFERROR(INDEX(tbLocacao[],MATCH(tbAlugeis[[#This Row],[Veículo]],tbLocacao[Codigo locação],0),1),""))</f>
        <v/>
      </c>
    </row>
    <row r="194" spans="2:8" ht="30" customHeight="1" x14ac:dyDescent="0.25">
      <c r="B194" s="167"/>
      <c r="C194" s="79" t="str">
        <f>IF(tbAlugeis[[#This Row],[Veículo]]="","",IFERROR(INDEX(tbLocacao[],MATCH(tbAlugeis[[#This Row],[Veículo]],tbLocacao[Codigo locação],0),2),""))</f>
        <v/>
      </c>
      <c r="D194" s="79" t="str">
        <f>IF(tbAlugeis[[#This Row],[Veículo]]="","",IFERROR(INDEX(tbLocacao[],MATCH(tbAlugeis[[#This Row],[Veículo]],tbLocacao[Codigo locação],0),12),""))</f>
        <v/>
      </c>
      <c r="E194" s="80" t="str">
        <f>IF(tbAlugeis[[#This Row],[Veículo]]="","",IFERROR(INDEX(tbLocacao[],MATCH(tbAlugeis[[#This Row],[Veículo]],tbLocacao[Codigo locação],0),11),""))</f>
        <v/>
      </c>
      <c r="F194" s="163"/>
      <c r="G194" s="174"/>
      <c r="H194" s="79" t="str">
        <f>IF(tbAlugeis[[#This Row],[Veículo]]="","",IFERROR(INDEX(tbLocacao[],MATCH(tbAlugeis[[#This Row],[Veículo]],tbLocacao[Codigo locação],0),1),""))</f>
        <v/>
      </c>
    </row>
    <row r="195" spans="2:8" ht="30" customHeight="1" x14ac:dyDescent="0.25">
      <c r="B195" s="167"/>
      <c r="C195" s="79" t="str">
        <f>IF(tbAlugeis[[#This Row],[Veículo]]="","",IFERROR(INDEX(tbLocacao[],MATCH(tbAlugeis[[#This Row],[Veículo]],tbLocacao[Codigo locação],0),2),""))</f>
        <v/>
      </c>
      <c r="D195" s="79" t="str">
        <f>IF(tbAlugeis[[#This Row],[Veículo]]="","",IFERROR(INDEX(tbLocacao[],MATCH(tbAlugeis[[#This Row],[Veículo]],tbLocacao[Codigo locação],0),12),""))</f>
        <v/>
      </c>
      <c r="E195" s="80" t="str">
        <f>IF(tbAlugeis[[#This Row],[Veículo]]="","",IFERROR(INDEX(tbLocacao[],MATCH(tbAlugeis[[#This Row],[Veículo]],tbLocacao[Codigo locação],0),11),""))</f>
        <v/>
      </c>
      <c r="F195" s="163"/>
      <c r="G195" s="174"/>
      <c r="H195" s="79" t="str">
        <f>IF(tbAlugeis[[#This Row],[Veículo]]="","",IFERROR(INDEX(tbLocacao[],MATCH(tbAlugeis[[#This Row],[Veículo]],tbLocacao[Codigo locação],0),1),""))</f>
        <v/>
      </c>
    </row>
    <row r="196" spans="2:8" ht="30" customHeight="1" x14ac:dyDescent="0.25">
      <c r="B196" s="167"/>
      <c r="C196" s="79" t="str">
        <f>IF(tbAlugeis[[#This Row],[Veículo]]="","",IFERROR(INDEX(tbLocacao[],MATCH(tbAlugeis[[#This Row],[Veículo]],tbLocacao[Codigo locação],0),2),""))</f>
        <v/>
      </c>
      <c r="D196" s="79" t="str">
        <f>IF(tbAlugeis[[#This Row],[Veículo]]="","",IFERROR(INDEX(tbLocacao[],MATCH(tbAlugeis[[#This Row],[Veículo]],tbLocacao[Codigo locação],0),12),""))</f>
        <v/>
      </c>
      <c r="E196" s="80" t="str">
        <f>IF(tbAlugeis[[#This Row],[Veículo]]="","",IFERROR(INDEX(tbLocacao[],MATCH(tbAlugeis[[#This Row],[Veículo]],tbLocacao[Codigo locação],0),11),""))</f>
        <v/>
      </c>
      <c r="F196" s="163"/>
      <c r="G196" s="174"/>
      <c r="H196" s="79" t="str">
        <f>IF(tbAlugeis[[#This Row],[Veículo]]="","",IFERROR(INDEX(tbLocacao[],MATCH(tbAlugeis[[#This Row],[Veículo]],tbLocacao[Codigo locação],0),1),""))</f>
        <v/>
      </c>
    </row>
    <row r="197" spans="2:8" ht="30" customHeight="1" x14ac:dyDescent="0.25">
      <c r="B197" s="167"/>
      <c r="C197" s="79" t="str">
        <f>IF(tbAlugeis[[#This Row],[Veículo]]="","",IFERROR(INDEX(tbLocacao[],MATCH(tbAlugeis[[#This Row],[Veículo]],tbLocacao[Codigo locação],0),2),""))</f>
        <v/>
      </c>
      <c r="D197" s="79" t="str">
        <f>IF(tbAlugeis[[#This Row],[Veículo]]="","",IFERROR(INDEX(tbLocacao[],MATCH(tbAlugeis[[#This Row],[Veículo]],tbLocacao[Codigo locação],0),12),""))</f>
        <v/>
      </c>
      <c r="E197" s="80" t="str">
        <f>IF(tbAlugeis[[#This Row],[Veículo]]="","",IFERROR(INDEX(tbLocacao[],MATCH(tbAlugeis[[#This Row],[Veículo]],tbLocacao[Codigo locação],0),11),""))</f>
        <v/>
      </c>
      <c r="F197" s="163"/>
      <c r="G197" s="174"/>
      <c r="H197" s="79" t="str">
        <f>IF(tbAlugeis[[#This Row],[Veículo]]="","",IFERROR(INDEX(tbLocacao[],MATCH(tbAlugeis[[#This Row],[Veículo]],tbLocacao[Codigo locação],0),1),""))</f>
        <v/>
      </c>
    </row>
    <row r="198" spans="2:8" ht="30" customHeight="1" x14ac:dyDescent="0.25">
      <c r="B198" s="167"/>
      <c r="C198" s="79" t="str">
        <f>IF(tbAlugeis[[#This Row],[Veículo]]="","",IFERROR(INDEX(tbLocacao[],MATCH(tbAlugeis[[#This Row],[Veículo]],tbLocacao[Codigo locação],0),2),""))</f>
        <v/>
      </c>
      <c r="D198" s="79" t="str">
        <f>IF(tbAlugeis[[#This Row],[Veículo]]="","",IFERROR(INDEX(tbLocacao[],MATCH(tbAlugeis[[#This Row],[Veículo]],tbLocacao[Codigo locação],0),12),""))</f>
        <v/>
      </c>
      <c r="E198" s="80" t="str">
        <f>IF(tbAlugeis[[#This Row],[Veículo]]="","",IFERROR(INDEX(tbLocacao[],MATCH(tbAlugeis[[#This Row],[Veículo]],tbLocacao[Codigo locação],0),11),""))</f>
        <v/>
      </c>
      <c r="F198" s="163"/>
      <c r="G198" s="174"/>
      <c r="H198" s="79" t="str">
        <f>IF(tbAlugeis[[#This Row],[Veículo]]="","",IFERROR(INDEX(tbLocacao[],MATCH(tbAlugeis[[#This Row],[Veículo]],tbLocacao[Codigo locação],0),1),""))</f>
        <v/>
      </c>
    </row>
    <row r="199" spans="2:8" ht="30" customHeight="1" x14ac:dyDescent="0.25">
      <c r="B199" s="167"/>
      <c r="C199" s="79" t="str">
        <f>IF(tbAlugeis[[#This Row],[Veículo]]="","",IFERROR(INDEX(tbLocacao[],MATCH(tbAlugeis[[#This Row],[Veículo]],tbLocacao[Codigo locação],0),2),""))</f>
        <v/>
      </c>
      <c r="D199" s="79" t="str">
        <f>IF(tbAlugeis[[#This Row],[Veículo]]="","",IFERROR(INDEX(tbLocacao[],MATCH(tbAlugeis[[#This Row],[Veículo]],tbLocacao[Codigo locação],0),12),""))</f>
        <v/>
      </c>
      <c r="E199" s="80" t="str">
        <f>IF(tbAlugeis[[#This Row],[Veículo]]="","",IFERROR(INDEX(tbLocacao[],MATCH(tbAlugeis[[#This Row],[Veículo]],tbLocacao[Codigo locação],0),11),""))</f>
        <v/>
      </c>
      <c r="F199" s="163"/>
      <c r="G199" s="174"/>
      <c r="H199" s="79" t="str">
        <f>IF(tbAlugeis[[#This Row],[Veículo]]="","",IFERROR(INDEX(tbLocacao[],MATCH(tbAlugeis[[#This Row],[Veículo]],tbLocacao[Codigo locação],0),1),""))</f>
        <v/>
      </c>
    </row>
    <row r="200" spans="2:8" ht="30" customHeight="1" x14ac:dyDescent="0.25">
      <c r="B200" s="167"/>
      <c r="C200" s="79" t="str">
        <f>IF(tbAlugeis[[#This Row],[Veículo]]="","",IFERROR(INDEX(tbLocacao[],MATCH(tbAlugeis[[#This Row],[Veículo]],tbLocacao[Codigo locação],0),2),""))</f>
        <v/>
      </c>
      <c r="D200" s="79" t="str">
        <f>IF(tbAlugeis[[#This Row],[Veículo]]="","",IFERROR(INDEX(tbLocacao[],MATCH(tbAlugeis[[#This Row],[Veículo]],tbLocacao[Codigo locação],0),12),""))</f>
        <v/>
      </c>
      <c r="E200" s="80" t="str">
        <f>IF(tbAlugeis[[#This Row],[Veículo]]="","",IFERROR(INDEX(tbLocacao[],MATCH(tbAlugeis[[#This Row],[Veículo]],tbLocacao[Codigo locação],0),11),""))</f>
        <v/>
      </c>
      <c r="F200" s="163"/>
      <c r="G200" s="174"/>
      <c r="H200" s="79" t="str">
        <f>IF(tbAlugeis[[#This Row],[Veículo]]="","",IFERROR(INDEX(tbLocacao[],MATCH(tbAlugeis[[#This Row],[Veículo]],tbLocacao[Codigo locação],0),1),""))</f>
        <v/>
      </c>
    </row>
    <row r="201" spans="2:8" ht="30" customHeight="1" x14ac:dyDescent="0.25">
      <c r="B201" s="167"/>
      <c r="C201" s="79" t="str">
        <f>IF(tbAlugeis[[#This Row],[Veículo]]="","",IFERROR(INDEX(tbLocacao[],MATCH(tbAlugeis[[#This Row],[Veículo]],tbLocacao[Codigo locação],0),2),""))</f>
        <v/>
      </c>
      <c r="D201" s="79" t="str">
        <f>IF(tbAlugeis[[#This Row],[Veículo]]="","",IFERROR(INDEX(tbLocacao[],MATCH(tbAlugeis[[#This Row],[Veículo]],tbLocacao[Codigo locação],0),12),""))</f>
        <v/>
      </c>
      <c r="E201" s="80" t="str">
        <f>IF(tbAlugeis[[#This Row],[Veículo]]="","",IFERROR(INDEX(tbLocacao[],MATCH(tbAlugeis[[#This Row],[Veículo]],tbLocacao[Codigo locação],0),11),""))</f>
        <v/>
      </c>
      <c r="F201" s="163"/>
      <c r="G201" s="174"/>
      <c r="H201" s="79" t="str">
        <f>IF(tbAlugeis[[#This Row],[Veículo]]="","",IFERROR(INDEX(tbLocacao[],MATCH(tbAlugeis[[#This Row],[Veículo]],tbLocacao[Codigo locação],0),1),""))</f>
        <v/>
      </c>
    </row>
    <row r="202" spans="2:8" ht="30" customHeight="1" x14ac:dyDescent="0.25">
      <c r="B202" s="167"/>
      <c r="C202" s="79" t="str">
        <f>IF(tbAlugeis[[#This Row],[Veículo]]="","",IFERROR(INDEX(tbLocacao[],MATCH(tbAlugeis[[#This Row],[Veículo]],tbLocacao[Codigo locação],0),2),""))</f>
        <v/>
      </c>
      <c r="D202" s="79" t="str">
        <f>IF(tbAlugeis[[#This Row],[Veículo]]="","",IFERROR(INDEX(tbLocacao[],MATCH(tbAlugeis[[#This Row],[Veículo]],tbLocacao[Codigo locação],0),12),""))</f>
        <v/>
      </c>
      <c r="E202" s="80" t="str">
        <f>IF(tbAlugeis[[#This Row],[Veículo]]="","",IFERROR(INDEX(tbLocacao[],MATCH(tbAlugeis[[#This Row],[Veículo]],tbLocacao[Codigo locação],0),11),""))</f>
        <v/>
      </c>
      <c r="F202" s="163"/>
      <c r="G202" s="174"/>
      <c r="H202" s="79" t="str">
        <f>IF(tbAlugeis[[#This Row],[Veículo]]="","",IFERROR(INDEX(tbLocacao[],MATCH(tbAlugeis[[#This Row],[Veículo]],tbLocacao[Codigo locação],0),1),""))</f>
        <v/>
      </c>
    </row>
    <row r="203" spans="2:8" ht="30" customHeight="1" x14ac:dyDescent="0.25">
      <c r="B203" s="167"/>
      <c r="C203" s="79" t="str">
        <f>IF(tbAlugeis[[#This Row],[Veículo]]="","",IFERROR(INDEX(tbLocacao[],MATCH(tbAlugeis[[#This Row],[Veículo]],tbLocacao[Codigo locação],0),2),""))</f>
        <v/>
      </c>
      <c r="D203" s="79" t="str">
        <f>IF(tbAlugeis[[#This Row],[Veículo]]="","",IFERROR(INDEX(tbLocacao[],MATCH(tbAlugeis[[#This Row],[Veículo]],tbLocacao[Codigo locação],0),12),""))</f>
        <v/>
      </c>
      <c r="E203" s="80" t="str">
        <f>IF(tbAlugeis[[#This Row],[Veículo]]="","",IFERROR(INDEX(tbLocacao[],MATCH(tbAlugeis[[#This Row],[Veículo]],tbLocacao[Codigo locação],0),11),""))</f>
        <v/>
      </c>
      <c r="F203" s="163"/>
      <c r="G203" s="174"/>
      <c r="H203" s="79" t="str">
        <f>IF(tbAlugeis[[#This Row],[Veículo]]="","",IFERROR(INDEX(tbLocacao[],MATCH(tbAlugeis[[#This Row],[Veículo]],tbLocacao[Codigo locação],0),1),""))</f>
        <v/>
      </c>
    </row>
    <row r="204" spans="2:8" ht="30" customHeight="1" x14ac:dyDescent="0.25">
      <c r="B204" s="167"/>
      <c r="C204" s="79" t="str">
        <f>IF(tbAlugeis[[#This Row],[Veículo]]="","",IFERROR(INDEX(tbLocacao[],MATCH(tbAlugeis[[#This Row],[Veículo]],tbLocacao[Codigo locação],0),2),""))</f>
        <v/>
      </c>
      <c r="D204" s="79" t="str">
        <f>IF(tbAlugeis[[#This Row],[Veículo]]="","",IFERROR(INDEX(tbLocacao[],MATCH(tbAlugeis[[#This Row],[Veículo]],tbLocacao[Codigo locação],0),12),""))</f>
        <v/>
      </c>
      <c r="E204" s="80" t="str">
        <f>IF(tbAlugeis[[#This Row],[Veículo]]="","",IFERROR(INDEX(tbLocacao[],MATCH(tbAlugeis[[#This Row],[Veículo]],tbLocacao[Codigo locação],0),11),""))</f>
        <v/>
      </c>
      <c r="F204" s="163"/>
      <c r="G204" s="174"/>
      <c r="H204" s="79" t="str">
        <f>IF(tbAlugeis[[#This Row],[Veículo]]="","",IFERROR(INDEX(tbLocacao[],MATCH(tbAlugeis[[#This Row],[Veículo]],tbLocacao[Codigo locação],0),1),""))</f>
        <v/>
      </c>
    </row>
    <row r="205" spans="2:8" ht="30" customHeight="1" x14ac:dyDescent="0.25">
      <c r="B205" s="167"/>
      <c r="C205" s="79" t="str">
        <f>IF(tbAlugeis[[#This Row],[Veículo]]="","",IFERROR(INDEX(tbLocacao[],MATCH(tbAlugeis[[#This Row],[Veículo]],tbLocacao[Codigo locação],0),2),""))</f>
        <v/>
      </c>
      <c r="D205" s="79" t="str">
        <f>IF(tbAlugeis[[#This Row],[Veículo]]="","",IFERROR(INDEX(tbLocacao[],MATCH(tbAlugeis[[#This Row],[Veículo]],tbLocacao[Codigo locação],0),12),""))</f>
        <v/>
      </c>
      <c r="E205" s="80" t="str">
        <f>IF(tbAlugeis[[#This Row],[Veículo]]="","",IFERROR(INDEX(tbLocacao[],MATCH(tbAlugeis[[#This Row],[Veículo]],tbLocacao[Codigo locação],0),11),""))</f>
        <v/>
      </c>
      <c r="F205" s="163"/>
      <c r="G205" s="174"/>
      <c r="H205" s="79" t="str">
        <f>IF(tbAlugeis[[#This Row],[Veículo]]="","",IFERROR(INDEX(tbLocacao[],MATCH(tbAlugeis[[#This Row],[Veículo]],tbLocacao[Codigo locação],0),1),""))</f>
        <v/>
      </c>
    </row>
    <row r="206" spans="2:8" ht="30" customHeight="1" x14ac:dyDescent="0.25">
      <c r="B206" s="167"/>
      <c r="C206" s="79" t="str">
        <f>IF(tbAlugeis[[#This Row],[Veículo]]="","",IFERROR(INDEX(tbLocacao[],MATCH(tbAlugeis[[#This Row],[Veículo]],tbLocacao[Codigo locação],0),2),""))</f>
        <v/>
      </c>
      <c r="D206" s="79" t="str">
        <f>IF(tbAlugeis[[#This Row],[Veículo]]="","",IFERROR(INDEX(tbLocacao[],MATCH(tbAlugeis[[#This Row],[Veículo]],tbLocacao[Codigo locação],0),12),""))</f>
        <v/>
      </c>
      <c r="E206" s="80" t="str">
        <f>IF(tbAlugeis[[#This Row],[Veículo]]="","",IFERROR(INDEX(tbLocacao[],MATCH(tbAlugeis[[#This Row],[Veículo]],tbLocacao[Codigo locação],0),11),""))</f>
        <v/>
      </c>
      <c r="F206" s="163"/>
      <c r="G206" s="174"/>
      <c r="H206" s="79" t="str">
        <f>IF(tbAlugeis[[#This Row],[Veículo]]="","",IFERROR(INDEX(tbLocacao[],MATCH(tbAlugeis[[#This Row],[Veículo]],tbLocacao[Codigo locação],0),1),""))</f>
        <v/>
      </c>
    </row>
    <row r="207" spans="2:8" ht="30" customHeight="1" x14ac:dyDescent="0.25">
      <c r="B207" s="167"/>
      <c r="C207" s="79" t="str">
        <f>IF(tbAlugeis[[#This Row],[Veículo]]="","",IFERROR(INDEX(tbLocacao[],MATCH(tbAlugeis[[#This Row],[Veículo]],tbLocacao[Codigo locação],0),2),""))</f>
        <v/>
      </c>
      <c r="D207" s="79" t="str">
        <f>IF(tbAlugeis[[#This Row],[Veículo]]="","",IFERROR(INDEX(tbLocacao[],MATCH(tbAlugeis[[#This Row],[Veículo]],tbLocacao[Codigo locação],0),12),""))</f>
        <v/>
      </c>
      <c r="E207" s="80" t="str">
        <f>IF(tbAlugeis[[#This Row],[Veículo]]="","",IFERROR(INDEX(tbLocacao[],MATCH(tbAlugeis[[#This Row],[Veículo]],tbLocacao[Codigo locação],0),11),""))</f>
        <v/>
      </c>
      <c r="F207" s="163"/>
      <c r="G207" s="174"/>
      <c r="H207" s="79" t="str">
        <f>IF(tbAlugeis[[#This Row],[Veículo]]="","",IFERROR(INDEX(tbLocacao[],MATCH(tbAlugeis[[#This Row],[Veículo]],tbLocacao[Codigo locação],0),1),""))</f>
        <v/>
      </c>
    </row>
    <row r="208" spans="2:8" ht="30" customHeight="1" x14ac:dyDescent="0.25">
      <c r="B208" s="167"/>
      <c r="C208" s="79" t="str">
        <f>IF(tbAlugeis[[#This Row],[Veículo]]="","",IFERROR(INDEX(tbLocacao[],MATCH(tbAlugeis[[#This Row],[Veículo]],tbLocacao[Codigo locação],0),2),""))</f>
        <v/>
      </c>
      <c r="D208" s="79" t="str">
        <f>IF(tbAlugeis[[#This Row],[Veículo]]="","",IFERROR(INDEX(tbLocacao[],MATCH(tbAlugeis[[#This Row],[Veículo]],tbLocacao[Codigo locação],0),12),""))</f>
        <v/>
      </c>
      <c r="E208" s="80" t="str">
        <f>IF(tbAlugeis[[#This Row],[Veículo]]="","",IFERROR(INDEX(tbLocacao[],MATCH(tbAlugeis[[#This Row],[Veículo]],tbLocacao[Codigo locação],0),11),""))</f>
        <v/>
      </c>
      <c r="F208" s="163"/>
      <c r="G208" s="174"/>
      <c r="H208" s="79" t="str">
        <f>IF(tbAlugeis[[#This Row],[Veículo]]="","",IFERROR(INDEX(tbLocacao[],MATCH(tbAlugeis[[#This Row],[Veículo]],tbLocacao[Codigo locação],0),1),""))</f>
        <v/>
      </c>
    </row>
    <row r="209" spans="2:8" ht="30" customHeight="1" x14ac:dyDescent="0.25">
      <c r="B209" s="167"/>
      <c r="C209" s="79" t="str">
        <f>IF(tbAlugeis[[#This Row],[Veículo]]="","",IFERROR(INDEX(tbLocacao[],MATCH(tbAlugeis[[#This Row],[Veículo]],tbLocacao[Codigo locação],0),2),""))</f>
        <v/>
      </c>
      <c r="D209" s="79" t="str">
        <f>IF(tbAlugeis[[#This Row],[Veículo]]="","",IFERROR(INDEX(tbLocacao[],MATCH(tbAlugeis[[#This Row],[Veículo]],tbLocacao[Codigo locação],0),12),""))</f>
        <v/>
      </c>
      <c r="E209" s="80" t="str">
        <f>IF(tbAlugeis[[#This Row],[Veículo]]="","",IFERROR(INDEX(tbLocacao[],MATCH(tbAlugeis[[#This Row],[Veículo]],tbLocacao[Codigo locação],0),11),""))</f>
        <v/>
      </c>
      <c r="F209" s="163"/>
      <c r="G209" s="174"/>
      <c r="H209" s="79" t="str">
        <f>IF(tbAlugeis[[#This Row],[Veículo]]="","",IFERROR(INDEX(tbLocacao[],MATCH(tbAlugeis[[#This Row],[Veículo]],tbLocacao[Codigo locação],0),1),""))</f>
        <v/>
      </c>
    </row>
    <row r="210" spans="2:8" ht="30" customHeight="1" x14ac:dyDescent="0.25">
      <c r="B210" s="167"/>
      <c r="C210" s="79" t="str">
        <f>IF(tbAlugeis[[#This Row],[Veículo]]="","",IFERROR(INDEX(tbLocacao[],MATCH(tbAlugeis[[#This Row],[Veículo]],tbLocacao[Codigo locação],0),2),""))</f>
        <v/>
      </c>
      <c r="D210" s="79" t="str">
        <f>IF(tbAlugeis[[#This Row],[Veículo]]="","",IFERROR(INDEX(tbLocacao[],MATCH(tbAlugeis[[#This Row],[Veículo]],tbLocacao[Codigo locação],0),12),""))</f>
        <v/>
      </c>
      <c r="E210" s="80" t="str">
        <f>IF(tbAlugeis[[#This Row],[Veículo]]="","",IFERROR(INDEX(tbLocacao[],MATCH(tbAlugeis[[#This Row],[Veículo]],tbLocacao[Codigo locação],0),11),""))</f>
        <v/>
      </c>
      <c r="F210" s="163"/>
      <c r="G210" s="174"/>
      <c r="H210" s="79" t="str">
        <f>IF(tbAlugeis[[#This Row],[Veículo]]="","",IFERROR(INDEX(tbLocacao[],MATCH(tbAlugeis[[#This Row],[Veículo]],tbLocacao[Codigo locação],0),1),""))</f>
        <v/>
      </c>
    </row>
    <row r="211" spans="2:8" ht="30" customHeight="1" x14ac:dyDescent="0.25">
      <c r="B211" s="167"/>
      <c r="C211" s="79" t="str">
        <f>IF(tbAlugeis[[#This Row],[Veículo]]="","",IFERROR(INDEX(tbLocacao[],MATCH(tbAlugeis[[#This Row],[Veículo]],tbLocacao[Codigo locação],0),2),""))</f>
        <v/>
      </c>
      <c r="D211" s="79" t="str">
        <f>IF(tbAlugeis[[#This Row],[Veículo]]="","",IFERROR(INDEX(tbLocacao[],MATCH(tbAlugeis[[#This Row],[Veículo]],tbLocacao[Codigo locação],0),12),""))</f>
        <v/>
      </c>
      <c r="E211" s="80" t="str">
        <f>IF(tbAlugeis[[#This Row],[Veículo]]="","",IFERROR(INDEX(tbLocacao[],MATCH(tbAlugeis[[#This Row],[Veículo]],tbLocacao[Codigo locação],0),11),""))</f>
        <v/>
      </c>
      <c r="F211" s="163"/>
      <c r="G211" s="174"/>
      <c r="H211" s="79" t="str">
        <f>IF(tbAlugeis[[#This Row],[Veículo]]="","",IFERROR(INDEX(tbLocacao[],MATCH(tbAlugeis[[#This Row],[Veículo]],tbLocacao[Codigo locação],0),1),""))</f>
        <v/>
      </c>
    </row>
    <row r="212" spans="2:8" ht="30" customHeight="1" x14ac:dyDescent="0.25">
      <c r="B212" s="167"/>
      <c r="C212" s="79" t="str">
        <f>IF(tbAlugeis[[#This Row],[Veículo]]="","",IFERROR(INDEX(tbLocacao[],MATCH(tbAlugeis[[#This Row],[Veículo]],tbLocacao[Codigo locação],0),2),""))</f>
        <v/>
      </c>
      <c r="D212" s="79" t="str">
        <f>IF(tbAlugeis[[#This Row],[Veículo]]="","",IFERROR(INDEX(tbLocacao[],MATCH(tbAlugeis[[#This Row],[Veículo]],tbLocacao[Codigo locação],0),12),""))</f>
        <v/>
      </c>
      <c r="E212" s="80" t="str">
        <f>IF(tbAlugeis[[#This Row],[Veículo]]="","",IFERROR(INDEX(tbLocacao[],MATCH(tbAlugeis[[#This Row],[Veículo]],tbLocacao[Codigo locação],0),11),""))</f>
        <v/>
      </c>
      <c r="F212" s="163"/>
      <c r="G212" s="174"/>
      <c r="H212" s="79" t="str">
        <f>IF(tbAlugeis[[#This Row],[Veículo]]="","",IFERROR(INDEX(tbLocacao[],MATCH(tbAlugeis[[#This Row],[Veículo]],tbLocacao[Codigo locação],0),1),""))</f>
        <v/>
      </c>
    </row>
    <row r="213" spans="2:8" ht="30" customHeight="1" x14ac:dyDescent="0.25">
      <c r="B213" s="167"/>
      <c r="C213" s="79" t="str">
        <f>IF(tbAlugeis[[#This Row],[Veículo]]="","",IFERROR(INDEX(tbLocacao[],MATCH(tbAlugeis[[#This Row],[Veículo]],tbLocacao[Codigo locação],0),2),""))</f>
        <v/>
      </c>
      <c r="D213" s="79" t="str">
        <f>IF(tbAlugeis[[#This Row],[Veículo]]="","",IFERROR(INDEX(tbLocacao[],MATCH(tbAlugeis[[#This Row],[Veículo]],tbLocacao[Codigo locação],0),12),""))</f>
        <v/>
      </c>
      <c r="E213" s="80" t="str">
        <f>IF(tbAlugeis[[#This Row],[Veículo]]="","",IFERROR(INDEX(tbLocacao[],MATCH(tbAlugeis[[#This Row],[Veículo]],tbLocacao[Codigo locação],0),11),""))</f>
        <v/>
      </c>
      <c r="F213" s="163"/>
      <c r="G213" s="174"/>
      <c r="H213" s="79" t="str">
        <f>IF(tbAlugeis[[#This Row],[Veículo]]="","",IFERROR(INDEX(tbLocacao[],MATCH(tbAlugeis[[#This Row],[Veículo]],tbLocacao[Codigo locação],0),1),""))</f>
        <v/>
      </c>
    </row>
    <row r="214" spans="2:8" ht="30" customHeight="1" x14ac:dyDescent="0.25">
      <c r="B214" s="167"/>
      <c r="C214" s="79" t="str">
        <f>IF(tbAlugeis[[#This Row],[Veículo]]="","",IFERROR(INDEX(tbLocacao[],MATCH(tbAlugeis[[#This Row],[Veículo]],tbLocacao[Codigo locação],0),2),""))</f>
        <v/>
      </c>
      <c r="D214" s="79" t="str">
        <f>IF(tbAlugeis[[#This Row],[Veículo]]="","",IFERROR(INDEX(tbLocacao[],MATCH(tbAlugeis[[#This Row],[Veículo]],tbLocacao[Codigo locação],0),12),""))</f>
        <v/>
      </c>
      <c r="E214" s="80" t="str">
        <f>IF(tbAlugeis[[#This Row],[Veículo]]="","",IFERROR(INDEX(tbLocacao[],MATCH(tbAlugeis[[#This Row],[Veículo]],tbLocacao[Codigo locação],0),11),""))</f>
        <v/>
      </c>
      <c r="F214" s="163"/>
      <c r="G214" s="174"/>
      <c r="H214" s="79" t="str">
        <f>IF(tbAlugeis[[#This Row],[Veículo]]="","",IFERROR(INDEX(tbLocacao[],MATCH(tbAlugeis[[#This Row],[Veículo]],tbLocacao[Codigo locação],0),1),""))</f>
        <v/>
      </c>
    </row>
    <row r="215" spans="2:8" ht="30" customHeight="1" x14ac:dyDescent="0.25">
      <c r="B215" s="167"/>
      <c r="C215" s="79" t="str">
        <f>IF(tbAlugeis[[#This Row],[Veículo]]="","",IFERROR(INDEX(tbLocacao[],MATCH(tbAlugeis[[#This Row],[Veículo]],tbLocacao[Codigo locação],0),2),""))</f>
        <v/>
      </c>
      <c r="D215" s="79" t="str">
        <f>IF(tbAlugeis[[#This Row],[Veículo]]="","",IFERROR(INDEX(tbLocacao[],MATCH(tbAlugeis[[#This Row],[Veículo]],tbLocacao[Codigo locação],0),12),""))</f>
        <v/>
      </c>
      <c r="E215" s="80" t="str">
        <f>IF(tbAlugeis[[#This Row],[Veículo]]="","",IFERROR(INDEX(tbLocacao[],MATCH(tbAlugeis[[#This Row],[Veículo]],tbLocacao[Codigo locação],0),11),""))</f>
        <v/>
      </c>
      <c r="F215" s="163"/>
      <c r="G215" s="174"/>
      <c r="H215" s="79" t="str">
        <f>IF(tbAlugeis[[#This Row],[Veículo]]="","",IFERROR(INDEX(tbLocacao[],MATCH(tbAlugeis[[#This Row],[Veículo]],tbLocacao[Codigo locação],0),1),""))</f>
        <v/>
      </c>
    </row>
    <row r="216" spans="2:8" ht="30" customHeight="1" x14ac:dyDescent="0.25">
      <c r="B216" s="167"/>
      <c r="C216" s="79" t="str">
        <f>IF(tbAlugeis[[#This Row],[Veículo]]="","",IFERROR(INDEX(tbLocacao[],MATCH(tbAlugeis[[#This Row],[Veículo]],tbLocacao[Codigo locação],0),2),""))</f>
        <v/>
      </c>
      <c r="D216" s="79" t="str">
        <f>IF(tbAlugeis[[#This Row],[Veículo]]="","",IFERROR(INDEX(tbLocacao[],MATCH(tbAlugeis[[#This Row],[Veículo]],tbLocacao[Codigo locação],0),12),""))</f>
        <v/>
      </c>
      <c r="E216" s="80" t="str">
        <f>IF(tbAlugeis[[#This Row],[Veículo]]="","",IFERROR(INDEX(tbLocacao[],MATCH(tbAlugeis[[#This Row],[Veículo]],tbLocacao[Codigo locação],0),11),""))</f>
        <v/>
      </c>
      <c r="F216" s="163"/>
      <c r="G216" s="174"/>
      <c r="H216" s="79" t="str">
        <f>IF(tbAlugeis[[#This Row],[Veículo]]="","",IFERROR(INDEX(tbLocacao[],MATCH(tbAlugeis[[#This Row],[Veículo]],tbLocacao[Codigo locação],0),1),""))</f>
        <v/>
      </c>
    </row>
    <row r="217" spans="2:8" ht="30" customHeight="1" x14ac:dyDescent="0.25">
      <c r="B217" s="167"/>
      <c r="C217" s="79" t="str">
        <f>IF(tbAlugeis[[#This Row],[Veículo]]="","",IFERROR(INDEX(tbLocacao[],MATCH(tbAlugeis[[#This Row],[Veículo]],tbLocacao[Codigo locação],0),2),""))</f>
        <v/>
      </c>
      <c r="D217" s="79" t="str">
        <f>IF(tbAlugeis[[#This Row],[Veículo]]="","",IFERROR(INDEX(tbLocacao[],MATCH(tbAlugeis[[#This Row],[Veículo]],tbLocacao[Codigo locação],0),12),""))</f>
        <v/>
      </c>
      <c r="E217" s="80" t="str">
        <f>IF(tbAlugeis[[#This Row],[Veículo]]="","",IFERROR(INDEX(tbLocacao[],MATCH(tbAlugeis[[#This Row],[Veículo]],tbLocacao[Codigo locação],0),11),""))</f>
        <v/>
      </c>
      <c r="F217" s="163"/>
      <c r="G217" s="174"/>
      <c r="H217" s="79" t="str">
        <f>IF(tbAlugeis[[#This Row],[Veículo]]="","",IFERROR(INDEX(tbLocacao[],MATCH(tbAlugeis[[#This Row],[Veículo]],tbLocacao[Codigo locação],0),1),""))</f>
        <v/>
      </c>
    </row>
    <row r="218" spans="2:8" ht="30" customHeight="1" x14ac:dyDescent="0.25">
      <c r="B218" s="167"/>
      <c r="C218" s="79" t="str">
        <f>IF(tbAlugeis[[#This Row],[Veículo]]="","",IFERROR(INDEX(tbLocacao[],MATCH(tbAlugeis[[#This Row],[Veículo]],tbLocacao[Codigo locação],0),2),""))</f>
        <v/>
      </c>
      <c r="D218" s="79" t="str">
        <f>IF(tbAlugeis[[#This Row],[Veículo]]="","",IFERROR(INDEX(tbLocacao[],MATCH(tbAlugeis[[#This Row],[Veículo]],tbLocacao[Codigo locação],0),12),""))</f>
        <v/>
      </c>
      <c r="E218" s="80" t="str">
        <f>IF(tbAlugeis[[#This Row],[Veículo]]="","",IFERROR(INDEX(tbLocacao[],MATCH(tbAlugeis[[#This Row],[Veículo]],tbLocacao[Codigo locação],0),11),""))</f>
        <v/>
      </c>
      <c r="F218" s="163"/>
      <c r="G218" s="174"/>
      <c r="H218" s="79" t="str">
        <f>IF(tbAlugeis[[#This Row],[Veículo]]="","",IFERROR(INDEX(tbLocacao[],MATCH(tbAlugeis[[#This Row],[Veículo]],tbLocacao[Codigo locação],0),1),""))</f>
        <v/>
      </c>
    </row>
    <row r="219" spans="2:8" ht="30" customHeight="1" x14ac:dyDescent="0.25">
      <c r="B219" s="167"/>
      <c r="C219" s="79" t="str">
        <f>IF(tbAlugeis[[#This Row],[Veículo]]="","",IFERROR(INDEX(tbLocacao[],MATCH(tbAlugeis[[#This Row],[Veículo]],tbLocacao[Codigo locação],0),2),""))</f>
        <v/>
      </c>
      <c r="D219" s="79" t="str">
        <f>IF(tbAlugeis[[#This Row],[Veículo]]="","",IFERROR(INDEX(tbLocacao[],MATCH(tbAlugeis[[#This Row],[Veículo]],tbLocacao[Codigo locação],0),12),""))</f>
        <v/>
      </c>
      <c r="E219" s="80" t="str">
        <f>IF(tbAlugeis[[#This Row],[Veículo]]="","",IFERROR(INDEX(tbLocacao[],MATCH(tbAlugeis[[#This Row],[Veículo]],tbLocacao[Codigo locação],0),11),""))</f>
        <v/>
      </c>
      <c r="F219" s="163"/>
      <c r="G219" s="174"/>
      <c r="H219" s="79" t="str">
        <f>IF(tbAlugeis[[#This Row],[Veículo]]="","",IFERROR(INDEX(tbLocacao[],MATCH(tbAlugeis[[#This Row],[Veículo]],tbLocacao[Codigo locação],0),1),""))</f>
        <v/>
      </c>
    </row>
    <row r="220" spans="2:8" ht="30" customHeight="1" x14ac:dyDescent="0.25">
      <c r="B220" s="167"/>
      <c r="C220" s="79" t="str">
        <f>IF(tbAlugeis[[#This Row],[Veículo]]="","",IFERROR(INDEX(tbLocacao[],MATCH(tbAlugeis[[#This Row],[Veículo]],tbLocacao[Codigo locação],0),2),""))</f>
        <v/>
      </c>
      <c r="D220" s="79" t="str">
        <f>IF(tbAlugeis[[#This Row],[Veículo]]="","",IFERROR(INDEX(tbLocacao[],MATCH(tbAlugeis[[#This Row],[Veículo]],tbLocacao[Codigo locação],0),12),""))</f>
        <v/>
      </c>
      <c r="E220" s="80" t="str">
        <f>IF(tbAlugeis[[#This Row],[Veículo]]="","",IFERROR(INDEX(tbLocacao[],MATCH(tbAlugeis[[#This Row],[Veículo]],tbLocacao[Codigo locação],0),11),""))</f>
        <v/>
      </c>
      <c r="F220" s="163"/>
      <c r="G220" s="174"/>
      <c r="H220" s="79" t="str">
        <f>IF(tbAlugeis[[#This Row],[Veículo]]="","",IFERROR(INDEX(tbLocacao[],MATCH(tbAlugeis[[#This Row],[Veículo]],tbLocacao[Codigo locação],0),1),""))</f>
        <v/>
      </c>
    </row>
    <row r="221" spans="2:8" ht="30" customHeight="1" x14ac:dyDescent="0.25">
      <c r="B221" s="167"/>
      <c r="C221" s="79" t="str">
        <f>IF(tbAlugeis[[#This Row],[Veículo]]="","",IFERROR(INDEX(tbLocacao[],MATCH(tbAlugeis[[#This Row],[Veículo]],tbLocacao[Codigo locação],0),2),""))</f>
        <v/>
      </c>
      <c r="D221" s="79" t="str">
        <f>IF(tbAlugeis[[#This Row],[Veículo]]="","",IFERROR(INDEX(tbLocacao[],MATCH(tbAlugeis[[#This Row],[Veículo]],tbLocacao[Codigo locação],0),12),""))</f>
        <v/>
      </c>
      <c r="E221" s="80" t="str">
        <f>IF(tbAlugeis[[#This Row],[Veículo]]="","",IFERROR(INDEX(tbLocacao[],MATCH(tbAlugeis[[#This Row],[Veículo]],tbLocacao[Codigo locação],0),11),""))</f>
        <v/>
      </c>
      <c r="F221" s="163"/>
      <c r="G221" s="174"/>
      <c r="H221" s="79" t="str">
        <f>IF(tbAlugeis[[#This Row],[Veículo]]="","",IFERROR(INDEX(tbLocacao[],MATCH(tbAlugeis[[#This Row],[Veículo]],tbLocacao[Codigo locação],0),1),""))</f>
        <v/>
      </c>
    </row>
    <row r="222" spans="2:8" ht="30" customHeight="1" x14ac:dyDescent="0.25">
      <c r="B222" s="167"/>
      <c r="C222" s="79" t="str">
        <f>IF(tbAlugeis[[#This Row],[Veículo]]="","",IFERROR(INDEX(tbLocacao[],MATCH(tbAlugeis[[#This Row],[Veículo]],tbLocacao[Codigo locação],0),2),""))</f>
        <v/>
      </c>
      <c r="D222" s="79" t="str">
        <f>IF(tbAlugeis[[#This Row],[Veículo]]="","",IFERROR(INDEX(tbLocacao[],MATCH(tbAlugeis[[#This Row],[Veículo]],tbLocacao[Codigo locação],0),12),""))</f>
        <v/>
      </c>
      <c r="E222" s="80" t="str">
        <f>IF(tbAlugeis[[#This Row],[Veículo]]="","",IFERROR(INDEX(tbLocacao[],MATCH(tbAlugeis[[#This Row],[Veículo]],tbLocacao[Codigo locação],0),11),""))</f>
        <v/>
      </c>
      <c r="F222" s="163"/>
      <c r="G222" s="174"/>
      <c r="H222" s="79" t="str">
        <f>IF(tbAlugeis[[#This Row],[Veículo]]="","",IFERROR(INDEX(tbLocacao[],MATCH(tbAlugeis[[#This Row],[Veículo]],tbLocacao[Codigo locação],0),1),""))</f>
        <v/>
      </c>
    </row>
    <row r="223" spans="2:8" ht="30" customHeight="1" x14ac:dyDescent="0.25">
      <c r="B223" s="167"/>
      <c r="C223" s="79" t="str">
        <f>IF(tbAlugeis[[#This Row],[Veículo]]="","",IFERROR(INDEX(tbLocacao[],MATCH(tbAlugeis[[#This Row],[Veículo]],tbLocacao[Codigo locação],0),2),""))</f>
        <v/>
      </c>
      <c r="D223" s="79" t="str">
        <f>IF(tbAlugeis[[#This Row],[Veículo]]="","",IFERROR(INDEX(tbLocacao[],MATCH(tbAlugeis[[#This Row],[Veículo]],tbLocacao[Codigo locação],0),12),""))</f>
        <v/>
      </c>
      <c r="E223" s="80" t="str">
        <f>IF(tbAlugeis[[#This Row],[Veículo]]="","",IFERROR(INDEX(tbLocacao[],MATCH(tbAlugeis[[#This Row],[Veículo]],tbLocacao[Codigo locação],0),11),""))</f>
        <v/>
      </c>
      <c r="F223" s="163"/>
      <c r="G223" s="174"/>
      <c r="H223" s="79" t="str">
        <f>IF(tbAlugeis[[#This Row],[Veículo]]="","",IFERROR(INDEX(tbLocacao[],MATCH(tbAlugeis[[#This Row],[Veículo]],tbLocacao[Codigo locação],0),1),""))</f>
        <v/>
      </c>
    </row>
    <row r="224" spans="2:8" ht="30" customHeight="1" x14ac:dyDescent="0.25">
      <c r="B224" s="167"/>
      <c r="C224" s="79" t="str">
        <f>IF(tbAlugeis[[#This Row],[Veículo]]="","",IFERROR(INDEX(tbLocacao[],MATCH(tbAlugeis[[#This Row],[Veículo]],tbLocacao[Codigo locação],0),2),""))</f>
        <v/>
      </c>
      <c r="D224" s="79" t="str">
        <f>IF(tbAlugeis[[#This Row],[Veículo]]="","",IFERROR(INDEX(tbLocacao[],MATCH(tbAlugeis[[#This Row],[Veículo]],tbLocacao[Codigo locação],0),12),""))</f>
        <v/>
      </c>
      <c r="E224" s="80" t="str">
        <f>IF(tbAlugeis[[#This Row],[Veículo]]="","",IFERROR(INDEX(tbLocacao[],MATCH(tbAlugeis[[#This Row],[Veículo]],tbLocacao[Codigo locação],0),11),""))</f>
        <v/>
      </c>
      <c r="F224" s="163"/>
      <c r="G224" s="174"/>
      <c r="H224" s="79" t="str">
        <f>IF(tbAlugeis[[#This Row],[Veículo]]="","",IFERROR(INDEX(tbLocacao[],MATCH(tbAlugeis[[#This Row],[Veículo]],tbLocacao[Codigo locação],0),1),""))</f>
        <v/>
      </c>
    </row>
    <row r="225" spans="2:8" ht="30" customHeight="1" x14ac:dyDescent="0.25">
      <c r="B225" s="167"/>
      <c r="C225" s="79" t="str">
        <f>IF(tbAlugeis[[#This Row],[Veículo]]="","",IFERROR(INDEX(tbLocacao[],MATCH(tbAlugeis[[#This Row],[Veículo]],tbLocacao[Codigo locação],0),2),""))</f>
        <v/>
      </c>
      <c r="D225" s="79" t="str">
        <f>IF(tbAlugeis[[#This Row],[Veículo]]="","",IFERROR(INDEX(tbLocacao[],MATCH(tbAlugeis[[#This Row],[Veículo]],tbLocacao[Codigo locação],0),12),""))</f>
        <v/>
      </c>
      <c r="E225" s="80" t="str">
        <f>IF(tbAlugeis[[#This Row],[Veículo]]="","",IFERROR(INDEX(tbLocacao[],MATCH(tbAlugeis[[#This Row],[Veículo]],tbLocacao[Codigo locação],0),11),""))</f>
        <v/>
      </c>
      <c r="F225" s="163"/>
      <c r="G225" s="174"/>
      <c r="H225" s="79" t="str">
        <f>IF(tbAlugeis[[#This Row],[Veículo]]="","",IFERROR(INDEX(tbLocacao[],MATCH(tbAlugeis[[#This Row],[Veículo]],tbLocacao[Codigo locação],0),1),""))</f>
        <v/>
      </c>
    </row>
    <row r="226" spans="2:8" ht="30" customHeight="1" x14ac:dyDescent="0.25">
      <c r="B226" s="167"/>
      <c r="C226" s="79" t="str">
        <f>IF(tbAlugeis[[#This Row],[Veículo]]="","",IFERROR(INDEX(tbLocacao[],MATCH(tbAlugeis[[#This Row],[Veículo]],tbLocacao[Codigo locação],0),2),""))</f>
        <v/>
      </c>
      <c r="D226" s="79" t="str">
        <f>IF(tbAlugeis[[#This Row],[Veículo]]="","",IFERROR(INDEX(tbLocacao[],MATCH(tbAlugeis[[#This Row],[Veículo]],tbLocacao[Codigo locação],0),12),""))</f>
        <v/>
      </c>
      <c r="E226" s="80" t="str">
        <f>IF(tbAlugeis[[#This Row],[Veículo]]="","",IFERROR(INDEX(tbLocacao[],MATCH(tbAlugeis[[#This Row],[Veículo]],tbLocacao[Codigo locação],0),11),""))</f>
        <v/>
      </c>
      <c r="F226" s="163"/>
      <c r="G226" s="174"/>
      <c r="H226" s="79" t="str">
        <f>IF(tbAlugeis[[#This Row],[Veículo]]="","",IFERROR(INDEX(tbLocacao[],MATCH(tbAlugeis[[#This Row],[Veículo]],tbLocacao[Codigo locação],0),1),""))</f>
        <v/>
      </c>
    </row>
    <row r="227" spans="2:8" ht="30" customHeight="1" x14ac:dyDescent="0.25">
      <c r="B227" s="167"/>
      <c r="C227" s="79" t="str">
        <f>IF(tbAlugeis[[#This Row],[Veículo]]="","",IFERROR(INDEX(tbLocacao[],MATCH(tbAlugeis[[#This Row],[Veículo]],tbLocacao[Codigo locação],0),2),""))</f>
        <v/>
      </c>
      <c r="D227" s="79" t="str">
        <f>IF(tbAlugeis[[#This Row],[Veículo]]="","",IFERROR(INDEX(tbLocacao[],MATCH(tbAlugeis[[#This Row],[Veículo]],tbLocacao[Codigo locação],0),12),""))</f>
        <v/>
      </c>
      <c r="E227" s="80" t="str">
        <f>IF(tbAlugeis[[#This Row],[Veículo]]="","",IFERROR(INDEX(tbLocacao[],MATCH(tbAlugeis[[#This Row],[Veículo]],tbLocacao[Codigo locação],0),11),""))</f>
        <v/>
      </c>
      <c r="F227" s="163"/>
      <c r="G227" s="174"/>
      <c r="H227" s="79" t="str">
        <f>IF(tbAlugeis[[#This Row],[Veículo]]="","",IFERROR(INDEX(tbLocacao[],MATCH(tbAlugeis[[#This Row],[Veículo]],tbLocacao[Codigo locação],0),1),""))</f>
        <v/>
      </c>
    </row>
    <row r="228" spans="2:8" ht="30" customHeight="1" x14ac:dyDescent="0.25">
      <c r="B228" s="167"/>
      <c r="C228" s="79" t="str">
        <f>IF(tbAlugeis[[#This Row],[Veículo]]="","",IFERROR(INDEX(tbLocacao[],MATCH(tbAlugeis[[#This Row],[Veículo]],tbLocacao[Codigo locação],0),2),""))</f>
        <v/>
      </c>
      <c r="D228" s="79" t="str">
        <f>IF(tbAlugeis[[#This Row],[Veículo]]="","",IFERROR(INDEX(tbLocacao[],MATCH(tbAlugeis[[#This Row],[Veículo]],tbLocacao[Codigo locação],0),12),""))</f>
        <v/>
      </c>
      <c r="E228" s="80" t="str">
        <f>IF(tbAlugeis[[#This Row],[Veículo]]="","",IFERROR(INDEX(tbLocacao[],MATCH(tbAlugeis[[#This Row],[Veículo]],tbLocacao[Codigo locação],0),11),""))</f>
        <v/>
      </c>
      <c r="F228" s="163"/>
      <c r="G228" s="174"/>
      <c r="H228" s="79" t="str">
        <f>IF(tbAlugeis[[#This Row],[Veículo]]="","",IFERROR(INDEX(tbLocacao[],MATCH(tbAlugeis[[#This Row],[Veículo]],tbLocacao[Codigo locação],0),1),""))</f>
        <v/>
      </c>
    </row>
    <row r="229" spans="2:8" ht="30" customHeight="1" x14ac:dyDescent="0.25">
      <c r="B229" s="167"/>
      <c r="C229" s="79" t="str">
        <f>IF(tbAlugeis[[#This Row],[Veículo]]="","",IFERROR(INDEX(tbLocacao[],MATCH(tbAlugeis[[#This Row],[Veículo]],tbLocacao[Codigo locação],0),2),""))</f>
        <v/>
      </c>
      <c r="D229" s="79" t="str">
        <f>IF(tbAlugeis[[#This Row],[Veículo]]="","",IFERROR(INDEX(tbLocacao[],MATCH(tbAlugeis[[#This Row],[Veículo]],tbLocacao[Codigo locação],0),12),""))</f>
        <v/>
      </c>
      <c r="E229" s="80" t="str">
        <f>IF(tbAlugeis[[#This Row],[Veículo]]="","",IFERROR(INDEX(tbLocacao[],MATCH(tbAlugeis[[#This Row],[Veículo]],tbLocacao[Codigo locação],0),11),""))</f>
        <v/>
      </c>
      <c r="F229" s="163"/>
      <c r="G229" s="174"/>
      <c r="H229" s="79" t="str">
        <f>IF(tbAlugeis[[#This Row],[Veículo]]="","",IFERROR(INDEX(tbLocacao[],MATCH(tbAlugeis[[#This Row],[Veículo]],tbLocacao[Codigo locação],0),1),""))</f>
        <v/>
      </c>
    </row>
    <row r="230" spans="2:8" ht="30" customHeight="1" x14ac:dyDescent="0.25">
      <c r="B230" s="167"/>
      <c r="C230" s="79" t="str">
        <f>IF(tbAlugeis[[#This Row],[Veículo]]="","",IFERROR(INDEX(tbLocacao[],MATCH(tbAlugeis[[#This Row],[Veículo]],tbLocacao[Codigo locação],0),2),""))</f>
        <v/>
      </c>
      <c r="D230" s="79" t="str">
        <f>IF(tbAlugeis[[#This Row],[Veículo]]="","",IFERROR(INDEX(tbLocacao[],MATCH(tbAlugeis[[#This Row],[Veículo]],tbLocacao[Codigo locação],0),12),""))</f>
        <v/>
      </c>
      <c r="E230" s="80" t="str">
        <f>IF(tbAlugeis[[#This Row],[Veículo]]="","",IFERROR(INDEX(tbLocacao[],MATCH(tbAlugeis[[#This Row],[Veículo]],tbLocacao[Codigo locação],0),11),""))</f>
        <v/>
      </c>
      <c r="F230" s="163"/>
      <c r="G230" s="174"/>
      <c r="H230" s="79" t="str">
        <f>IF(tbAlugeis[[#This Row],[Veículo]]="","",IFERROR(INDEX(tbLocacao[],MATCH(tbAlugeis[[#This Row],[Veículo]],tbLocacao[Codigo locação],0),1),""))</f>
        <v/>
      </c>
    </row>
    <row r="231" spans="2:8" ht="30" customHeight="1" x14ac:dyDescent="0.25">
      <c r="B231" s="167"/>
      <c r="C231" s="79" t="str">
        <f>IF(tbAlugeis[[#This Row],[Veículo]]="","",IFERROR(INDEX(tbLocacao[],MATCH(tbAlugeis[[#This Row],[Veículo]],tbLocacao[Codigo locação],0),2),""))</f>
        <v/>
      </c>
      <c r="D231" s="79" t="str">
        <f>IF(tbAlugeis[[#This Row],[Veículo]]="","",IFERROR(INDEX(tbLocacao[],MATCH(tbAlugeis[[#This Row],[Veículo]],tbLocacao[Codigo locação],0),12),""))</f>
        <v/>
      </c>
      <c r="E231" s="80" t="str">
        <f>IF(tbAlugeis[[#This Row],[Veículo]]="","",IFERROR(INDEX(tbLocacao[],MATCH(tbAlugeis[[#This Row],[Veículo]],tbLocacao[Codigo locação],0),11),""))</f>
        <v/>
      </c>
      <c r="F231" s="163"/>
      <c r="G231" s="174"/>
      <c r="H231" s="79" t="str">
        <f>IF(tbAlugeis[[#This Row],[Veículo]]="","",IFERROR(INDEX(tbLocacao[],MATCH(tbAlugeis[[#This Row],[Veículo]],tbLocacao[Codigo locação],0),1),""))</f>
        <v/>
      </c>
    </row>
    <row r="232" spans="2:8" ht="30" customHeight="1" x14ac:dyDescent="0.25">
      <c r="B232" s="167"/>
      <c r="C232" s="79" t="str">
        <f>IF(tbAlugeis[[#This Row],[Veículo]]="","",IFERROR(INDEX(tbLocacao[],MATCH(tbAlugeis[[#This Row],[Veículo]],tbLocacao[Codigo locação],0),2),""))</f>
        <v/>
      </c>
      <c r="D232" s="79" t="str">
        <f>IF(tbAlugeis[[#This Row],[Veículo]]="","",IFERROR(INDEX(tbLocacao[],MATCH(tbAlugeis[[#This Row],[Veículo]],tbLocacao[Codigo locação],0),12),""))</f>
        <v/>
      </c>
      <c r="E232" s="80" t="str">
        <f>IF(tbAlugeis[[#This Row],[Veículo]]="","",IFERROR(INDEX(tbLocacao[],MATCH(tbAlugeis[[#This Row],[Veículo]],tbLocacao[Codigo locação],0),11),""))</f>
        <v/>
      </c>
      <c r="F232" s="163"/>
      <c r="G232" s="174"/>
      <c r="H232" s="79" t="str">
        <f>IF(tbAlugeis[[#This Row],[Veículo]]="","",IFERROR(INDEX(tbLocacao[],MATCH(tbAlugeis[[#This Row],[Veículo]],tbLocacao[Codigo locação],0),1),""))</f>
        <v/>
      </c>
    </row>
    <row r="233" spans="2:8" ht="30" customHeight="1" x14ac:dyDescent="0.25">
      <c r="B233" s="167"/>
      <c r="C233" s="79" t="str">
        <f>IF(tbAlugeis[[#This Row],[Veículo]]="","",IFERROR(INDEX(tbLocacao[],MATCH(tbAlugeis[[#This Row],[Veículo]],tbLocacao[Codigo locação],0),2),""))</f>
        <v/>
      </c>
      <c r="D233" s="79" t="str">
        <f>IF(tbAlugeis[[#This Row],[Veículo]]="","",IFERROR(INDEX(tbLocacao[],MATCH(tbAlugeis[[#This Row],[Veículo]],tbLocacao[Codigo locação],0),12),""))</f>
        <v/>
      </c>
      <c r="E233" s="80" t="str">
        <f>IF(tbAlugeis[[#This Row],[Veículo]]="","",IFERROR(INDEX(tbLocacao[],MATCH(tbAlugeis[[#This Row],[Veículo]],tbLocacao[Codigo locação],0),11),""))</f>
        <v/>
      </c>
      <c r="F233" s="163"/>
      <c r="G233" s="174"/>
      <c r="H233" s="79" t="str">
        <f>IF(tbAlugeis[[#This Row],[Veículo]]="","",IFERROR(INDEX(tbLocacao[],MATCH(tbAlugeis[[#This Row],[Veículo]],tbLocacao[Codigo locação],0),1),""))</f>
        <v/>
      </c>
    </row>
    <row r="234" spans="2:8" ht="30" customHeight="1" x14ac:dyDescent="0.25">
      <c r="B234" s="167"/>
      <c r="C234" s="79" t="str">
        <f>IF(tbAlugeis[[#This Row],[Veículo]]="","",IFERROR(INDEX(tbLocacao[],MATCH(tbAlugeis[[#This Row],[Veículo]],tbLocacao[Codigo locação],0),2),""))</f>
        <v/>
      </c>
      <c r="D234" s="79" t="str">
        <f>IF(tbAlugeis[[#This Row],[Veículo]]="","",IFERROR(INDEX(tbLocacao[],MATCH(tbAlugeis[[#This Row],[Veículo]],tbLocacao[Codigo locação],0),12),""))</f>
        <v/>
      </c>
      <c r="E234" s="80" t="str">
        <f>IF(tbAlugeis[[#This Row],[Veículo]]="","",IFERROR(INDEX(tbLocacao[],MATCH(tbAlugeis[[#This Row],[Veículo]],tbLocacao[Codigo locação],0),11),""))</f>
        <v/>
      </c>
      <c r="F234" s="163"/>
      <c r="G234" s="174"/>
      <c r="H234" s="79" t="str">
        <f>IF(tbAlugeis[[#This Row],[Veículo]]="","",IFERROR(INDEX(tbLocacao[],MATCH(tbAlugeis[[#This Row],[Veículo]],tbLocacao[Codigo locação],0),1),""))</f>
        <v/>
      </c>
    </row>
    <row r="235" spans="2:8" ht="30" customHeight="1" x14ac:dyDescent="0.25">
      <c r="B235" s="167"/>
      <c r="C235" s="79" t="str">
        <f>IF(tbAlugeis[[#This Row],[Veículo]]="","",IFERROR(INDEX(tbLocacao[],MATCH(tbAlugeis[[#This Row],[Veículo]],tbLocacao[Codigo locação],0),2),""))</f>
        <v/>
      </c>
      <c r="D235" s="79" t="str">
        <f>IF(tbAlugeis[[#This Row],[Veículo]]="","",IFERROR(INDEX(tbLocacao[],MATCH(tbAlugeis[[#This Row],[Veículo]],tbLocacao[Codigo locação],0),12),""))</f>
        <v/>
      </c>
      <c r="E235" s="80" t="str">
        <f>IF(tbAlugeis[[#This Row],[Veículo]]="","",IFERROR(INDEX(tbLocacao[],MATCH(tbAlugeis[[#This Row],[Veículo]],tbLocacao[Codigo locação],0),11),""))</f>
        <v/>
      </c>
      <c r="F235" s="163"/>
      <c r="G235" s="174"/>
      <c r="H235" s="79" t="str">
        <f>IF(tbAlugeis[[#This Row],[Veículo]]="","",IFERROR(INDEX(tbLocacao[],MATCH(tbAlugeis[[#This Row],[Veículo]],tbLocacao[Codigo locação],0),1),""))</f>
        <v/>
      </c>
    </row>
    <row r="236" spans="2:8" ht="30" customHeight="1" x14ac:dyDescent="0.25">
      <c r="B236" s="167"/>
      <c r="C236" s="79" t="str">
        <f>IF(tbAlugeis[[#This Row],[Veículo]]="","",IFERROR(INDEX(tbLocacao[],MATCH(tbAlugeis[[#This Row],[Veículo]],tbLocacao[Codigo locação],0),2),""))</f>
        <v/>
      </c>
      <c r="D236" s="79" t="str">
        <f>IF(tbAlugeis[[#This Row],[Veículo]]="","",IFERROR(INDEX(tbLocacao[],MATCH(tbAlugeis[[#This Row],[Veículo]],tbLocacao[Codigo locação],0),12),""))</f>
        <v/>
      </c>
      <c r="E236" s="80" t="str">
        <f>IF(tbAlugeis[[#This Row],[Veículo]]="","",IFERROR(INDEX(tbLocacao[],MATCH(tbAlugeis[[#This Row],[Veículo]],tbLocacao[Codigo locação],0),11),""))</f>
        <v/>
      </c>
      <c r="F236" s="163"/>
      <c r="G236" s="174"/>
      <c r="H236" s="79" t="str">
        <f>IF(tbAlugeis[[#This Row],[Veículo]]="","",IFERROR(INDEX(tbLocacao[],MATCH(tbAlugeis[[#This Row],[Veículo]],tbLocacao[Codigo locação],0),1),""))</f>
        <v/>
      </c>
    </row>
    <row r="237" spans="2:8" ht="30" customHeight="1" x14ac:dyDescent="0.25">
      <c r="B237" s="167"/>
      <c r="C237" s="79" t="str">
        <f>IF(tbAlugeis[[#This Row],[Veículo]]="","",IFERROR(INDEX(tbLocacao[],MATCH(tbAlugeis[[#This Row],[Veículo]],tbLocacao[Codigo locação],0),2),""))</f>
        <v/>
      </c>
      <c r="D237" s="79" t="str">
        <f>IF(tbAlugeis[[#This Row],[Veículo]]="","",IFERROR(INDEX(tbLocacao[],MATCH(tbAlugeis[[#This Row],[Veículo]],tbLocacao[Codigo locação],0),12),""))</f>
        <v/>
      </c>
      <c r="E237" s="80" t="str">
        <f>IF(tbAlugeis[[#This Row],[Veículo]]="","",IFERROR(INDEX(tbLocacao[],MATCH(tbAlugeis[[#This Row],[Veículo]],tbLocacao[Codigo locação],0),11),""))</f>
        <v/>
      </c>
      <c r="F237" s="163"/>
      <c r="G237" s="174"/>
      <c r="H237" s="79" t="str">
        <f>IF(tbAlugeis[[#This Row],[Veículo]]="","",IFERROR(INDEX(tbLocacao[],MATCH(tbAlugeis[[#This Row],[Veículo]],tbLocacao[Codigo locação],0),1),""))</f>
        <v/>
      </c>
    </row>
    <row r="238" spans="2:8" ht="30" customHeight="1" x14ac:dyDescent="0.25">
      <c r="B238" s="167"/>
      <c r="C238" s="79" t="str">
        <f>IF(tbAlugeis[[#This Row],[Veículo]]="","",IFERROR(INDEX(tbLocacao[],MATCH(tbAlugeis[[#This Row],[Veículo]],tbLocacao[Codigo locação],0),2),""))</f>
        <v/>
      </c>
      <c r="D238" s="79" t="str">
        <f>IF(tbAlugeis[[#This Row],[Veículo]]="","",IFERROR(INDEX(tbLocacao[],MATCH(tbAlugeis[[#This Row],[Veículo]],tbLocacao[Codigo locação],0),12),""))</f>
        <v/>
      </c>
      <c r="E238" s="80" t="str">
        <f>IF(tbAlugeis[[#This Row],[Veículo]]="","",IFERROR(INDEX(tbLocacao[],MATCH(tbAlugeis[[#This Row],[Veículo]],tbLocacao[Codigo locação],0),11),""))</f>
        <v/>
      </c>
      <c r="F238" s="163"/>
      <c r="G238" s="174"/>
      <c r="H238" s="79" t="str">
        <f>IF(tbAlugeis[[#This Row],[Veículo]]="","",IFERROR(INDEX(tbLocacao[],MATCH(tbAlugeis[[#This Row],[Veículo]],tbLocacao[Codigo locação],0),1),""))</f>
        <v/>
      </c>
    </row>
    <row r="239" spans="2:8" ht="30" customHeight="1" x14ac:dyDescent="0.25">
      <c r="B239" s="167"/>
      <c r="C239" s="79" t="str">
        <f>IF(tbAlugeis[[#This Row],[Veículo]]="","",IFERROR(INDEX(tbLocacao[],MATCH(tbAlugeis[[#This Row],[Veículo]],tbLocacao[Codigo locação],0),2),""))</f>
        <v/>
      </c>
      <c r="D239" s="79" t="str">
        <f>IF(tbAlugeis[[#This Row],[Veículo]]="","",IFERROR(INDEX(tbLocacao[],MATCH(tbAlugeis[[#This Row],[Veículo]],tbLocacao[Codigo locação],0),12),""))</f>
        <v/>
      </c>
      <c r="E239" s="80" t="str">
        <f>IF(tbAlugeis[[#This Row],[Veículo]]="","",IFERROR(INDEX(tbLocacao[],MATCH(tbAlugeis[[#This Row],[Veículo]],tbLocacao[Codigo locação],0),11),""))</f>
        <v/>
      </c>
      <c r="F239" s="163"/>
      <c r="G239" s="174"/>
      <c r="H239" s="79" t="str">
        <f>IF(tbAlugeis[[#This Row],[Veículo]]="","",IFERROR(INDEX(tbLocacao[],MATCH(tbAlugeis[[#This Row],[Veículo]],tbLocacao[Codigo locação],0),1),""))</f>
        <v/>
      </c>
    </row>
    <row r="240" spans="2:8" ht="30" customHeight="1" x14ac:dyDescent="0.25">
      <c r="B240" s="167"/>
      <c r="C240" s="79" t="str">
        <f>IF(tbAlugeis[[#This Row],[Veículo]]="","",IFERROR(INDEX(tbLocacao[],MATCH(tbAlugeis[[#This Row],[Veículo]],tbLocacao[Codigo locação],0),2),""))</f>
        <v/>
      </c>
      <c r="D240" s="79" t="str">
        <f>IF(tbAlugeis[[#This Row],[Veículo]]="","",IFERROR(INDEX(tbLocacao[],MATCH(tbAlugeis[[#This Row],[Veículo]],tbLocacao[Codigo locação],0),12),""))</f>
        <v/>
      </c>
      <c r="E240" s="80" t="str">
        <f>IF(tbAlugeis[[#This Row],[Veículo]]="","",IFERROR(INDEX(tbLocacao[],MATCH(tbAlugeis[[#This Row],[Veículo]],tbLocacao[Codigo locação],0),11),""))</f>
        <v/>
      </c>
      <c r="F240" s="163"/>
      <c r="G240" s="174"/>
      <c r="H240" s="79" t="str">
        <f>IF(tbAlugeis[[#This Row],[Veículo]]="","",IFERROR(INDEX(tbLocacao[],MATCH(tbAlugeis[[#This Row],[Veículo]],tbLocacao[Codigo locação],0),1),""))</f>
        <v/>
      </c>
    </row>
    <row r="241" spans="2:8" ht="30" customHeight="1" x14ac:dyDescent="0.25">
      <c r="B241" s="167"/>
      <c r="C241" s="79" t="str">
        <f>IF(tbAlugeis[[#This Row],[Veículo]]="","",IFERROR(INDEX(tbLocacao[],MATCH(tbAlugeis[[#This Row],[Veículo]],tbLocacao[Codigo locação],0),2),""))</f>
        <v/>
      </c>
      <c r="D241" s="79" t="str">
        <f>IF(tbAlugeis[[#This Row],[Veículo]]="","",IFERROR(INDEX(tbLocacao[],MATCH(tbAlugeis[[#This Row],[Veículo]],tbLocacao[Codigo locação],0),12),""))</f>
        <v/>
      </c>
      <c r="E241" s="80" t="str">
        <f>IF(tbAlugeis[[#This Row],[Veículo]]="","",IFERROR(INDEX(tbLocacao[],MATCH(tbAlugeis[[#This Row],[Veículo]],tbLocacao[Codigo locação],0),11),""))</f>
        <v/>
      </c>
      <c r="F241" s="163"/>
      <c r="G241" s="174"/>
      <c r="H241" s="79" t="str">
        <f>IF(tbAlugeis[[#This Row],[Veículo]]="","",IFERROR(INDEX(tbLocacao[],MATCH(tbAlugeis[[#This Row],[Veículo]],tbLocacao[Codigo locação],0),1),""))</f>
        <v/>
      </c>
    </row>
    <row r="242" spans="2:8" ht="30" customHeight="1" x14ac:dyDescent="0.25">
      <c r="B242" s="167"/>
      <c r="C242" s="79" t="str">
        <f>IF(tbAlugeis[[#This Row],[Veículo]]="","",IFERROR(INDEX(tbLocacao[],MATCH(tbAlugeis[[#This Row],[Veículo]],tbLocacao[Codigo locação],0),2),""))</f>
        <v/>
      </c>
      <c r="D242" s="79" t="str">
        <f>IF(tbAlugeis[[#This Row],[Veículo]]="","",IFERROR(INDEX(tbLocacao[],MATCH(tbAlugeis[[#This Row],[Veículo]],tbLocacao[Codigo locação],0),12),""))</f>
        <v/>
      </c>
      <c r="E242" s="80" t="str">
        <f>IF(tbAlugeis[[#This Row],[Veículo]]="","",IFERROR(INDEX(tbLocacao[],MATCH(tbAlugeis[[#This Row],[Veículo]],tbLocacao[Codigo locação],0),11),""))</f>
        <v/>
      </c>
      <c r="F242" s="163"/>
      <c r="G242" s="174"/>
      <c r="H242" s="79" t="str">
        <f>IF(tbAlugeis[[#This Row],[Veículo]]="","",IFERROR(INDEX(tbLocacao[],MATCH(tbAlugeis[[#This Row],[Veículo]],tbLocacao[Codigo locação],0),1),""))</f>
        <v/>
      </c>
    </row>
    <row r="243" spans="2:8" ht="30" customHeight="1" x14ac:dyDescent="0.25">
      <c r="B243" s="167"/>
      <c r="C243" s="79" t="str">
        <f>IF(tbAlugeis[[#This Row],[Veículo]]="","",IFERROR(INDEX(tbLocacao[],MATCH(tbAlugeis[[#This Row],[Veículo]],tbLocacao[Codigo locação],0),2),""))</f>
        <v/>
      </c>
      <c r="D243" s="79" t="str">
        <f>IF(tbAlugeis[[#This Row],[Veículo]]="","",IFERROR(INDEX(tbLocacao[],MATCH(tbAlugeis[[#This Row],[Veículo]],tbLocacao[Codigo locação],0),12),""))</f>
        <v/>
      </c>
      <c r="E243" s="80" t="str">
        <f>IF(tbAlugeis[[#This Row],[Veículo]]="","",IFERROR(INDEX(tbLocacao[],MATCH(tbAlugeis[[#This Row],[Veículo]],tbLocacao[Codigo locação],0),11),""))</f>
        <v/>
      </c>
      <c r="F243" s="163"/>
      <c r="G243" s="174"/>
      <c r="H243" s="79" t="str">
        <f>IF(tbAlugeis[[#This Row],[Veículo]]="","",IFERROR(INDEX(tbLocacao[],MATCH(tbAlugeis[[#This Row],[Veículo]],tbLocacao[Codigo locação],0),1),""))</f>
        <v/>
      </c>
    </row>
    <row r="244" spans="2:8" ht="30" customHeight="1" x14ac:dyDescent="0.25">
      <c r="B244" s="167"/>
      <c r="C244" s="79" t="str">
        <f>IF(tbAlugeis[[#This Row],[Veículo]]="","",IFERROR(INDEX(tbLocacao[],MATCH(tbAlugeis[[#This Row],[Veículo]],tbLocacao[Codigo locação],0),2),""))</f>
        <v/>
      </c>
      <c r="D244" s="79" t="str">
        <f>IF(tbAlugeis[[#This Row],[Veículo]]="","",IFERROR(INDEX(tbLocacao[],MATCH(tbAlugeis[[#This Row],[Veículo]],tbLocacao[Codigo locação],0),12),""))</f>
        <v/>
      </c>
      <c r="E244" s="80" t="str">
        <f>IF(tbAlugeis[[#This Row],[Veículo]]="","",IFERROR(INDEX(tbLocacao[],MATCH(tbAlugeis[[#This Row],[Veículo]],tbLocacao[Codigo locação],0),11),""))</f>
        <v/>
      </c>
      <c r="F244" s="163"/>
      <c r="G244" s="174"/>
      <c r="H244" s="79" t="str">
        <f>IF(tbAlugeis[[#This Row],[Veículo]]="","",IFERROR(INDEX(tbLocacao[],MATCH(tbAlugeis[[#This Row],[Veículo]],tbLocacao[Codigo locação],0),1),""))</f>
        <v/>
      </c>
    </row>
    <row r="245" spans="2:8" ht="30" customHeight="1" x14ac:dyDescent="0.25">
      <c r="B245" s="167"/>
      <c r="C245" s="79" t="str">
        <f>IF(tbAlugeis[[#This Row],[Veículo]]="","",IFERROR(INDEX(tbLocacao[],MATCH(tbAlugeis[[#This Row],[Veículo]],tbLocacao[Codigo locação],0),2),""))</f>
        <v/>
      </c>
      <c r="D245" s="79" t="str">
        <f>IF(tbAlugeis[[#This Row],[Veículo]]="","",IFERROR(INDEX(tbLocacao[],MATCH(tbAlugeis[[#This Row],[Veículo]],tbLocacao[Codigo locação],0),12),""))</f>
        <v/>
      </c>
      <c r="E245" s="80" t="str">
        <f>IF(tbAlugeis[[#This Row],[Veículo]]="","",IFERROR(INDEX(tbLocacao[],MATCH(tbAlugeis[[#This Row],[Veículo]],tbLocacao[Codigo locação],0),11),""))</f>
        <v/>
      </c>
      <c r="F245" s="163"/>
      <c r="G245" s="174"/>
      <c r="H245" s="79" t="str">
        <f>IF(tbAlugeis[[#This Row],[Veículo]]="","",IFERROR(INDEX(tbLocacao[],MATCH(tbAlugeis[[#This Row],[Veículo]],tbLocacao[Codigo locação],0),1),""))</f>
        <v/>
      </c>
    </row>
    <row r="246" spans="2:8" ht="30" customHeight="1" x14ac:dyDescent="0.25">
      <c r="B246" s="167"/>
      <c r="C246" s="79" t="str">
        <f>IF(tbAlugeis[[#This Row],[Veículo]]="","",IFERROR(INDEX(tbLocacao[],MATCH(tbAlugeis[[#This Row],[Veículo]],tbLocacao[Codigo locação],0),2),""))</f>
        <v/>
      </c>
      <c r="D246" s="79" t="str">
        <f>IF(tbAlugeis[[#This Row],[Veículo]]="","",IFERROR(INDEX(tbLocacao[],MATCH(tbAlugeis[[#This Row],[Veículo]],tbLocacao[Codigo locação],0),12),""))</f>
        <v/>
      </c>
      <c r="E246" s="80" t="str">
        <f>IF(tbAlugeis[[#This Row],[Veículo]]="","",IFERROR(INDEX(tbLocacao[],MATCH(tbAlugeis[[#This Row],[Veículo]],tbLocacao[Codigo locação],0),11),""))</f>
        <v/>
      </c>
      <c r="F246" s="163"/>
      <c r="G246" s="174"/>
      <c r="H246" s="79" t="str">
        <f>IF(tbAlugeis[[#This Row],[Veículo]]="","",IFERROR(INDEX(tbLocacao[],MATCH(tbAlugeis[[#This Row],[Veículo]],tbLocacao[Codigo locação],0),1),""))</f>
        <v/>
      </c>
    </row>
    <row r="247" spans="2:8" ht="30" customHeight="1" x14ac:dyDescent="0.25">
      <c r="B247" s="167"/>
      <c r="C247" s="79" t="str">
        <f>IF(tbAlugeis[[#This Row],[Veículo]]="","",IFERROR(INDEX(tbLocacao[],MATCH(tbAlugeis[[#This Row],[Veículo]],tbLocacao[Codigo locação],0),2),""))</f>
        <v/>
      </c>
      <c r="D247" s="79" t="str">
        <f>IF(tbAlugeis[[#This Row],[Veículo]]="","",IFERROR(INDEX(tbLocacao[],MATCH(tbAlugeis[[#This Row],[Veículo]],tbLocacao[Codigo locação],0),12),""))</f>
        <v/>
      </c>
      <c r="E247" s="80" t="str">
        <f>IF(tbAlugeis[[#This Row],[Veículo]]="","",IFERROR(INDEX(tbLocacao[],MATCH(tbAlugeis[[#This Row],[Veículo]],tbLocacao[Codigo locação],0),11),""))</f>
        <v/>
      </c>
      <c r="F247" s="163"/>
      <c r="G247" s="174"/>
      <c r="H247" s="79" t="str">
        <f>IF(tbAlugeis[[#This Row],[Veículo]]="","",IFERROR(INDEX(tbLocacao[],MATCH(tbAlugeis[[#This Row],[Veículo]],tbLocacao[Codigo locação],0),1),""))</f>
        <v/>
      </c>
    </row>
    <row r="248" spans="2:8" ht="30" customHeight="1" x14ac:dyDescent="0.25">
      <c r="B248" s="167"/>
      <c r="C248" s="79" t="str">
        <f>IF(tbAlugeis[[#This Row],[Veículo]]="","",IFERROR(INDEX(tbLocacao[],MATCH(tbAlugeis[[#This Row],[Veículo]],tbLocacao[Codigo locação],0),2),""))</f>
        <v/>
      </c>
      <c r="D248" s="79" t="str">
        <f>IF(tbAlugeis[[#This Row],[Veículo]]="","",IFERROR(INDEX(tbLocacao[],MATCH(tbAlugeis[[#This Row],[Veículo]],tbLocacao[Codigo locação],0),12),""))</f>
        <v/>
      </c>
      <c r="E248" s="80" t="str">
        <f>IF(tbAlugeis[[#This Row],[Veículo]]="","",IFERROR(INDEX(tbLocacao[],MATCH(tbAlugeis[[#This Row],[Veículo]],tbLocacao[Codigo locação],0),11),""))</f>
        <v/>
      </c>
      <c r="F248" s="163"/>
      <c r="G248" s="174"/>
      <c r="H248" s="79" t="str">
        <f>IF(tbAlugeis[[#This Row],[Veículo]]="","",IFERROR(INDEX(tbLocacao[],MATCH(tbAlugeis[[#This Row],[Veículo]],tbLocacao[Codigo locação],0),1),""))</f>
        <v/>
      </c>
    </row>
    <row r="249" spans="2:8" ht="30" customHeight="1" x14ac:dyDescent="0.25">
      <c r="B249" s="167"/>
      <c r="C249" s="79" t="str">
        <f>IF(tbAlugeis[[#This Row],[Veículo]]="","",IFERROR(INDEX(tbLocacao[],MATCH(tbAlugeis[[#This Row],[Veículo]],tbLocacao[Codigo locação],0),2),""))</f>
        <v/>
      </c>
      <c r="D249" s="79" t="str">
        <f>IF(tbAlugeis[[#This Row],[Veículo]]="","",IFERROR(INDEX(tbLocacao[],MATCH(tbAlugeis[[#This Row],[Veículo]],tbLocacao[Codigo locação],0),12),""))</f>
        <v/>
      </c>
      <c r="E249" s="80" t="str">
        <f>IF(tbAlugeis[[#This Row],[Veículo]]="","",IFERROR(INDEX(tbLocacao[],MATCH(tbAlugeis[[#This Row],[Veículo]],tbLocacao[Codigo locação],0),11),""))</f>
        <v/>
      </c>
      <c r="F249" s="163"/>
      <c r="G249" s="174"/>
      <c r="H249" s="79" t="str">
        <f>IF(tbAlugeis[[#This Row],[Veículo]]="","",IFERROR(INDEX(tbLocacao[],MATCH(tbAlugeis[[#This Row],[Veículo]],tbLocacao[Codigo locação],0),1),""))</f>
        <v/>
      </c>
    </row>
    <row r="250" spans="2:8" ht="30" customHeight="1" x14ac:dyDescent="0.25">
      <c r="B250" s="167"/>
      <c r="C250" s="79" t="str">
        <f>IF(tbAlugeis[[#This Row],[Veículo]]="","",IFERROR(INDEX(tbLocacao[],MATCH(tbAlugeis[[#This Row],[Veículo]],tbLocacao[Codigo locação],0),2),""))</f>
        <v/>
      </c>
      <c r="D250" s="79" t="str">
        <f>IF(tbAlugeis[[#This Row],[Veículo]]="","",IFERROR(INDEX(tbLocacao[],MATCH(tbAlugeis[[#This Row],[Veículo]],tbLocacao[Codigo locação],0),12),""))</f>
        <v/>
      </c>
      <c r="E250" s="80" t="str">
        <f>IF(tbAlugeis[[#This Row],[Veículo]]="","",IFERROR(INDEX(tbLocacao[],MATCH(tbAlugeis[[#This Row],[Veículo]],tbLocacao[Codigo locação],0),11),""))</f>
        <v/>
      </c>
      <c r="F250" s="163"/>
      <c r="G250" s="174"/>
      <c r="H250" s="79" t="str">
        <f>IF(tbAlugeis[[#This Row],[Veículo]]="","",IFERROR(INDEX(tbLocacao[],MATCH(tbAlugeis[[#This Row],[Veículo]],tbLocacao[Codigo locação],0),1),""))</f>
        <v/>
      </c>
    </row>
    <row r="251" spans="2:8" ht="30" customHeight="1" x14ac:dyDescent="0.25">
      <c r="B251" s="167"/>
      <c r="C251" s="79" t="str">
        <f>IF(tbAlugeis[[#This Row],[Veículo]]="","",IFERROR(INDEX(tbLocacao[],MATCH(tbAlugeis[[#This Row],[Veículo]],tbLocacao[Codigo locação],0),2),""))</f>
        <v/>
      </c>
      <c r="D251" s="79" t="str">
        <f>IF(tbAlugeis[[#This Row],[Veículo]]="","",IFERROR(INDEX(tbLocacao[],MATCH(tbAlugeis[[#This Row],[Veículo]],tbLocacao[Codigo locação],0),12),""))</f>
        <v/>
      </c>
      <c r="E251" s="80" t="str">
        <f>IF(tbAlugeis[[#This Row],[Veículo]]="","",IFERROR(INDEX(tbLocacao[],MATCH(tbAlugeis[[#This Row],[Veículo]],tbLocacao[Codigo locação],0),11),""))</f>
        <v/>
      </c>
      <c r="F251" s="163"/>
      <c r="G251" s="174"/>
      <c r="H251" s="79" t="str">
        <f>IF(tbAlugeis[[#This Row],[Veículo]]="","",IFERROR(INDEX(tbLocacao[],MATCH(tbAlugeis[[#This Row],[Veículo]],tbLocacao[Codigo locação],0),1),""))</f>
        <v/>
      </c>
    </row>
    <row r="252" spans="2:8" ht="30" customHeight="1" x14ac:dyDescent="0.25">
      <c r="B252" s="167"/>
      <c r="C252" s="79" t="str">
        <f>IF(tbAlugeis[[#This Row],[Veículo]]="","",IFERROR(INDEX(tbLocacao[],MATCH(tbAlugeis[[#This Row],[Veículo]],tbLocacao[Codigo locação],0),2),""))</f>
        <v/>
      </c>
      <c r="D252" s="79" t="str">
        <f>IF(tbAlugeis[[#This Row],[Veículo]]="","",IFERROR(INDEX(tbLocacao[],MATCH(tbAlugeis[[#This Row],[Veículo]],tbLocacao[Codigo locação],0),12),""))</f>
        <v/>
      </c>
      <c r="E252" s="80" t="str">
        <f>IF(tbAlugeis[[#This Row],[Veículo]]="","",IFERROR(INDEX(tbLocacao[],MATCH(tbAlugeis[[#This Row],[Veículo]],tbLocacao[Codigo locação],0),11),""))</f>
        <v/>
      </c>
      <c r="F252" s="163"/>
      <c r="G252" s="174"/>
      <c r="H252" s="79" t="str">
        <f>IF(tbAlugeis[[#This Row],[Veículo]]="","",IFERROR(INDEX(tbLocacao[],MATCH(tbAlugeis[[#This Row],[Veículo]],tbLocacao[Codigo locação],0),1),""))</f>
        <v/>
      </c>
    </row>
    <row r="253" spans="2:8" ht="30" customHeight="1" x14ac:dyDescent="0.25">
      <c r="B253" s="167"/>
      <c r="C253" s="79" t="str">
        <f>IF(tbAlugeis[[#This Row],[Veículo]]="","",IFERROR(INDEX(tbLocacao[],MATCH(tbAlugeis[[#This Row],[Veículo]],tbLocacao[Codigo locação],0),2),""))</f>
        <v/>
      </c>
      <c r="D253" s="79" t="str">
        <f>IF(tbAlugeis[[#This Row],[Veículo]]="","",IFERROR(INDEX(tbLocacao[],MATCH(tbAlugeis[[#This Row],[Veículo]],tbLocacao[Codigo locação],0),12),""))</f>
        <v/>
      </c>
      <c r="E253" s="80" t="str">
        <f>IF(tbAlugeis[[#This Row],[Veículo]]="","",IFERROR(INDEX(tbLocacao[],MATCH(tbAlugeis[[#This Row],[Veículo]],tbLocacao[Codigo locação],0),11),""))</f>
        <v/>
      </c>
      <c r="F253" s="163"/>
      <c r="G253" s="174"/>
      <c r="H253" s="79" t="str">
        <f>IF(tbAlugeis[[#This Row],[Veículo]]="","",IFERROR(INDEX(tbLocacao[],MATCH(tbAlugeis[[#This Row],[Veículo]],tbLocacao[Codigo locação],0),1),""))</f>
        <v/>
      </c>
    </row>
    <row r="254" spans="2:8" ht="30" customHeight="1" x14ac:dyDescent="0.25">
      <c r="B254" s="167"/>
      <c r="C254" s="79" t="str">
        <f>IF(tbAlugeis[[#This Row],[Veículo]]="","",IFERROR(INDEX(tbLocacao[],MATCH(tbAlugeis[[#This Row],[Veículo]],tbLocacao[Codigo locação],0),2),""))</f>
        <v/>
      </c>
      <c r="D254" s="79" t="str">
        <f>IF(tbAlugeis[[#This Row],[Veículo]]="","",IFERROR(INDEX(tbLocacao[],MATCH(tbAlugeis[[#This Row],[Veículo]],tbLocacao[Codigo locação],0),12),""))</f>
        <v/>
      </c>
      <c r="E254" s="80" t="str">
        <f>IF(tbAlugeis[[#This Row],[Veículo]]="","",IFERROR(INDEX(tbLocacao[],MATCH(tbAlugeis[[#This Row],[Veículo]],tbLocacao[Codigo locação],0),11),""))</f>
        <v/>
      </c>
      <c r="F254" s="163"/>
      <c r="G254" s="174"/>
      <c r="H254" s="79" t="str">
        <f>IF(tbAlugeis[[#This Row],[Veículo]]="","",IFERROR(INDEX(tbLocacao[],MATCH(tbAlugeis[[#This Row],[Veículo]],tbLocacao[Codigo locação],0),1),""))</f>
        <v/>
      </c>
    </row>
    <row r="255" spans="2:8" ht="30" customHeight="1" x14ac:dyDescent="0.25">
      <c r="B255" s="167"/>
      <c r="C255" s="79" t="str">
        <f>IF(tbAlugeis[[#This Row],[Veículo]]="","",IFERROR(INDEX(tbLocacao[],MATCH(tbAlugeis[[#This Row],[Veículo]],tbLocacao[Codigo locação],0),2),""))</f>
        <v/>
      </c>
      <c r="D255" s="79" t="str">
        <f>IF(tbAlugeis[[#This Row],[Veículo]]="","",IFERROR(INDEX(tbLocacao[],MATCH(tbAlugeis[[#This Row],[Veículo]],tbLocacao[Codigo locação],0),12),""))</f>
        <v/>
      </c>
      <c r="E255" s="80" t="str">
        <f>IF(tbAlugeis[[#This Row],[Veículo]]="","",IFERROR(INDEX(tbLocacao[],MATCH(tbAlugeis[[#This Row],[Veículo]],tbLocacao[Codigo locação],0),11),""))</f>
        <v/>
      </c>
      <c r="F255" s="163"/>
      <c r="G255" s="174"/>
      <c r="H255" s="79" t="str">
        <f>IF(tbAlugeis[[#This Row],[Veículo]]="","",IFERROR(INDEX(tbLocacao[],MATCH(tbAlugeis[[#This Row],[Veículo]],tbLocacao[Codigo locação],0),1),""))</f>
        <v/>
      </c>
    </row>
    <row r="256" spans="2:8" ht="30" customHeight="1" x14ac:dyDescent="0.25">
      <c r="B256" s="167"/>
      <c r="C256" s="79" t="str">
        <f>IF(tbAlugeis[[#This Row],[Veículo]]="","",IFERROR(INDEX(tbLocacao[],MATCH(tbAlugeis[[#This Row],[Veículo]],tbLocacao[Codigo locação],0),2),""))</f>
        <v/>
      </c>
      <c r="D256" s="79" t="str">
        <f>IF(tbAlugeis[[#This Row],[Veículo]]="","",IFERROR(INDEX(tbLocacao[],MATCH(tbAlugeis[[#This Row],[Veículo]],tbLocacao[Codigo locação],0),12),""))</f>
        <v/>
      </c>
      <c r="E256" s="80" t="str">
        <f>IF(tbAlugeis[[#This Row],[Veículo]]="","",IFERROR(INDEX(tbLocacao[],MATCH(tbAlugeis[[#This Row],[Veículo]],tbLocacao[Codigo locação],0),11),""))</f>
        <v/>
      </c>
      <c r="F256" s="163"/>
      <c r="G256" s="174"/>
      <c r="H256" s="79" t="str">
        <f>IF(tbAlugeis[[#This Row],[Veículo]]="","",IFERROR(INDEX(tbLocacao[],MATCH(tbAlugeis[[#This Row],[Veículo]],tbLocacao[Codigo locação],0),1),""))</f>
        <v/>
      </c>
    </row>
    <row r="257" spans="2:8" ht="30" customHeight="1" x14ac:dyDescent="0.25">
      <c r="B257" s="167"/>
      <c r="C257" s="79" t="str">
        <f>IF(tbAlugeis[[#This Row],[Veículo]]="","",IFERROR(INDEX(tbLocacao[],MATCH(tbAlugeis[[#This Row],[Veículo]],tbLocacao[Codigo locação],0),2),""))</f>
        <v/>
      </c>
      <c r="D257" s="79" t="str">
        <f>IF(tbAlugeis[[#This Row],[Veículo]]="","",IFERROR(INDEX(tbLocacao[],MATCH(tbAlugeis[[#This Row],[Veículo]],tbLocacao[Codigo locação],0),12),""))</f>
        <v/>
      </c>
      <c r="E257" s="80" t="str">
        <f>IF(tbAlugeis[[#This Row],[Veículo]]="","",IFERROR(INDEX(tbLocacao[],MATCH(tbAlugeis[[#This Row],[Veículo]],tbLocacao[Codigo locação],0),11),""))</f>
        <v/>
      </c>
      <c r="F257" s="163"/>
      <c r="G257" s="174"/>
      <c r="H257" s="79" t="str">
        <f>IF(tbAlugeis[[#This Row],[Veículo]]="","",IFERROR(INDEX(tbLocacao[],MATCH(tbAlugeis[[#This Row],[Veículo]],tbLocacao[Codigo locação],0),1),""))</f>
        <v/>
      </c>
    </row>
    <row r="258" spans="2:8" ht="30" customHeight="1" x14ac:dyDescent="0.25">
      <c r="B258" s="167"/>
      <c r="C258" s="79" t="str">
        <f>IF(tbAlugeis[[#This Row],[Veículo]]="","",IFERROR(INDEX(tbLocacao[],MATCH(tbAlugeis[[#This Row],[Veículo]],tbLocacao[Codigo locação],0),2),""))</f>
        <v/>
      </c>
      <c r="D258" s="79" t="str">
        <f>IF(tbAlugeis[[#This Row],[Veículo]]="","",IFERROR(INDEX(tbLocacao[],MATCH(tbAlugeis[[#This Row],[Veículo]],tbLocacao[Codigo locação],0),12),""))</f>
        <v/>
      </c>
      <c r="E258" s="80" t="str">
        <f>IF(tbAlugeis[[#This Row],[Veículo]]="","",IFERROR(INDEX(tbLocacao[],MATCH(tbAlugeis[[#This Row],[Veículo]],tbLocacao[Codigo locação],0),11),""))</f>
        <v/>
      </c>
      <c r="F258" s="163"/>
      <c r="G258" s="174"/>
      <c r="H258" s="79" t="str">
        <f>IF(tbAlugeis[[#This Row],[Veículo]]="","",IFERROR(INDEX(tbLocacao[],MATCH(tbAlugeis[[#This Row],[Veículo]],tbLocacao[Codigo locação],0),1),""))</f>
        <v/>
      </c>
    </row>
    <row r="259" spans="2:8" ht="30" customHeight="1" x14ac:dyDescent="0.25">
      <c r="B259" s="167"/>
      <c r="C259" s="79" t="str">
        <f>IF(tbAlugeis[[#This Row],[Veículo]]="","",IFERROR(INDEX(tbLocacao[],MATCH(tbAlugeis[[#This Row],[Veículo]],tbLocacao[Codigo locação],0),2),""))</f>
        <v/>
      </c>
      <c r="D259" s="79" t="str">
        <f>IF(tbAlugeis[[#This Row],[Veículo]]="","",IFERROR(INDEX(tbLocacao[],MATCH(tbAlugeis[[#This Row],[Veículo]],tbLocacao[Codigo locação],0),12),""))</f>
        <v/>
      </c>
      <c r="E259" s="80" t="str">
        <f>IF(tbAlugeis[[#This Row],[Veículo]]="","",IFERROR(INDEX(tbLocacao[],MATCH(tbAlugeis[[#This Row],[Veículo]],tbLocacao[Codigo locação],0),11),""))</f>
        <v/>
      </c>
      <c r="F259" s="163"/>
      <c r="G259" s="174"/>
      <c r="H259" s="79" t="str">
        <f>IF(tbAlugeis[[#This Row],[Veículo]]="","",IFERROR(INDEX(tbLocacao[],MATCH(tbAlugeis[[#This Row],[Veículo]],tbLocacao[Codigo locação],0),1),""))</f>
        <v/>
      </c>
    </row>
    <row r="260" spans="2:8" ht="30" customHeight="1" x14ac:dyDescent="0.25">
      <c r="B260" s="167"/>
      <c r="C260" s="79" t="str">
        <f>IF(tbAlugeis[[#This Row],[Veículo]]="","",IFERROR(INDEX(tbLocacao[],MATCH(tbAlugeis[[#This Row],[Veículo]],tbLocacao[Codigo locação],0),2),""))</f>
        <v/>
      </c>
      <c r="D260" s="79" t="str">
        <f>IF(tbAlugeis[[#This Row],[Veículo]]="","",IFERROR(INDEX(tbLocacao[],MATCH(tbAlugeis[[#This Row],[Veículo]],tbLocacao[Codigo locação],0),12),""))</f>
        <v/>
      </c>
      <c r="E260" s="80" t="str">
        <f>IF(tbAlugeis[[#This Row],[Veículo]]="","",IFERROR(INDEX(tbLocacao[],MATCH(tbAlugeis[[#This Row],[Veículo]],tbLocacao[Codigo locação],0),11),""))</f>
        <v/>
      </c>
      <c r="F260" s="163"/>
      <c r="G260" s="174"/>
      <c r="H260" s="79" t="str">
        <f>IF(tbAlugeis[[#This Row],[Veículo]]="","",IFERROR(INDEX(tbLocacao[],MATCH(tbAlugeis[[#This Row],[Veículo]],tbLocacao[Codigo locação],0),1),""))</f>
        <v/>
      </c>
    </row>
    <row r="261" spans="2:8" ht="30" customHeight="1" x14ac:dyDescent="0.25">
      <c r="B261" s="167"/>
      <c r="C261" s="79" t="str">
        <f>IF(tbAlugeis[[#This Row],[Veículo]]="","",IFERROR(INDEX(tbLocacao[],MATCH(tbAlugeis[[#This Row],[Veículo]],tbLocacao[Codigo locação],0),2),""))</f>
        <v/>
      </c>
      <c r="D261" s="79" t="str">
        <f>IF(tbAlugeis[[#This Row],[Veículo]]="","",IFERROR(INDEX(tbLocacao[],MATCH(tbAlugeis[[#This Row],[Veículo]],tbLocacao[Codigo locação],0),12),""))</f>
        <v/>
      </c>
      <c r="E261" s="80" t="str">
        <f>IF(tbAlugeis[[#This Row],[Veículo]]="","",IFERROR(INDEX(tbLocacao[],MATCH(tbAlugeis[[#This Row],[Veículo]],tbLocacao[Codigo locação],0),11),""))</f>
        <v/>
      </c>
      <c r="F261" s="163"/>
      <c r="G261" s="174"/>
      <c r="H261" s="79" t="str">
        <f>IF(tbAlugeis[[#This Row],[Veículo]]="","",IFERROR(INDEX(tbLocacao[],MATCH(tbAlugeis[[#This Row],[Veículo]],tbLocacao[Codigo locação],0),1),""))</f>
        <v/>
      </c>
    </row>
    <row r="262" spans="2:8" ht="30" customHeight="1" x14ac:dyDescent="0.25">
      <c r="B262" s="167"/>
      <c r="C262" s="79" t="str">
        <f>IF(tbAlugeis[[#This Row],[Veículo]]="","",IFERROR(INDEX(tbLocacao[],MATCH(tbAlugeis[[#This Row],[Veículo]],tbLocacao[Codigo locação],0),2),""))</f>
        <v/>
      </c>
      <c r="D262" s="79" t="str">
        <f>IF(tbAlugeis[[#This Row],[Veículo]]="","",IFERROR(INDEX(tbLocacao[],MATCH(tbAlugeis[[#This Row],[Veículo]],tbLocacao[Codigo locação],0),12),""))</f>
        <v/>
      </c>
      <c r="E262" s="80" t="str">
        <f>IF(tbAlugeis[[#This Row],[Veículo]]="","",IFERROR(INDEX(tbLocacao[],MATCH(tbAlugeis[[#This Row],[Veículo]],tbLocacao[Codigo locação],0),11),""))</f>
        <v/>
      </c>
      <c r="F262" s="163"/>
      <c r="G262" s="174"/>
      <c r="H262" s="79" t="str">
        <f>IF(tbAlugeis[[#This Row],[Veículo]]="","",IFERROR(INDEX(tbLocacao[],MATCH(tbAlugeis[[#This Row],[Veículo]],tbLocacao[Codigo locação],0),1),""))</f>
        <v/>
      </c>
    </row>
    <row r="263" spans="2:8" ht="30" customHeight="1" x14ac:dyDescent="0.25">
      <c r="B263" s="167"/>
      <c r="C263" s="79" t="str">
        <f>IF(tbAlugeis[[#This Row],[Veículo]]="","",IFERROR(INDEX(tbLocacao[],MATCH(tbAlugeis[[#This Row],[Veículo]],tbLocacao[Codigo locação],0),2),""))</f>
        <v/>
      </c>
      <c r="D263" s="79" t="str">
        <f>IF(tbAlugeis[[#This Row],[Veículo]]="","",IFERROR(INDEX(tbLocacao[],MATCH(tbAlugeis[[#This Row],[Veículo]],tbLocacao[Codigo locação],0),12),""))</f>
        <v/>
      </c>
      <c r="E263" s="80" t="str">
        <f>IF(tbAlugeis[[#This Row],[Veículo]]="","",IFERROR(INDEX(tbLocacao[],MATCH(tbAlugeis[[#This Row],[Veículo]],tbLocacao[Codigo locação],0),11),""))</f>
        <v/>
      </c>
      <c r="F263" s="163"/>
      <c r="G263" s="174"/>
      <c r="H263" s="79" t="str">
        <f>IF(tbAlugeis[[#This Row],[Veículo]]="","",IFERROR(INDEX(tbLocacao[],MATCH(tbAlugeis[[#This Row],[Veículo]],tbLocacao[Codigo locação],0),1),""))</f>
        <v/>
      </c>
    </row>
    <row r="264" spans="2:8" ht="30" customHeight="1" x14ac:dyDescent="0.25">
      <c r="B264" s="167"/>
      <c r="C264" s="79" t="str">
        <f>IF(tbAlugeis[[#This Row],[Veículo]]="","",IFERROR(INDEX(tbLocacao[],MATCH(tbAlugeis[[#This Row],[Veículo]],tbLocacao[Codigo locação],0),2),""))</f>
        <v/>
      </c>
      <c r="D264" s="79" t="str">
        <f>IF(tbAlugeis[[#This Row],[Veículo]]="","",IFERROR(INDEX(tbLocacao[],MATCH(tbAlugeis[[#This Row],[Veículo]],tbLocacao[Codigo locação],0),12),""))</f>
        <v/>
      </c>
      <c r="E264" s="80" t="str">
        <f>IF(tbAlugeis[[#This Row],[Veículo]]="","",IFERROR(INDEX(tbLocacao[],MATCH(tbAlugeis[[#This Row],[Veículo]],tbLocacao[Codigo locação],0),11),""))</f>
        <v/>
      </c>
      <c r="F264" s="163"/>
      <c r="G264" s="174"/>
      <c r="H264" s="79" t="str">
        <f>IF(tbAlugeis[[#This Row],[Veículo]]="","",IFERROR(INDEX(tbLocacao[],MATCH(tbAlugeis[[#This Row],[Veículo]],tbLocacao[Codigo locação],0),1),""))</f>
        <v/>
      </c>
    </row>
    <row r="265" spans="2:8" ht="30" customHeight="1" x14ac:dyDescent="0.25">
      <c r="B265" s="167"/>
      <c r="C265" s="79" t="str">
        <f>IF(tbAlugeis[[#This Row],[Veículo]]="","",IFERROR(INDEX(tbLocacao[],MATCH(tbAlugeis[[#This Row],[Veículo]],tbLocacao[Codigo locação],0),2),""))</f>
        <v/>
      </c>
      <c r="D265" s="79" t="str">
        <f>IF(tbAlugeis[[#This Row],[Veículo]]="","",IFERROR(INDEX(tbLocacao[],MATCH(tbAlugeis[[#This Row],[Veículo]],tbLocacao[Codigo locação],0),12),""))</f>
        <v/>
      </c>
      <c r="E265" s="80" t="str">
        <f>IF(tbAlugeis[[#This Row],[Veículo]]="","",IFERROR(INDEX(tbLocacao[],MATCH(tbAlugeis[[#This Row],[Veículo]],tbLocacao[Codigo locação],0),11),""))</f>
        <v/>
      </c>
      <c r="F265" s="163"/>
      <c r="G265" s="174"/>
      <c r="H265" s="79" t="str">
        <f>IF(tbAlugeis[[#This Row],[Veículo]]="","",IFERROR(INDEX(tbLocacao[],MATCH(tbAlugeis[[#This Row],[Veículo]],tbLocacao[Codigo locação],0),1),""))</f>
        <v/>
      </c>
    </row>
    <row r="266" spans="2:8" ht="30" customHeight="1" x14ac:dyDescent="0.25">
      <c r="B266" s="167"/>
      <c r="C266" s="79" t="str">
        <f>IF(tbAlugeis[[#This Row],[Veículo]]="","",IFERROR(INDEX(tbLocacao[],MATCH(tbAlugeis[[#This Row],[Veículo]],tbLocacao[Codigo locação],0),2),""))</f>
        <v/>
      </c>
      <c r="D266" s="79" t="str">
        <f>IF(tbAlugeis[[#This Row],[Veículo]]="","",IFERROR(INDEX(tbLocacao[],MATCH(tbAlugeis[[#This Row],[Veículo]],tbLocacao[Codigo locação],0),12),""))</f>
        <v/>
      </c>
      <c r="E266" s="80" t="str">
        <f>IF(tbAlugeis[[#This Row],[Veículo]]="","",IFERROR(INDEX(tbLocacao[],MATCH(tbAlugeis[[#This Row],[Veículo]],tbLocacao[Codigo locação],0),11),""))</f>
        <v/>
      </c>
      <c r="F266" s="163"/>
      <c r="G266" s="174"/>
      <c r="H266" s="79" t="str">
        <f>IF(tbAlugeis[[#This Row],[Veículo]]="","",IFERROR(INDEX(tbLocacao[],MATCH(tbAlugeis[[#This Row],[Veículo]],tbLocacao[Codigo locação],0),1),""))</f>
        <v/>
      </c>
    </row>
    <row r="267" spans="2:8" ht="30" customHeight="1" x14ac:dyDescent="0.25">
      <c r="B267" s="167"/>
      <c r="C267" s="79" t="str">
        <f>IF(tbAlugeis[[#This Row],[Veículo]]="","",IFERROR(INDEX(tbLocacao[],MATCH(tbAlugeis[[#This Row],[Veículo]],tbLocacao[Codigo locação],0),2),""))</f>
        <v/>
      </c>
      <c r="D267" s="79" t="str">
        <f>IF(tbAlugeis[[#This Row],[Veículo]]="","",IFERROR(INDEX(tbLocacao[],MATCH(tbAlugeis[[#This Row],[Veículo]],tbLocacao[Codigo locação],0),12),""))</f>
        <v/>
      </c>
      <c r="E267" s="80" t="str">
        <f>IF(tbAlugeis[[#This Row],[Veículo]]="","",IFERROR(INDEX(tbLocacao[],MATCH(tbAlugeis[[#This Row],[Veículo]],tbLocacao[Codigo locação],0),11),""))</f>
        <v/>
      </c>
      <c r="F267" s="163"/>
      <c r="G267" s="174"/>
      <c r="H267" s="79" t="str">
        <f>IF(tbAlugeis[[#This Row],[Veículo]]="","",IFERROR(INDEX(tbLocacao[],MATCH(tbAlugeis[[#This Row],[Veículo]],tbLocacao[Codigo locação],0),1),""))</f>
        <v/>
      </c>
    </row>
    <row r="268" spans="2:8" ht="30" customHeight="1" x14ac:dyDescent="0.25">
      <c r="B268" s="167"/>
      <c r="C268" s="79" t="str">
        <f>IF(tbAlugeis[[#This Row],[Veículo]]="","",IFERROR(INDEX(tbLocacao[],MATCH(tbAlugeis[[#This Row],[Veículo]],tbLocacao[Codigo locação],0),2),""))</f>
        <v/>
      </c>
      <c r="D268" s="79" t="str">
        <f>IF(tbAlugeis[[#This Row],[Veículo]]="","",IFERROR(INDEX(tbLocacao[],MATCH(tbAlugeis[[#This Row],[Veículo]],tbLocacao[Codigo locação],0),12),""))</f>
        <v/>
      </c>
      <c r="E268" s="80" t="str">
        <f>IF(tbAlugeis[[#This Row],[Veículo]]="","",IFERROR(INDEX(tbLocacao[],MATCH(tbAlugeis[[#This Row],[Veículo]],tbLocacao[Codigo locação],0),11),""))</f>
        <v/>
      </c>
      <c r="F268" s="163"/>
      <c r="G268" s="174"/>
      <c r="H268" s="79" t="str">
        <f>IF(tbAlugeis[[#This Row],[Veículo]]="","",IFERROR(INDEX(tbLocacao[],MATCH(tbAlugeis[[#This Row],[Veículo]],tbLocacao[Codigo locação],0),1),""))</f>
        <v/>
      </c>
    </row>
    <row r="269" spans="2:8" ht="30" customHeight="1" x14ac:dyDescent="0.25">
      <c r="B269" s="167"/>
      <c r="C269" s="79" t="str">
        <f>IF(tbAlugeis[[#This Row],[Veículo]]="","",IFERROR(INDEX(tbLocacao[],MATCH(tbAlugeis[[#This Row],[Veículo]],tbLocacao[Codigo locação],0),2),""))</f>
        <v/>
      </c>
      <c r="D269" s="79" t="str">
        <f>IF(tbAlugeis[[#This Row],[Veículo]]="","",IFERROR(INDEX(tbLocacao[],MATCH(tbAlugeis[[#This Row],[Veículo]],tbLocacao[Codigo locação],0),12),""))</f>
        <v/>
      </c>
      <c r="E269" s="80" t="str">
        <f>IF(tbAlugeis[[#This Row],[Veículo]]="","",IFERROR(INDEX(tbLocacao[],MATCH(tbAlugeis[[#This Row],[Veículo]],tbLocacao[Codigo locação],0),11),""))</f>
        <v/>
      </c>
      <c r="F269" s="163"/>
      <c r="G269" s="174"/>
      <c r="H269" s="79" t="str">
        <f>IF(tbAlugeis[[#This Row],[Veículo]]="","",IFERROR(INDEX(tbLocacao[],MATCH(tbAlugeis[[#This Row],[Veículo]],tbLocacao[Codigo locação],0),1),""))</f>
        <v/>
      </c>
    </row>
    <row r="270" spans="2:8" ht="30" customHeight="1" x14ac:dyDescent="0.25">
      <c r="B270" s="167"/>
      <c r="C270" s="79" t="str">
        <f>IF(tbAlugeis[[#This Row],[Veículo]]="","",IFERROR(INDEX(tbLocacao[],MATCH(tbAlugeis[[#This Row],[Veículo]],tbLocacao[Codigo locação],0),2),""))</f>
        <v/>
      </c>
      <c r="D270" s="79" t="str">
        <f>IF(tbAlugeis[[#This Row],[Veículo]]="","",IFERROR(INDEX(tbLocacao[],MATCH(tbAlugeis[[#This Row],[Veículo]],tbLocacao[Codigo locação],0),12),""))</f>
        <v/>
      </c>
      <c r="E270" s="80" t="str">
        <f>IF(tbAlugeis[[#This Row],[Veículo]]="","",IFERROR(INDEX(tbLocacao[],MATCH(tbAlugeis[[#This Row],[Veículo]],tbLocacao[Codigo locação],0),11),""))</f>
        <v/>
      </c>
      <c r="F270" s="163"/>
      <c r="G270" s="174"/>
      <c r="H270" s="79" t="str">
        <f>IF(tbAlugeis[[#This Row],[Veículo]]="","",IFERROR(INDEX(tbLocacao[],MATCH(tbAlugeis[[#This Row],[Veículo]],tbLocacao[Codigo locação],0),1),""))</f>
        <v/>
      </c>
    </row>
    <row r="271" spans="2:8" ht="30" customHeight="1" x14ac:dyDescent="0.25">
      <c r="B271" s="167"/>
      <c r="C271" s="79" t="str">
        <f>IF(tbAlugeis[[#This Row],[Veículo]]="","",IFERROR(INDEX(tbLocacao[],MATCH(tbAlugeis[[#This Row],[Veículo]],tbLocacao[Codigo locação],0),2),""))</f>
        <v/>
      </c>
      <c r="D271" s="79" t="str">
        <f>IF(tbAlugeis[[#This Row],[Veículo]]="","",IFERROR(INDEX(tbLocacao[],MATCH(tbAlugeis[[#This Row],[Veículo]],tbLocacao[Codigo locação],0),12),""))</f>
        <v/>
      </c>
      <c r="E271" s="80" t="str">
        <f>IF(tbAlugeis[[#This Row],[Veículo]]="","",IFERROR(INDEX(tbLocacao[],MATCH(tbAlugeis[[#This Row],[Veículo]],tbLocacao[Codigo locação],0),11),""))</f>
        <v/>
      </c>
      <c r="F271" s="163"/>
      <c r="G271" s="174"/>
      <c r="H271" s="79" t="str">
        <f>IF(tbAlugeis[[#This Row],[Veículo]]="","",IFERROR(INDEX(tbLocacao[],MATCH(tbAlugeis[[#This Row],[Veículo]],tbLocacao[Codigo locação],0),1),""))</f>
        <v/>
      </c>
    </row>
    <row r="272" spans="2:8" ht="30" customHeight="1" x14ac:dyDescent="0.25">
      <c r="B272" s="167"/>
      <c r="C272" s="79" t="str">
        <f>IF(tbAlugeis[[#This Row],[Veículo]]="","",IFERROR(INDEX(tbLocacao[],MATCH(tbAlugeis[[#This Row],[Veículo]],tbLocacao[Codigo locação],0),2),""))</f>
        <v/>
      </c>
      <c r="D272" s="79" t="str">
        <f>IF(tbAlugeis[[#This Row],[Veículo]]="","",IFERROR(INDEX(tbLocacao[],MATCH(tbAlugeis[[#This Row],[Veículo]],tbLocacao[Codigo locação],0),12),""))</f>
        <v/>
      </c>
      <c r="E272" s="80" t="str">
        <f>IF(tbAlugeis[[#This Row],[Veículo]]="","",IFERROR(INDEX(tbLocacao[],MATCH(tbAlugeis[[#This Row],[Veículo]],tbLocacao[Codigo locação],0),11),""))</f>
        <v/>
      </c>
      <c r="F272" s="163"/>
      <c r="G272" s="174"/>
      <c r="H272" s="79" t="str">
        <f>IF(tbAlugeis[[#This Row],[Veículo]]="","",IFERROR(INDEX(tbLocacao[],MATCH(tbAlugeis[[#This Row],[Veículo]],tbLocacao[Codigo locação],0),1),""))</f>
        <v/>
      </c>
    </row>
    <row r="273" spans="2:8" ht="30" customHeight="1" x14ac:dyDescent="0.25">
      <c r="B273" s="167"/>
      <c r="C273" s="79" t="str">
        <f>IF(tbAlugeis[[#This Row],[Veículo]]="","",IFERROR(INDEX(tbLocacao[],MATCH(tbAlugeis[[#This Row],[Veículo]],tbLocacao[Codigo locação],0),2),""))</f>
        <v/>
      </c>
      <c r="D273" s="79" t="str">
        <f>IF(tbAlugeis[[#This Row],[Veículo]]="","",IFERROR(INDEX(tbLocacao[],MATCH(tbAlugeis[[#This Row],[Veículo]],tbLocacao[Codigo locação],0),12),""))</f>
        <v/>
      </c>
      <c r="E273" s="80" t="str">
        <f>IF(tbAlugeis[[#This Row],[Veículo]]="","",IFERROR(INDEX(tbLocacao[],MATCH(tbAlugeis[[#This Row],[Veículo]],tbLocacao[Codigo locação],0),11),""))</f>
        <v/>
      </c>
      <c r="F273" s="163"/>
      <c r="G273" s="174"/>
      <c r="H273" s="79" t="str">
        <f>IF(tbAlugeis[[#This Row],[Veículo]]="","",IFERROR(INDEX(tbLocacao[],MATCH(tbAlugeis[[#This Row],[Veículo]],tbLocacao[Codigo locação],0),1),""))</f>
        <v/>
      </c>
    </row>
    <row r="274" spans="2:8" ht="30" customHeight="1" x14ac:dyDescent="0.25">
      <c r="B274" s="167"/>
      <c r="C274" s="79" t="str">
        <f>IF(tbAlugeis[[#This Row],[Veículo]]="","",IFERROR(INDEX(tbLocacao[],MATCH(tbAlugeis[[#This Row],[Veículo]],tbLocacao[Codigo locação],0),2),""))</f>
        <v/>
      </c>
      <c r="D274" s="79" t="str">
        <f>IF(tbAlugeis[[#This Row],[Veículo]]="","",IFERROR(INDEX(tbLocacao[],MATCH(tbAlugeis[[#This Row],[Veículo]],tbLocacao[Codigo locação],0),12),""))</f>
        <v/>
      </c>
      <c r="E274" s="80" t="str">
        <f>IF(tbAlugeis[[#This Row],[Veículo]]="","",IFERROR(INDEX(tbLocacao[],MATCH(tbAlugeis[[#This Row],[Veículo]],tbLocacao[Codigo locação],0),11),""))</f>
        <v/>
      </c>
      <c r="F274" s="163"/>
      <c r="G274" s="174"/>
      <c r="H274" s="79" t="str">
        <f>IF(tbAlugeis[[#This Row],[Veículo]]="","",IFERROR(INDEX(tbLocacao[],MATCH(tbAlugeis[[#This Row],[Veículo]],tbLocacao[Codigo locação],0),1),""))</f>
        <v/>
      </c>
    </row>
    <row r="275" spans="2:8" ht="30" customHeight="1" x14ac:dyDescent="0.25">
      <c r="B275" s="167"/>
      <c r="C275" s="79" t="str">
        <f>IF(tbAlugeis[[#This Row],[Veículo]]="","",IFERROR(INDEX(tbLocacao[],MATCH(tbAlugeis[[#This Row],[Veículo]],tbLocacao[Codigo locação],0),2),""))</f>
        <v/>
      </c>
      <c r="D275" s="79" t="str">
        <f>IF(tbAlugeis[[#This Row],[Veículo]]="","",IFERROR(INDEX(tbLocacao[],MATCH(tbAlugeis[[#This Row],[Veículo]],tbLocacao[Codigo locação],0),12),""))</f>
        <v/>
      </c>
      <c r="E275" s="80" t="str">
        <f>IF(tbAlugeis[[#This Row],[Veículo]]="","",IFERROR(INDEX(tbLocacao[],MATCH(tbAlugeis[[#This Row],[Veículo]],tbLocacao[Codigo locação],0),11),""))</f>
        <v/>
      </c>
      <c r="F275" s="163"/>
      <c r="G275" s="174"/>
      <c r="H275" s="79" t="str">
        <f>IF(tbAlugeis[[#This Row],[Veículo]]="","",IFERROR(INDEX(tbLocacao[],MATCH(tbAlugeis[[#This Row],[Veículo]],tbLocacao[Codigo locação],0),1),""))</f>
        <v/>
      </c>
    </row>
    <row r="276" spans="2:8" ht="30" customHeight="1" x14ac:dyDescent="0.25">
      <c r="B276" s="167"/>
      <c r="C276" s="79" t="str">
        <f>IF(tbAlugeis[[#This Row],[Veículo]]="","",IFERROR(INDEX(tbLocacao[],MATCH(tbAlugeis[[#This Row],[Veículo]],tbLocacao[Codigo locação],0),2),""))</f>
        <v/>
      </c>
      <c r="D276" s="79" t="str">
        <f>IF(tbAlugeis[[#This Row],[Veículo]]="","",IFERROR(INDEX(tbLocacao[],MATCH(tbAlugeis[[#This Row],[Veículo]],tbLocacao[Codigo locação],0),12),""))</f>
        <v/>
      </c>
      <c r="E276" s="80" t="str">
        <f>IF(tbAlugeis[[#This Row],[Veículo]]="","",IFERROR(INDEX(tbLocacao[],MATCH(tbAlugeis[[#This Row],[Veículo]],tbLocacao[Codigo locação],0),11),""))</f>
        <v/>
      </c>
      <c r="F276" s="163"/>
      <c r="G276" s="174"/>
      <c r="H276" s="79" t="str">
        <f>IF(tbAlugeis[[#This Row],[Veículo]]="","",IFERROR(INDEX(tbLocacao[],MATCH(tbAlugeis[[#This Row],[Veículo]],tbLocacao[Codigo locação],0),1),""))</f>
        <v/>
      </c>
    </row>
    <row r="277" spans="2:8" ht="30" customHeight="1" x14ac:dyDescent="0.25">
      <c r="B277" s="167"/>
      <c r="C277" s="79" t="str">
        <f>IF(tbAlugeis[[#This Row],[Veículo]]="","",IFERROR(INDEX(tbLocacao[],MATCH(tbAlugeis[[#This Row],[Veículo]],tbLocacao[Codigo locação],0),2),""))</f>
        <v/>
      </c>
      <c r="D277" s="79" t="str">
        <f>IF(tbAlugeis[[#This Row],[Veículo]]="","",IFERROR(INDEX(tbLocacao[],MATCH(tbAlugeis[[#This Row],[Veículo]],tbLocacao[Codigo locação],0),12),""))</f>
        <v/>
      </c>
      <c r="E277" s="80" t="str">
        <f>IF(tbAlugeis[[#This Row],[Veículo]]="","",IFERROR(INDEX(tbLocacao[],MATCH(tbAlugeis[[#This Row],[Veículo]],tbLocacao[Codigo locação],0),11),""))</f>
        <v/>
      </c>
      <c r="F277" s="163"/>
      <c r="G277" s="174"/>
      <c r="H277" s="79" t="str">
        <f>IF(tbAlugeis[[#This Row],[Veículo]]="","",IFERROR(INDEX(tbLocacao[],MATCH(tbAlugeis[[#This Row],[Veículo]],tbLocacao[Codigo locação],0),1),""))</f>
        <v/>
      </c>
    </row>
    <row r="278" spans="2:8" ht="30" customHeight="1" x14ac:dyDescent="0.25">
      <c r="B278" s="167"/>
      <c r="C278" s="79" t="str">
        <f>IF(tbAlugeis[[#This Row],[Veículo]]="","",IFERROR(INDEX(tbLocacao[],MATCH(tbAlugeis[[#This Row],[Veículo]],tbLocacao[Codigo locação],0),2),""))</f>
        <v/>
      </c>
      <c r="D278" s="79" t="str">
        <f>IF(tbAlugeis[[#This Row],[Veículo]]="","",IFERROR(INDEX(tbLocacao[],MATCH(tbAlugeis[[#This Row],[Veículo]],tbLocacao[Codigo locação],0),12),""))</f>
        <v/>
      </c>
      <c r="E278" s="80" t="str">
        <f>IF(tbAlugeis[[#This Row],[Veículo]]="","",IFERROR(INDEX(tbLocacao[],MATCH(tbAlugeis[[#This Row],[Veículo]],tbLocacao[Codigo locação],0),11),""))</f>
        <v/>
      </c>
      <c r="F278" s="163"/>
      <c r="G278" s="174"/>
      <c r="H278" s="79" t="str">
        <f>IF(tbAlugeis[[#This Row],[Veículo]]="","",IFERROR(INDEX(tbLocacao[],MATCH(tbAlugeis[[#This Row],[Veículo]],tbLocacao[Codigo locação],0),1),""))</f>
        <v/>
      </c>
    </row>
    <row r="279" spans="2:8" ht="30" customHeight="1" x14ac:dyDescent="0.25">
      <c r="B279" s="167"/>
      <c r="C279" s="79" t="str">
        <f>IF(tbAlugeis[[#This Row],[Veículo]]="","",IFERROR(INDEX(tbLocacao[],MATCH(tbAlugeis[[#This Row],[Veículo]],tbLocacao[Codigo locação],0),2),""))</f>
        <v/>
      </c>
      <c r="D279" s="79" t="str">
        <f>IF(tbAlugeis[[#This Row],[Veículo]]="","",IFERROR(INDEX(tbLocacao[],MATCH(tbAlugeis[[#This Row],[Veículo]],tbLocacao[Codigo locação],0),12),""))</f>
        <v/>
      </c>
      <c r="E279" s="80" t="str">
        <f>IF(tbAlugeis[[#This Row],[Veículo]]="","",IFERROR(INDEX(tbLocacao[],MATCH(tbAlugeis[[#This Row],[Veículo]],tbLocacao[Codigo locação],0),11),""))</f>
        <v/>
      </c>
      <c r="F279" s="163"/>
      <c r="G279" s="174"/>
      <c r="H279" s="79" t="str">
        <f>IF(tbAlugeis[[#This Row],[Veículo]]="","",IFERROR(INDEX(tbLocacao[],MATCH(tbAlugeis[[#This Row],[Veículo]],tbLocacao[Codigo locação],0),1),""))</f>
        <v/>
      </c>
    </row>
    <row r="280" spans="2:8" ht="30" customHeight="1" x14ac:dyDescent="0.25">
      <c r="B280" s="167"/>
      <c r="C280" s="79" t="str">
        <f>IF(tbAlugeis[[#This Row],[Veículo]]="","",IFERROR(INDEX(tbLocacao[],MATCH(tbAlugeis[[#This Row],[Veículo]],tbLocacao[Codigo locação],0),2),""))</f>
        <v/>
      </c>
      <c r="D280" s="79" t="str">
        <f>IF(tbAlugeis[[#This Row],[Veículo]]="","",IFERROR(INDEX(tbLocacao[],MATCH(tbAlugeis[[#This Row],[Veículo]],tbLocacao[Codigo locação],0),12),""))</f>
        <v/>
      </c>
      <c r="E280" s="80" t="str">
        <f>IF(tbAlugeis[[#This Row],[Veículo]]="","",IFERROR(INDEX(tbLocacao[],MATCH(tbAlugeis[[#This Row],[Veículo]],tbLocacao[Codigo locação],0),11),""))</f>
        <v/>
      </c>
      <c r="F280" s="163"/>
      <c r="G280" s="174"/>
      <c r="H280" s="79" t="str">
        <f>IF(tbAlugeis[[#This Row],[Veículo]]="","",IFERROR(INDEX(tbLocacao[],MATCH(tbAlugeis[[#This Row],[Veículo]],tbLocacao[Codigo locação],0),1),""))</f>
        <v/>
      </c>
    </row>
    <row r="281" spans="2:8" ht="30" customHeight="1" x14ac:dyDescent="0.25">
      <c r="B281" s="167"/>
      <c r="C281" s="79" t="str">
        <f>IF(tbAlugeis[[#This Row],[Veículo]]="","",IFERROR(INDEX(tbLocacao[],MATCH(tbAlugeis[[#This Row],[Veículo]],tbLocacao[Codigo locação],0),2),""))</f>
        <v/>
      </c>
      <c r="D281" s="79" t="str">
        <f>IF(tbAlugeis[[#This Row],[Veículo]]="","",IFERROR(INDEX(tbLocacao[],MATCH(tbAlugeis[[#This Row],[Veículo]],tbLocacao[Codigo locação],0),12),""))</f>
        <v/>
      </c>
      <c r="E281" s="80" t="str">
        <f>IF(tbAlugeis[[#This Row],[Veículo]]="","",IFERROR(INDEX(tbLocacao[],MATCH(tbAlugeis[[#This Row],[Veículo]],tbLocacao[Codigo locação],0),11),""))</f>
        <v/>
      </c>
      <c r="F281" s="163"/>
      <c r="G281" s="174"/>
      <c r="H281" s="79" t="str">
        <f>IF(tbAlugeis[[#This Row],[Veículo]]="","",IFERROR(INDEX(tbLocacao[],MATCH(tbAlugeis[[#This Row],[Veículo]],tbLocacao[Codigo locação],0),1),""))</f>
        <v/>
      </c>
    </row>
    <row r="282" spans="2:8" ht="30" customHeight="1" x14ac:dyDescent="0.25">
      <c r="B282" s="167"/>
      <c r="C282" s="79" t="str">
        <f>IF(tbAlugeis[[#This Row],[Veículo]]="","",IFERROR(INDEX(tbLocacao[],MATCH(tbAlugeis[[#This Row],[Veículo]],tbLocacao[Codigo locação],0),2),""))</f>
        <v/>
      </c>
      <c r="D282" s="79" t="str">
        <f>IF(tbAlugeis[[#This Row],[Veículo]]="","",IFERROR(INDEX(tbLocacao[],MATCH(tbAlugeis[[#This Row],[Veículo]],tbLocacao[Codigo locação],0),12),""))</f>
        <v/>
      </c>
      <c r="E282" s="80" t="str">
        <f>IF(tbAlugeis[[#This Row],[Veículo]]="","",IFERROR(INDEX(tbLocacao[],MATCH(tbAlugeis[[#This Row],[Veículo]],tbLocacao[Codigo locação],0),11),""))</f>
        <v/>
      </c>
      <c r="F282" s="163"/>
      <c r="G282" s="174"/>
      <c r="H282" s="79" t="str">
        <f>IF(tbAlugeis[[#This Row],[Veículo]]="","",IFERROR(INDEX(tbLocacao[],MATCH(tbAlugeis[[#This Row],[Veículo]],tbLocacao[Codigo locação],0),1),""))</f>
        <v/>
      </c>
    </row>
    <row r="283" spans="2:8" ht="30" customHeight="1" x14ac:dyDescent="0.25">
      <c r="B283" s="167"/>
      <c r="C283" s="79" t="str">
        <f>IF(tbAlugeis[[#This Row],[Veículo]]="","",IFERROR(INDEX(tbLocacao[],MATCH(tbAlugeis[[#This Row],[Veículo]],tbLocacao[Codigo locação],0),2),""))</f>
        <v/>
      </c>
      <c r="D283" s="79" t="str">
        <f>IF(tbAlugeis[[#This Row],[Veículo]]="","",IFERROR(INDEX(tbLocacao[],MATCH(tbAlugeis[[#This Row],[Veículo]],tbLocacao[Codigo locação],0),12),""))</f>
        <v/>
      </c>
      <c r="E283" s="80" t="str">
        <f>IF(tbAlugeis[[#This Row],[Veículo]]="","",IFERROR(INDEX(tbLocacao[],MATCH(tbAlugeis[[#This Row],[Veículo]],tbLocacao[Codigo locação],0),11),""))</f>
        <v/>
      </c>
      <c r="F283" s="163"/>
      <c r="G283" s="174"/>
      <c r="H283" s="79" t="str">
        <f>IF(tbAlugeis[[#This Row],[Veículo]]="","",IFERROR(INDEX(tbLocacao[],MATCH(tbAlugeis[[#This Row],[Veículo]],tbLocacao[Codigo locação],0),1),""))</f>
        <v/>
      </c>
    </row>
    <row r="284" spans="2:8" ht="30" customHeight="1" x14ac:dyDescent="0.25">
      <c r="B284" s="167"/>
      <c r="C284" s="79" t="str">
        <f>IF(tbAlugeis[[#This Row],[Veículo]]="","",IFERROR(INDEX(tbLocacao[],MATCH(tbAlugeis[[#This Row],[Veículo]],tbLocacao[Codigo locação],0),2),""))</f>
        <v/>
      </c>
      <c r="D284" s="79" t="str">
        <f>IF(tbAlugeis[[#This Row],[Veículo]]="","",IFERROR(INDEX(tbLocacao[],MATCH(tbAlugeis[[#This Row],[Veículo]],tbLocacao[Codigo locação],0),12),""))</f>
        <v/>
      </c>
      <c r="E284" s="80" t="str">
        <f>IF(tbAlugeis[[#This Row],[Veículo]]="","",IFERROR(INDEX(tbLocacao[],MATCH(tbAlugeis[[#This Row],[Veículo]],tbLocacao[Codigo locação],0),11),""))</f>
        <v/>
      </c>
      <c r="F284" s="163"/>
      <c r="G284" s="174"/>
      <c r="H284" s="79" t="str">
        <f>IF(tbAlugeis[[#This Row],[Veículo]]="","",IFERROR(INDEX(tbLocacao[],MATCH(tbAlugeis[[#This Row],[Veículo]],tbLocacao[Codigo locação],0),1),""))</f>
        <v/>
      </c>
    </row>
    <row r="285" spans="2:8" ht="30" customHeight="1" x14ac:dyDescent="0.25">
      <c r="B285" s="167"/>
      <c r="C285" s="79" t="str">
        <f>IF(tbAlugeis[[#This Row],[Veículo]]="","",IFERROR(INDEX(tbLocacao[],MATCH(tbAlugeis[[#This Row],[Veículo]],tbLocacao[Codigo locação],0),2),""))</f>
        <v/>
      </c>
      <c r="D285" s="79" t="str">
        <f>IF(tbAlugeis[[#This Row],[Veículo]]="","",IFERROR(INDEX(tbLocacao[],MATCH(tbAlugeis[[#This Row],[Veículo]],tbLocacao[Codigo locação],0),12),""))</f>
        <v/>
      </c>
      <c r="E285" s="80" t="str">
        <f>IF(tbAlugeis[[#This Row],[Veículo]]="","",IFERROR(INDEX(tbLocacao[],MATCH(tbAlugeis[[#This Row],[Veículo]],tbLocacao[Codigo locação],0),11),""))</f>
        <v/>
      </c>
      <c r="F285" s="163"/>
      <c r="G285" s="174"/>
      <c r="H285" s="79" t="str">
        <f>IF(tbAlugeis[[#This Row],[Veículo]]="","",IFERROR(INDEX(tbLocacao[],MATCH(tbAlugeis[[#This Row],[Veículo]],tbLocacao[Codigo locação],0),1),""))</f>
        <v/>
      </c>
    </row>
    <row r="286" spans="2:8" ht="30" customHeight="1" x14ac:dyDescent="0.25">
      <c r="B286" s="167"/>
      <c r="C286" s="79" t="str">
        <f>IF(tbAlugeis[[#This Row],[Veículo]]="","",IFERROR(INDEX(tbLocacao[],MATCH(tbAlugeis[[#This Row],[Veículo]],tbLocacao[Codigo locação],0),2),""))</f>
        <v/>
      </c>
      <c r="D286" s="79" t="str">
        <f>IF(tbAlugeis[[#This Row],[Veículo]]="","",IFERROR(INDEX(tbLocacao[],MATCH(tbAlugeis[[#This Row],[Veículo]],tbLocacao[Codigo locação],0),12),""))</f>
        <v/>
      </c>
      <c r="E286" s="80" t="str">
        <f>IF(tbAlugeis[[#This Row],[Veículo]]="","",IFERROR(INDEX(tbLocacao[],MATCH(tbAlugeis[[#This Row],[Veículo]],tbLocacao[Codigo locação],0),11),""))</f>
        <v/>
      </c>
      <c r="F286" s="163"/>
      <c r="G286" s="174"/>
      <c r="H286" s="79" t="str">
        <f>IF(tbAlugeis[[#This Row],[Veículo]]="","",IFERROR(INDEX(tbLocacao[],MATCH(tbAlugeis[[#This Row],[Veículo]],tbLocacao[Codigo locação],0),1),""))</f>
        <v/>
      </c>
    </row>
    <row r="287" spans="2:8" ht="30" customHeight="1" x14ac:dyDescent="0.25">
      <c r="B287" s="167"/>
      <c r="C287" s="79" t="str">
        <f>IF(tbAlugeis[[#This Row],[Veículo]]="","",IFERROR(INDEX(tbLocacao[],MATCH(tbAlugeis[[#This Row],[Veículo]],tbLocacao[Codigo locação],0),2),""))</f>
        <v/>
      </c>
      <c r="D287" s="79" t="str">
        <f>IF(tbAlugeis[[#This Row],[Veículo]]="","",IFERROR(INDEX(tbLocacao[],MATCH(tbAlugeis[[#This Row],[Veículo]],tbLocacao[Codigo locação],0),12),""))</f>
        <v/>
      </c>
      <c r="E287" s="80" t="str">
        <f>IF(tbAlugeis[[#This Row],[Veículo]]="","",IFERROR(INDEX(tbLocacao[],MATCH(tbAlugeis[[#This Row],[Veículo]],tbLocacao[Codigo locação],0),11),""))</f>
        <v/>
      </c>
      <c r="F287" s="163"/>
      <c r="G287" s="174"/>
      <c r="H287" s="79" t="str">
        <f>IF(tbAlugeis[[#This Row],[Veículo]]="","",IFERROR(INDEX(tbLocacao[],MATCH(tbAlugeis[[#This Row],[Veículo]],tbLocacao[Codigo locação],0),1),""))</f>
        <v/>
      </c>
    </row>
    <row r="288" spans="2:8" ht="30" customHeight="1" x14ac:dyDescent="0.25">
      <c r="B288" s="167"/>
      <c r="C288" s="79" t="str">
        <f>IF(tbAlugeis[[#This Row],[Veículo]]="","",IFERROR(INDEX(tbLocacao[],MATCH(tbAlugeis[[#This Row],[Veículo]],tbLocacao[Codigo locação],0),2),""))</f>
        <v/>
      </c>
      <c r="D288" s="79" t="str">
        <f>IF(tbAlugeis[[#This Row],[Veículo]]="","",IFERROR(INDEX(tbLocacao[],MATCH(tbAlugeis[[#This Row],[Veículo]],tbLocacao[Codigo locação],0),12),""))</f>
        <v/>
      </c>
      <c r="E288" s="80" t="str">
        <f>IF(tbAlugeis[[#This Row],[Veículo]]="","",IFERROR(INDEX(tbLocacao[],MATCH(tbAlugeis[[#This Row],[Veículo]],tbLocacao[Codigo locação],0),11),""))</f>
        <v/>
      </c>
      <c r="F288" s="163"/>
      <c r="G288" s="174"/>
      <c r="H288" s="79" t="str">
        <f>IF(tbAlugeis[[#This Row],[Veículo]]="","",IFERROR(INDEX(tbLocacao[],MATCH(tbAlugeis[[#This Row],[Veículo]],tbLocacao[Codigo locação],0),1),""))</f>
        <v/>
      </c>
    </row>
    <row r="289" spans="2:8" ht="30" customHeight="1" x14ac:dyDescent="0.25">
      <c r="B289" s="167"/>
      <c r="C289" s="79" t="str">
        <f>IF(tbAlugeis[[#This Row],[Veículo]]="","",IFERROR(INDEX(tbLocacao[],MATCH(tbAlugeis[[#This Row],[Veículo]],tbLocacao[Codigo locação],0),2),""))</f>
        <v/>
      </c>
      <c r="D289" s="79" t="str">
        <f>IF(tbAlugeis[[#This Row],[Veículo]]="","",IFERROR(INDEX(tbLocacao[],MATCH(tbAlugeis[[#This Row],[Veículo]],tbLocacao[Codigo locação],0),12),""))</f>
        <v/>
      </c>
      <c r="E289" s="80" t="str">
        <f>IF(tbAlugeis[[#This Row],[Veículo]]="","",IFERROR(INDEX(tbLocacao[],MATCH(tbAlugeis[[#This Row],[Veículo]],tbLocacao[Codigo locação],0),11),""))</f>
        <v/>
      </c>
      <c r="F289" s="163"/>
      <c r="G289" s="174"/>
      <c r="H289" s="79" t="str">
        <f>IF(tbAlugeis[[#This Row],[Veículo]]="","",IFERROR(INDEX(tbLocacao[],MATCH(tbAlugeis[[#This Row],[Veículo]],tbLocacao[Codigo locação],0),1),""))</f>
        <v/>
      </c>
    </row>
    <row r="290" spans="2:8" ht="30" customHeight="1" x14ac:dyDescent="0.25">
      <c r="B290" s="167"/>
      <c r="C290" s="79" t="str">
        <f>IF(tbAlugeis[[#This Row],[Veículo]]="","",IFERROR(INDEX(tbLocacao[],MATCH(tbAlugeis[[#This Row],[Veículo]],tbLocacao[Codigo locação],0),2),""))</f>
        <v/>
      </c>
      <c r="D290" s="79" t="str">
        <f>IF(tbAlugeis[[#This Row],[Veículo]]="","",IFERROR(INDEX(tbLocacao[],MATCH(tbAlugeis[[#This Row],[Veículo]],tbLocacao[Codigo locação],0),12),""))</f>
        <v/>
      </c>
      <c r="E290" s="80" t="str">
        <f>IF(tbAlugeis[[#This Row],[Veículo]]="","",IFERROR(INDEX(tbLocacao[],MATCH(tbAlugeis[[#This Row],[Veículo]],tbLocacao[Codigo locação],0),11),""))</f>
        <v/>
      </c>
      <c r="F290" s="163"/>
      <c r="G290" s="174"/>
      <c r="H290" s="79" t="str">
        <f>IF(tbAlugeis[[#This Row],[Veículo]]="","",IFERROR(INDEX(tbLocacao[],MATCH(tbAlugeis[[#This Row],[Veículo]],tbLocacao[Codigo locação],0),1),""))</f>
        <v/>
      </c>
    </row>
    <row r="291" spans="2:8" ht="30" customHeight="1" x14ac:dyDescent="0.25">
      <c r="B291" s="167"/>
      <c r="C291" s="79" t="str">
        <f>IF(tbAlugeis[[#This Row],[Veículo]]="","",IFERROR(INDEX(tbLocacao[],MATCH(tbAlugeis[[#This Row],[Veículo]],tbLocacao[Codigo locação],0),2),""))</f>
        <v/>
      </c>
      <c r="D291" s="79" t="str">
        <f>IF(tbAlugeis[[#This Row],[Veículo]]="","",IFERROR(INDEX(tbLocacao[],MATCH(tbAlugeis[[#This Row],[Veículo]],tbLocacao[Codigo locação],0),12),""))</f>
        <v/>
      </c>
      <c r="E291" s="80" t="str">
        <f>IF(tbAlugeis[[#This Row],[Veículo]]="","",IFERROR(INDEX(tbLocacao[],MATCH(tbAlugeis[[#This Row],[Veículo]],tbLocacao[Codigo locação],0),11),""))</f>
        <v/>
      </c>
      <c r="F291" s="163"/>
      <c r="G291" s="174"/>
      <c r="H291" s="79" t="str">
        <f>IF(tbAlugeis[[#This Row],[Veículo]]="","",IFERROR(INDEX(tbLocacao[],MATCH(tbAlugeis[[#This Row],[Veículo]],tbLocacao[Codigo locação],0),1),""))</f>
        <v/>
      </c>
    </row>
    <row r="292" spans="2:8" ht="30" customHeight="1" x14ac:dyDescent="0.25">
      <c r="B292" s="167"/>
      <c r="C292" s="79" t="str">
        <f>IF(tbAlugeis[[#This Row],[Veículo]]="","",IFERROR(INDEX(tbLocacao[],MATCH(tbAlugeis[[#This Row],[Veículo]],tbLocacao[Codigo locação],0),2),""))</f>
        <v/>
      </c>
      <c r="D292" s="79" t="str">
        <f>IF(tbAlugeis[[#This Row],[Veículo]]="","",IFERROR(INDEX(tbLocacao[],MATCH(tbAlugeis[[#This Row],[Veículo]],tbLocacao[Codigo locação],0),12),""))</f>
        <v/>
      </c>
      <c r="E292" s="80" t="str">
        <f>IF(tbAlugeis[[#This Row],[Veículo]]="","",IFERROR(INDEX(tbLocacao[],MATCH(tbAlugeis[[#This Row],[Veículo]],tbLocacao[Codigo locação],0),11),""))</f>
        <v/>
      </c>
      <c r="F292" s="163"/>
      <c r="G292" s="174"/>
      <c r="H292" s="79" t="str">
        <f>IF(tbAlugeis[[#This Row],[Veículo]]="","",IFERROR(INDEX(tbLocacao[],MATCH(tbAlugeis[[#This Row],[Veículo]],tbLocacao[Codigo locação],0),1),""))</f>
        <v/>
      </c>
    </row>
    <row r="293" spans="2:8" ht="30" customHeight="1" x14ac:dyDescent="0.25">
      <c r="B293" s="167"/>
      <c r="C293" s="79" t="str">
        <f>IF(tbAlugeis[[#This Row],[Veículo]]="","",IFERROR(INDEX(tbLocacao[],MATCH(tbAlugeis[[#This Row],[Veículo]],tbLocacao[Codigo locação],0),2),""))</f>
        <v/>
      </c>
      <c r="D293" s="79" t="str">
        <f>IF(tbAlugeis[[#This Row],[Veículo]]="","",IFERROR(INDEX(tbLocacao[],MATCH(tbAlugeis[[#This Row],[Veículo]],tbLocacao[Codigo locação],0),12),""))</f>
        <v/>
      </c>
      <c r="E293" s="80" t="str">
        <f>IF(tbAlugeis[[#This Row],[Veículo]]="","",IFERROR(INDEX(tbLocacao[],MATCH(tbAlugeis[[#This Row],[Veículo]],tbLocacao[Codigo locação],0),11),""))</f>
        <v/>
      </c>
      <c r="F293" s="163"/>
      <c r="G293" s="174"/>
      <c r="H293" s="79" t="str">
        <f>IF(tbAlugeis[[#This Row],[Veículo]]="","",IFERROR(INDEX(tbLocacao[],MATCH(tbAlugeis[[#This Row],[Veículo]],tbLocacao[Codigo locação],0),1),""))</f>
        <v/>
      </c>
    </row>
    <row r="294" spans="2:8" ht="30" customHeight="1" x14ac:dyDescent="0.25">
      <c r="B294" s="167"/>
      <c r="C294" s="79" t="str">
        <f>IF(tbAlugeis[[#This Row],[Veículo]]="","",IFERROR(INDEX(tbLocacao[],MATCH(tbAlugeis[[#This Row],[Veículo]],tbLocacao[Codigo locação],0),2),""))</f>
        <v/>
      </c>
      <c r="D294" s="79" t="str">
        <f>IF(tbAlugeis[[#This Row],[Veículo]]="","",IFERROR(INDEX(tbLocacao[],MATCH(tbAlugeis[[#This Row],[Veículo]],tbLocacao[Codigo locação],0),12),""))</f>
        <v/>
      </c>
      <c r="E294" s="80" t="str">
        <f>IF(tbAlugeis[[#This Row],[Veículo]]="","",IFERROR(INDEX(tbLocacao[],MATCH(tbAlugeis[[#This Row],[Veículo]],tbLocacao[Codigo locação],0),11),""))</f>
        <v/>
      </c>
      <c r="F294" s="163"/>
      <c r="G294" s="174"/>
      <c r="H294" s="79" t="str">
        <f>IF(tbAlugeis[[#This Row],[Veículo]]="","",IFERROR(INDEX(tbLocacao[],MATCH(tbAlugeis[[#This Row],[Veículo]],tbLocacao[Codigo locação],0),1),""))</f>
        <v/>
      </c>
    </row>
    <row r="295" spans="2:8" ht="30" customHeight="1" x14ac:dyDescent="0.25">
      <c r="B295" s="167"/>
      <c r="C295" s="79" t="str">
        <f>IF(tbAlugeis[[#This Row],[Veículo]]="","",IFERROR(INDEX(tbLocacao[],MATCH(tbAlugeis[[#This Row],[Veículo]],tbLocacao[Codigo locação],0),2),""))</f>
        <v/>
      </c>
      <c r="D295" s="79" t="str">
        <f>IF(tbAlugeis[[#This Row],[Veículo]]="","",IFERROR(INDEX(tbLocacao[],MATCH(tbAlugeis[[#This Row],[Veículo]],tbLocacao[Codigo locação],0),12),""))</f>
        <v/>
      </c>
      <c r="E295" s="80" t="str">
        <f>IF(tbAlugeis[[#This Row],[Veículo]]="","",IFERROR(INDEX(tbLocacao[],MATCH(tbAlugeis[[#This Row],[Veículo]],tbLocacao[Codigo locação],0),11),""))</f>
        <v/>
      </c>
      <c r="F295" s="163"/>
      <c r="G295" s="174"/>
      <c r="H295" s="79" t="str">
        <f>IF(tbAlugeis[[#This Row],[Veículo]]="","",IFERROR(INDEX(tbLocacao[],MATCH(tbAlugeis[[#This Row],[Veículo]],tbLocacao[Codigo locação],0),1),""))</f>
        <v/>
      </c>
    </row>
    <row r="296" spans="2:8" ht="30" customHeight="1" x14ac:dyDescent="0.25">
      <c r="B296" s="167"/>
      <c r="C296" s="79" t="str">
        <f>IF(tbAlugeis[[#This Row],[Veículo]]="","",IFERROR(INDEX(tbLocacao[],MATCH(tbAlugeis[[#This Row],[Veículo]],tbLocacao[Codigo locação],0),2),""))</f>
        <v/>
      </c>
      <c r="D296" s="79" t="str">
        <f>IF(tbAlugeis[[#This Row],[Veículo]]="","",IFERROR(INDEX(tbLocacao[],MATCH(tbAlugeis[[#This Row],[Veículo]],tbLocacao[Codigo locação],0),12),""))</f>
        <v/>
      </c>
      <c r="E296" s="80" t="str">
        <f>IF(tbAlugeis[[#This Row],[Veículo]]="","",IFERROR(INDEX(tbLocacao[],MATCH(tbAlugeis[[#This Row],[Veículo]],tbLocacao[Codigo locação],0),11),""))</f>
        <v/>
      </c>
      <c r="F296" s="163"/>
      <c r="G296" s="174"/>
      <c r="H296" s="79" t="str">
        <f>IF(tbAlugeis[[#This Row],[Veículo]]="","",IFERROR(INDEX(tbLocacao[],MATCH(tbAlugeis[[#This Row],[Veículo]],tbLocacao[Codigo locação],0),1),""))</f>
        <v/>
      </c>
    </row>
    <row r="297" spans="2:8" ht="30" customHeight="1" x14ac:dyDescent="0.25">
      <c r="B297" s="167"/>
      <c r="C297" s="79" t="str">
        <f>IF(tbAlugeis[[#This Row],[Veículo]]="","",IFERROR(INDEX(tbLocacao[],MATCH(tbAlugeis[[#This Row],[Veículo]],tbLocacao[Codigo locação],0),2),""))</f>
        <v/>
      </c>
      <c r="D297" s="79" t="str">
        <f>IF(tbAlugeis[[#This Row],[Veículo]]="","",IFERROR(INDEX(tbLocacao[],MATCH(tbAlugeis[[#This Row],[Veículo]],tbLocacao[Codigo locação],0),12),""))</f>
        <v/>
      </c>
      <c r="E297" s="80" t="str">
        <f>IF(tbAlugeis[[#This Row],[Veículo]]="","",IFERROR(INDEX(tbLocacao[],MATCH(tbAlugeis[[#This Row],[Veículo]],tbLocacao[Codigo locação],0),11),""))</f>
        <v/>
      </c>
      <c r="F297" s="163"/>
      <c r="G297" s="174"/>
      <c r="H297" s="79" t="str">
        <f>IF(tbAlugeis[[#This Row],[Veículo]]="","",IFERROR(INDEX(tbLocacao[],MATCH(tbAlugeis[[#This Row],[Veículo]],tbLocacao[Codigo locação],0),1),""))</f>
        <v/>
      </c>
    </row>
    <row r="298" spans="2:8" ht="30" customHeight="1" x14ac:dyDescent="0.25">
      <c r="B298" s="167"/>
      <c r="C298" s="79" t="str">
        <f>IF(tbAlugeis[[#This Row],[Veículo]]="","",IFERROR(INDEX(tbLocacao[],MATCH(tbAlugeis[[#This Row],[Veículo]],tbLocacao[Codigo locação],0),2),""))</f>
        <v/>
      </c>
      <c r="D298" s="79" t="str">
        <f>IF(tbAlugeis[[#This Row],[Veículo]]="","",IFERROR(INDEX(tbLocacao[],MATCH(tbAlugeis[[#This Row],[Veículo]],tbLocacao[Codigo locação],0),12),""))</f>
        <v/>
      </c>
      <c r="E298" s="80" t="str">
        <f>IF(tbAlugeis[[#This Row],[Veículo]]="","",IFERROR(INDEX(tbLocacao[],MATCH(tbAlugeis[[#This Row],[Veículo]],tbLocacao[Codigo locação],0),11),""))</f>
        <v/>
      </c>
      <c r="F298" s="163"/>
      <c r="G298" s="174"/>
      <c r="H298" s="79" t="str">
        <f>IF(tbAlugeis[[#This Row],[Veículo]]="","",IFERROR(INDEX(tbLocacao[],MATCH(tbAlugeis[[#This Row],[Veículo]],tbLocacao[Codigo locação],0),1),""))</f>
        <v/>
      </c>
    </row>
    <row r="299" spans="2:8" ht="30" customHeight="1" x14ac:dyDescent="0.25">
      <c r="B299" s="167"/>
      <c r="C299" s="79" t="str">
        <f>IF(tbAlugeis[[#This Row],[Veículo]]="","",IFERROR(INDEX(tbLocacao[],MATCH(tbAlugeis[[#This Row],[Veículo]],tbLocacao[Codigo locação],0),2),""))</f>
        <v/>
      </c>
      <c r="D299" s="79" t="str">
        <f>IF(tbAlugeis[[#This Row],[Veículo]]="","",IFERROR(INDEX(tbLocacao[],MATCH(tbAlugeis[[#This Row],[Veículo]],tbLocacao[Codigo locação],0),12),""))</f>
        <v/>
      </c>
      <c r="E299" s="80" t="str">
        <f>IF(tbAlugeis[[#This Row],[Veículo]]="","",IFERROR(INDEX(tbLocacao[],MATCH(tbAlugeis[[#This Row],[Veículo]],tbLocacao[Codigo locação],0),11),""))</f>
        <v/>
      </c>
      <c r="F299" s="163"/>
      <c r="G299" s="174"/>
      <c r="H299" s="79" t="str">
        <f>IF(tbAlugeis[[#This Row],[Veículo]]="","",IFERROR(INDEX(tbLocacao[],MATCH(tbAlugeis[[#This Row],[Veículo]],tbLocacao[Codigo locação],0),1),""))</f>
        <v/>
      </c>
    </row>
    <row r="300" spans="2:8" ht="30" customHeight="1" x14ac:dyDescent="0.25">
      <c r="B300" s="167"/>
      <c r="C300" s="79" t="str">
        <f>IF(tbAlugeis[[#This Row],[Veículo]]="","",IFERROR(INDEX(tbLocacao[],MATCH(tbAlugeis[[#This Row],[Veículo]],tbLocacao[Codigo locação],0),2),""))</f>
        <v/>
      </c>
      <c r="D300" s="79" t="str">
        <f>IF(tbAlugeis[[#This Row],[Veículo]]="","",IFERROR(INDEX(tbLocacao[],MATCH(tbAlugeis[[#This Row],[Veículo]],tbLocacao[Codigo locação],0),12),""))</f>
        <v/>
      </c>
      <c r="E300" s="80" t="str">
        <f>IF(tbAlugeis[[#This Row],[Veículo]]="","",IFERROR(INDEX(tbLocacao[],MATCH(tbAlugeis[[#This Row],[Veículo]],tbLocacao[Codigo locação],0),11),""))</f>
        <v/>
      </c>
      <c r="F300" s="163"/>
      <c r="G300" s="174"/>
      <c r="H300" s="79" t="str">
        <f>IF(tbAlugeis[[#This Row],[Veículo]]="","",IFERROR(INDEX(tbLocacao[],MATCH(tbAlugeis[[#This Row],[Veículo]],tbLocacao[Codigo locação],0),1),""))</f>
        <v/>
      </c>
    </row>
    <row r="301" spans="2:8" ht="30" customHeight="1" x14ac:dyDescent="0.25">
      <c r="B301" s="167"/>
      <c r="C301" s="79" t="str">
        <f>IF(tbAlugeis[[#This Row],[Veículo]]="","",IFERROR(INDEX(tbLocacao[],MATCH(tbAlugeis[[#This Row],[Veículo]],tbLocacao[Codigo locação],0),2),""))</f>
        <v/>
      </c>
      <c r="D301" s="79" t="str">
        <f>IF(tbAlugeis[[#This Row],[Veículo]]="","",IFERROR(INDEX(tbLocacao[],MATCH(tbAlugeis[[#This Row],[Veículo]],tbLocacao[Codigo locação],0),12),""))</f>
        <v/>
      </c>
      <c r="E301" s="80" t="str">
        <f>IF(tbAlugeis[[#This Row],[Veículo]]="","",IFERROR(INDEX(tbLocacao[],MATCH(tbAlugeis[[#This Row],[Veículo]],tbLocacao[Codigo locação],0),11),""))</f>
        <v/>
      </c>
      <c r="F301" s="163"/>
      <c r="G301" s="174"/>
      <c r="H301" s="79" t="str">
        <f>IF(tbAlugeis[[#This Row],[Veículo]]="","",IFERROR(INDEX(tbLocacao[],MATCH(tbAlugeis[[#This Row],[Veículo]],tbLocacao[Codigo locação],0),1),""))</f>
        <v/>
      </c>
    </row>
    <row r="302" spans="2:8" ht="30" customHeight="1" x14ac:dyDescent="0.25">
      <c r="B302" s="167"/>
      <c r="C302" s="79" t="str">
        <f>IF(tbAlugeis[[#This Row],[Veículo]]="","",IFERROR(INDEX(tbLocacao[],MATCH(tbAlugeis[[#This Row],[Veículo]],tbLocacao[Codigo locação],0),2),""))</f>
        <v/>
      </c>
      <c r="D302" s="79" t="str">
        <f>IF(tbAlugeis[[#This Row],[Veículo]]="","",IFERROR(INDEX(tbLocacao[],MATCH(tbAlugeis[[#This Row],[Veículo]],tbLocacao[Codigo locação],0),12),""))</f>
        <v/>
      </c>
      <c r="E302" s="80" t="str">
        <f>IF(tbAlugeis[[#This Row],[Veículo]]="","",IFERROR(INDEX(tbLocacao[],MATCH(tbAlugeis[[#This Row],[Veículo]],tbLocacao[Codigo locação],0),11),""))</f>
        <v/>
      </c>
      <c r="F302" s="163"/>
      <c r="G302" s="174"/>
      <c r="H302" s="79" t="str">
        <f>IF(tbAlugeis[[#This Row],[Veículo]]="","",IFERROR(INDEX(tbLocacao[],MATCH(tbAlugeis[[#This Row],[Veículo]],tbLocacao[Codigo locação],0),1),""))</f>
        <v/>
      </c>
    </row>
    <row r="303" spans="2:8" ht="30" customHeight="1" x14ac:dyDescent="0.25">
      <c r="B303" s="167"/>
      <c r="C303" s="79" t="str">
        <f>IF(tbAlugeis[[#This Row],[Veículo]]="","",IFERROR(INDEX(tbLocacao[],MATCH(tbAlugeis[[#This Row],[Veículo]],tbLocacao[Codigo locação],0),2),""))</f>
        <v/>
      </c>
      <c r="D303" s="79" t="str">
        <f>IF(tbAlugeis[[#This Row],[Veículo]]="","",IFERROR(INDEX(tbLocacao[],MATCH(tbAlugeis[[#This Row],[Veículo]],tbLocacao[Codigo locação],0),12),""))</f>
        <v/>
      </c>
      <c r="E303" s="80" t="str">
        <f>IF(tbAlugeis[[#This Row],[Veículo]]="","",IFERROR(INDEX(tbLocacao[],MATCH(tbAlugeis[[#This Row],[Veículo]],tbLocacao[Codigo locação],0),11),""))</f>
        <v/>
      </c>
      <c r="F303" s="163"/>
      <c r="G303" s="174"/>
      <c r="H303" s="79" t="str">
        <f>IF(tbAlugeis[[#This Row],[Veículo]]="","",IFERROR(INDEX(tbLocacao[],MATCH(tbAlugeis[[#This Row],[Veículo]],tbLocacao[Codigo locação],0),1),""))</f>
        <v/>
      </c>
    </row>
    <row r="304" spans="2:8" ht="30" customHeight="1" x14ac:dyDescent="0.25">
      <c r="B304" s="167"/>
      <c r="C304" s="79" t="str">
        <f>IF(tbAlugeis[[#This Row],[Veículo]]="","",IFERROR(INDEX(tbLocacao[],MATCH(tbAlugeis[[#This Row],[Veículo]],tbLocacao[Codigo locação],0),2),""))</f>
        <v/>
      </c>
      <c r="D304" s="79" t="str">
        <f>IF(tbAlugeis[[#This Row],[Veículo]]="","",IFERROR(INDEX(tbLocacao[],MATCH(tbAlugeis[[#This Row],[Veículo]],tbLocacao[Codigo locação],0),12),""))</f>
        <v/>
      </c>
      <c r="E304" s="80" t="str">
        <f>IF(tbAlugeis[[#This Row],[Veículo]]="","",IFERROR(INDEX(tbLocacao[],MATCH(tbAlugeis[[#This Row],[Veículo]],tbLocacao[Codigo locação],0),11),""))</f>
        <v/>
      </c>
      <c r="F304" s="163"/>
      <c r="G304" s="174"/>
      <c r="H304" s="79" t="str">
        <f>IF(tbAlugeis[[#This Row],[Veículo]]="","",IFERROR(INDEX(tbLocacao[],MATCH(tbAlugeis[[#This Row],[Veículo]],tbLocacao[Codigo locação],0),1),""))</f>
        <v/>
      </c>
    </row>
    <row r="305" spans="2:8" ht="30" customHeight="1" x14ac:dyDescent="0.25">
      <c r="B305" s="167"/>
      <c r="C305" s="79" t="str">
        <f>IF(tbAlugeis[[#This Row],[Veículo]]="","",IFERROR(INDEX(tbLocacao[],MATCH(tbAlugeis[[#This Row],[Veículo]],tbLocacao[Codigo locação],0),2),""))</f>
        <v/>
      </c>
      <c r="D305" s="79" t="str">
        <f>IF(tbAlugeis[[#This Row],[Veículo]]="","",IFERROR(INDEX(tbLocacao[],MATCH(tbAlugeis[[#This Row],[Veículo]],tbLocacao[Codigo locação],0),12),""))</f>
        <v/>
      </c>
      <c r="E305" s="80" t="str">
        <f>IF(tbAlugeis[[#This Row],[Veículo]]="","",IFERROR(INDEX(tbLocacao[],MATCH(tbAlugeis[[#This Row],[Veículo]],tbLocacao[Codigo locação],0),11),""))</f>
        <v/>
      </c>
      <c r="F305" s="163"/>
      <c r="G305" s="174"/>
      <c r="H305" s="79" t="str">
        <f>IF(tbAlugeis[[#This Row],[Veículo]]="","",IFERROR(INDEX(tbLocacao[],MATCH(tbAlugeis[[#This Row],[Veículo]],tbLocacao[Codigo locação],0),1),""))</f>
        <v/>
      </c>
    </row>
    <row r="306" spans="2:8" ht="30" customHeight="1" x14ac:dyDescent="0.25">
      <c r="B306" s="167"/>
      <c r="C306" s="79" t="str">
        <f>IF(tbAlugeis[[#This Row],[Veículo]]="","",IFERROR(INDEX(tbLocacao[],MATCH(tbAlugeis[[#This Row],[Veículo]],tbLocacao[Codigo locação],0),2),""))</f>
        <v/>
      </c>
      <c r="D306" s="79" t="str">
        <f>IF(tbAlugeis[[#This Row],[Veículo]]="","",IFERROR(INDEX(tbLocacao[],MATCH(tbAlugeis[[#This Row],[Veículo]],tbLocacao[Codigo locação],0),12),""))</f>
        <v/>
      </c>
      <c r="E306" s="80" t="str">
        <f>IF(tbAlugeis[[#This Row],[Veículo]]="","",IFERROR(INDEX(tbLocacao[],MATCH(tbAlugeis[[#This Row],[Veículo]],tbLocacao[Codigo locação],0),11),""))</f>
        <v/>
      </c>
      <c r="F306" s="163"/>
      <c r="G306" s="174"/>
      <c r="H306" s="79" t="str">
        <f>IF(tbAlugeis[[#This Row],[Veículo]]="","",IFERROR(INDEX(tbLocacao[],MATCH(tbAlugeis[[#This Row],[Veículo]],tbLocacao[Codigo locação],0),1),""))</f>
        <v/>
      </c>
    </row>
    <row r="307" spans="2:8" ht="30" customHeight="1" x14ac:dyDescent="0.25">
      <c r="B307" s="167"/>
      <c r="C307" s="79" t="str">
        <f>IF(tbAlugeis[[#This Row],[Veículo]]="","",IFERROR(INDEX(tbLocacao[],MATCH(tbAlugeis[[#This Row],[Veículo]],tbLocacao[Codigo locação],0),2),""))</f>
        <v/>
      </c>
      <c r="D307" s="79" t="str">
        <f>IF(tbAlugeis[[#This Row],[Veículo]]="","",IFERROR(INDEX(tbLocacao[],MATCH(tbAlugeis[[#This Row],[Veículo]],tbLocacao[Codigo locação],0),12),""))</f>
        <v/>
      </c>
      <c r="E307" s="80" t="str">
        <f>IF(tbAlugeis[[#This Row],[Veículo]]="","",IFERROR(INDEX(tbLocacao[],MATCH(tbAlugeis[[#This Row],[Veículo]],tbLocacao[Codigo locação],0),11),""))</f>
        <v/>
      </c>
      <c r="F307" s="163"/>
      <c r="G307" s="174"/>
      <c r="H307" s="79" t="str">
        <f>IF(tbAlugeis[[#This Row],[Veículo]]="","",IFERROR(INDEX(tbLocacao[],MATCH(tbAlugeis[[#This Row],[Veículo]],tbLocacao[Codigo locação],0),1),""))</f>
        <v/>
      </c>
    </row>
    <row r="308" spans="2:8" ht="30" customHeight="1" x14ac:dyDescent="0.25">
      <c r="B308" s="167"/>
      <c r="C308" s="79" t="str">
        <f>IF(tbAlugeis[[#This Row],[Veículo]]="","",IFERROR(INDEX(tbLocacao[],MATCH(tbAlugeis[[#This Row],[Veículo]],tbLocacao[Codigo locação],0),2),""))</f>
        <v/>
      </c>
      <c r="D308" s="79" t="str">
        <f>IF(tbAlugeis[[#This Row],[Veículo]]="","",IFERROR(INDEX(tbLocacao[],MATCH(tbAlugeis[[#This Row],[Veículo]],tbLocacao[Codigo locação],0),12),""))</f>
        <v/>
      </c>
      <c r="E308" s="80" t="str">
        <f>IF(tbAlugeis[[#This Row],[Veículo]]="","",IFERROR(INDEX(tbLocacao[],MATCH(tbAlugeis[[#This Row],[Veículo]],tbLocacao[Codigo locação],0),11),""))</f>
        <v/>
      </c>
      <c r="F308" s="163"/>
      <c r="G308" s="174"/>
      <c r="H308" s="79" t="str">
        <f>IF(tbAlugeis[[#This Row],[Veículo]]="","",IFERROR(INDEX(tbLocacao[],MATCH(tbAlugeis[[#This Row],[Veículo]],tbLocacao[Codigo locação],0),1),""))</f>
        <v/>
      </c>
    </row>
    <row r="309" spans="2:8" ht="30" customHeight="1" x14ac:dyDescent="0.25">
      <c r="B309" s="167"/>
      <c r="C309" s="79" t="str">
        <f>IF(tbAlugeis[[#This Row],[Veículo]]="","",IFERROR(INDEX(tbLocacao[],MATCH(tbAlugeis[[#This Row],[Veículo]],tbLocacao[Codigo locação],0),2),""))</f>
        <v/>
      </c>
      <c r="D309" s="79" t="str">
        <f>IF(tbAlugeis[[#This Row],[Veículo]]="","",IFERROR(INDEX(tbLocacao[],MATCH(tbAlugeis[[#This Row],[Veículo]],tbLocacao[Codigo locação],0),12),""))</f>
        <v/>
      </c>
      <c r="E309" s="80" t="str">
        <f>IF(tbAlugeis[[#This Row],[Veículo]]="","",IFERROR(INDEX(tbLocacao[],MATCH(tbAlugeis[[#This Row],[Veículo]],tbLocacao[Codigo locação],0),11),""))</f>
        <v/>
      </c>
      <c r="F309" s="163"/>
      <c r="G309" s="174"/>
      <c r="H309" s="79" t="str">
        <f>IF(tbAlugeis[[#This Row],[Veículo]]="","",IFERROR(INDEX(tbLocacao[],MATCH(tbAlugeis[[#This Row],[Veículo]],tbLocacao[Codigo locação],0),1),""))</f>
        <v/>
      </c>
    </row>
    <row r="310" spans="2:8" ht="30" customHeight="1" x14ac:dyDescent="0.25">
      <c r="B310" s="167"/>
      <c r="C310" s="79" t="str">
        <f>IF(tbAlugeis[[#This Row],[Veículo]]="","",IFERROR(INDEX(tbLocacao[],MATCH(tbAlugeis[[#This Row],[Veículo]],tbLocacao[Codigo locação],0),2),""))</f>
        <v/>
      </c>
      <c r="D310" s="79" t="str">
        <f>IF(tbAlugeis[[#This Row],[Veículo]]="","",IFERROR(INDEX(tbLocacao[],MATCH(tbAlugeis[[#This Row],[Veículo]],tbLocacao[Codigo locação],0),12),""))</f>
        <v/>
      </c>
      <c r="E310" s="80" t="str">
        <f>IF(tbAlugeis[[#This Row],[Veículo]]="","",IFERROR(INDEX(tbLocacao[],MATCH(tbAlugeis[[#This Row],[Veículo]],tbLocacao[Codigo locação],0),11),""))</f>
        <v/>
      </c>
      <c r="F310" s="163"/>
      <c r="G310" s="174"/>
      <c r="H310" s="79" t="str">
        <f>IF(tbAlugeis[[#This Row],[Veículo]]="","",IFERROR(INDEX(tbLocacao[],MATCH(tbAlugeis[[#This Row],[Veículo]],tbLocacao[Codigo locação],0),1),""))</f>
        <v/>
      </c>
    </row>
    <row r="311" spans="2:8" ht="30" customHeight="1" x14ac:dyDescent="0.25">
      <c r="B311" s="167"/>
      <c r="C311" s="79" t="str">
        <f>IF(tbAlugeis[[#This Row],[Veículo]]="","",IFERROR(INDEX(tbLocacao[],MATCH(tbAlugeis[[#This Row],[Veículo]],tbLocacao[Codigo locação],0),2),""))</f>
        <v/>
      </c>
      <c r="D311" s="79" t="str">
        <f>IF(tbAlugeis[[#This Row],[Veículo]]="","",IFERROR(INDEX(tbLocacao[],MATCH(tbAlugeis[[#This Row],[Veículo]],tbLocacao[Codigo locação],0),12),""))</f>
        <v/>
      </c>
      <c r="E311" s="80" t="str">
        <f>IF(tbAlugeis[[#This Row],[Veículo]]="","",IFERROR(INDEX(tbLocacao[],MATCH(tbAlugeis[[#This Row],[Veículo]],tbLocacao[Codigo locação],0),11),""))</f>
        <v/>
      </c>
      <c r="F311" s="163"/>
      <c r="G311" s="174"/>
      <c r="H311" s="79" t="str">
        <f>IF(tbAlugeis[[#This Row],[Veículo]]="","",IFERROR(INDEX(tbLocacao[],MATCH(tbAlugeis[[#This Row],[Veículo]],tbLocacao[Codigo locação],0),1),""))</f>
        <v/>
      </c>
    </row>
    <row r="312" spans="2:8" ht="30" customHeight="1" x14ac:dyDescent="0.25">
      <c r="B312" s="167"/>
      <c r="C312" s="79" t="str">
        <f>IF(tbAlugeis[[#This Row],[Veículo]]="","",IFERROR(INDEX(tbLocacao[],MATCH(tbAlugeis[[#This Row],[Veículo]],tbLocacao[Codigo locação],0),2),""))</f>
        <v/>
      </c>
      <c r="D312" s="79" t="str">
        <f>IF(tbAlugeis[[#This Row],[Veículo]]="","",IFERROR(INDEX(tbLocacao[],MATCH(tbAlugeis[[#This Row],[Veículo]],tbLocacao[Codigo locação],0),12),""))</f>
        <v/>
      </c>
      <c r="E312" s="80" t="str">
        <f>IF(tbAlugeis[[#This Row],[Veículo]]="","",IFERROR(INDEX(tbLocacao[],MATCH(tbAlugeis[[#This Row],[Veículo]],tbLocacao[Codigo locação],0),11),""))</f>
        <v/>
      </c>
      <c r="F312" s="163"/>
      <c r="G312" s="174"/>
      <c r="H312" s="79" t="str">
        <f>IF(tbAlugeis[[#This Row],[Veículo]]="","",IFERROR(INDEX(tbLocacao[],MATCH(tbAlugeis[[#This Row],[Veículo]],tbLocacao[Codigo locação],0),1),""))</f>
        <v/>
      </c>
    </row>
    <row r="313" spans="2:8" ht="30" customHeight="1" x14ac:dyDescent="0.25">
      <c r="B313" s="167"/>
      <c r="C313" s="79" t="str">
        <f>IF(tbAlugeis[[#This Row],[Veículo]]="","",IFERROR(INDEX(tbLocacao[],MATCH(tbAlugeis[[#This Row],[Veículo]],tbLocacao[Codigo locação],0),2),""))</f>
        <v/>
      </c>
      <c r="D313" s="79" t="str">
        <f>IF(tbAlugeis[[#This Row],[Veículo]]="","",IFERROR(INDEX(tbLocacao[],MATCH(tbAlugeis[[#This Row],[Veículo]],tbLocacao[Codigo locação],0),12),""))</f>
        <v/>
      </c>
      <c r="E313" s="80" t="str">
        <f>IF(tbAlugeis[[#This Row],[Veículo]]="","",IFERROR(INDEX(tbLocacao[],MATCH(tbAlugeis[[#This Row],[Veículo]],tbLocacao[Codigo locação],0),11),""))</f>
        <v/>
      </c>
      <c r="F313" s="163"/>
      <c r="G313" s="174"/>
      <c r="H313" s="79" t="str">
        <f>IF(tbAlugeis[[#This Row],[Veículo]]="","",IFERROR(INDEX(tbLocacao[],MATCH(tbAlugeis[[#This Row],[Veículo]],tbLocacao[Codigo locação],0),1),""))</f>
        <v/>
      </c>
    </row>
    <row r="314" spans="2:8" ht="30" customHeight="1" x14ac:dyDescent="0.25">
      <c r="B314" s="167"/>
      <c r="C314" s="79" t="str">
        <f>IF(tbAlugeis[[#This Row],[Veículo]]="","",IFERROR(INDEX(tbLocacao[],MATCH(tbAlugeis[[#This Row],[Veículo]],tbLocacao[Codigo locação],0),2),""))</f>
        <v/>
      </c>
      <c r="D314" s="79" t="str">
        <f>IF(tbAlugeis[[#This Row],[Veículo]]="","",IFERROR(INDEX(tbLocacao[],MATCH(tbAlugeis[[#This Row],[Veículo]],tbLocacao[Codigo locação],0),12),""))</f>
        <v/>
      </c>
      <c r="E314" s="80" t="str">
        <f>IF(tbAlugeis[[#This Row],[Veículo]]="","",IFERROR(INDEX(tbLocacao[],MATCH(tbAlugeis[[#This Row],[Veículo]],tbLocacao[Codigo locação],0),11),""))</f>
        <v/>
      </c>
      <c r="F314" s="163"/>
      <c r="G314" s="174"/>
      <c r="H314" s="79" t="str">
        <f>IF(tbAlugeis[[#This Row],[Veículo]]="","",IFERROR(INDEX(tbLocacao[],MATCH(tbAlugeis[[#This Row],[Veículo]],tbLocacao[Codigo locação],0),1),""))</f>
        <v/>
      </c>
    </row>
    <row r="315" spans="2:8" ht="30" customHeight="1" x14ac:dyDescent="0.25">
      <c r="B315" s="167"/>
      <c r="C315" s="79" t="str">
        <f>IF(tbAlugeis[[#This Row],[Veículo]]="","",IFERROR(INDEX(tbLocacao[],MATCH(tbAlugeis[[#This Row],[Veículo]],tbLocacao[Codigo locação],0),2),""))</f>
        <v/>
      </c>
      <c r="D315" s="79" t="str">
        <f>IF(tbAlugeis[[#This Row],[Veículo]]="","",IFERROR(INDEX(tbLocacao[],MATCH(tbAlugeis[[#This Row],[Veículo]],tbLocacao[Codigo locação],0),12),""))</f>
        <v/>
      </c>
      <c r="E315" s="80" t="str">
        <f>IF(tbAlugeis[[#This Row],[Veículo]]="","",IFERROR(INDEX(tbLocacao[],MATCH(tbAlugeis[[#This Row],[Veículo]],tbLocacao[Codigo locação],0),11),""))</f>
        <v/>
      </c>
      <c r="F315" s="163"/>
      <c r="G315" s="174"/>
      <c r="H315" s="79" t="str">
        <f>IF(tbAlugeis[[#This Row],[Veículo]]="","",IFERROR(INDEX(tbLocacao[],MATCH(tbAlugeis[[#This Row],[Veículo]],tbLocacao[Codigo locação],0),1),""))</f>
        <v/>
      </c>
    </row>
    <row r="316" spans="2:8" ht="30" customHeight="1" x14ac:dyDescent="0.25">
      <c r="B316" s="167"/>
      <c r="C316" s="79" t="str">
        <f>IF(tbAlugeis[[#This Row],[Veículo]]="","",IFERROR(INDEX(tbLocacao[],MATCH(tbAlugeis[[#This Row],[Veículo]],tbLocacao[Codigo locação],0),2),""))</f>
        <v/>
      </c>
      <c r="D316" s="79" t="str">
        <f>IF(tbAlugeis[[#This Row],[Veículo]]="","",IFERROR(INDEX(tbLocacao[],MATCH(tbAlugeis[[#This Row],[Veículo]],tbLocacao[Codigo locação],0),12),""))</f>
        <v/>
      </c>
      <c r="E316" s="80" t="str">
        <f>IF(tbAlugeis[[#This Row],[Veículo]]="","",IFERROR(INDEX(tbLocacao[],MATCH(tbAlugeis[[#This Row],[Veículo]],tbLocacao[Codigo locação],0),11),""))</f>
        <v/>
      </c>
      <c r="F316" s="163"/>
      <c r="G316" s="174"/>
      <c r="H316" s="79" t="str">
        <f>IF(tbAlugeis[[#This Row],[Veículo]]="","",IFERROR(INDEX(tbLocacao[],MATCH(tbAlugeis[[#This Row],[Veículo]],tbLocacao[Codigo locação],0),1),""))</f>
        <v/>
      </c>
    </row>
    <row r="317" spans="2:8" ht="30" customHeight="1" x14ac:dyDescent="0.25">
      <c r="B317" s="167"/>
      <c r="C317" s="79" t="str">
        <f>IF(tbAlugeis[[#This Row],[Veículo]]="","",IFERROR(INDEX(tbLocacao[],MATCH(tbAlugeis[[#This Row],[Veículo]],tbLocacao[Codigo locação],0),2),""))</f>
        <v/>
      </c>
      <c r="D317" s="79" t="str">
        <f>IF(tbAlugeis[[#This Row],[Veículo]]="","",IFERROR(INDEX(tbLocacao[],MATCH(tbAlugeis[[#This Row],[Veículo]],tbLocacao[Codigo locação],0),12),""))</f>
        <v/>
      </c>
      <c r="E317" s="80" t="str">
        <f>IF(tbAlugeis[[#This Row],[Veículo]]="","",IFERROR(INDEX(tbLocacao[],MATCH(tbAlugeis[[#This Row],[Veículo]],tbLocacao[Codigo locação],0),11),""))</f>
        <v/>
      </c>
      <c r="F317" s="163"/>
      <c r="G317" s="174"/>
      <c r="H317" s="79" t="str">
        <f>IF(tbAlugeis[[#This Row],[Veículo]]="","",IFERROR(INDEX(tbLocacao[],MATCH(tbAlugeis[[#This Row],[Veículo]],tbLocacao[Codigo locação],0),1),""))</f>
        <v/>
      </c>
    </row>
    <row r="318" spans="2:8" ht="30" customHeight="1" x14ac:dyDescent="0.25">
      <c r="B318" s="167"/>
      <c r="C318" s="79" t="str">
        <f>IF(tbAlugeis[[#This Row],[Veículo]]="","",IFERROR(INDEX(tbLocacao[],MATCH(tbAlugeis[[#This Row],[Veículo]],tbLocacao[Codigo locação],0),2),""))</f>
        <v/>
      </c>
      <c r="D318" s="79" t="str">
        <f>IF(tbAlugeis[[#This Row],[Veículo]]="","",IFERROR(INDEX(tbLocacao[],MATCH(tbAlugeis[[#This Row],[Veículo]],tbLocacao[Codigo locação],0),12),""))</f>
        <v/>
      </c>
      <c r="E318" s="80" t="str">
        <f>IF(tbAlugeis[[#This Row],[Veículo]]="","",IFERROR(INDEX(tbLocacao[],MATCH(tbAlugeis[[#This Row],[Veículo]],tbLocacao[Codigo locação],0),11),""))</f>
        <v/>
      </c>
      <c r="F318" s="163"/>
      <c r="G318" s="174"/>
      <c r="H318" s="79" t="str">
        <f>IF(tbAlugeis[[#This Row],[Veículo]]="","",IFERROR(INDEX(tbLocacao[],MATCH(tbAlugeis[[#This Row],[Veículo]],tbLocacao[Codigo locação],0),1),""))</f>
        <v/>
      </c>
    </row>
    <row r="319" spans="2:8" ht="30" customHeight="1" x14ac:dyDescent="0.25">
      <c r="B319" s="167"/>
      <c r="C319" s="79" t="str">
        <f>IF(tbAlugeis[[#This Row],[Veículo]]="","",IFERROR(INDEX(tbLocacao[],MATCH(tbAlugeis[[#This Row],[Veículo]],tbLocacao[Codigo locação],0),2),""))</f>
        <v/>
      </c>
      <c r="D319" s="79" t="str">
        <f>IF(tbAlugeis[[#This Row],[Veículo]]="","",IFERROR(INDEX(tbLocacao[],MATCH(tbAlugeis[[#This Row],[Veículo]],tbLocacao[Codigo locação],0),12),""))</f>
        <v/>
      </c>
      <c r="E319" s="80" t="str">
        <f>IF(tbAlugeis[[#This Row],[Veículo]]="","",IFERROR(INDEX(tbLocacao[],MATCH(tbAlugeis[[#This Row],[Veículo]],tbLocacao[Codigo locação],0),11),""))</f>
        <v/>
      </c>
      <c r="F319" s="163"/>
      <c r="G319" s="174"/>
      <c r="H319" s="79" t="str">
        <f>IF(tbAlugeis[[#This Row],[Veículo]]="","",IFERROR(INDEX(tbLocacao[],MATCH(tbAlugeis[[#This Row],[Veículo]],tbLocacao[Codigo locação],0),1),""))</f>
        <v/>
      </c>
    </row>
    <row r="320" spans="2:8" ht="30" customHeight="1" x14ac:dyDescent="0.25">
      <c r="B320" s="167"/>
      <c r="C320" s="79" t="str">
        <f>IF(tbAlugeis[[#This Row],[Veículo]]="","",IFERROR(INDEX(tbLocacao[],MATCH(tbAlugeis[[#This Row],[Veículo]],tbLocacao[Codigo locação],0),2),""))</f>
        <v/>
      </c>
      <c r="D320" s="79" t="str">
        <f>IF(tbAlugeis[[#This Row],[Veículo]]="","",IFERROR(INDEX(tbLocacao[],MATCH(tbAlugeis[[#This Row],[Veículo]],tbLocacao[Codigo locação],0),12),""))</f>
        <v/>
      </c>
      <c r="E320" s="80" t="str">
        <f>IF(tbAlugeis[[#This Row],[Veículo]]="","",IFERROR(INDEX(tbLocacao[],MATCH(tbAlugeis[[#This Row],[Veículo]],tbLocacao[Codigo locação],0),11),""))</f>
        <v/>
      </c>
      <c r="F320" s="163"/>
      <c r="G320" s="174"/>
      <c r="H320" s="79" t="str">
        <f>IF(tbAlugeis[[#This Row],[Veículo]]="","",IFERROR(INDEX(tbLocacao[],MATCH(tbAlugeis[[#This Row],[Veículo]],tbLocacao[Codigo locação],0),1),""))</f>
        <v/>
      </c>
    </row>
    <row r="321" spans="2:8" ht="30" customHeight="1" x14ac:dyDescent="0.25">
      <c r="B321" s="167"/>
      <c r="C321" s="79" t="str">
        <f>IF(tbAlugeis[[#This Row],[Veículo]]="","",IFERROR(INDEX(tbLocacao[],MATCH(tbAlugeis[[#This Row],[Veículo]],tbLocacao[Codigo locação],0),2),""))</f>
        <v/>
      </c>
      <c r="D321" s="79" t="str">
        <f>IF(tbAlugeis[[#This Row],[Veículo]]="","",IFERROR(INDEX(tbLocacao[],MATCH(tbAlugeis[[#This Row],[Veículo]],tbLocacao[Codigo locação],0),12),""))</f>
        <v/>
      </c>
      <c r="E321" s="80" t="str">
        <f>IF(tbAlugeis[[#This Row],[Veículo]]="","",IFERROR(INDEX(tbLocacao[],MATCH(tbAlugeis[[#This Row],[Veículo]],tbLocacao[Codigo locação],0),11),""))</f>
        <v/>
      </c>
      <c r="F321" s="163"/>
      <c r="G321" s="174"/>
      <c r="H321" s="79" t="str">
        <f>IF(tbAlugeis[[#This Row],[Veículo]]="","",IFERROR(INDEX(tbLocacao[],MATCH(tbAlugeis[[#This Row],[Veículo]],tbLocacao[Codigo locação],0),1),""))</f>
        <v/>
      </c>
    </row>
    <row r="322" spans="2:8" ht="30" customHeight="1" x14ac:dyDescent="0.25">
      <c r="B322" s="167"/>
      <c r="C322" s="79" t="str">
        <f>IF(tbAlugeis[[#This Row],[Veículo]]="","",IFERROR(INDEX(tbLocacao[],MATCH(tbAlugeis[[#This Row],[Veículo]],tbLocacao[Codigo locação],0),2),""))</f>
        <v/>
      </c>
      <c r="D322" s="79" t="str">
        <f>IF(tbAlugeis[[#This Row],[Veículo]]="","",IFERROR(INDEX(tbLocacao[],MATCH(tbAlugeis[[#This Row],[Veículo]],tbLocacao[Codigo locação],0),12),""))</f>
        <v/>
      </c>
      <c r="E322" s="80" t="str">
        <f>IF(tbAlugeis[[#This Row],[Veículo]]="","",IFERROR(INDEX(tbLocacao[],MATCH(tbAlugeis[[#This Row],[Veículo]],tbLocacao[Codigo locação],0),11),""))</f>
        <v/>
      </c>
      <c r="F322" s="163"/>
      <c r="G322" s="174"/>
      <c r="H322" s="79" t="str">
        <f>IF(tbAlugeis[[#This Row],[Veículo]]="","",IFERROR(INDEX(tbLocacao[],MATCH(tbAlugeis[[#This Row],[Veículo]],tbLocacao[Codigo locação],0),1),""))</f>
        <v/>
      </c>
    </row>
    <row r="323" spans="2:8" ht="30" customHeight="1" x14ac:dyDescent="0.25">
      <c r="B323" s="167"/>
      <c r="C323" s="79" t="str">
        <f>IF(tbAlugeis[[#This Row],[Veículo]]="","",IFERROR(INDEX(tbLocacao[],MATCH(tbAlugeis[[#This Row],[Veículo]],tbLocacao[Codigo locação],0),2),""))</f>
        <v/>
      </c>
      <c r="D323" s="79" t="str">
        <f>IF(tbAlugeis[[#This Row],[Veículo]]="","",IFERROR(INDEX(tbLocacao[],MATCH(tbAlugeis[[#This Row],[Veículo]],tbLocacao[Codigo locação],0),12),""))</f>
        <v/>
      </c>
      <c r="E323" s="80" t="str">
        <f>IF(tbAlugeis[[#This Row],[Veículo]]="","",IFERROR(INDEX(tbLocacao[],MATCH(tbAlugeis[[#This Row],[Veículo]],tbLocacao[Codigo locação],0),11),""))</f>
        <v/>
      </c>
      <c r="F323" s="163"/>
      <c r="G323" s="174"/>
      <c r="H323" s="79" t="str">
        <f>IF(tbAlugeis[[#This Row],[Veículo]]="","",IFERROR(INDEX(tbLocacao[],MATCH(tbAlugeis[[#This Row],[Veículo]],tbLocacao[Codigo locação],0),1),""))</f>
        <v/>
      </c>
    </row>
    <row r="324" spans="2:8" ht="30" customHeight="1" x14ac:dyDescent="0.25">
      <c r="B324" s="167"/>
      <c r="C324" s="79" t="str">
        <f>IF(tbAlugeis[[#This Row],[Veículo]]="","",IFERROR(INDEX(tbLocacao[],MATCH(tbAlugeis[[#This Row],[Veículo]],tbLocacao[Codigo locação],0),2),""))</f>
        <v/>
      </c>
      <c r="D324" s="79" t="str">
        <f>IF(tbAlugeis[[#This Row],[Veículo]]="","",IFERROR(INDEX(tbLocacao[],MATCH(tbAlugeis[[#This Row],[Veículo]],tbLocacao[Codigo locação],0),12),""))</f>
        <v/>
      </c>
      <c r="E324" s="80" t="str">
        <f>IF(tbAlugeis[[#This Row],[Veículo]]="","",IFERROR(INDEX(tbLocacao[],MATCH(tbAlugeis[[#This Row],[Veículo]],tbLocacao[Codigo locação],0),11),""))</f>
        <v/>
      </c>
      <c r="F324" s="163"/>
      <c r="G324" s="174"/>
      <c r="H324" s="79" t="str">
        <f>IF(tbAlugeis[[#This Row],[Veículo]]="","",IFERROR(INDEX(tbLocacao[],MATCH(tbAlugeis[[#This Row],[Veículo]],tbLocacao[Codigo locação],0),1),""))</f>
        <v/>
      </c>
    </row>
    <row r="325" spans="2:8" ht="30" customHeight="1" x14ac:dyDescent="0.25">
      <c r="B325" s="167"/>
      <c r="C325" s="79" t="str">
        <f>IF(tbAlugeis[[#This Row],[Veículo]]="","",IFERROR(INDEX(tbLocacao[],MATCH(tbAlugeis[[#This Row],[Veículo]],tbLocacao[Codigo locação],0),2),""))</f>
        <v/>
      </c>
      <c r="D325" s="79" t="str">
        <f>IF(tbAlugeis[[#This Row],[Veículo]]="","",IFERROR(INDEX(tbLocacao[],MATCH(tbAlugeis[[#This Row],[Veículo]],tbLocacao[Codigo locação],0),12),""))</f>
        <v/>
      </c>
      <c r="E325" s="80" t="str">
        <f>IF(tbAlugeis[[#This Row],[Veículo]]="","",IFERROR(INDEX(tbLocacao[],MATCH(tbAlugeis[[#This Row],[Veículo]],tbLocacao[Codigo locação],0),11),""))</f>
        <v/>
      </c>
      <c r="F325" s="163"/>
      <c r="G325" s="174"/>
      <c r="H325" s="79" t="str">
        <f>IF(tbAlugeis[[#This Row],[Veículo]]="","",IFERROR(INDEX(tbLocacao[],MATCH(tbAlugeis[[#This Row],[Veículo]],tbLocacao[Codigo locação],0),1),""))</f>
        <v/>
      </c>
    </row>
    <row r="326" spans="2:8" ht="30" customHeight="1" x14ac:dyDescent="0.25">
      <c r="B326" s="167"/>
      <c r="C326" s="79" t="str">
        <f>IF(tbAlugeis[[#This Row],[Veículo]]="","",IFERROR(INDEX(tbLocacao[],MATCH(tbAlugeis[[#This Row],[Veículo]],tbLocacao[Codigo locação],0),2),""))</f>
        <v/>
      </c>
      <c r="D326" s="79" t="str">
        <f>IF(tbAlugeis[[#This Row],[Veículo]]="","",IFERROR(INDEX(tbLocacao[],MATCH(tbAlugeis[[#This Row],[Veículo]],tbLocacao[Codigo locação],0),12),""))</f>
        <v/>
      </c>
      <c r="E326" s="80" t="str">
        <f>IF(tbAlugeis[[#This Row],[Veículo]]="","",IFERROR(INDEX(tbLocacao[],MATCH(tbAlugeis[[#This Row],[Veículo]],tbLocacao[Codigo locação],0),11),""))</f>
        <v/>
      </c>
      <c r="F326" s="163"/>
      <c r="G326" s="174"/>
      <c r="H326" s="79" t="str">
        <f>IF(tbAlugeis[[#This Row],[Veículo]]="","",IFERROR(INDEX(tbLocacao[],MATCH(tbAlugeis[[#This Row],[Veículo]],tbLocacao[Codigo locação],0),1),""))</f>
        <v/>
      </c>
    </row>
    <row r="327" spans="2:8" ht="30" customHeight="1" x14ac:dyDescent="0.25">
      <c r="B327" s="167"/>
      <c r="C327" s="79" t="str">
        <f>IF(tbAlugeis[[#This Row],[Veículo]]="","",IFERROR(INDEX(tbLocacao[],MATCH(tbAlugeis[[#This Row],[Veículo]],tbLocacao[Codigo locação],0),2),""))</f>
        <v/>
      </c>
      <c r="D327" s="79" t="str">
        <f>IF(tbAlugeis[[#This Row],[Veículo]]="","",IFERROR(INDEX(tbLocacao[],MATCH(tbAlugeis[[#This Row],[Veículo]],tbLocacao[Codigo locação],0),12),""))</f>
        <v/>
      </c>
      <c r="E327" s="80" t="str">
        <f>IF(tbAlugeis[[#This Row],[Veículo]]="","",IFERROR(INDEX(tbLocacao[],MATCH(tbAlugeis[[#This Row],[Veículo]],tbLocacao[Codigo locação],0),11),""))</f>
        <v/>
      </c>
      <c r="F327" s="163"/>
      <c r="G327" s="174"/>
      <c r="H327" s="79" t="str">
        <f>IF(tbAlugeis[[#This Row],[Veículo]]="","",IFERROR(INDEX(tbLocacao[],MATCH(tbAlugeis[[#This Row],[Veículo]],tbLocacao[Codigo locação],0),1),""))</f>
        <v/>
      </c>
    </row>
    <row r="328" spans="2:8" ht="30" customHeight="1" x14ac:dyDescent="0.25">
      <c r="B328" s="167"/>
      <c r="C328" s="79" t="str">
        <f>IF(tbAlugeis[[#This Row],[Veículo]]="","",IFERROR(INDEX(tbLocacao[],MATCH(tbAlugeis[[#This Row],[Veículo]],tbLocacao[Codigo locação],0),2),""))</f>
        <v/>
      </c>
      <c r="D328" s="79" t="str">
        <f>IF(tbAlugeis[[#This Row],[Veículo]]="","",IFERROR(INDEX(tbLocacao[],MATCH(tbAlugeis[[#This Row],[Veículo]],tbLocacao[Codigo locação],0),12),""))</f>
        <v/>
      </c>
      <c r="E328" s="80" t="str">
        <f>IF(tbAlugeis[[#This Row],[Veículo]]="","",IFERROR(INDEX(tbLocacao[],MATCH(tbAlugeis[[#This Row],[Veículo]],tbLocacao[Codigo locação],0),11),""))</f>
        <v/>
      </c>
      <c r="F328" s="163"/>
      <c r="G328" s="174"/>
      <c r="H328" s="79" t="str">
        <f>IF(tbAlugeis[[#This Row],[Veículo]]="","",IFERROR(INDEX(tbLocacao[],MATCH(tbAlugeis[[#This Row],[Veículo]],tbLocacao[Codigo locação],0),1),""))</f>
        <v/>
      </c>
    </row>
    <row r="329" spans="2:8" ht="30" customHeight="1" x14ac:dyDescent="0.25">
      <c r="B329" s="167"/>
      <c r="C329" s="79" t="str">
        <f>IF(tbAlugeis[[#This Row],[Veículo]]="","",IFERROR(INDEX(tbLocacao[],MATCH(tbAlugeis[[#This Row],[Veículo]],tbLocacao[Codigo locação],0),2),""))</f>
        <v/>
      </c>
      <c r="D329" s="79" t="str">
        <f>IF(tbAlugeis[[#This Row],[Veículo]]="","",IFERROR(INDEX(tbLocacao[],MATCH(tbAlugeis[[#This Row],[Veículo]],tbLocacao[Codigo locação],0),12),""))</f>
        <v/>
      </c>
      <c r="E329" s="80" t="str">
        <f>IF(tbAlugeis[[#This Row],[Veículo]]="","",IFERROR(INDEX(tbLocacao[],MATCH(tbAlugeis[[#This Row],[Veículo]],tbLocacao[Codigo locação],0),11),""))</f>
        <v/>
      </c>
      <c r="F329" s="163"/>
      <c r="G329" s="174"/>
      <c r="H329" s="79" t="str">
        <f>IF(tbAlugeis[[#This Row],[Veículo]]="","",IFERROR(INDEX(tbLocacao[],MATCH(tbAlugeis[[#This Row],[Veículo]],tbLocacao[Codigo locação],0),1),""))</f>
        <v/>
      </c>
    </row>
    <row r="330" spans="2:8" ht="30" customHeight="1" x14ac:dyDescent="0.25">
      <c r="B330" s="167"/>
      <c r="C330" s="79" t="str">
        <f>IF(tbAlugeis[[#This Row],[Veículo]]="","",IFERROR(INDEX(tbLocacao[],MATCH(tbAlugeis[[#This Row],[Veículo]],tbLocacao[Codigo locação],0),2),""))</f>
        <v/>
      </c>
      <c r="D330" s="79" t="str">
        <f>IF(tbAlugeis[[#This Row],[Veículo]]="","",IFERROR(INDEX(tbLocacao[],MATCH(tbAlugeis[[#This Row],[Veículo]],tbLocacao[Codigo locação],0),12),""))</f>
        <v/>
      </c>
      <c r="E330" s="80" t="str">
        <f>IF(tbAlugeis[[#This Row],[Veículo]]="","",IFERROR(INDEX(tbLocacao[],MATCH(tbAlugeis[[#This Row],[Veículo]],tbLocacao[Codigo locação],0),11),""))</f>
        <v/>
      </c>
      <c r="F330" s="163"/>
      <c r="G330" s="174"/>
      <c r="H330" s="79" t="str">
        <f>IF(tbAlugeis[[#This Row],[Veículo]]="","",IFERROR(INDEX(tbLocacao[],MATCH(tbAlugeis[[#This Row],[Veículo]],tbLocacao[Codigo locação],0),1),""))</f>
        <v/>
      </c>
    </row>
    <row r="331" spans="2:8" ht="30" customHeight="1" x14ac:dyDescent="0.25">
      <c r="B331" s="167"/>
      <c r="C331" s="79" t="str">
        <f>IF(tbAlugeis[[#This Row],[Veículo]]="","",IFERROR(INDEX(tbLocacao[],MATCH(tbAlugeis[[#This Row],[Veículo]],tbLocacao[Codigo locação],0),2),""))</f>
        <v/>
      </c>
      <c r="D331" s="79" t="str">
        <f>IF(tbAlugeis[[#This Row],[Veículo]]="","",IFERROR(INDEX(tbLocacao[],MATCH(tbAlugeis[[#This Row],[Veículo]],tbLocacao[Codigo locação],0),12),""))</f>
        <v/>
      </c>
      <c r="E331" s="80" t="str">
        <f>IF(tbAlugeis[[#This Row],[Veículo]]="","",IFERROR(INDEX(tbLocacao[],MATCH(tbAlugeis[[#This Row],[Veículo]],tbLocacao[Codigo locação],0),11),""))</f>
        <v/>
      </c>
      <c r="F331" s="163"/>
      <c r="G331" s="174"/>
      <c r="H331" s="79" t="str">
        <f>IF(tbAlugeis[[#This Row],[Veículo]]="","",IFERROR(INDEX(tbLocacao[],MATCH(tbAlugeis[[#This Row],[Veículo]],tbLocacao[Codigo locação],0),1),""))</f>
        <v/>
      </c>
    </row>
    <row r="332" spans="2:8" ht="30" customHeight="1" x14ac:dyDescent="0.25">
      <c r="B332" s="167"/>
      <c r="C332" s="79" t="str">
        <f>IF(tbAlugeis[[#This Row],[Veículo]]="","",IFERROR(INDEX(tbLocacao[],MATCH(tbAlugeis[[#This Row],[Veículo]],tbLocacao[Codigo locação],0),2),""))</f>
        <v/>
      </c>
      <c r="D332" s="79" t="str">
        <f>IF(tbAlugeis[[#This Row],[Veículo]]="","",IFERROR(INDEX(tbLocacao[],MATCH(tbAlugeis[[#This Row],[Veículo]],tbLocacao[Codigo locação],0),12),""))</f>
        <v/>
      </c>
      <c r="E332" s="80" t="str">
        <f>IF(tbAlugeis[[#This Row],[Veículo]]="","",IFERROR(INDEX(tbLocacao[],MATCH(tbAlugeis[[#This Row],[Veículo]],tbLocacao[Codigo locação],0),11),""))</f>
        <v/>
      </c>
      <c r="F332" s="163"/>
      <c r="G332" s="174"/>
      <c r="H332" s="79" t="str">
        <f>IF(tbAlugeis[[#This Row],[Veículo]]="","",IFERROR(INDEX(tbLocacao[],MATCH(tbAlugeis[[#This Row],[Veículo]],tbLocacao[Codigo locação],0),1),""))</f>
        <v/>
      </c>
    </row>
    <row r="333" spans="2:8" ht="30" customHeight="1" x14ac:dyDescent="0.25">
      <c r="B333" s="167"/>
      <c r="C333" s="79" t="str">
        <f>IF(tbAlugeis[[#This Row],[Veículo]]="","",IFERROR(INDEX(tbLocacao[],MATCH(tbAlugeis[[#This Row],[Veículo]],tbLocacao[Codigo locação],0),2),""))</f>
        <v/>
      </c>
      <c r="D333" s="79" t="str">
        <f>IF(tbAlugeis[[#This Row],[Veículo]]="","",IFERROR(INDEX(tbLocacao[],MATCH(tbAlugeis[[#This Row],[Veículo]],tbLocacao[Codigo locação],0),12),""))</f>
        <v/>
      </c>
      <c r="E333" s="80" t="str">
        <f>IF(tbAlugeis[[#This Row],[Veículo]]="","",IFERROR(INDEX(tbLocacao[],MATCH(tbAlugeis[[#This Row],[Veículo]],tbLocacao[Codigo locação],0),11),""))</f>
        <v/>
      </c>
      <c r="F333" s="163"/>
      <c r="G333" s="174"/>
      <c r="H333" s="79" t="str">
        <f>IF(tbAlugeis[[#This Row],[Veículo]]="","",IFERROR(INDEX(tbLocacao[],MATCH(tbAlugeis[[#This Row],[Veículo]],tbLocacao[Codigo locação],0),1),""))</f>
        <v/>
      </c>
    </row>
    <row r="334" spans="2:8" ht="30" customHeight="1" x14ac:dyDescent="0.25">
      <c r="B334" s="167"/>
      <c r="C334" s="79" t="str">
        <f>IF(tbAlugeis[[#This Row],[Veículo]]="","",IFERROR(INDEX(tbLocacao[],MATCH(tbAlugeis[[#This Row],[Veículo]],tbLocacao[Codigo locação],0),2),""))</f>
        <v/>
      </c>
      <c r="D334" s="79" t="str">
        <f>IF(tbAlugeis[[#This Row],[Veículo]]="","",IFERROR(INDEX(tbLocacao[],MATCH(tbAlugeis[[#This Row],[Veículo]],tbLocacao[Codigo locação],0),12),""))</f>
        <v/>
      </c>
      <c r="E334" s="80" t="str">
        <f>IF(tbAlugeis[[#This Row],[Veículo]]="","",IFERROR(INDEX(tbLocacao[],MATCH(tbAlugeis[[#This Row],[Veículo]],tbLocacao[Codigo locação],0),11),""))</f>
        <v/>
      </c>
      <c r="F334" s="163"/>
      <c r="G334" s="174"/>
      <c r="H334" s="79" t="str">
        <f>IF(tbAlugeis[[#This Row],[Veículo]]="","",IFERROR(INDEX(tbLocacao[],MATCH(tbAlugeis[[#This Row],[Veículo]],tbLocacao[Codigo locação],0),1),""))</f>
        <v/>
      </c>
    </row>
    <row r="335" spans="2:8" ht="30" customHeight="1" x14ac:dyDescent="0.25">
      <c r="B335" s="167"/>
      <c r="C335" s="79" t="str">
        <f>IF(tbAlugeis[[#This Row],[Veículo]]="","",IFERROR(INDEX(tbLocacao[],MATCH(tbAlugeis[[#This Row],[Veículo]],tbLocacao[Codigo locação],0),2),""))</f>
        <v/>
      </c>
      <c r="D335" s="79" t="str">
        <f>IF(tbAlugeis[[#This Row],[Veículo]]="","",IFERROR(INDEX(tbLocacao[],MATCH(tbAlugeis[[#This Row],[Veículo]],tbLocacao[Codigo locação],0),12),""))</f>
        <v/>
      </c>
      <c r="E335" s="80" t="str">
        <f>IF(tbAlugeis[[#This Row],[Veículo]]="","",IFERROR(INDEX(tbLocacao[],MATCH(tbAlugeis[[#This Row],[Veículo]],tbLocacao[Codigo locação],0),11),""))</f>
        <v/>
      </c>
      <c r="F335" s="163"/>
      <c r="G335" s="174"/>
      <c r="H335" s="79" t="str">
        <f>IF(tbAlugeis[[#This Row],[Veículo]]="","",IFERROR(INDEX(tbLocacao[],MATCH(tbAlugeis[[#This Row],[Veículo]],tbLocacao[Codigo locação],0),1),""))</f>
        <v/>
      </c>
    </row>
    <row r="336" spans="2:8" ht="30" customHeight="1" x14ac:dyDescent="0.25">
      <c r="B336" s="167"/>
      <c r="C336" s="79" t="str">
        <f>IF(tbAlugeis[[#This Row],[Veículo]]="","",IFERROR(INDEX(tbLocacao[],MATCH(tbAlugeis[[#This Row],[Veículo]],tbLocacao[Codigo locação],0),2),""))</f>
        <v/>
      </c>
      <c r="D336" s="79" t="str">
        <f>IF(tbAlugeis[[#This Row],[Veículo]]="","",IFERROR(INDEX(tbLocacao[],MATCH(tbAlugeis[[#This Row],[Veículo]],tbLocacao[Codigo locação],0),12),""))</f>
        <v/>
      </c>
      <c r="E336" s="80" t="str">
        <f>IF(tbAlugeis[[#This Row],[Veículo]]="","",IFERROR(INDEX(tbLocacao[],MATCH(tbAlugeis[[#This Row],[Veículo]],tbLocacao[Codigo locação],0),11),""))</f>
        <v/>
      </c>
      <c r="F336" s="163"/>
      <c r="G336" s="174"/>
      <c r="H336" s="79" t="str">
        <f>IF(tbAlugeis[[#This Row],[Veículo]]="","",IFERROR(INDEX(tbLocacao[],MATCH(tbAlugeis[[#This Row],[Veículo]],tbLocacao[Codigo locação],0),1),""))</f>
        <v/>
      </c>
    </row>
    <row r="337" spans="2:8" ht="30" customHeight="1" x14ac:dyDescent="0.25">
      <c r="B337" s="167"/>
      <c r="C337" s="79" t="str">
        <f>IF(tbAlugeis[[#This Row],[Veículo]]="","",IFERROR(INDEX(tbLocacao[],MATCH(tbAlugeis[[#This Row],[Veículo]],tbLocacao[Codigo locação],0),2),""))</f>
        <v/>
      </c>
      <c r="D337" s="79" t="str">
        <f>IF(tbAlugeis[[#This Row],[Veículo]]="","",IFERROR(INDEX(tbLocacao[],MATCH(tbAlugeis[[#This Row],[Veículo]],tbLocacao[Codigo locação],0),12),""))</f>
        <v/>
      </c>
      <c r="E337" s="80" t="str">
        <f>IF(tbAlugeis[[#This Row],[Veículo]]="","",IFERROR(INDEX(tbLocacao[],MATCH(tbAlugeis[[#This Row],[Veículo]],tbLocacao[Codigo locação],0),11),""))</f>
        <v/>
      </c>
      <c r="F337" s="163"/>
      <c r="G337" s="174"/>
      <c r="H337" s="79" t="str">
        <f>IF(tbAlugeis[[#This Row],[Veículo]]="","",IFERROR(INDEX(tbLocacao[],MATCH(tbAlugeis[[#This Row],[Veículo]],tbLocacao[Codigo locação],0),1),""))</f>
        <v/>
      </c>
    </row>
    <row r="338" spans="2:8" ht="30" customHeight="1" x14ac:dyDescent="0.25">
      <c r="B338" s="167"/>
      <c r="C338" s="79" t="str">
        <f>IF(tbAlugeis[[#This Row],[Veículo]]="","",IFERROR(INDEX(tbLocacao[],MATCH(tbAlugeis[[#This Row],[Veículo]],tbLocacao[Codigo locação],0),2),""))</f>
        <v/>
      </c>
      <c r="D338" s="79" t="str">
        <f>IF(tbAlugeis[[#This Row],[Veículo]]="","",IFERROR(INDEX(tbLocacao[],MATCH(tbAlugeis[[#This Row],[Veículo]],tbLocacao[Codigo locação],0),12),""))</f>
        <v/>
      </c>
      <c r="E338" s="80" t="str">
        <f>IF(tbAlugeis[[#This Row],[Veículo]]="","",IFERROR(INDEX(tbLocacao[],MATCH(tbAlugeis[[#This Row],[Veículo]],tbLocacao[Codigo locação],0),11),""))</f>
        <v/>
      </c>
      <c r="F338" s="163"/>
      <c r="G338" s="174"/>
      <c r="H338" s="79" t="str">
        <f>IF(tbAlugeis[[#This Row],[Veículo]]="","",IFERROR(INDEX(tbLocacao[],MATCH(tbAlugeis[[#This Row],[Veículo]],tbLocacao[Codigo locação],0),1),""))</f>
        <v/>
      </c>
    </row>
    <row r="339" spans="2:8" ht="30" customHeight="1" x14ac:dyDescent="0.25">
      <c r="B339" s="167"/>
      <c r="C339" s="79" t="str">
        <f>IF(tbAlugeis[[#This Row],[Veículo]]="","",IFERROR(INDEX(tbLocacao[],MATCH(tbAlugeis[[#This Row],[Veículo]],tbLocacao[Codigo locação],0),2),""))</f>
        <v/>
      </c>
      <c r="D339" s="79" t="str">
        <f>IF(tbAlugeis[[#This Row],[Veículo]]="","",IFERROR(INDEX(tbLocacao[],MATCH(tbAlugeis[[#This Row],[Veículo]],tbLocacao[Codigo locação],0),12),""))</f>
        <v/>
      </c>
      <c r="E339" s="80" t="str">
        <f>IF(tbAlugeis[[#This Row],[Veículo]]="","",IFERROR(INDEX(tbLocacao[],MATCH(tbAlugeis[[#This Row],[Veículo]],tbLocacao[Codigo locação],0),11),""))</f>
        <v/>
      </c>
      <c r="F339" s="163"/>
      <c r="G339" s="174"/>
      <c r="H339" s="79" t="str">
        <f>IF(tbAlugeis[[#This Row],[Veículo]]="","",IFERROR(INDEX(tbLocacao[],MATCH(tbAlugeis[[#This Row],[Veículo]],tbLocacao[Codigo locação],0),1),""))</f>
        <v/>
      </c>
    </row>
    <row r="340" spans="2:8" ht="30" customHeight="1" x14ac:dyDescent="0.25">
      <c r="B340" s="167"/>
      <c r="C340" s="79" t="str">
        <f>IF(tbAlugeis[[#This Row],[Veículo]]="","",IFERROR(INDEX(tbLocacao[],MATCH(tbAlugeis[[#This Row],[Veículo]],tbLocacao[Codigo locação],0),2),""))</f>
        <v/>
      </c>
      <c r="D340" s="79" t="str">
        <f>IF(tbAlugeis[[#This Row],[Veículo]]="","",IFERROR(INDEX(tbLocacao[],MATCH(tbAlugeis[[#This Row],[Veículo]],tbLocacao[Codigo locação],0),12),""))</f>
        <v/>
      </c>
      <c r="E340" s="80" t="str">
        <f>IF(tbAlugeis[[#This Row],[Veículo]]="","",IFERROR(INDEX(tbLocacao[],MATCH(tbAlugeis[[#This Row],[Veículo]],tbLocacao[Codigo locação],0),11),""))</f>
        <v/>
      </c>
      <c r="F340" s="163"/>
      <c r="G340" s="174"/>
      <c r="H340" s="79" t="str">
        <f>IF(tbAlugeis[[#This Row],[Veículo]]="","",IFERROR(INDEX(tbLocacao[],MATCH(tbAlugeis[[#This Row],[Veículo]],tbLocacao[Codigo locação],0),1),""))</f>
        <v/>
      </c>
    </row>
    <row r="341" spans="2:8" ht="30" customHeight="1" x14ac:dyDescent="0.25">
      <c r="B341" s="167"/>
      <c r="C341" s="79" t="str">
        <f>IF(tbAlugeis[[#This Row],[Veículo]]="","",IFERROR(INDEX(tbLocacao[],MATCH(tbAlugeis[[#This Row],[Veículo]],tbLocacao[Codigo locação],0),2),""))</f>
        <v/>
      </c>
      <c r="D341" s="79" t="str">
        <f>IF(tbAlugeis[[#This Row],[Veículo]]="","",IFERROR(INDEX(tbLocacao[],MATCH(tbAlugeis[[#This Row],[Veículo]],tbLocacao[Codigo locação],0),12),""))</f>
        <v/>
      </c>
      <c r="E341" s="80" t="str">
        <f>IF(tbAlugeis[[#This Row],[Veículo]]="","",IFERROR(INDEX(tbLocacao[],MATCH(tbAlugeis[[#This Row],[Veículo]],tbLocacao[Codigo locação],0),11),""))</f>
        <v/>
      </c>
      <c r="F341" s="163"/>
      <c r="G341" s="174"/>
      <c r="H341" s="79" t="str">
        <f>IF(tbAlugeis[[#This Row],[Veículo]]="","",IFERROR(INDEX(tbLocacao[],MATCH(tbAlugeis[[#This Row],[Veículo]],tbLocacao[Codigo locação],0),1),""))</f>
        <v/>
      </c>
    </row>
    <row r="342" spans="2:8" ht="30" customHeight="1" x14ac:dyDescent="0.25">
      <c r="B342" s="167"/>
      <c r="C342" s="79" t="str">
        <f>IF(tbAlugeis[[#This Row],[Veículo]]="","",IFERROR(INDEX(tbLocacao[],MATCH(tbAlugeis[[#This Row],[Veículo]],tbLocacao[Codigo locação],0),2),""))</f>
        <v/>
      </c>
      <c r="D342" s="79" t="str">
        <f>IF(tbAlugeis[[#This Row],[Veículo]]="","",IFERROR(INDEX(tbLocacao[],MATCH(tbAlugeis[[#This Row],[Veículo]],tbLocacao[Codigo locação],0),12),""))</f>
        <v/>
      </c>
      <c r="E342" s="80" t="str">
        <f>IF(tbAlugeis[[#This Row],[Veículo]]="","",IFERROR(INDEX(tbLocacao[],MATCH(tbAlugeis[[#This Row],[Veículo]],tbLocacao[Codigo locação],0),11),""))</f>
        <v/>
      </c>
      <c r="F342" s="163"/>
      <c r="G342" s="174"/>
      <c r="H342" s="79" t="str">
        <f>IF(tbAlugeis[[#This Row],[Veículo]]="","",IFERROR(INDEX(tbLocacao[],MATCH(tbAlugeis[[#This Row],[Veículo]],tbLocacao[Codigo locação],0),1),""))</f>
        <v/>
      </c>
    </row>
    <row r="343" spans="2:8" ht="30" customHeight="1" x14ac:dyDescent="0.25">
      <c r="B343" s="167"/>
      <c r="C343" s="79" t="str">
        <f>IF(tbAlugeis[[#This Row],[Veículo]]="","",IFERROR(INDEX(tbLocacao[],MATCH(tbAlugeis[[#This Row],[Veículo]],tbLocacao[Codigo locação],0),2),""))</f>
        <v/>
      </c>
      <c r="D343" s="79" t="str">
        <f>IF(tbAlugeis[[#This Row],[Veículo]]="","",IFERROR(INDEX(tbLocacao[],MATCH(tbAlugeis[[#This Row],[Veículo]],tbLocacao[Codigo locação],0),12),""))</f>
        <v/>
      </c>
      <c r="E343" s="80" t="str">
        <f>IF(tbAlugeis[[#This Row],[Veículo]]="","",IFERROR(INDEX(tbLocacao[],MATCH(tbAlugeis[[#This Row],[Veículo]],tbLocacao[Codigo locação],0),11),""))</f>
        <v/>
      </c>
      <c r="F343" s="163"/>
      <c r="G343" s="174"/>
      <c r="H343" s="79" t="str">
        <f>IF(tbAlugeis[[#This Row],[Veículo]]="","",IFERROR(INDEX(tbLocacao[],MATCH(tbAlugeis[[#This Row],[Veículo]],tbLocacao[Codigo locação],0),1),""))</f>
        <v/>
      </c>
    </row>
    <row r="344" spans="2:8" ht="30" customHeight="1" x14ac:dyDescent="0.25">
      <c r="B344" s="167"/>
      <c r="C344" s="79" t="str">
        <f>IF(tbAlugeis[[#This Row],[Veículo]]="","",IFERROR(INDEX(tbLocacao[],MATCH(tbAlugeis[[#This Row],[Veículo]],tbLocacao[Codigo locação],0),2),""))</f>
        <v/>
      </c>
      <c r="D344" s="79" t="str">
        <f>IF(tbAlugeis[[#This Row],[Veículo]]="","",IFERROR(INDEX(tbLocacao[],MATCH(tbAlugeis[[#This Row],[Veículo]],tbLocacao[Codigo locação],0),12),""))</f>
        <v/>
      </c>
      <c r="E344" s="80" t="str">
        <f>IF(tbAlugeis[[#This Row],[Veículo]]="","",IFERROR(INDEX(tbLocacao[],MATCH(tbAlugeis[[#This Row],[Veículo]],tbLocacao[Codigo locação],0),11),""))</f>
        <v/>
      </c>
      <c r="F344" s="163"/>
      <c r="G344" s="174"/>
      <c r="H344" s="79" t="str">
        <f>IF(tbAlugeis[[#This Row],[Veículo]]="","",IFERROR(INDEX(tbLocacao[],MATCH(tbAlugeis[[#This Row],[Veículo]],tbLocacao[Codigo locação],0),1),""))</f>
        <v/>
      </c>
    </row>
    <row r="345" spans="2:8" ht="30" customHeight="1" x14ac:dyDescent="0.25">
      <c r="B345" s="167"/>
      <c r="C345" s="79" t="str">
        <f>IF(tbAlugeis[[#This Row],[Veículo]]="","",IFERROR(INDEX(tbLocacao[],MATCH(tbAlugeis[[#This Row],[Veículo]],tbLocacao[Codigo locação],0),2),""))</f>
        <v/>
      </c>
      <c r="D345" s="79" t="str">
        <f>IF(tbAlugeis[[#This Row],[Veículo]]="","",IFERROR(INDEX(tbLocacao[],MATCH(tbAlugeis[[#This Row],[Veículo]],tbLocacao[Codigo locação],0),12),""))</f>
        <v/>
      </c>
      <c r="E345" s="80" t="str">
        <f>IF(tbAlugeis[[#This Row],[Veículo]]="","",IFERROR(INDEX(tbLocacao[],MATCH(tbAlugeis[[#This Row],[Veículo]],tbLocacao[Codigo locação],0),11),""))</f>
        <v/>
      </c>
      <c r="F345" s="163"/>
      <c r="G345" s="174"/>
      <c r="H345" s="79" t="str">
        <f>IF(tbAlugeis[[#This Row],[Veículo]]="","",IFERROR(INDEX(tbLocacao[],MATCH(tbAlugeis[[#This Row],[Veículo]],tbLocacao[Codigo locação],0),1),""))</f>
        <v/>
      </c>
    </row>
    <row r="346" spans="2:8" ht="30" customHeight="1" x14ac:dyDescent="0.25">
      <c r="B346" s="167"/>
      <c r="C346" s="79" t="str">
        <f>IF(tbAlugeis[[#This Row],[Veículo]]="","",IFERROR(INDEX(tbLocacao[],MATCH(tbAlugeis[[#This Row],[Veículo]],tbLocacao[Codigo locação],0),2),""))</f>
        <v/>
      </c>
      <c r="D346" s="79" t="str">
        <f>IF(tbAlugeis[[#This Row],[Veículo]]="","",IFERROR(INDEX(tbLocacao[],MATCH(tbAlugeis[[#This Row],[Veículo]],tbLocacao[Codigo locação],0),12),""))</f>
        <v/>
      </c>
      <c r="E346" s="80" t="str">
        <f>IF(tbAlugeis[[#This Row],[Veículo]]="","",IFERROR(INDEX(tbLocacao[],MATCH(tbAlugeis[[#This Row],[Veículo]],tbLocacao[Codigo locação],0),11),""))</f>
        <v/>
      </c>
      <c r="F346" s="163"/>
      <c r="G346" s="174"/>
      <c r="H346" s="79" t="str">
        <f>IF(tbAlugeis[[#This Row],[Veículo]]="","",IFERROR(INDEX(tbLocacao[],MATCH(tbAlugeis[[#This Row],[Veículo]],tbLocacao[Codigo locação],0),1),""))</f>
        <v/>
      </c>
    </row>
    <row r="347" spans="2:8" ht="30" customHeight="1" x14ac:dyDescent="0.25">
      <c r="B347" s="167"/>
      <c r="C347" s="79" t="str">
        <f>IF(tbAlugeis[[#This Row],[Veículo]]="","",IFERROR(INDEX(tbLocacao[],MATCH(tbAlugeis[[#This Row],[Veículo]],tbLocacao[Codigo locação],0),2),""))</f>
        <v/>
      </c>
      <c r="D347" s="79" t="str">
        <f>IF(tbAlugeis[[#This Row],[Veículo]]="","",IFERROR(INDEX(tbLocacao[],MATCH(tbAlugeis[[#This Row],[Veículo]],tbLocacao[Codigo locação],0),12),""))</f>
        <v/>
      </c>
      <c r="E347" s="80" t="str">
        <f>IF(tbAlugeis[[#This Row],[Veículo]]="","",IFERROR(INDEX(tbLocacao[],MATCH(tbAlugeis[[#This Row],[Veículo]],tbLocacao[Codigo locação],0),11),""))</f>
        <v/>
      </c>
      <c r="F347" s="163"/>
      <c r="G347" s="174"/>
      <c r="H347" s="79" t="str">
        <f>IF(tbAlugeis[[#This Row],[Veículo]]="","",IFERROR(INDEX(tbLocacao[],MATCH(tbAlugeis[[#This Row],[Veículo]],tbLocacao[Codigo locação],0),1),""))</f>
        <v/>
      </c>
    </row>
    <row r="348" spans="2:8" ht="30" customHeight="1" x14ac:dyDescent="0.25">
      <c r="B348" s="167"/>
      <c r="C348" s="79" t="str">
        <f>IF(tbAlugeis[[#This Row],[Veículo]]="","",IFERROR(INDEX(tbLocacao[],MATCH(tbAlugeis[[#This Row],[Veículo]],tbLocacao[Codigo locação],0),2),""))</f>
        <v/>
      </c>
      <c r="D348" s="79" t="str">
        <f>IF(tbAlugeis[[#This Row],[Veículo]]="","",IFERROR(INDEX(tbLocacao[],MATCH(tbAlugeis[[#This Row],[Veículo]],tbLocacao[Codigo locação],0),12),""))</f>
        <v/>
      </c>
      <c r="E348" s="80" t="str">
        <f>IF(tbAlugeis[[#This Row],[Veículo]]="","",IFERROR(INDEX(tbLocacao[],MATCH(tbAlugeis[[#This Row],[Veículo]],tbLocacao[Codigo locação],0),11),""))</f>
        <v/>
      </c>
      <c r="F348" s="163"/>
      <c r="G348" s="174"/>
      <c r="H348" s="79" t="str">
        <f>IF(tbAlugeis[[#This Row],[Veículo]]="","",IFERROR(INDEX(tbLocacao[],MATCH(tbAlugeis[[#This Row],[Veículo]],tbLocacao[Codigo locação],0),1),""))</f>
        <v/>
      </c>
    </row>
    <row r="349" spans="2:8" ht="30" customHeight="1" x14ac:dyDescent="0.25">
      <c r="B349" s="167"/>
      <c r="C349" s="79" t="str">
        <f>IF(tbAlugeis[[#This Row],[Veículo]]="","",IFERROR(INDEX(tbLocacao[],MATCH(tbAlugeis[[#This Row],[Veículo]],tbLocacao[Codigo locação],0),2),""))</f>
        <v/>
      </c>
      <c r="D349" s="79" t="str">
        <f>IF(tbAlugeis[[#This Row],[Veículo]]="","",IFERROR(INDEX(tbLocacao[],MATCH(tbAlugeis[[#This Row],[Veículo]],tbLocacao[Codigo locação],0),12),""))</f>
        <v/>
      </c>
      <c r="E349" s="80" t="str">
        <f>IF(tbAlugeis[[#This Row],[Veículo]]="","",IFERROR(INDEX(tbLocacao[],MATCH(tbAlugeis[[#This Row],[Veículo]],tbLocacao[Codigo locação],0),11),""))</f>
        <v/>
      </c>
      <c r="F349" s="163"/>
      <c r="G349" s="174"/>
      <c r="H349" s="79" t="str">
        <f>IF(tbAlugeis[[#This Row],[Veículo]]="","",IFERROR(INDEX(tbLocacao[],MATCH(tbAlugeis[[#This Row],[Veículo]],tbLocacao[Codigo locação],0),1),""))</f>
        <v/>
      </c>
    </row>
    <row r="350" spans="2:8" ht="30" customHeight="1" x14ac:dyDescent="0.25">
      <c r="B350" s="167"/>
      <c r="C350" s="79" t="str">
        <f>IF(tbAlugeis[[#This Row],[Veículo]]="","",IFERROR(INDEX(tbLocacao[],MATCH(tbAlugeis[[#This Row],[Veículo]],tbLocacao[Codigo locação],0),2),""))</f>
        <v/>
      </c>
      <c r="D350" s="79" t="str">
        <f>IF(tbAlugeis[[#This Row],[Veículo]]="","",IFERROR(INDEX(tbLocacao[],MATCH(tbAlugeis[[#This Row],[Veículo]],tbLocacao[Codigo locação],0),12),""))</f>
        <v/>
      </c>
      <c r="E350" s="80" t="str">
        <f>IF(tbAlugeis[[#This Row],[Veículo]]="","",IFERROR(INDEX(tbLocacao[],MATCH(tbAlugeis[[#This Row],[Veículo]],tbLocacao[Codigo locação],0),11),""))</f>
        <v/>
      </c>
      <c r="F350" s="163"/>
      <c r="G350" s="174"/>
      <c r="H350" s="79" t="str">
        <f>IF(tbAlugeis[[#This Row],[Veículo]]="","",IFERROR(INDEX(tbLocacao[],MATCH(tbAlugeis[[#This Row],[Veículo]],tbLocacao[Codigo locação],0),1),""))</f>
        <v/>
      </c>
    </row>
    <row r="351" spans="2:8" ht="30" customHeight="1" x14ac:dyDescent="0.25">
      <c r="B351" s="167"/>
      <c r="C351" s="79" t="str">
        <f>IF(tbAlugeis[[#This Row],[Veículo]]="","",IFERROR(INDEX(tbLocacao[],MATCH(tbAlugeis[[#This Row],[Veículo]],tbLocacao[Codigo locação],0),2),""))</f>
        <v/>
      </c>
      <c r="D351" s="79" t="str">
        <f>IF(tbAlugeis[[#This Row],[Veículo]]="","",IFERROR(INDEX(tbLocacao[],MATCH(tbAlugeis[[#This Row],[Veículo]],tbLocacao[Codigo locação],0),12),""))</f>
        <v/>
      </c>
      <c r="E351" s="80" t="str">
        <f>IF(tbAlugeis[[#This Row],[Veículo]]="","",IFERROR(INDEX(tbLocacao[],MATCH(tbAlugeis[[#This Row],[Veículo]],tbLocacao[Codigo locação],0),11),""))</f>
        <v/>
      </c>
      <c r="F351" s="163"/>
      <c r="G351" s="174"/>
      <c r="H351" s="79" t="str">
        <f>IF(tbAlugeis[[#This Row],[Veículo]]="","",IFERROR(INDEX(tbLocacao[],MATCH(tbAlugeis[[#This Row],[Veículo]],tbLocacao[Codigo locação],0),1),""))</f>
        <v/>
      </c>
    </row>
    <row r="352" spans="2:8" ht="30" customHeight="1" x14ac:dyDescent="0.25">
      <c r="B352" s="167"/>
      <c r="C352" s="79" t="str">
        <f>IF(tbAlugeis[[#This Row],[Veículo]]="","",IFERROR(INDEX(tbLocacao[],MATCH(tbAlugeis[[#This Row],[Veículo]],tbLocacao[Codigo locação],0),2),""))</f>
        <v/>
      </c>
      <c r="D352" s="79" t="str">
        <f>IF(tbAlugeis[[#This Row],[Veículo]]="","",IFERROR(INDEX(tbLocacao[],MATCH(tbAlugeis[[#This Row],[Veículo]],tbLocacao[Codigo locação],0),12),""))</f>
        <v/>
      </c>
      <c r="E352" s="80" t="str">
        <f>IF(tbAlugeis[[#This Row],[Veículo]]="","",IFERROR(INDEX(tbLocacao[],MATCH(tbAlugeis[[#This Row],[Veículo]],tbLocacao[Codigo locação],0),11),""))</f>
        <v/>
      </c>
      <c r="F352" s="163"/>
      <c r="G352" s="174"/>
      <c r="H352" s="79" t="str">
        <f>IF(tbAlugeis[[#This Row],[Veículo]]="","",IFERROR(INDEX(tbLocacao[],MATCH(tbAlugeis[[#This Row],[Veículo]],tbLocacao[Codigo locação],0),1),""))</f>
        <v/>
      </c>
    </row>
    <row r="353" spans="2:8" ht="30" customHeight="1" x14ac:dyDescent="0.25">
      <c r="B353" s="167"/>
      <c r="C353" s="79" t="str">
        <f>IF(tbAlugeis[[#This Row],[Veículo]]="","",IFERROR(INDEX(tbLocacao[],MATCH(tbAlugeis[[#This Row],[Veículo]],tbLocacao[Codigo locação],0),2),""))</f>
        <v/>
      </c>
      <c r="D353" s="79" t="str">
        <f>IF(tbAlugeis[[#This Row],[Veículo]]="","",IFERROR(INDEX(tbLocacao[],MATCH(tbAlugeis[[#This Row],[Veículo]],tbLocacao[Codigo locação],0),12),""))</f>
        <v/>
      </c>
      <c r="E353" s="80" t="str">
        <f>IF(tbAlugeis[[#This Row],[Veículo]]="","",IFERROR(INDEX(tbLocacao[],MATCH(tbAlugeis[[#This Row],[Veículo]],tbLocacao[Codigo locação],0),11),""))</f>
        <v/>
      </c>
      <c r="F353" s="163"/>
      <c r="G353" s="174"/>
      <c r="H353" s="79" t="str">
        <f>IF(tbAlugeis[[#This Row],[Veículo]]="","",IFERROR(INDEX(tbLocacao[],MATCH(tbAlugeis[[#This Row],[Veículo]],tbLocacao[Codigo locação],0),1),""))</f>
        <v/>
      </c>
    </row>
    <row r="354" spans="2:8" ht="30" customHeight="1" x14ac:dyDescent="0.25">
      <c r="B354" s="167"/>
      <c r="C354" s="79" t="str">
        <f>IF(tbAlugeis[[#This Row],[Veículo]]="","",IFERROR(INDEX(tbLocacao[],MATCH(tbAlugeis[[#This Row],[Veículo]],tbLocacao[Codigo locação],0),2),""))</f>
        <v/>
      </c>
      <c r="D354" s="79" t="str">
        <f>IF(tbAlugeis[[#This Row],[Veículo]]="","",IFERROR(INDEX(tbLocacao[],MATCH(tbAlugeis[[#This Row],[Veículo]],tbLocacao[Codigo locação],0),12),""))</f>
        <v/>
      </c>
      <c r="E354" s="80" t="str">
        <f>IF(tbAlugeis[[#This Row],[Veículo]]="","",IFERROR(INDEX(tbLocacao[],MATCH(tbAlugeis[[#This Row],[Veículo]],tbLocacao[Codigo locação],0),11),""))</f>
        <v/>
      </c>
      <c r="F354" s="163"/>
      <c r="G354" s="174"/>
      <c r="H354" s="79" t="str">
        <f>IF(tbAlugeis[[#This Row],[Veículo]]="","",IFERROR(INDEX(tbLocacao[],MATCH(tbAlugeis[[#This Row],[Veículo]],tbLocacao[Codigo locação],0),1),""))</f>
        <v/>
      </c>
    </row>
    <row r="355" spans="2:8" ht="30" customHeight="1" x14ac:dyDescent="0.25">
      <c r="B355" s="167"/>
      <c r="C355" s="79" t="str">
        <f>IF(tbAlugeis[[#This Row],[Veículo]]="","",IFERROR(INDEX(tbLocacao[],MATCH(tbAlugeis[[#This Row],[Veículo]],tbLocacao[Codigo locação],0),2),""))</f>
        <v/>
      </c>
      <c r="D355" s="79" t="str">
        <f>IF(tbAlugeis[[#This Row],[Veículo]]="","",IFERROR(INDEX(tbLocacao[],MATCH(tbAlugeis[[#This Row],[Veículo]],tbLocacao[Codigo locação],0),12),""))</f>
        <v/>
      </c>
      <c r="E355" s="80" t="str">
        <f>IF(tbAlugeis[[#This Row],[Veículo]]="","",IFERROR(INDEX(tbLocacao[],MATCH(tbAlugeis[[#This Row],[Veículo]],tbLocacao[Codigo locação],0),11),""))</f>
        <v/>
      </c>
      <c r="F355" s="163"/>
      <c r="G355" s="174"/>
      <c r="H355" s="79" t="str">
        <f>IF(tbAlugeis[[#This Row],[Veículo]]="","",IFERROR(INDEX(tbLocacao[],MATCH(tbAlugeis[[#This Row],[Veículo]],tbLocacao[Codigo locação],0),1),""))</f>
        <v/>
      </c>
    </row>
    <row r="356" spans="2:8" ht="30" customHeight="1" x14ac:dyDescent="0.25">
      <c r="B356" s="167"/>
      <c r="C356" s="79" t="str">
        <f>IF(tbAlugeis[[#This Row],[Veículo]]="","",IFERROR(INDEX(tbLocacao[],MATCH(tbAlugeis[[#This Row],[Veículo]],tbLocacao[Codigo locação],0),2),""))</f>
        <v/>
      </c>
      <c r="D356" s="79" t="str">
        <f>IF(tbAlugeis[[#This Row],[Veículo]]="","",IFERROR(INDEX(tbLocacao[],MATCH(tbAlugeis[[#This Row],[Veículo]],tbLocacao[Codigo locação],0),12),""))</f>
        <v/>
      </c>
      <c r="E356" s="80" t="str">
        <f>IF(tbAlugeis[[#This Row],[Veículo]]="","",IFERROR(INDEX(tbLocacao[],MATCH(tbAlugeis[[#This Row],[Veículo]],tbLocacao[Codigo locação],0),11),""))</f>
        <v/>
      </c>
      <c r="F356" s="163"/>
      <c r="G356" s="174"/>
      <c r="H356" s="79" t="str">
        <f>IF(tbAlugeis[[#This Row],[Veículo]]="","",IFERROR(INDEX(tbLocacao[],MATCH(tbAlugeis[[#This Row],[Veículo]],tbLocacao[Codigo locação],0),1),""))</f>
        <v/>
      </c>
    </row>
    <row r="357" spans="2:8" ht="30" customHeight="1" x14ac:dyDescent="0.25">
      <c r="B357" s="167"/>
      <c r="C357" s="79" t="str">
        <f>IF(tbAlugeis[[#This Row],[Veículo]]="","",IFERROR(INDEX(tbLocacao[],MATCH(tbAlugeis[[#This Row],[Veículo]],tbLocacao[Codigo locação],0),2),""))</f>
        <v/>
      </c>
      <c r="D357" s="79" t="str">
        <f>IF(tbAlugeis[[#This Row],[Veículo]]="","",IFERROR(INDEX(tbLocacao[],MATCH(tbAlugeis[[#This Row],[Veículo]],tbLocacao[Codigo locação],0),12),""))</f>
        <v/>
      </c>
      <c r="E357" s="80" t="str">
        <f>IF(tbAlugeis[[#This Row],[Veículo]]="","",IFERROR(INDEX(tbLocacao[],MATCH(tbAlugeis[[#This Row],[Veículo]],tbLocacao[Codigo locação],0),11),""))</f>
        <v/>
      </c>
      <c r="F357" s="163"/>
      <c r="G357" s="174"/>
      <c r="H357" s="79" t="str">
        <f>IF(tbAlugeis[[#This Row],[Veículo]]="","",IFERROR(INDEX(tbLocacao[],MATCH(tbAlugeis[[#This Row],[Veículo]],tbLocacao[Codigo locação],0),1),""))</f>
        <v/>
      </c>
    </row>
    <row r="358" spans="2:8" ht="30" customHeight="1" x14ac:dyDescent="0.25">
      <c r="B358" s="167"/>
      <c r="C358" s="79" t="str">
        <f>IF(tbAlugeis[[#This Row],[Veículo]]="","",IFERROR(INDEX(tbLocacao[],MATCH(tbAlugeis[[#This Row],[Veículo]],tbLocacao[Codigo locação],0),2),""))</f>
        <v/>
      </c>
      <c r="D358" s="79" t="str">
        <f>IF(tbAlugeis[[#This Row],[Veículo]]="","",IFERROR(INDEX(tbLocacao[],MATCH(tbAlugeis[[#This Row],[Veículo]],tbLocacao[Codigo locação],0),12),""))</f>
        <v/>
      </c>
      <c r="E358" s="80" t="str">
        <f>IF(tbAlugeis[[#This Row],[Veículo]]="","",IFERROR(INDEX(tbLocacao[],MATCH(tbAlugeis[[#This Row],[Veículo]],tbLocacao[Codigo locação],0),11),""))</f>
        <v/>
      </c>
      <c r="F358" s="163"/>
      <c r="G358" s="174"/>
      <c r="H358" s="79" t="str">
        <f>IF(tbAlugeis[[#This Row],[Veículo]]="","",IFERROR(INDEX(tbLocacao[],MATCH(tbAlugeis[[#This Row],[Veículo]],tbLocacao[Codigo locação],0),1),""))</f>
        <v/>
      </c>
    </row>
    <row r="359" spans="2:8" ht="30" customHeight="1" x14ac:dyDescent="0.25">
      <c r="B359" s="167"/>
      <c r="C359" s="79" t="str">
        <f>IF(tbAlugeis[[#This Row],[Veículo]]="","",IFERROR(INDEX(tbLocacao[],MATCH(tbAlugeis[[#This Row],[Veículo]],tbLocacao[Codigo locação],0),2),""))</f>
        <v/>
      </c>
      <c r="D359" s="79" t="str">
        <f>IF(tbAlugeis[[#This Row],[Veículo]]="","",IFERROR(INDEX(tbLocacao[],MATCH(tbAlugeis[[#This Row],[Veículo]],tbLocacao[Codigo locação],0),12),""))</f>
        <v/>
      </c>
      <c r="E359" s="80" t="str">
        <f>IF(tbAlugeis[[#This Row],[Veículo]]="","",IFERROR(INDEX(tbLocacao[],MATCH(tbAlugeis[[#This Row],[Veículo]],tbLocacao[Codigo locação],0),11),""))</f>
        <v/>
      </c>
      <c r="F359" s="163"/>
      <c r="G359" s="174"/>
      <c r="H359" s="79" t="str">
        <f>IF(tbAlugeis[[#This Row],[Veículo]]="","",IFERROR(INDEX(tbLocacao[],MATCH(tbAlugeis[[#This Row],[Veículo]],tbLocacao[Codigo locação],0),1),""))</f>
        <v/>
      </c>
    </row>
    <row r="360" spans="2:8" ht="30" customHeight="1" x14ac:dyDescent="0.25">
      <c r="B360" s="167"/>
      <c r="C360" s="79" t="str">
        <f>IF(tbAlugeis[[#This Row],[Veículo]]="","",IFERROR(INDEX(tbLocacao[],MATCH(tbAlugeis[[#This Row],[Veículo]],tbLocacao[Codigo locação],0),2),""))</f>
        <v/>
      </c>
      <c r="D360" s="79" t="str">
        <f>IF(tbAlugeis[[#This Row],[Veículo]]="","",IFERROR(INDEX(tbLocacao[],MATCH(tbAlugeis[[#This Row],[Veículo]],tbLocacao[Codigo locação],0),12),""))</f>
        <v/>
      </c>
      <c r="E360" s="80" t="str">
        <f>IF(tbAlugeis[[#This Row],[Veículo]]="","",IFERROR(INDEX(tbLocacao[],MATCH(tbAlugeis[[#This Row],[Veículo]],tbLocacao[Codigo locação],0),11),""))</f>
        <v/>
      </c>
      <c r="F360" s="163"/>
      <c r="G360" s="174"/>
      <c r="H360" s="79" t="str">
        <f>IF(tbAlugeis[[#This Row],[Veículo]]="","",IFERROR(INDEX(tbLocacao[],MATCH(tbAlugeis[[#This Row],[Veículo]],tbLocacao[Codigo locação],0),1),""))</f>
        <v/>
      </c>
    </row>
    <row r="361" spans="2:8" ht="30" customHeight="1" x14ac:dyDescent="0.25">
      <c r="B361" s="167"/>
      <c r="C361" s="79" t="str">
        <f>IF(tbAlugeis[[#This Row],[Veículo]]="","",IFERROR(INDEX(tbLocacao[],MATCH(tbAlugeis[[#This Row],[Veículo]],tbLocacao[Codigo locação],0),2),""))</f>
        <v/>
      </c>
      <c r="D361" s="79" t="str">
        <f>IF(tbAlugeis[[#This Row],[Veículo]]="","",IFERROR(INDEX(tbLocacao[],MATCH(tbAlugeis[[#This Row],[Veículo]],tbLocacao[Codigo locação],0),12),""))</f>
        <v/>
      </c>
      <c r="E361" s="80" t="str">
        <f>IF(tbAlugeis[[#This Row],[Veículo]]="","",IFERROR(INDEX(tbLocacao[],MATCH(tbAlugeis[[#This Row],[Veículo]],tbLocacao[Codigo locação],0),11),""))</f>
        <v/>
      </c>
      <c r="F361" s="163"/>
      <c r="G361" s="174"/>
      <c r="H361" s="79" t="str">
        <f>IF(tbAlugeis[[#This Row],[Veículo]]="","",IFERROR(INDEX(tbLocacao[],MATCH(tbAlugeis[[#This Row],[Veículo]],tbLocacao[Codigo locação],0),1),""))</f>
        <v/>
      </c>
    </row>
    <row r="362" spans="2:8" ht="30" customHeight="1" x14ac:dyDescent="0.25">
      <c r="B362" s="167"/>
      <c r="C362" s="79" t="str">
        <f>IF(tbAlugeis[[#This Row],[Veículo]]="","",IFERROR(INDEX(tbLocacao[],MATCH(tbAlugeis[[#This Row],[Veículo]],tbLocacao[Codigo locação],0),2),""))</f>
        <v/>
      </c>
      <c r="D362" s="79" t="str">
        <f>IF(tbAlugeis[[#This Row],[Veículo]]="","",IFERROR(INDEX(tbLocacao[],MATCH(tbAlugeis[[#This Row],[Veículo]],tbLocacao[Codigo locação],0),12),""))</f>
        <v/>
      </c>
      <c r="E362" s="80" t="str">
        <f>IF(tbAlugeis[[#This Row],[Veículo]]="","",IFERROR(INDEX(tbLocacao[],MATCH(tbAlugeis[[#This Row],[Veículo]],tbLocacao[Codigo locação],0),11),""))</f>
        <v/>
      </c>
      <c r="F362" s="163"/>
      <c r="G362" s="174"/>
      <c r="H362" s="79" t="str">
        <f>IF(tbAlugeis[[#This Row],[Veículo]]="","",IFERROR(INDEX(tbLocacao[],MATCH(tbAlugeis[[#This Row],[Veículo]],tbLocacao[Codigo locação],0),1),""))</f>
        <v/>
      </c>
    </row>
    <row r="363" spans="2:8" ht="30" customHeight="1" x14ac:dyDescent="0.25">
      <c r="B363" s="167"/>
      <c r="C363" s="79" t="str">
        <f>IF(tbAlugeis[[#This Row],[Veículo]]="","",IFERROR(INDEX(tbLocacao[],MATCH(tbAlugeis[[#This Row],[Veículo]],tbLocacao[Codigo locação],0),2),""))</f>
        <v/>
      </c>
      <c r="D363" s="79" t="str">
        <f>IF(tbAlugeis[[#This Row],[Veículo]]="","",IFERROR(INDEX(tbLocacao[],MATCH(tbAlugeis[[#This Row],[Veículo]],tbLocacao[Codigo locação],0),12),""))</f>
        <v/>
      </c>
      <c r="E363" s="80" t="str">
        <f>IF(tbAlugeis[[#This Row],[Veículo]]="","",IFERROR(INDEX(tbLocacao[],MATCH(tbAlugeis[[#This Row],[Veículo]],tbLocacao[Codigo locação],0),11),""))</f>
        <v/>
      </c>
      <c r="F363" s="163"/>
      <c r="G363" s="174"/>
      <c r="H363" s="79" t="str">
        <f>IF(tbAlugeis[[#This Row],[Veículo]]="","",IFERROR(INDEX(tbLocacao[],MATCH(tbAlugeis[[#This Row],[Veículo]],tbLocacao[Codigo locação],0),1),""))</f>
        <v/>
      </c>
    </row>
    <row r="364" spans="2:8" ht="30" customHeight="1" x14ac:dyDescent="0.25">
      <c r="B364" s="167"/>
      <c r="C364" s="79" t="str">
        <f>IF(tbAlugeis[[#This Row],[Veículo]]="","",IFERROR(INDEX(tbLocacao[],MATCH(tbAlugeis[[#This Row],[Veículo]],tbLocacao[Codigo locação],0),2),""))</f>
        <v/>
      </c>
      <c r="D364" s="79" t="str">
        <f>IF(tbAlugeis[[#This Row],[Veículo]]="","",IFERROR(INDEX(tbLocacao[],MATCH(tbAlugeis[[#This Row],[Veículo]],tbLocacao[Codigo locação],0),12),""))</f>
        <v/>
      </c>
      <c r="E364" s="80" t="str">
        <f>IF(tbAlugeis[[#This Row],[Veículo]]="","",IFERROR(INDEX(tbLocacao[],MATCH(tbAlugeis[[#This Row],[Veículo]],tbLocacao[Codigo locação],0),11),""))</f>
        <v/>
      </c>
      <c r="F364" s="163"/>
      <c r="G364" s="174"/>
      <c r="H364" s="79" t="str">
        <f>IF(tbAlugeis[[#This Row],[Veículo]]="","",IFERROR(INDEX(tbLocacao[],MATCH(tbAlugeis[[#This Row],[Veículo]],tbLocacao[Codigo locação],0),1),""))</f>
        <v/>
      </c>
    </row>
    <row r="365" spans="2:8" ht="30" customHeight="1" x14ac:dyDescent="0.25">
      <c r="B365" s="167"/>
      <c r="C365" s="79" t="str">
        <f>IF(tbAlugeis[[#This Row],[Veículo]]="","",IFERROR(INDEX(tbLocacao[],MATCH(tbAlugeis[[#This Row],[Veículo]],tbLocacao[Codigo locação],0),2),""))</f>
        <v/>
      </c>
      <c r="D365" s="79" t="str">
        <f>IF(tbAlugeis[[#This Row],[Veículo]]="","",IFERROR(INDEX(tbLocacao[],MATCH(tbAlugeis[[#This Row],[Veículo]],tbLocacao[Codigo locação],0),12),""))</f>
        <v/>
      </c>
      <c r="E365" s="80" t="str">
        <f>IF(tbAlugeis[[#This Row],[Veículo]]="","",IFERROR(INDEX(tbLocacao[],MATCH(tbAlugeis[[#This Row],[Veículo]],tbLocacao[Codigo locação],0),11),""))</f>
        <v/>
      </c>
      <c r="F365" s="163"/>
      <c r="G365" s="174"/>
      <c r="H365" s="79" t="str">
        <f>IF(tbAlugeis[[#This Row],[Veículo]]="","",IFERROR(INDEX(tbLocacao[],MATCH(tbAlugeis[[#This Row],[Veículo]],tbLocacao[Codigo locação],0),1),""))</f>
        <v/>
      </c>
    </row>
    <row r="366" spans="2:8" ht="30" customHeight="1" x14ac:dyDescent="0.25">
      <c r="B366" s="167"/>
      <c r="C366" s="79" t="str">
        <f>IF(tbAlugeis[[#This Row],[Veículo]]="","",IFERROR(INDEX(tbLocacao[],MATCH(tbAlugeis[[#This Row],[Veículo]],tbLocacao[Codigo locação],0),2),""))</f>
        <v/>
      </c>
      <c r="D366" s="79" t="str">
        <f>IF(tbAlugeis[[#This Row],[Veículo]]="","",IFERROR(INDEX(tbLocacao[],MATCH(tbAlugeis[[#This Row],[Veículo]],tbLocacao[Codigo locação],0),12),""))</f>
        <v/>
      </c>
      <c r="E366" s="80" t="str">
        <f>IF(tbAlugeis[[#This Row],[Veículo]]="","",IFERROR(INDEX(tbLocacao[],MATCH(tbAlugeis[[#This Row],[Veículo]],tbLocacao[Codigo locação],0),11),""))</f>
        <v/>
      </c>
      <c r="F366" s="163"/>
      <c r="G366" s="174"/>
      <c r="H366" s="79" t="str">
        <f>IF(tbAlugeis[[#This Row],[Veículo]]="","",IFERROR(INDEX(tbLocacao[],MATCH(tbAlugeis[[#This Row],[Veículo]],tbLocacao[Codigo locação],0),1),""))</f>
        <v/>
      </c>
    </row>
    <row r="367" spans="2:8" ht="30" customHeight="1" x14ac:dyDescent="0.25">
      <c r="B367" s="167"/>
      <c r="C367" s="79" t="str">
        <f>IF(tbAlugeis[[#This Row],[Veículo]]="","",IFERROR(INDEX(tbLocacao[],MATCH(tbAlugeis[[#This Row],[Veículo]],tbLocacao[Codigo locação],0),2),""))</f>
        <v/>
      </c>
      <c r="D367" s="79" t="str">
        <f>IF(tbAlugeis[[#This Row],[Veículo]]="","",IFERROR(INDEX(tbLocacao[],MATCH(tbAlugeis[[#This Row],[Veículo]],tbLocacao[Codigo locação],0),12),""))</f>
        <v/>
      </c>
      <c r="E367" s="80" t="str">
        <f>IF(tbAlugeis[[#This Row],[Veículo]]="","",IFERROR(INDEX(tbLocacao[],MATCH(tbAlugeis[[#This Row],[Veículo]],tbLocacao[Codigo locação],0),11),""))</f>
        <v/>
      </c>
      <c r="F367" s="163"/>
      <c r="G367" s="174"/>
      <c r="H367" s="79" t="str">
        <f>IF(tbAlugeis[[#This Row],[Veículo]]="","",IFERROR(INDEX(tbLocacao[],MATCH(tbAlugeis[[#This Row],[Veículo]],tbLocacao[Codigo locação],0),1),""))</f>
        <v/>
      </c>
    </row>
    <row r="368" spans="2:8" ht="30" customHeight="1" x14ac:dyDescent="0.25">
      <c r="B368" s="167"/>
      <c r="C368" s="79" t="str">
        <f>IF(tbAlugeis[[#This Row],[Veículo]]="","",IFERROR(INDEX(tbLocacao[],MATCH(tbAlugeis[[#This Row],[Veículo]],tbLocacao[Codigo locação],0),2),""))</f>
        <v/>
      </c>
      <c r="D368" s="79" t="str">
        <f>IF(tbAlugeis[[#This Row],[Veículo]]="","",IFERROR(INDEX(tbLocacao[],MATCH(tbAlugeis[[#This Row],[Veículo]],tbLocacao[Codigo locação],0),12),""))</f>
        <v/>
      </c>
      <c r="E368" s="80" t="str">
        <f>IF(tbAlugeis[[#This Row],[Veículo]]="","",IFERROR(INDEX(tbLocacao[],MATCH(tbAlugeis[[#This Row],[Veículo]],tbLocacao[Codigo locação],0),11),""))</f>
        <v/>
      </c>
      <c r="F368" s="163"/>
      <c r="G368" s="174"/>
      <c r="H368" s="79" t="str">
        <f>IF(tbAlugeis[[#This Row],[Veículo]]="","",IFERROR(INDEX(tbLocacao[],MATCH(tbAlugeis[[#This Row],[Veículo]],tbLocacao[Codigo locação],0),1),""))</f>
        <v/>
      </c>
    </row>
    <row r="369" spans="2:8" ht="30" customHeight="1" x14ac:dyDescent="0.25">
      <c r="B369" s="167"/>
      <c r="C369" s="79" t="str">
        <f>IF(tbAlugeis[[#This Row],[Veículo]]="","",IFERROR(INDEX(tbLocacao[],MATCH(tbAlugeis[[#This Row],[Veículo]],tbLocacao[Codigo locação],0),2),""))</f>
        <v/>
      </c>
      <c r="D369" s="79" t="str">
        <f>IF(tbAlugeis[[#This Row],[Veículo]]="","",IFERROR(INDEX(tbLocacao[],MATCH(tbAlugeis[[#This Row],[Veículo]],tbLocacao[Codigo locação],0),12),""))</f>
        <v/>
      </c>
      <c r="E369" s="80" t="str">
        <f>IF(tbAlugeis[[#This Row],[Veículo]]="","",IFERROR(INDEX(tbLocacao[],MATCH(tbAlugeis[[#This Row],[Veículo]],tbLocacao[Codigo locação],0),11),""))</f>
        <v/>
      </c>
      <c r="F369" s="163"/>
      <c r="G369" s="174"/>
      <c r="H369" s="79" t="str">
        <f>IF(tbAlugeis[[#This Row],[Veículo]]="","",IFERROR(INDEX(tbLocacao[],MATCH(tbAlugeis[[#This Row],[Veículo]],tbLocacao[Codigo locação],0),1),""))</f>
        <v/>
      </c>
    </row>
    <row r="370" spans="2:8" ht="30" customHeight="1" x14ac:dyDescent="0.25">
      <c r="B370" s="167"/>
      <c r="C370" s="79" t="str">
        <f>IF(tbAlugeis[[#This Row],[Veículo]]="","",IFERROR(INDEX(tbLocacao[],MATCH(tbAlugeis[[#This Row],[Veículo]],tbLocacao[Codigo locação],0),2),""))</f>
        <v/>
      </c>
      <c r="D370" s="79" t="str">
        <f>IF(tbAlugeis[[#This Row],[Veículo]]="","",IFERROR(INDEX(tbLocacao[],MATCH(tbAlugeis[[#This Row],[Veículo]],tbLocacao[Codigo locação],0),12),""))</f>
        <v/>
      </c>
      <c r="E370" s="80" t="str">
        <f>IF(tbAlugeis[[#This Row],[Veículo]]="","",IFERROR(INDEX(tbLocacao[],MATCH(tbAlugeis[[#This Row],[Veículo]],tbLocacao[Codigo locação],0),11),""))</f>
        <v/>
      </c>
      <c r="F370" s="163"/>
      <c r="G370" s="174"/>
      <c r="H370" s="79" t="str">
        <f>IF(tbAlugeis[[#This Row],[Veículo]]="","",IFERROR(INDEX(tbLocacao[],MATCH(tbAlugeis[[#This Row],[Veículo]],tbLocacao[Codigo locação],0),1),""))</f>
        <v/>
      </c>
    </row>
    <row r="371" spans="2:8" ht="30" customHeight="1" x14ac:dyDescent="0.25">
      <c r="B371" s="167"/>
      <c r="C371" s="79" t="str">
        <f>IF(tbAlugeis[[#This Row],[Veículo]]="","",IFERROR(INDEX(tbLocacao[],MATCH(tbAlugeis[[#This Row],[Veículo]],tbLocacao[Codigo locação],0),2),""))</f>
        <v/>
      </c>
      <c r="D371" s="79" t="str">
        <f>IF(tbAlugeis[[#This Row],[Veículo]]="","",IFERROR(INDEX(tbLocacao[],MATCH(tbAlugeis[[#This Row],[Veículo]],tbLocacao[Codigo locação],0),12),""))</f>
        <v/>
      </c>
      <c r="E371" s="80" t="str">
        <f>IF(tbAlugeis[[#This Row],[Veículo]]="","",IFERROR(INDEX(tbLocacao[],MATCH(tbAlugeis[[#This Row],[Veículo]],tbLocacao[Codigo locação],0),11),""))</f>
        <v/>
      </c>
      <c r="F371" s="163"/>
      <c r="G371" s="174"/>
      <c r="H371" s="79" t="str">
        <f>IF(tbAlugeis[[#This Row],[Veículo]]="","",IFERROR(INDEX(tbLocacao[],MATCH(tbAlugeis[[#This Row],[Veículo]],tbLocacao[Codigo locação],0),1),""))</f>
        <v/>
      </c>
    </row>
    <row r="372" spans="2:8" ht="30" customHeight="1" x14ac:dyDescent="0.25">
      <c r="B372" s="167"/>
      <c r="C372" s="79" t="str">
        <f>IF(tbAlugeis[[#This Row],[Veículo]]="","",IFERROR(INDEX(tbLocacao[],MATCH(tbAlugeis[[#This Row],[Veículo]],tbLocacao[Codigo locação],0),2),""))</f>
        <v/>
      </c>
      <c r="D372" s="79" t="str">
        <f>IF(tbAlugeis[[#This Row],[Veículo]]="","",IFERROR(INDEX(tbLocacao[],MATCH(tbAlugeis[[#This Row],[Veículo]],tbLocacao[Codigo locação],0),12),""))</f>
        <v/>
      </c>
      <c r="E372" s="80" t="str">
        <f>IF(tbAlugeis[[#This Row],[Veículo]]="","",IFERROR(INDEX(tbLocacao[],MATCH(tbAlugeis[[#This Row],[Veículo]],tbLocacao[Codigo locação],0),11),""))</f>
        <v/>
      </c>
      <c r="F372" s="163"/>
      <c r="G372" s="174"/>
      <c r="H372" s="79" t="str">
        <f>IF(tbAlugeis[[#This Row],[Veículo]]="","",IFERROR(INDEX(tbLocacao[],MATCH(tbAlugeis[[#This Row],[Veículo]],tbLocacao[Codigo locação],0),1),""))</f>
        <v/>
      </c>
    </row>
    <row r="373" spans="2:8" ht="30" customHeight="1" x14ac:dyDescent="0.25">
      <c r="B373" s="167"/>
      <c r="C373" s="79" t="str">
        <f>IF(tbAlugeis[[#This Row],[Veículo]]="","",IFERROR(INDEX(tbLocacao[],MATCH(tbAlugeis[[#This Row],[Veículo]],tbLocacao[Codigo locação],0),2),""))</f>
        <v/>
      </c>
      <c r="D373" s="79" t="str">
        <f>IF(tbAlugeis[[#This Row],[Veículo]]="","",IFERROR(INDEX(tbLocacao[],MATCH(tbAlugeis[[#This Row],[Veículo]],tbLocacao[Codigo locação],0),12),""))</f>
        <v/>
      </c>
      <c r="E373" s="80" t="str">
        <f>IF(tbAlugeis[[#This Row],[Veículo]]="","",IFERROR(INDEX(tbLocacao[],MATCH(tbAlugeis[[#This Row],[Veículo]],tbLocacao[Codigo locação],0),11),""))</f>
        <v/>
      </c>
      <c r="F373" s="163"/>
      <c r="G373" s="174"/>
      <c r="H373" s="79" t="str">
        <f>IF(tbAlugeis[[#This Row],[Veículo]]="","",IFERROR(INDEX(tbLocacao[],MATCH(tbAlugeis[[#This Row],[Veículo]],tbLocacao[Codigo locação],0),1),""))</f>
        <v/>
      </c>
    </row>
    <row r="374" spans="2:8" ht="30" customHeight="1" x14ac:dyDescent="0.25">
      <c r="B374" s="167"/>
      <c r="C374" s="79" t="str">
        <f>IF(tbAlugeis[[#This Row],[Veículo]]="","",IFERROR(INDEX(tbLocacao[],MATCH(tbAlugeis[[#This Row],[Veículo]],tbLocacao[Codigo locação],0),2),""))</f>
        <v/>
      </c>
      <c r="D374" s="79" t="str">
        <f>IF(tbAlugeis[[#This Row],[Veículo]]="","",IFERROR(INDEX(tbLocacao[],MATCH(tbAlugeis[[#This Row],[Veículo]],tbLocacao[Codigo locação],0),12),""))</f>
        <v/>
      </c>
      <c r="E374" s="80" t="str">
        <f>IF(tbAlugeis[[#This Row],[Veículo]]="","",IFERROR(INDEX(tbLocacao[],MATCH(tbAlugeis[[#This Row],[Veículo]],tbLocacao[Codigo locação],0),11),""))</f>
        <v/>
      </c>
      <c r="F374" s="163"/>
      <c r="G374" s="174"/>
      <c r="H374" s="79" t="str">
        <f>IF(tbAlugeis[[#This Row],[Veículo]]="","",IFERROR(INDEX(tbLocacao[],MATCH(tbAlugeis[[#This Row],[Veículo]],tbLocacao[Codigo locação],0),1),""))</f>
        <v/>
      </c>
    </row>
    <row r="375" spans="2:8" ht="30" customHeight="1" x14ac:dyDescent="0.25">
      <c r="B375" s="167"/>
      <c r="C375" s="79" t="str">
        <f>IF(tbAlugeis[[#This Row],[Veículo]]="","",IFERROR(INDEX(tbLocacao[],MATCH(tbAlugeis[[#This Row],[Veículo]],tbLocacao[Codigo locação],0),2),""))</f>
        <v/>
      </c>
      <c r="D375" s="79" t="str">
        <f>IF(tbAlugeis[[#This Row],[Veículo]]="","",IFERROR(INDEX(tbLocacao[],MATCH(tbAlugeis[[#This Row],[Veículo]],tbLocacao[Codigo locação],0),12),""))</f>
        <v/>
      </c>
      <c r="E375" s="80" t="str">
        <f>IF(tbAlugeis[[#This Row],[Veículo]]="","",IFERROR(INDEX(tbLocacao[],MATCH(tbAlugeis[[#This Row],[Veículo]],tbLocacao[Codigo locação],0),11),""))</f>
        <v/>
      </c>
      <c r="F375" s="163"/>
      <c r="G375" s="174"/>
      <c r="H375" s="79" t="str">
        <f>IF(tbAlugeis[[#This Row],[Veículo]]="","",IFERROR(INDEX(tbLocacao[],MATCH(tbAlugeis[[#This Row],[Veículo]],tbLocacao[Codigo locação],0),1),""))</f>
        <v/>
      </c>
    </row>
    <row r="376" spans="2:8" ht="30" customHeight="1" x14ac:dyDescent="0.25">
      <c r="B376" s="167"/>
      <c r="C376" s="79" t="str">
        <f>IF(tbAlugeis[[#This Row],[Veículo]]="","",IFERROR(INDEX(tbLocacao[],MATCH(tbAlugeis[[#This Row],[Veículo]],tbLocacao[Codigo locação],0),2),""))</f>
        <v/>
      </c>
      <c r="D376" s="79" t="str">
        <f>IF(tbAlugeis[[#This Row],[Veículo]]="","",IFERROR(INDEX(tbLocacao[],MATCH(tbAlugeis[[#This Row],[Veículo]],tbLocacao[Codigo locação],0),12),""))</f>
        <v/>
      </c>
      <c r="E376" s="80" t="str">
        <f>IF(tbAlugeis[[#This Row],[Veículo]]="","",IFERROR(INDEX(tbLocacao[],MATCH(tbAlugeis[[#This Row],[Veículo]],tbLocacao[Codigo locação],0),11),""))</f>
        <v/>
      </c>
      <c r="F376" s="163"/>
      <c r="G376" s="174"/>
      <c r="H376" s="79" t="str">
        <f>IF(tbAlugeis[[#This Row],[Veículo]]="","",IFERROR(INDEX(tbLocacao[],MATCH(tbAlugeis[[#This Row],[Veículo]],tbLocacao[Codigo locação],0),1),""))</f>
        <v/>
      </c>
    </row>
    <row r="377" spans="2:8" ht="30" customHeight="1" x14ac:dyDescent="0.25">
      <c r="B377" s="167"/>
      <c r="C377" s="79" t="str">
        <f>IF(tbAlugeis[[#This Row],[Veículo]]="","",IFERROR(INDEX(tbLocacao[],MATCH(tbAlugeis[[#This Row],[Veículo]],tbLocacao[Codigo locação],0),2),""))</f>
        <v/>
      </c>
      <c r="D377" s="79" t="str">
        <f>IF(tbAlugeis[[#This Row],[Veículo]]="","",IFERROR(INDEX(tbLocacao[],MATCH(tbAlugeis[[#This Row],[Veículo]],tbLocacao[Codigo locação],0),12),""))</f>
        <v/>
      </c>
      <c r="E377" s="80" t="str">
        <f>IF(tbAlugeis[[#This Row],[Veículo]]="","",IFERROR(INDEX(tbLocacao[],MATCH(tbAlugeis[[#This Row],[Veículo]],tbLocacao[Codigo locação],0),11),""))</f>
        <v/>
      </c>
      <c r="F377" s="163"/>
      <c r="G377" s="174"/>
      <c r="H377" s="79" t="str">
        <f>IF(tbAlugeis[[#This Row],[Veículo]]="","",IFERROR(INDEX(tbLocacao[],MATCH(tbAlugeis[[#This Row],[Veículo]],tbLocacao[Codigo locação],0),1),""))</f>
        <v/>
      </c>
    </row>
    <row r="378" spans="2:8" ht="30" customHeight="1" x14ac:dyDescent="0.25">
      <c r="B378" s="167"/>
      <c r="C378" s="79" t="str">
        <f>IF(tbAlugeis[[#This Row],[Veículo]]="","",IFERROR(INDEX(tbLocacao[],MATCH(tbAlugeis[[#This Row],[Veículo]],tbLocacao[Codigo locação],0),2),""))</f>
        <v/>
      </c>
      <c r="D378" s="79" t="str">
        <f>IF(tbAlugeis[[#This Row],[Veículo]]="","",IFERROR(INDEX(tbLocacao[],MATCH(tbAlugeis[[#This Row],[Veículo]],tbLocacao[Codigo locação],0),12),""))</f>
        <v/>
      </c>
      <c r="E378" s="80" t="str">
        <f>IF(tbAlugeis[[#This Row],[Veículo]]="","",IFERROR(INDEX(tbLocacao[],MATCH(tbAlugeis[[#This Row],[Veículo]],tbLocacao[Codigo locação],0),11),""))</f>
        <v/>
      </c>
      <c r="F378" s="163"/>
      <c r="G378" s="174"/>
      <c r="H378" s="79" t="str">
        <f>IF(tbAlugeis[[#This Row],[Veículo]]="","",IFERROR(INDEX(tbLocacao[],MATCH(tbAlugeis[[#This Row],[Veículo]],tbLocacao[Codigo locação],0),1),""))</f>
        <v/>
      </c>
    </row>
    <row r="379" spans="2:8" ht="30" customHeight="1" x14ac:dyDescent="0.25">
      <c r="B379" s="167"/>
      <c r="C379" s="79" t="str">
        <f>IF(tbAlugeis[[#This Row],[Veículo]]="","",IFERROR(INDEX(tbLocacao[],MATCH(tbAlugeis[[#This Row],[Veículo]],tbLocacao[Codigo locação],0),2),""))</f>
        <v/>
      </c>
      <c r="D379" s="79" t="str">
        <f>IF(tbAlugeis[[#This Row],[Veículo]]="","",IFERROR(INDEX(tbLocacao[],MATCH(tbAlugeis[[#This Row],[Veículo]],tbLocacao[Codigo locação],0),12),""))</f>
        <v/>
      </c>
      <c r="E379" s="80" t="str">
        <f>IF(tbAlugeis[[#This Row],[Veículo]]="","",IFERROR(INDEX(tbLocacao[],MATCH(tbAlugeis[[#This Row],[Veículo]],tbLocacao[Codigo locação],0),11),""))</f>
        <v/>
      </c>
      <c r="F379" s="163"/>
      <c r="G379" s="174"/>
      <c r="H379" s="79" t="str">
        <f>IF(tbAlugeis[[#This Row],[Veículo]]="","",IFERROR(INDEX(tbLocacao[],MATCH(tbAlugeis[[#This Row],[Veículo]],tbLocacao[Codigo locação],0),1),""))</f>
        <v/>
      </c>
    </row>
    <row r="380" spans="2:8" ht="30" customHeight="1" x14ac:dyDescent="0.25">
      <c r="B380" s="167"/>
      <c r="C380" s="79" t="str">
        <f>IF(tbAlugeis[[#This Row],[Veículo]]="","",IFERROR(INDEX(tbLocacao[],MATCH(tbAlugeis[[#This Row],[Veículo]],tbLocacao[Codigo locação],0),2),""))</f>
        <v/>
      </c>
      <c r="D380" s="79" t="str">
        <f>IF(tbAlugeis[[#This Row],[Veículo]]="","",IFERROR(INDEX(tbLocacao[],MATCH(tbAlugeis[[#This Row],[Veículo]],tbLocacao[Codigo locação],0),12),""))</f>
        <v/>
      </c>
      <c r="E380" s="80" t="str">
        <f>IF(tbAlugeis[[#This Row],[Veículo]]="","",IFERROR(INDEX(tbLocacao[],MATCH(tbAlugeis[[#This Row],[Veículo]],tbLocacao[Codigo locação],0),11),""))</f>
        <v/>
      </c>
      <c r="F380" s="163"/>
      <c r="G380" s="174"/>
      <c r="H380" s="79" t="str">
        <f>IF(tbAlugeis[[#This Row],[Veículo]]="","",IFERROR(INDEX(tbLocacao[],MATCH(tbAlugeis[[#This Row],[Veículo]],tbLocacao[Codigo locação],0),1),""))</f>
        <v/>
      </c>
    </row>
    <row r="381" spans="2:8" ht="30" customHeight="1" x14ac:dyDescent="0.25">
      <c r="B381" s="167"/>
      <c r="C381" s="79" t="str">
        <f>IF(tbAlugeis[[#This Row],[Veículo]]="","",IFERROR(INDEX(tbLocacao[],MATCH(tbAlugeis[[#This Row],[Veículo]],tbLocacao[Codigo locação],0),2),""))</f>
        <v/>
      </c>
      <c r="D381" s="79" t="str">
        <f>IF(tbAlugeis[[#This Row],[Veículo]]="","",IFERROR(INDEX(tbLocacao[],MATCH(tbAlugeis[[#This Row],[Veículo]],tbLocacao[Codigo locação],0),12),""))</f>
        <v/>
      </c>
      <c r="E381" s="80" t="str">
        <f>IF(tbAlugeis[[#This Row],[Veículo]]="","",IFERROR(INDEX(tbLocacao[],MATCH(tbAlugeis[[#This Row],[Veículo]],tbLocacao[Codigo locação],0),11),""))</f>
        <v/>
      </c>
      <c r="F381" s="163"/>
      <c r="G381" s="174"/>
      <c r="H381" s="79" t="str">
        <f>IF(tbAlugeis[[#This Row],[Veículo]]="","",IFERROR(INDEX(tbLocacao[],MATCH(tbAlugeis[[#This Row],[Veículo]],tbLocacao[Codigo locação],0),1),""))</f>
        <v/>
      </c>
    </row>
    <row r="382" spans="2:8" ht="30" customHeight="1" x14ac:dyDescent="0.25">
      <c r="B382" s="167"/>
      <c r="C382" s="79" t="str">
        <f>IF(tbAlugeis[[#This Row],[Veículo]]="","",IFERROR(INDEX(tbLocacao[],MATCH(tbAlugeis[[#This Row],[Veículo]],tbLocacao[Codigo locação],0),2),""))</f>
        <v/>
      </c>
      <c r="D382" s="79" t="str">
        <f>IF(tbAlugeis[[#This Row],[Veículo]]="","",IFERROR(INDEX(tbLocacao[],MATCH(tbAlugeis[[#This Row],[Veículo]],tbLocacao[Codigo locação],0),12),""))</f>
        <v/>
      </c>
      <c r="E382" s="80" t="str">
        <f>IF(tbAlugeis[[#This Row],[Veículo]]="","",IFERROR(INDEX(tbLocacao[],MATCH(tbAlugeis[[#This Row],[Veículo]],tbLocacao[Codigo locação],0),11),""))</f>
        <v/>
      </c>
      <c r="F382" s="163"/>
      <c r="G382" s="174"/>
      <c r="H382" s="79" t="str">
        <f>IF(tbAlugeis[[#This Row],[Veículo]]="","",IFERROR(INDEX(tbLocacao[],MATCH(tbAlugeis[[#This Row],[Veículo]],tbLocacao[Codigo locação],0),1),""))</f>
        <v/>
      </c>
    </row>
    <row r="383" spans="2:8" ht="30" customHeight="1" x14ac:dyDescent="0.25">
      <c r="B383" s="167"/>
      <c r="C383" s="79" t="str">
        <f>IF(tbAlugeis[[#This Row],[Veículo]]="","",IFERROR(INDEX(tbLocacao[],MATCH(tbAlugeis[[#This Row],[Veículo]],tbLocacao[Codigo locação],0),2),""))</f>
        <v/>
      </c>
      <c r="D383" s="79" t="str">
        <f>IF(tbAlugeis[[#This Row],[Veículo]]="","",IFERROR(INDEX(tbLocacao[],MATCH(tbAlugeis[[#This Row],[Veículo]],tbLocacao[Codigo locação],0),12),""))</f>
        <v/>
      </c>
      <c r="E383" s="80" t="str">
        <f>IF(tbAlugeis[[#This Row],[Veículo]]="","",IFERROR(INDEX(tbLocacao[],MATCH(tbAlugeis[[#This Row],[Veículo]],tbLocacao[Codigo locação],0),11),""))</f>
        <v/>
      </c>
      <c r="F383" s="163"/>
      <c r="G383" s="174"/>
      <c r="H383" s="79" t="str">
        <f>IF(tbAlugeis[[#This Row],[Veículo]]="","",IFERROR(INDEX(tbLocacao[],MATCH(tbAlugeis[[#This Row],[Veículo]],tbLocacao[Codigo locação],0),1),""))</f>
        <v/>
      </c>
    </row>
    <row r="384" spans="2:8" ht="30" customHeight="1" x14ac:dyDescent="0.25">
      <c r="B384" s="167"/>
      <c r="C384" s="79" t="str">
        <f>IF(tbAlugeis[[#This Row],[Veículo]]="","",IFERROR(INDEX(tbLocacao[],MATCH(tbAlugeis[[#This Row],[Veículo]],tbLocacao[Codigo locação],0),2),""))</f>
        <v/>
      </c>
      <c r="D384" s="79" t="str">
        <f>IF(tbAlugeis[[#This Row],[Veículo]]="","",IFERROR(INDEX(tbLocacao[],MATCH(tbAlugeis[[#This Row],[Veículo]],tbLocacao[Codigo locação],0),12),""))</f>
        <v/>
      </c>
      <c r="E384" s="80" t="str">
        <f>IF(tbAlugeis[[#This Row],[Veículo]]="","",IFERROR(INDEX(tbLocacao[],MATCH(tbAlugeis[[#This Row],[Veículo]],tbLocacao[Codigo locação],0),11),""))</f>
        <v/>
      </c>
      <c r="F384" s="163"/>
      <c r="G384" s="174"/>
      <c r="H384" s="79" t="str">
        <f>IF(tbAlugeis[[#This Row],[Veículo]]="","",IFERROR(INDEX(tbLocacao[],MATCH(tbAlugeis[[#This Row],[Veículo]],tbLocacao[Codigo locação],0),1),""))</f>
        <v/>
      </c>
    </row>
    <row r="385" spans="2:8" ht="30" customHeight="1" x14ac:dyDescent="0.25">
      <c r="B385" s="167"/>
      <c r="C385" s="79" t="str">
        <f>IF(tbAlugeis[[#This Row],[Veículo]]="","",IFERROR(INDEX(tbLocacao[],MATCH(tbAlugeis[[#This Row],[Veículo]],tbLocacao[Codigo locação],0),2),""))</f>
        <v/>
      </c>
      <c r="D385" s="79" t="str">
        <f>IF(tbAlugeis[[#This Row],[Veículo]]="","",IFERROR(INDEX(tbLocacao[],MATCH(tbAlugeis[[#This Row],[Veículo]],tbLocacao[Codigo locação],0),12),""))</f>
        <v/>
      </c>
      <c r="E385" s="80" t="str">
        <f>IF(tbAlugeis[[#This Row],[Veículo]]="","",IFERROR(INDEX(tbLocacao[],MATCH(tbAlugeis[[#This Row],[Veículo]],tbLocacao[Codigo locação],0),11),""))</f>
        <v/>
      </c>
      <c r="F385" s="163"/>
      <c r="G385" s="174"/>
      <c r="H385" s="79" t="str">
        <f>IF(tbAlugeis[[#This Row],[Veículo]]="","",IFERROR(INDEX(tbLocacao[],MATCH(tbAlugeis[[#This Row],[Veículo]],tbLocacao[Codigo locação],0),1),""))</f>
        <v/>
      </c>
    </row>
    <row r="386" spans="2:8" ht="30" customHeight="1" x14ac:dyDescent="0.25">
      <c r="B386" s="167"/>
      <c r="C386" s="79" t="str">
        <f>IF(tbAlugeis[[#This Row],[Veículo]]="","",IFERROR(INDEX(tbLocacao[],MATCH(tbAlugeis[[#This Row],[Veículo]],tbLocacao[Codigo locação],0),2),""))</f>
        <v/>
      </c>
      <c r="D386" s="79" t="str">
        <f>IF(tbAlugeis[[#This Row],[Veículo]]="","",IFERROR(INDEX(tbLocacao[],MATCH(tbAlugeis[[#This Row],[Veículo]],tbLocacao[Codigo locação],0),12),""))</f>
        <v/>
      </c>
      <c r="E386" s="80" t="str">
        <f>IF(tbAlugeis[[#This Row],[Veículo]]="","",IFERROR(INDEX(tbLocacao[],MATCH(tbAlugeis[[#This Row],[Veículo]],tbLocacao[Codigo locação],0),11),""))</f>
        <v/>
      </c>
      <c r="F386" s="163"/>
      <c r="G386" s="174"/>
      <c r="H386" s="79" t="str">
        <f>IF(tbAlugeis[[#This Row],[Veículo]]="","",IFERROR(INDEX(tbLocacao[],MATCH(tbAlugeis[[#This Row],[Veículo]],tbLocacao[Codigo locação],0),1),""))</f>
        <v/>
      </c>
    </row>
    <row r="387" spans="2:8" ht="30" customHeight="1" x14ac:dyDescent="0.25">
      <c r="B387" s="167"/>
      <c r="C387" s="79" t="str">
        <f>IF(tbAlugeis[[#This Row],[Veículo]]="","",IFERROR(INDEX(tbLocacao[],MATCH(tbAlugeis[[#This Row],[Veículo]],tbLocacao[Codigo locação],0),2),""))</f>
        <v/>
      </c>
      <c r="D387" s="79" t="str">
        <f>IF(tbAlugeis[[#This Row],[Veículo]]="","",IFERROR(INDEX(tbLocacao[],MATCH(tbAlugeis[[#This Row],[Veículo]],tbLocacao[Codigo locação],0),12),""))</f>
        <v/>
      </c>
      <c r="E387" s="80" t="str">
        <f>IF(tbAlugeis[[#This Row],[Veículo]]="","",IFERROR(INDEX(tbLocacao[],MATCH(tbAlugeis[[#This Row],[Veículo]],tbLocacao[Codigo locação],0),11),""))</f>
        <v/>
      </c>
      <c r="F387" s="163"/>
      <c r="G387" s="174"/>
      <c r="H387" s="79" t="str">
        <f>IF(tbAlugeis[[#This Row],[Veículo]]="","",IFERROR(INDEX(tbLocacao[],MATCH(tbAlugeis[[#This Row],[Veículo]],tbLocacao[Codigo locação],0),1),""))</f>
        <v/>
      </c>
    </row>
    <row r="388" spans="2:8" ht="30" customHeight="1" x14ac:dyDescent="0.25">
      <c r="B388" s="167"/>
      <c r="C388" s="79" t="str">
        <f>IF(tbAlugeis[[#This Row],[Veículo]]="","",IFERROR(INDEX(tbLocacao[],MATCH(tbAlugeis[[#This Row],[Veículo]],tbLocacao[Codigo locação],0),2),""))</f>
        <v/>
      </c>
      <c r="D388" s="79" t="str">
        <f>IF(tbAlugeis[[#This Row],[Veículo]]="","",IFERROR(INDEX(tbLocacao[],MATCH(tbAlugeis[[#This Row],[Veículo]],tbLocacao[Codigo locação],0),12),""))</f>
        <v/>
      </c>
      <c r="E388" s="80" t="str">
        <f>IF(tbAlugeis[[#This Row],[Veículo]]="","",IFERROR(INDEX(tbLocacao[],MATCH(tbAlugeis[[#This Row],[Veículo]],tbLocacao[Codigo locação],0),11),""))</f>
        <v/>
      </c>
      <c r="F388" s="163"/>
      <c r="G388" s="174"/>
      <c r="H388" s="79" t="str">
        <f>IF(tbAlugeis[[#This Row],[Veículo]]="","",IFERROR(INDEX(tbLocacao[],MATCH(tbAlugeis[[#This Row],[Veículo]],tbLocacao[Codigo locação],0),1),""))</f>
        <v/>
      </c>
    </row>
    <row r="389" spans="2:8" ht="30" customHeight="1" x14ac:dyDescent="0.25">
      <c r="B389" s="167"/>
      <c r="C389" s="79" t="str">
        <f>IF(tbAlugeis[[#This Row],[Veículo]]="","",IFERROR(INDEX(tbLocacao[],MATCH(tbAlugeis[[#This Row],[Veículo]],tbLocacao[Codigo locação],0),2),""))</f>
        <v/>
      </c>
      <c r="D389" s="79" t="str">
        <f>IF(tbAlugeis[[#This Row],[Veículo]]="","",IFERROR(INDEX(tbLocacao[],MATCH(tbAlugeis[[#This Row],[Veículo]],tbLocacao[Codigo locação],0),12),""))</f>
        <v/>
      </c>
      <c r="E389" s="80" t="str">
        <f>IF(tbAlugeis[[#This Row],[Veículo]]="","",IFERROR(INDEX(tbLocacao[],MATCH(tbAlugeis[[#This Row],[Veículo]],tbLocacao[Codigo locação],0),11),""))</f>
        <v/>
      </c>
      <c r="F389" s="163"/>
      <c r="G389" s="174"/>
      <c r="H389" s="79" t="str">
        <f>IF(tbAlugeis[[#This Row],[Veículo]]="","",IFERROR(INDEX(tbLocacao[],MATCH(tbAlugeis[[#This Row],[Veículo]],tbLocacao[Codigo locação],0),1),""))</f>
        <v/>
      </c>
    </row>
    <row r="390" spans="2:8" ht="30" customHeight="1" x14ac:dyDescent="0.25">
      <c r="B390" s="167"/>
      <c r="C390" s="79" t="str">
        <f>IF(tbAlugeis[[#This Row],[Veículo]]="","",IFERROR(INDEX(tbLocacao[],MATCH(tbAlugeis[[#This Row],[Veículo]],tbLocacao[Codigo locação],0),2),""))</f>
        <v/>
      </c>
      <c r="D390" s="79" t="str">
        <f>IF(tbAlugeis[[#This Row],[Veículo]]="","",IFERROR(INDEX(tbLocacao[],MATCH(tbAlugeis[[#This Row],[Veículo]],tbLocacao[Codigo locação],0),12),""))</f>
        <v/>
      </c>
      <c r="E390" s="80" t="str">
        <f>IF(tbAlugeis[[#This Row],[Veículo]]="","",IFERROR(INDEX(tbLocacao[],MATCH(tbAlugeis[[#This Row],[Veículo]],tbLocacao[Codigo locação],0),11),""))</f>
        <v/>
      </c>
      <c r="F390" s="163"/>
      <c r="G390" s="174"/>
      <c r="H390" s="79" t="str">
        <f>IF(tbAlugeis[[#This Row],[Veículo]]="","",IFERROR(INDEX(tbLocacao[],MATCH(tbAlugeis[[#This Row],[Veículo]],tbLocacao[Codigo locação],0),1),""))</f>
        <v/>
      </c>
    </row>
    <row r="391" spans="2:8" ht="30" customHeight="1" x14ac:dyDescent="0.25">
      <c r="B391" s="167"/>
      <c r="C391" s="79" t="str">
        <f>IF(tbAlugeis[[#This Row],[Veículo]]="","",IFERROR(INDEX(tbLocacao[],MATCH(tbAlugeis[[#This Row],[Veículo]],tbLocacao[Codigo locação],0),2),""))</f>
        <v/>
      </c>
      <c r="D391" s="79" t="str">
        <f>IF(tbAlugeis[[#This Row],[Veículo]]="","",IFERROR(INDEX(tbLocacao[],MATCH(tbAlugeis[[#This Row],[Veículo]],tbLocacao[Codigo locação],0),12),""))</f>
        <v/>
      </c>
      <c r="E391" s="80" t="str">
        <f>IF(tbAlugeis[[#This Row],[Veículo]]="","",IFERROR(INDEX(tbLocacao[],MATCH(tbAlugeis[[#This Row],[Veículo]],tbLocacao[Codigo locação],0),11),""))</f>
        <v/>
      </c>
      <c r="F391" s="163"/>
      <c r="G391" s="174"/>
      <c r="H391" s="79" t="str">
        <f>IF(tbAlugeis[[#This Row],[Veículo]]="","",IFERROR(INDEX(tbLocacao[],MATCH(tbAlugeis[[#This Row],[Veículo]],tbLocacao[Codigo locação],0),1),""))</f>
        <v/>
      </c>
    </row>
    <row r="392" spans="2:8" ht="30" customHeight="1" x14ac:dyDescent="0.25">
      <c r="B392" s="167"/>
      <c r="C392" s="79" t="str">
        <f>IF(tbAlugeis[[#This Row],[Veículo]]="","",IFERROR(INDEX(tbLocacao[],MATCH(tbAlugeis[[#This Row],[Veículo]],tbLocacao[Codigo locação],0),2),""))</f>
        <v/>
      </c>
      <c r="D392" s="79" t="str">
        <f>IF(tbAlugeis[[#This Row],[Veículo]]="","",IFERROR(INDEX(tbLocacao[],MATCH(tbAlugeis[[#This Row],[Veículo]],tbLocacao[Codigo locação],0),12),""))</f>
        <v/>
      </c>
      <c r="E392" s="80" t="str">
        <f>IF(tbAlugeis[[#This Row],[Veículo]]="","",IFERROR(INDEX(tbLocacao[],MATCH(tbAlugeis[[#This Row],[Veículo]],tbLocacao[Codigo locação],0),11),""))</f>
        <v/>
      </c>
      <c r="F392" s="163"/>
      <c r="G392" s="174"/>
      <c r="H392" s="79" t="str">
        <f>IF(tbAlugeis[[#This Row],[Veículo]]="","",IFERROR(INDEX(tbLocacao[],MATCH(tbAlugeis[[#This Row],[Veículo]],tbLocacao[Codigo locação],0),1),""))</f>
        <v/>
      </c>
    </row>
    <row r="393" spans="2:8" ht="30" customHeight="1" x14ac:dyDescent="0.25">
      <c r="B393" s="167"/>
      <c r="C393" s="79" t="str">
        <f>IF(tbAlugeis[[#This Row],[Veículo]]="","",IFERROR(INDEX(tbLocacao[],MATCH(tbAlugeis[[#This Row],[Veículo]],tbLocacao[Codigo locação],0),2),""))</f>
        <v/>
      </c>
      <c r="D393" s="79" t="str">
        <f>IF(tbAlugeis[[#This Row],[Veículo]]="","",IFERROR(INDEX(tbLocacao[],MATCH(tbAlugeis[[#This Row],[Veículo]],tbLocacao[Codigo locação],0),12),""))</f>
        <v/>
      </c>
      <c r="E393" s="80" t="str">
        <f>IF(tbAlugeis[[#This Row],[Veículo]]="","",IFERROR(INDEX(tbLocacao[],MATCH(tbAlugeis[[#This Row],[Veículo]],tbLocacao[Codigo locação],0),11),""))</f>
        <v/>
      </c>
      <c r="F393" s="163"/>
      <c r="G393" s="174"/>
      <c r="H393" s="79" t="str">
        <f>IF(tbAlugeis[[#This Row],[Veículo]]="","",IFERROR(INDEX(tbLocacao[],MATCH(tbAlugeis[[#This Row],[Veículo]],tbLocacao[Codigo locação],0),1),""))</f>
        <v/>
      </c>
    </row>
    <row r="394" spans="2:8" ht="30" customHeight="1" x14ac:dyDescent="0.25">
      <c r="B394" s="167"/>
      <c r="C394" s="79" t="str">
        <f>IF(tbAlugeis[[#This Row],[Veículo]]="","",IFERROR(INDEX(tbLocacao[],MATCH(tbAlugeis[[#This Row],[Veículo]],tbLocacao[Codigo locação],0),2),""))</f>
        <v/>
      </c>
      <c r="D394" s="79" t="str">
        <f>IF(tbAlugeis[[#This Row],[Veículo]]="","",IFERROR(INDEX(tbLocacao[],MATCH(tbAlugeis[[#This Row],[Veículo]],tbLocacao[Codigo locação],0),12),""))</f>
        <v/>
      </c>
      <c r="E394" s="80" t="str">
        <f>IF(tbAlugeis[[#This Row],[Veículo]]="","",IFERROR(INDEX(tbLocacao[],MATCH(tbAlugeis[[#This Row],[Veículo]],tbLocacao[Codigo locação],0),11),""))</f>
        <v/>
      </c>
      <c r="F394" s="163"/>
      <c r="G394" s="174"/>
      <c r="H394" s="79" t="str">
        <f>IF(tbAlugeis[[#This Row],[Veículo]]="","",IFERROR(INDEX(tbLocacao[],MATCH(tbAlugeis[[#This Row],[Veículo]],tbLocacao[Codigo locação],0),1),""))</f>
        <v/>
      </c>
    </row>
    <row r="395" spans="2:8" ht="30" customHeight="1" x14ac:dyDescent="0.25">
      <c r="B395" s="167"/>
      <c r="C395" s="79" t="str">
        <f>IF(tbAlugeis[[#This Row],[Veículo]]="","",IFERROR(INDEX(tbLocacao[],MATCH(tbAlugeis[[#This Row],[Veículo]],tbLocacao[Codigo locação],0),2),""))</f>
        <v/>
      </c>
      <c r="D395" s="79" t="str">
        <f>IF(tbAlugeis[[#This Row],[Veículo]]="","",IFERROR(INDEX(tbLocacao[],MATCH(tbAlugeis[[#This Row],[Veículo]],tbLocacao[Codigo locação],0),12),""))</f>
        <v/>
      </c>
      <c r="E395" s="80" t="str">
        <f>IF(tbAlugeis[[#This Row],[Veículo]]="","",IFERROR(INDEX(tbLocacao[],MATCH(tbAlugeis[[#This Row],[Veículo]],tbLocacao[Codigo locação],0),11),""))</f>
        <v/>
      </c>
      <c r="F395" s="163"/>
      <c r="G395" s="174"/>
      <c r="H395" s="79" t="str">
        <f>IF(tbAlugeis[[#This Row],[Veículo]]="","",IFERROR(INDEX(tbLocacao[],MATCH(tbAlugeis[[#This Row],[Veículo]],tbLocacao[Codigo locação],0),1),""))</f>
        <v/>
      </c>
    </row>
    <row r="396" spans="2:8" ht="30" customHeight="1" x14ac:dyDescent="0.25">
      <c r="B396" s="167"/>
      <c r="C396" s="79" t="str">
        <f>IF(tbAlugeis[[#This Row],[Veículo]]="","",IFERROR(INDEX(tbLocacao[],MATCH(tbAlugeis[[#This Row],[Veículo]],tbLocacao[Codigo locação],0),2),""))</f>
        <v/>
      </c>
      <c r="D396" s="79" t="str">
        <f>IF(tbAlugeis[[#This Row],[Veículo]]="","",IFERROR(INDEX(tbLocacao[],MATCH(tbAlugeis[[#This Row],[Veículo]],tbLocacao[Codigo locação],0),12),""))</f>
        <v/>
      </c>
      <c r="E396" s="80" t="str">
        <f>IF(tbAlugeis[[#This Row],[Veículo]]="","",IFERROR(INDEX(tbLocacao[],MATCH(tbAlugeis[[#This Row],[Veículo]],tbLocacao[Codigo locação],0),11),""))</f>
        <v/>
      </c>
      <c r="F396" s="163"/>
      <c r="G396" s="174"/>
      <c r="H396" s="79" t="str">
        <f>IF(tbAlugeis[[#This Row],[Veículo]]="","",IFERROR(INDEX(tbLocacao[],MATCH(tbAlugeis[[#This Row],[Veículo]],tbLocacao[Codigo locação],0),1),""))</f>
        <v/>
      </c>
    </row>
    <row r="397" spans="2:8" ht="30" customHeight="1" x14ac:dyDescent="0.25">
      <c r="B397" s="167"/>
      <c r="C397" s="79" t="str">
        <f>IF(tbAlugeis[[#This Row],[Veículo]]="","",IFERROR(INDEX(tbLocacao[],MATCH(tbAlugeis[[#This Row],[Veículo]],tbLocacao[Codigo locação],0),2),""))</f>
        <v/>
      </c>
      <c r="D397" s="79" t="str">
        <f>IF(tbAlugeis[[#This Row],[Veículo]]="","",IFERROR(INDEX(tbLocacao[],MATCH(tbAlugeis[[#This Row],[Veículo]],tbLocacao[Codigo locação],0),12),""))</f>
        <v/>
      </c>
      <c r="E397" s="80" t="str">
        <f>IF(tbAlugeis[[#This Row],[Veículo]]="","",IFERROR(INDEX(tbLocacao[],MATCH(tbAlugeis[[#This Row],[Veículo]],tbLocacao[Codigo locação],0),11),""))</f>
        <v/>
      </c>
      <c r="F397" s="163"/>
      <c r="G397" s="174"/>
      <c r="H397" s="79" t="str">
        <f>IF(tbAlugeis[[#This Row],[Veículo]]="","",IFERROR(INDEX(tbLocacao[],MATCH(tbAlugeis[[#This Row],[Veículo]],tbLocacao[Codigo locação],0),1),""))</f>
        <v/>
      </c>
    </row>
    <row r="398" spans="2:8" ht="30" customHeight="1" x14ac:dyDescent="0.25">
      <c r="B398" s="167"/>
      <c r="C398" s="79" t="str">
        <f>IF(tbAlugeis[[#This Row],[Veículo]]="","",IFERROR(INDEX(tbLocacao[],MATCH(tbAlugeis[[#This Row],[Veículo]],tbLocacao[Codigo locação],0),2),""))</f>
        <v/>
      </c>
      <c r="D398" s="79" t="str">
        <f>IF(tbAlugeis[[#This Row],[Veículo]]="","",IFERROR(INDEX(tbLocacao[],MATCH(tbAlugeis[[#This Row],[Veículo]],tbLocacao[Codigo locação],0),12),""))</f>
        <v/>
      </c>
      <c r="E398" s="80" t="str">
        <f>IF(tbAlugeis[[#This Row],[Veículo]]="","",IFERROR(INDEX(tbLocacao[],MATCH(tbAlugeis[[#This Row],[Veículo]],tbLocacao[Codigo locação],0),11),""))</f>
        <v/>
      </c>
      <c r="F398" s="163"/>
      <c r="G398" s="174"/>
      <c r="H398" s="79" t="str">
        <f>IF(tbAlugeis[[#This Row],[Veículo]]="","",IFERROR(INDEX(tbLocacao[],MATCH(tbAlugeis[[#This Row],[Veículo]],tbLocacao[Codigo locação],0),1),""))</f>
        <v/>
      </c>
    </row>
    <row r="399" spans="2:8" ht="30" customHeight="1" x14ac:dyDescent="0.25">
      <c r="B399" s="167"/>
      <c r="C399" s="79" t="str">
        <f>IF(tbAlugeis[[#This Row],[Veículo]]="","",IFERROR(INDEX(tbLocacao[],MATCH(tbAlugeis[[#This Row],[Veículo]],tbLocacao[Codigo locação],0),2),""))</f>
        <v/>
      </c>
      <c r="D399" s="79" t="str">
        <f>IF(tbAlugeis[[#This Row],[Veículo]]="","",IFERROR(INDEX(tbLocacao[],MATCH(tbAlugeis[[#This Row],[Veículo]],tbLocacao[Codigo locação],0),12),""))</f>
        <v/>
      </c>
      <c r="E399" s="80" t="str">
        <f>IF(tbAlugeis[[#This Row],[Veículo]]="","",IFERROR(INDEX(tbLocacao[],MATCH(tbAlugeis[[#This Row],[Veículo]],tbLocacao[Codigo locação],0),11),""))</f>
        <v/>
      </c>
      <c r="F399" s="163"/>
      <c r="G399" s="174"/>
      <c r="H399" s="79" t="str">
        <f>IF(tbAlugeis[[#This Row],[Veículo]]="","",IFERROR(INDEX(tbLocacao[],MATCH(tbAlugeis[[#This Row],[Veículo]],tbLocacao[Codigo locação],0),1),""))</f>
        <v/>
      </c>
    </row>
    <row r="400" spans="2:8" ht="30" customHeight="1" x14ac:dyDescent="0.25">
      <c r="B400" s="167"/>
      <c r="C400" s="79" t="str">
        <f>IF(tbAlugeis[[#This Row],[Veículo]]="","",IFERROR(INDEX(tbLocacao[],MATCH(tbAlugeis[[#This Row],[Veículo]],tbLocacao[Codigo locação],0),2),""))</f>
        <v/>
      </c>
      <c r="D400" s="79" t="str">
        <f>IF(tbAlugeis[[#This Row],[Veículo]]="","",IFERROR(INDEX(tbLocacao[],MATCH(tbAlugeis[[#This Row],[Veículo]],tbLocacao[Codigo locação],0),12),""))</f>
        <v/>
      </c>
      <c r="E400" s="80" t="str">
        <f>IF(tbAlugeis[[#This Row],[Veículo]]="","",IFERROR(INDEX(tbLocacao[],MATCH(tbAlugeis[[#This Row],[Veículo]],tbLocacao[Codigo locação],0),11),""))</f>
        <v/>
      </c>
      <c r="F400" s="163"/>
      <c r="G400" s="174"/>
      <c r="H400" s="79" t="str">
        <f>IF(tbAlugeis[[#This Row],[Veículo]]="","",IFERROR(INDEX(tbLocacao[],MATCH(tbAlugeis[[#This Row],[Veículo]],tbLocacao[Codigo locação],0),1),""))</f>
        <v/>
      </c>
    </row>
    <row r="401" spans="2:8" ht="30" customHeight="1" x14ac:dyDescent="0.25">
      <c r="B401" s="167"/>
      <c r="C401" s="79" t="str">
        <f>IF(tbAlugeis[[#This Row],[Veículo]]="","",IFERROR(INDEX(tbLocacao[],MATCH(tbAlugeis[[#This Row],[Veículo]],tbLocacao[Codigo locação],0),2),""))</f>
        <v/>
      </c>
      <c r="D401" s="79" t="str">
        <f>IF(tbAlugeis[[#This Row],[Veículo]]="","",IFERROR(INDEX(tbLocacao[],MATCH(tbAlugeis[[#This Row],[Veículo]],tbLocacao[Codigo locação],0),12),""))</f>
        <v/>
      </c>
      <c r="E401" s="80" t="str">
        <f>IF(tbAlugeis[[#This Row],[Veículo]]="","",IFERROR(INDEX(tbLocacao[],MATCH(tbAlugeis[[#This Row],[Veículo]],tbLocacao[Codigo locação],0),11),""))</f>
        <v/>
      </c>
      <c r="F401" s="163"/>
      <c r="G401" s="174"/>
      <c r="H401" s="79" t="str">
        <f>IF(tbAlugeis[[#This Row],[Veículo]]="","",IFERROR(INDEX(tbLocacao[],MATCH(tbAlugeis[[#This Row],[Veículo]],tbLocacao[Codigo locação],0),1),""))</f>
        <v/>
      </c>
    </row>
    <row r="402" spans="2:8" ht="30" customHeight="1" x14ac:dyDescent="0.25">
      <c r="B402" s="167"/>
      <c r="C402" s="79" t="str">
        <f>IF(tbAlugeis[[#This Row],[Veículo]]="","",IFERROR(INDEX(tbLocacao[],MATCH(tbAlugeis[[#This Row],[Veículo]],tbLocacao[Codigo locação],0),2),""))</f>
        <v/>
      </c>
      <c r="D402" s="79" t="str">
        <f>IF(tbAlugeis[[#This Row],[Veículo]]="","",IFERROR(INDEX(tbLocacao[],MATCH(tbAlugeis[[#This Row],[Veículo]],tbLocacao[Codigo locação],0),12),""))</f>
        <v/>
      </c>
      <c r="E402" s="80" t="str">
        <f>IF(tbAlugeis[[#This Row],[Veículo]]="","",IFERROR(INDEX(tbLocacao[],MATCH(tbAlugeis[[#This Row],[Veículo]],tbLocacao[Codigo locação],0),11),""))</f>
        <v/>
      </c>
      <c r="F402" s="163"/>
      <c r="G402" s="174"/>
      <c r="H402" s="79" t="str">
        <f>IF(tbAlugeis[[#This Row],[Veículo]]="","",IFERROR(INDEX(tbLocacao[],MATCH(tbAlugeis[[#This Row],[Veículo]],tbLocacao[Codigo locação],0),1),""))</f>
        <v/>
      </c>
    </row>
    <row r="403" spans="2:8" ht="30" customHeight="1" x14ac:dyDescent="0.25">
      <c r="B403" s="167"/>
      <c r="C403" s="79" t="str">
        <f>IF(tbAlugeis[[#This Row],[Veículo]]="","",IFERROR(INDEX(tbLocacao[],MATCH(tbAlugeis[[#This Row],[Veículo]],tbLocacao[Codigo locação],0),2),""))</f>
        <v/>
      </c>
      <c r="D403" s="79" t="str">
        <f>IF(tbAlugeis[[#This Row],[Veículo]]="","",IFERROR(INDEX(tbLocacao[],MATCH(tbAlugeis[[#This Row],[Veículo]],tbLocacao[Codigo locação],0),12),""))</f>
        <v/>
      </c>
      <c r="E403" s="80" t="str">
        <f>IF(tbAlugeis[[#This Row],[Veículo]]="","",IFERROR(INDEX(tbLocacao[],MATCH(tbAlugeis[[#This Row],[Veículo]],tbLocacao[Codigo locação],0),11),""))</f>
        <v/>
      </c>
      <c r="F403" s="163"/>
      <c r="G403" s="174"/>
      <c r="H403" s="79" t="str">
        <f>IF(tbAlugeis[[#This Row],[Veículo]]="","",IFERROR(INDEX(tbLocacao[],MATCH(tbAlugeis[[#This Row],[Veículo]],tbLocacao[Codigo locação],0),1),""))</f>
        <v/>
      </c>
    </row>
    <row r="404" spans="2:8" ht="30" customHeight="1" x14ac:dyDescent="0.25">
      <c r="B404" s="167"/>
      <c r="C404" s="79" t="str">
        <f>IF(tbAlugeis[[#This Row],[Veículo]]="","",IFERROR(INDEX(tbLocacao[],MATCH(tbAlugeis[[#This Row],[Veículo]],tbLocacao[Codigo locação],0),2),""))</f>
        <v/>
      </c>
      <c r="D404" s="79" t="str">
        <f>IF(tbAlugeis[[#This Row],[Veículo]]="","",IFERROR(INDEX(tbLocacao[],MATCH(tbAlugeis[[#This Row],[Veículo]],tbLocacao[Codigo locação],0),12),""))</f>
        <v/>
      </c>
      <c r="E404" s="80" t="str">
        <f>IF(tbAlugeis[[#This Row],[Veículo]]="","",IFERROR(INDEX(tbLocacao[],MATCH(tbAlugeis[[#This Row],[Veículo]],tbLocacao[Codigo locação],0),11),""))</f>
        <v/>
      </c>
      <c r="F404" s="163"/>
      <c r="G404" s="174"/>
      <c r="H404" s="79" t="str">
        <f>IF(tbAlugeis[[#This Row],[Veículo]]="","",IFERROR(INDEX(tbLocacao[],MATCH(tbAlugeis[[#This Row],[Veículo]],tbLocacao[Codigo locação],0),1),""))</f>
        <v/>
      </c>
    </row>
    <row r="405" spans="2:8" ht="30" customHeight="1" x14ac:dyDescent="0.25">
      <c r="B405" s="167"/>
      <c r="C405" s="79" t="str">
        <f>IF(tbAlugeis[[#This Row],[Veículo]]="","",IFERROR(INDEX(tbLocacao[],MATCH(tbAlugeis[[#This Row],[Veículo]],tbLocacao[Codigo locação],0),2),""))</f>
        <v/>
      </c>
      <c r="D405" s="79" t="str">
        <f>IF(tbAlugeis[[#This Row],[Veículo]]="","",IFERROR(INDEX(tbLocacao[],MATCH(tbAlugeis[[#This Row],[Veículo]],tbLocacao[Codigo locação],0),12),""))</f>
        <v/>
      </c>
      <c r="E405" s="80" t="str">
        <f>IF(tbAlugeis[[#This Row],[Veículo]]="","",IFERROR(INDEX(tbLocacao[],MATCH(tbAlugeis[[#This Row],[Veículo]],tbLocacao[Codigo locação],0),11),""))</f>
        <v/>
      </c>
      <c r="F405" s="163"/>
      <c r="G405" s="174"/>
      <c r="H405" s="79" t="str">
        <f>IF(tbAlugeis[[#This Row],[Veículo]]="","",IFERROR(INDEX(tbLocacao[],MATCH(tbAlugeis[[#This Row],[Veículo]],tbLocacao[Codigo locação],0),1),""))</f>
        <v/>
      </c>
    </row>
    <row r="406" spans="2:8" ht="30" customHeight="1" x14ac:dyDescent="0.25">
      <c r="B406" s="167"/>
      <c r="C406" s="79" t="str">
        <f>IF(tbAlugeis[[#This Row],[Veículo]]="","",IFERROR(INDEX(tbLocacao[],MATCH(tbAlugeis[[#This Row],[Veículo]],tbLocacao[Codigo locação],0),2),""))</f>
        <v/>
      </c>
      <c r="D406" s="79" t="str">
        <f>IF(tbAlugeis[[#This Row],[Veículo]]="","",IFERROR(INDEX(tbLocacao[],MATCH(tbAlugeis[[#This Row],[Veículo]],tbLocacao[Codigo locação],0),12),""))</f>
        <v/>
      </c>
      <c r="E406" s="80" t="str">
        <f>IF(tbAlugeis[[#This Row],[Veículo]]="","",IFERROR(INDEX(tbLocacao[],MATCH(tbAlugeis[[#This Row],[Veículo]],tbLocacao[Codigo locação],0),11),""))</f>
        <v/>
      </c>
      <c r="F406" s="163"/>
      <c r="G406" s="174"/>
      <c r="H406" s="79" t="str">
        <f>IF(tbAlugeis[[#This Row],[Veículo]]="","",IFERROR(INDEX(tbLocacao[],MATCH(tbAlugeis[[#This Row],[Veículo]],tbLocacao[Codigo locação],0),1),""))</f>
        <v/>
      </c>
    </row>
    <row r="407" spans="2:8" ht="30" customHeight="1" x14ac:dyDescent="0.25">
      <c r="B407" s="167"/>
      <c r="C407" s="79" t="str">
        <f>IF(tbAlugeis[[#This Row],[Veículo]]="","",IFERROR(INDEX(tbLocacao[],MATCH(tbAlugeis[[#This Row],[Veículo]],tbLocacao[Codigo locação],0),2),""))</f>
        <v/>
      </c>
      <c r="D407" s="79" t="str">
        <f>IF(tbAlugeis[[#This Row],[Veículo]]="","",IFERROR(INDEX(tbLocacao[],MATCH(tbAlugeis[[#This Row],[Veículo]],tbLocacao[Codigo locação],0),12),""))</f>
        <v/>
      </c>
      <c r="E407" s="80" t="str">
        <f>IF(tbAlugeis[[#This Row],[Veículo]]="","",IFERROR(INDEX(tbLocacao[],MATCH(tbAlugeis[[#This Row],[Veículo]],tbLocacao[Codigo locação],0),11),""))</f>
        <v/>
      </c>
      <c r="F407" s="163"/>
      <c r="G407" s="174"/>
      <c r="H407" s="79" t="str">
        <f>IF(tbAlugeis[[#This Row],[Veículo]]="","",IFERROR(INDEX(tbLocacao[],MATCH(tbAlugeis[[#This Row],[Veículo]],tbLocacao[Codigo locação],0),1),""))</f>
        <v/>
      </c>
    </row>
    <row r="408" spans="2:8" ht="30" customHeight="1" x14ac:dyDescent="0.25">
      <c r="B408" s="167"/>
      <c r="C408" s="79" t="str">
        <f>IF(tbAlugeis[[#This Row],[Veículo]]="","",IFERROR(INDEX(tbLocacao[],MATCH(tbAlugeis[[#This Row],[Veículo]],tbLocacao[Codigo locação],0),2),""))</f>
        <v/>
      </c>
      <c r="D408" s="79" t="str">
        <f>IF(tbAlugeis[[#This Row],[Veículo]]="","",IFERROR(INDEX(tbLocacao[],MATCH(tbAlugeis[[#This Row],[Veículo]],tbLocacao[Codigo locação],0),12),""))</f>
        <v/>
      </c>
      <c r="E408" s="80" t="str">
        <f>IF(tbAlugeis[[#This Row],[Veículo]]="","",IFERROR(INDEX(tbLocacao[],MATCH(tbAlugeis[[#This Row],[Veículo]],tbLocacao[Codigo locação],0),11),""))</f>
        <v/>
      </c>
      <c r="F408" s="163"/>
      <c r="G408" s="174"/>
      <c r="H408" s="79" t="str">
        <f>IF(tbAlugeis[[#This Row],[Veículo]]="","",IFERROR(INDEX(tbLocacao[],MATCH(tbAlugeis[[#This Row],[Veículo]],tbLocacao[Codigo locação],0),1),""))</f>
        <v/>
      </c>
    </row>
    <row r="409" spans="2:8" ht="30" customHeight="1" x14ac:dyDescent="0.25">
      <c r="B409" s="167"/>
      <c r="C409" s="79" t="str">
        <f>IF(tbAlugeis[[#This Row],[Veículo]]="","",IFERROR(INDEX(tbLocacao[],MATCH(tbAlugeis[[#This Row],[Veículo]],tbLocacao[Codigo locação],0),2),""))</f>
        <v/>
      </c>
      <c r="D409" s="79" t="str">
        <f>IF(tbAlugeis[[#This Row],[Veículo]]="","",IFERROR(INDEX(tbLocacao[],MATCH(tbAlugeis[[#This Row],[Veículo]],tbLocacao[Codigo locação],0),12),""))</f>
        <v/>
      </c>
      <c r="E409" s="80" t="str">
        <f>IF(tbAlugeis[[#This Row],[Veículo]]="","",IFERROR(INDEX(tbLocacao[],MATCH(tbAlugeis[[#This Row],[Veículo]],tbLocacao[Codigo locação],0),11),""))</f>
        <v/>
      </c>
      <c r="F409" s="163"/>
      <c r="G409" s="174"/>
      <c r="H409" s="79" t="str">
        <f>IF(tbAlugeis[[#This Row],[Veículo]]="","",IFERROR(INDEX(tbLocacao[],MATCH(tbAlugeis[[#This Row],[Veículo]],tbLocacao[Codigo locação],0),1),""))</f>
        <v/>
      </c>
    </row>
    <row r="410" spans="2:8" ht="30" customHeight="1" x14ac:dyDescent="0.25">
      <c r="B410" s="167"/>
      <c r="C410" s="79" t="str">
        <f>IF(tbAlugeis[[#This Row],[Veículo]]="","",IFERROR(INDEX(tbLocacao[],MATCH(tbAlugeis[[#This Row],[Veículo]],tbLocacao[Codigo locação],0),2),""))</f>
        <v/>
      </c>
      <c r="D410" s="79" t="str">
        <f>IF(tbAlugeis[[#This Row],[Veículo]]="","",IFERROR(INDEX(tbLocacao[],MATCH(tbAlugeis[[#This Row],[Veículo]],tbLocacao[Codigo locação],0),12),""))</f>
        <v/>
      </c>
      <c r="E410" s="80" t="str">
        <f>IF(tbAlugeis[[#This Row],[Veículo]]="","",IFERROR(INDEX(tbLocacao[],MATCH(tbAlugeis[[#This Row],[Veículo]],tbLocacao[Codigo locação],0),11),""))</f>
        <v/>
      </c>
      <c r="F410" s="163"/>
      <c r="G410" s="174"/>
      <c r="H410" s="79" t="str">
        <f>IF(tbAlugeis[[#This Row],[Veículo]]="","",IFERROR(INDEX(tbLocacao[],MATCH(tbAlugeis[[#This Row],[Veículo]],tbLocacao[Codigo locação],0),1),""))</f>
        <v/>
      </c>
    </row>
    <row r="411" spans="2:8" ht="30" customHeight="1" x14ac:dyDescent="0.25">
      <c r="B411" s="167"/>
      <c r="C411" s="79" t="str">
        <f>IF(tbAlugeis[[#This Row],[Veículo]]="","",IFERROR(INDEX(tbLocacao[],MATCH(tbAlugeis[[#This Row],[Veículo]],tbLocacao[Codigo locação],0),2),""))</f>
        <v/>
      </c>
      <c r="D411" s="79" t="str">
        <f>IF(tbAlugeis[[#This Row],[Veículo]]="","",IFERROR(INDEX(tbLocacao[],MATCH(tbAlugeis[[#This Row],[Veículo]],tbLocacao[Codigo locação],0),12),""))</f>
        <v/>
      </c>
      <c r="E411" s="80" t="str">
        <f>IF(tbAlugeis[[#This Row],[Veículo]]="","",IFERROR(INDEX(tbLocacao[],MATCH(tbAlugeis[[#This Row],[Veículo]],tbLocacao[Codigo locação],0),11),""))</f>
        <v/>
      </c>
      <c r="F411" s="163"/>
      <c r="G411" s="174"/>
      <c r="H411" s="79" t="str">
        <f>IF(tbAlugeis[[#This Row],[Veículo]]="","",IFERROR(INDEX(tbLocacao[],MATCH(tbAlugeis[[#This Row],[Veículo]],tbLocacao[Codigo locação],0),1),""))</f>
        <v/>
      </c>
    </row>
    <row r="412" spans="2:8" ht="30" customHeight="1" x14ac:dyDescent="0.25">
      <c r="B412" s="167"/>
      <c r="C412" s="79" t="str">
        <f>IF(tbAlugeis[[#This Row],[Veículo]]="","",IFERROR(INDEX(tbLocacao[],MATCH(tbAlugeis[[#This Row],[Veículo]],tbLocacao[Codigo locação],0),2),""))</f>
        <v/>
      </c>
      <c r="D412" s="79" t="str">
        <f>IF(tbAlugeis[[#This Row],[Veículo]]="","",IFERROR(INDEX(tbLocacao[],MATCH(tbAlugeis[[#This Row],[Veículo]],tbLocacao[Codigo locação],0),12),""))</f>
        <v/>
      </c>
      <c r="E412" s="80" t="str">
        <f>IF(tbAlugeis[[#This Row],[Veículo]]="","",IFERROR(INDEX(tbLocacao[],MATCH(tbAlugeis[[#This Row],[Veículo]],tbLocacao[Codigo locação],0),11),""))</f>
        <v/>
      </c>
      <c r="F412" s="163"/>
      <c r="G412" s="174"/>
      <c r="H412" s="79" t="str">
        <f>IF(tbAlugeis[[#This Row],[Veículo]]="","",IFERROR(INDEX(tbLocacao[],MATCH(tbAlugeis[[#This Row],[Veículo]],tbLocacao[Codigo locação],0),1),""))</f>
        <v/>
      </c>
    </row>
    <row r="413" spans="2:8" ht="30" customHeight="1" x14ac:dyDescent="0.25">
      <c r="B413" s="167"/>
      <c r="C413" s="79" t="str">
        <f>IF(tbAlugeis[[#This Row],[Veículo]]="","",IFERROR(INDEX(tbLocacao[],MATCH(tbAlugeis[[#This Row],[Veículo]],tbLocacao[Codigo locação],0),2),""))</f>
        <v/>
      </c>
      <c r="D413" s="79" t="str">
        <f>IF(tbAlugeis[[#This Row],[Veículo]]="","",IFERROR(INDEX(tbLocacao[],MATCH(tbAlugeis[[#This Row],[Veículo]],tbLocacao[Codigo locação],0),12),""))</f>
        <v/>
      </c>
      <c r="E413" s="80" t="str">
        <f>IF(tbAlugeis[[#This Row],[Veículo]]="","",IFERROR(INDEX(tbLocacao[],MATCH(tbAlugeis[[#This Row],[Veículo]],tbLocacao[Codigo locação],0),11),""))</f>
        <v/>
      </c>
      <c r="F413" s="163"/>
      <c r="G413" s="174"/>
      <c r="H413" s="79" t="str">
        <f>IF(tbAlugeis[[#This Row],[Veículo]]="","",IFERROR(INDEX(tbLocacao[],MATCH(tbAlugeis[[#This Row],[Veículo]],tbLocacao[Codigo locação],0),1),""))</f>
        <v/>
      </c>
    </row>
    <row r="414" spans="2:8" ht="30" customHeight="1" x14ac:dyDescent="0.25">
      <c r="B414" s="167"/>
      <c r="C414" s="79" t="str">
        <f>IF(tbAlugeis[[#This Row],[Veículo]]="","",IFERROR(INDEX(tbLocacao[],MATCH(tbAlugeis[[#This Row],[Veículo]],tbLocacao[Codigo locação],0),2),""))</f>
        <v/>
      </c>
      <c r="D414" s="79" t="str">
        <f>IF(tbAlugeis[[#This Row],[Veículo]]="","",IFERROR(INDEX(tbLocacao[],MATCH(tbAlugeis[[#This Row],[Veículo]],tbLocacao[Codigo locação],0),12),""))</f>
        <v/>
      </c>
      <c r="E414" s="80" t="str">
        <f>IF(tbAlugeis[[#This Row],[Veículo]]="","",IFERROR(INDEX(tbLocacao[],MATCH(tbAlugeis[[#This Row],[Veículo]],tbLocacao[Codigo locação],0),11),""))</f>
        <v/>
      </c>
      <c r="F414" s="163"/>
      <c r="G414" s="174"/>
      <c r="H414" s="79" t="str">
        <f>IF(tbAlugeis[[#This Row],[Veículo]]="","",IFERROR(INDEX(tbLocacao[],MATCH(tbAlugeis[[#This Row],[Veículo]],tbLocacao[Codigo locação],0),1),""))</f>
        <v/>
      </c>
    </row>
    <row r="415" spans="2:8" ht="30" customHeight="1" x14ac:dyDescent="0.25">
      <c r="B415" s="167"/>
      <c r="C415" s="79" t="str">
        <f>IF(tbAlugeis[[#This Row],[Veículo]]="","",IFERROR(INDEX(tbLocacao[],MATCH(tbAlugeis[[#This Row],[Veículo]],tbLocacao[Codigo locação],0),2),""))</f>
        <v/>
      </c>
      <c r="D415" s="79" t="str">
        <f>IF(tbAlugeis[[#This Row],[Veículo]]="","",IFERROR(INDEX(tbLocacao[],MATCH(tbAlugeis[[#This Row],[Veículo]],tbLocacao[Codigo locação],0),12),""))</f>
        <v/>
      </c>
      <c r="E415" s="80" t="str">
        <f>IF(tbAlugeis[[#This Row],[Veículo]]="","",IFERROR(INDEX(tbLocacao[],MATCH(tbAlugeis[[#This Row],[Veículo]],tbLocacao[Codigo locação],0),11),""))</f>
        <v/>
      </c>
      <c r="F415" s="163"/>
      <c r="G415" s="174"/>
      <c r="H415" s="79" t="str">
        <f>IF(tbAlugeis[[#This Row],[Veículo]]="","",IFERROR(INDEX(tbLocacao[],MATCH(tbAlugeis[[#This Row],[Veículo]],tbLocacao[Codigo locação],0),1),""))</f>
        <v/>
      </c>
    </row>
    <row r="416" spans="2:8" ht="30" customHeight="1" x14ac:dyDescent="0.25">
      <c r="B416" s="167"/>
      <c r="C416" s="79" t="str">
        <f>IF(tbAlugeis[[#This Row],[Veículo]]="","",IFERROR(INDEX(tbLocacao[],MATCH(tbAlugeis[[#This Row],[Veículo]],tbLocacao[Codigo locação],0),2),""))</f>
        <v/>
      </c>
      <c r="D416" s="79" t="str">
        <f>IF(tbAlugeis[[#This Row],[Veículo]]="","",IFERROR(INDEX(tbLocacao[],MATCH(tbAlugeis[[#This Row],[Veículo]],tbLocacao[Codigo locação],0),12),""))</f>
        <v/>
      </c>
      <c r="E416" s="80" t="str">
        <f>IF(tbAlugeis[[#This Row],[Veículo]]="","",IFERROR(INDEX(tbLocacao[],MATCH(tbAlugeis[[#This Row],[Veículo]],tbLocacao[Codigo locação],0),11),""))</f>
        <v/>
      </c>
      <c r="F416" s="163"/>
      <c r="G416" s="174"/>
      <c r="H416" s="79" t="str">
        <f>IF(tbAlugeis[[#This Row],[Veículo]]="","",IFERROR(INDEX(tbLocacao[],MATCH(tbAlugeis[[#This Row],[Veículo]],tbLocacao[Codigo locação],0),1),""))</f>
        <v/>
      </c>
    </row>
    <row r="417" spans="2:8" ht="30" customHeight="1" x14ac:dyDescent="0.25">
      <c r="B417" s="167"/>
      <c r="C417" s="79" t="str">
        <f>IF(tbAlugeis[[#This Row],[Veículo]]="","",IFERROR(INDEX(tbLocacao[],MATCH(tbAlugeis[[#This Row],[Veículo]],tbLocacao[Codigo locação],0),2),""))</f>
        <v/>
      </c>
      <c r="D417" s="79" t="str">
        <f>IF(tbAlugeis[[#This Row],[Veículo]]="","",IFERROR(INDEX(tbLocacao[],MATCH(tbAlugeis[[#This Row],[Veículo]],tbLocacao[Codigo locação],0),12),""))</f>
        <v/>
      </c>
      <c r="E417" s="80" t="str">
        <f>IF(tbAlugeis[[#This Row],[Veículo]]="","",IFERROR(INDEX(tbLocacao[],MATCH(tbAlugeis[[#This Row],[Veículo]],tbLocacao[Codigo locação],0),11),""))</f>
        <v/>
      </c>
      <c r="F417" s="163"/>
      <c r="G417" s="174"/>
      <c r="H417" s="79" t="str">
        <f>IF(tbAlugeis[[#This Row],[Veículo]]="","",IFERROR(INDEX(tbLocacao[],MATCH(tbAlugeis[[#This Row],[Veículo]],tbLocacao[Codigo locação],0),1),""))</f>
        <v/>
      </c>
    </row>
    <row r="418" spans="2:8" ht="30" customHeight="1" x14ac:dyDescent="0.25">
      <c r="B418" s="167"/>
      <c r="C418" s="79" t="str">
        <f>IF(tbAlugeis[[#This Row],[Veículo]]="","",IFERROR(INDEX(tbLocacao[],MATCH(tbAlugeis[[#This Row],[Veículo]],tbLocacao[Codigo locação],0),2),""))</f>
        <v/>
      </c>
      <c r="D418" s="79" t="str">
        <f>IF(tbAlugeis[[#This Row],[Veículo]]="","",IFERROR(INDEX(tbLocacao[],MATCH(tbAlugeis[[#This Row],[Veículo]],tbLocacao[Codigo locação],0),12),""))</f>
        <v/>
      </c>
      <c r="E418" s="80" t="str">
        <f>IF(tbAlugeis[[#This Row],[Veículo]]="","",IFERROR(INDEX(tbLocacao[],MATCH(tbAlugeis[[#This Row],[Veículo]],tbLocacao[Codigo locação],0),11),""))</f>
        <v/>
      </c>
      <c r="F418" s="163"/>
      <c r="G418" s="174"/>
      <c r="H418" s="79" t="str">
        <f>IF(tbAlugeis[[#This Row],[Veículo]]="","",IFERROR(INDEX(tbLocacao[],MATCH(tbAlugeis[[#This Row],[Veículo]],tbLocacao[Codigo locação],0),1),""))</f>
        <v/>
      </c>
    </row>
    <row r="419" spans="2:8" ht="30" customHeight="1" x14ac:dyDescent="0.25">
      <c r="B419" s="167"/>
      <c r="C419" s="79" t="str">
        <f>IF(tbAlugeis[[#This Row],[Veículo]]="","",IFERROR(INDEX(tbLocacao[],MATCH(tbAlugeis[[#This Row],[Veículo]],tbLocacao[Codigo locação],0),2),""))</f>
        <v/>
      </c>
      <c r="D419" s="79" t="str">
        <f>IF(tbAlugeis[[#This Row],[Veículo]]="","",IFERROR(INDEX(tbLocacao[],MATCH(tbAlugeis[[#This Row],[Veículo]],tbLocacao[Codigo locação],0),12),""))</f>
        <v/>
      </c>
      <c r="E419" s="80" t="str">
        <f>IF(tbAlugeis[[#This Row],[Veículo]]="","",IFERROR(INDEX(tbLocacao[],MATCH(tbAlugeis[[#This Row],[Veículo]],tbLocacao[Codigo locação],0),11),""))</f>
        <v/>
      </c>
      <c r="F419" s="163"/>
      <c r="G419" s="174"/>
      <c r="H419" s="79" t="str">
        <f>IF(tbAlugeis[[#This Row],[Veículo]]="","",IFERROR(INDEX(tbLocacao[],MATCH(tbAlugeis[[#This Row],[Veículo]],tbLocacao[Codigo locação],0),1),""))</f>
        <v/>
      </c>
    </row>
    <row r="420" spans="2:8" ht="30" customHeight="1" x14ac:dyDescent="0.25">
      <c r="B420" s="167"/>
      <c r="C420" s="79" t="str">
        <f>IF(tbAlugeis[[#This Row],[Veículo]]="","",IFERROR(INDEX(tbLocacao[],MATCH(tbAlugeis[[#This Row],[Veículo]],tbLocacao[Codigo locação],0),2),""))</f>
        <v/>
      </c>
      <c r="D420" s="79" t="str">
        <f>IF(tbAlugeis[[#This Row],[Veículo]]="","",IFERROR(INDEX(tbLocacao[],MATCH(tbAlugeis[[#This Row],[Veículo]],tbLocacao[Codigo locação],0),12),""))</f>
        <v/>
      </c>
      <c r="E420" s="80" t="str">
        <f>IF(tbAlugeis[[#This Row],[Veículo]]="","",IFERROR(INDEX(tbLocacao[],MATCH(tbAlugeis[[#This Row],[Veículo]],tbLocacao[Codigo locação],0),11),""))</f>
        <v/>
      </c>
      <c r="F420" s="163"/>
      <c r="G420" s="174"/>
      <c r="H420" s="79" t="str">
        <f>IF(tbAlugeis[[#This Row],[Veículo]]="","",IFERROR(INDEX(tbLocacao[],MATCH(tbAlugeis[[#This Row],[Veículo]],tbLocacao[Codigo locação],0),1),""))</f>
        <v/>
      </c>
    </row>
    <row r="421" spans="2:8" ht="30" customHeight="1" x14ac:dyDescent="0.25">
      <c r="B421" s="167"/>
      <c r="C421" s="79" t="str">
        <f>IF(tbAlugeis[[#This Row],[Veículo]]="","",IFERROR(INDEX(tbLocacao[],MATCH(tbAlugeis[[#This Row],[Veículo]],tbLocacao[Codigo locação],0),2),""))</f>
        <v/>
      </c>
      <c r="D421" s="79" t="str">
        <f>IF(tbAlugeis[[#This Row],[Veículo]]="","",IFERROR(INDEX(tbLocacao[],MATCH(tbAlugeis[[#This Row],[Veículo]],tbLocacao[Codigo locação],0),12),""))</f>
        <v/>
      </c>
      <c r="E421" s="80" t="str">
        <f>IF(tbAlugeis[[#This Row],[Veículo]]="","",IFERROR(INDEX(tbLocacao[],MATCH(tbAlugeis[[#This Row],[Veículo]],tbLocacao[Codigo locação],0),11),""))</f>
        <v/>
      </c>
      <c r="F421" s="163"/>
      <c r="G421" s="174"/>
      <c r="H421" s="79" t="str">
        <f>IF(tbAlugeis[[#This Row],[Veículo]]="","",IFERROR(INDEX(tbLocacao[],MATCH(tbAlugeis[[#This Row],[Veículo]],tbLocacao[Codigo locação],0),1),""))</f>
        <v/>
      </c>
    </row>
    <row r="422" spans="2:8" ht="30" customHeight="1" x14ac:dyDescent="0.25">
      <c r="B422" s="167"/>
      <c r="C422" s="79" t="str">
        <f>IF(tbAlugeis[[#This Row],[Veículo]]="","",IFERROR(INDEX(tbLocacao[],MATCH(tbAlugeis[[#This Row],[Veículo]],tbLocacao[Codigo locação],0),2),""))</f>
        <v/>
      </c>
      <c r="D422" s="79" t="str">
        <f>IF(tbAlugeis[[#This Row],[Veículo]]="","",IFERROR(INDEX(tbLocacao[],MATCH(tbAlugeis[[#This Row],[Veículo]],tbLocacao[Codigo locação],0),12),""))</f>
        <v/>
      </c>
      <c r="E422" s="80" t="str">
        <f>IF(tbAlugeis[[#This Row],[Veículo]]="","",IFERROR(INDEX(tbLocacao[],MATCH(tbAlugeis[[#This Row],[Veículo]],tbLocacao[Codigo locação],0),11),""))</f>
        <v/>
      </c>
      <c r="F422" s="163"/>
      <c r="G422" s="174"/>
      <c r="H422" s="79" t="str">
        <f>IF(tbAlugeis[[#This Row],[Veículo]]="","",IFERROR(INDEX(tbLocacao[],MATCH(tbAlugeis[[#This Row],[Veículo]],tbLocacao[Codigo locação],0),1),""))</f>
        <v/>
      </c>
    </row>
    <row r="423" spans="2:8" ht="30" customHeight="1" x14ac:dyDescent="0.25">
      <c r="B423" s="167"/>
      <c r="C423" s="79" t="str">
        <f>IF(tbAlugeis[[#This Row],[Veículo]]="","",IFERROR(INDEX(tbLocacao[],MATCH(tbAlugeis[[#This Row],[Veículo]],tbLocacao[Codigo locação],0),2),""))</f>
        <v/>
      </c>
      <c r="D423" s="79" t="str">
        <f>IF(tbAlugeis[[#This Row],[Veículo]]="","",IFERROR(INDEX(tbLocacao[],MATCH(tbAlugeis[[#This Row],[Veículo]],tbLocacao[Codigo locação],0),12),""))</f>
        <v/>
      </c>
      <c r="E423" s="80" t="str">
        <f>IF(tbAlugeis[[#This Row],[Veículo]]="","",IFERROR(INDEX(tbLocacao[],MATCH(tbAlugeis[[#This Row],[Veículo]],tbLocacao[Codigo locação],0),11),""))</f>
        <v/>
      </c>
      <c r="F423" s="163"/>
      <c r="G423" s="174"/>
      <c r="H423" s="79" t="str">
        <f>IF(tbAlugeis[[#This Row],[Veículo]]="","",IFERROR(INDEX(tbLocacao[],MATCH(tbAlugeis[[#This Row],[Veículo]],tbLocacao[Codigo locação],0),1),""))</f>
        <v/>
      </c>
    </row>
    <row r="424" spans="2:8" ht="30" customHeight="1" x14ac:dyDescent="0.25">
      <c r="B424" s="167"/>
      <c r="C424" s="79" t="str">
        <f>IF(tbAlugeis[[#This Row],[Veículo]]="","",IFERROR(INDEX(tbLocacao[],MATCH(tbAlugeis[[#This Row],[Veículo]],tbLocacao[Codigo locação],0),2),""))</f>
        <v/>
      </c>
      <c r="D424" s="79" t="str">
        <f>IF(tbAlugeis[[#This Row],[Veículo]]="","",IFERROR(INDEX(tbLocacao[],MATCH(tbAlugeis[[#This Row],[Veículo]],tbLocacao[Codigo locação],0),12),""))</f>
        <v/>
      </c>
      <c r="E424" s="80" t="str">
        <f>IF(tbAlugeis[[#This Row],[Veículo]]="","",IFERROR(INDEX(tbLocacao[],MATCH(tbAlugeis[[#This Row],[Veículo]],tbLocacao[Codigo locação],0),11),""))</f>
        <v/>
      </c>
      <c r="F424" s="163"/>
      <c r="G424" s="174"/>
      <c r="H424" s="79" t="str">
        <f>IF(tbAlugeis[[#This Row],[Veículo]]="","",IFERROR(INDEX(tbLocacao[],MATCH(tbAlugeis[[#This Row],[Veículo]],tbLocacao[Codigo locação],0),1),""))</f>
        <v/>
      </c>
    </row>
    <row r="425" spans="2:8" ht="30" customHeight="1" x14ac:dyDescent="0.25">
      <c r="B425" s="167"/>
      <c r="C425" s="79" t="str">
        <f>IF(tbAlugeis[[#This Row],[Veículo]]="","",IFERROR(INDEX(tbLocacao[],MATCH(tbAlugeis[[#This Row],[Veículo]],tbLocacao[Codigo locação],0),2),""))</f>
        <v/>
      </c>
      <c r="D425" s="79" t="str">
        <f>IF(tbAlugeis[[#This Row],[Veículo]]="","",IFERROR(INDEX(tbLocacao[],MATCH(tbAlugeis[[#This Row],[Veículo]],tbLocacao[Codigo locação],0),12),""))</f>
        <v/>
      </c>
      <c r="E425" s="80" t="str">
        <f>IF(tbAlugeis[[#This Row],[Veículo]]="","",IFERROR(INDEX(tbLocacao[],MATCH(tbAlugeis[[#This Row],[Veículo]],tbLocacao[Codigo locação],0),11),""))</f>
        <v/>
      </c>
      <c r="F425" s="163"/>
      <c r="G425" s="174"/>
      <c r="H425" s="79" t="str">
        <f>IF(tbAlugeis[[#This Row],[Veículo]]="","",IFERROR(INDEX(tbLocacao[],MATCH(tbAlugeis[[#This Row],[Veículo]],tbLocacao[Codigo locação],0),1),""))</f>
        <v/>
      </c>
    </row>
    <row r="426" spans="2:8" ht="30" customHeight="1" x14ac:dyDescent="0.25">
      <c r="B426" s="167"/>
      <c r="C426" s="79" t="str">
        <f>IF(tbAlugeis[[#This Row],[Veículo]]="","",IFERROR(INDEX(tbLocacao[],MATCH(tbAlugeis[[#This Row],[Veículo]],tbLocacao[Codigo locação],0),2),""))</f>
        <v/>
      </c>
      <c r="D426" s="79" t="str">
        <f>IF(tbAlugeis[[#This Row],[Veículo]]="","",IFERROR(INDEX(tbLocacao[],MATCH(tbAlugeis[[#This Row],[Veículo]],tbLocacao[Codigo locação],0),12),""))</f>
        <v/>
      </c>
      <c r="E426" s="80" t="str">
        <f>IF(tbAlugeis[[#This Row],[Veículo]]="","",IFERROR(INDEX(tbLocacao[],MATCH(tbAlugeis[[#This Row],[Veículo]],tbLocacao[Codigo locação],0),11),""))</f>
        <v/>
      </c>
      <c r="F426" s="163"/>
      <c r="G426" s="174"/>
      <c r="H426" s="79" t="str">
        <f>IF(tbAlugeis[[#This Row],[Veículo]]="","",IFERROR(INDEX(tbLocacao[],MATCH(tbAlugeis[[#This Row],[Veículo]],tbLocacao[Codigo locação],0),1),""))</f>
        <v/>
      </c>
    </row>
    <row r="427" spans="2:8" ht="30" customHeight="1" x14ac:dyDescent="0.25">
      <c r="B427" s="167"/>
      <c r="C427" s="79" t="str">
        <f>IF(tbAlugeis[[#This Row],[Veículo]]="","",IFERROR(INDEX(tbLocacao[],MATCH(tbAlugeis[[#This Row],[Veículo]],tbLocacao[Codigo locação],0),2),""))</f>
        <v/>
      </c>
      <c r="D427" s="79" t="str">
        <f>IF(tbAlugeis[[#This Row],[Veículo]]="","",IFERROR(INDEX(tbLocacao[],MATCH(tbAlugeis[[#This Row],[Veículo]],tbLocacao[Codigo locação],0),12),""))</f>
        <v/>
      </c>
      <c r="E427" s="80" t="str">
        <f>IF(tbAlugeis[[#This Row],[Veículo]]="","",IFERROR(INDEX(tbLocacao[],MATCH(tbAlugeis[[#This Row],[Veículo]],tbLocacao[Codigo locação],0),11),""))</f>
        <v/>
      </c>
      <c r="F427" s="163"/>
      <c r="G427" s="174"/>
      <c r="H427" s="79" t="str">
        <f>IF(tbAlugeis[[#This Row],[Veículo]]="","",IFERROR(INDEX(tbLocacao[],MATCH(tbAlugeis[[#This Row],[Veículo]],tbLocacao[Codigo locação],0),1),""))</f>
        <v/>
      </c>
    </row>
    <row r="428" spans="2:8" ht="30" customHeight="1" x14ac:dyDescent="0.25">
      <c r="B428" s="167"/>
      <c r="C428" s="79" t="str">
        <f>IF(tbAlugeis[[#This Row],[Veículo]]="","",IFERROR(INDEX(tbLocacao[],MATCH(tbAlugeis[[#This Row],[Veículo]],tbLocacao[Codigo locação],0),2),""))</f>
        <v/>
      </c>
      <c r="D428" s="79" t="str">
        <f>IF(tbAlugeis[[#This Row],[Veículo]]="","",IFERROR(INDEX(tbLocacao[],MATCH(tbAlugeis[[#This Row],[Veículo]],tbLocacao[Codigo locação],0),12),""))</f>
        <v/>
      </c>
      <c r="E428" s="80" t="str">
        <f>IF(tbAlugeis[[#This Row],[Veículo]]="","",IFERROR(INDEX(tbLocacao[],MATCH(tbAlugeis[[#This Row],[Veículo]],tbLocacao[Codigo locação],0),11),""))</f>
        <v/>
      </c>
      <c r="F428" s="163"/>
      <c r="G428" s="174"/>
      <c r="H428" s="79" t="str">
        <f>IF(tbAlugeis[[#This Row],[Veículo]]="","",IFERROR(INDEX(tbLocacao[],MATCH(tbAlugeis[[#This Row],[Veículo]],tbLocacao[Codigo locação],0),1),""))</f>
        <v/>
      </c>
    </row>
    <row r="429" spans="2:8" ht="30" customHeight="1" x14ac:dyDescent="0.25">
      <c r="B429" s="167"/>
      <c r="C429" s="79" t="str">
        <f>IF(tbAlugeis[[#This Row],[Veículo]]="","",IFERROR(INDEX(tbLocacao[],MATCH(tbAlugeis[[#This Row],[Veículo]],tbLocacao[Codigo locação],0),2),""))</f>
        <v/>
      </c>
      <c r="D429" s="79" t="str">
        <f>IF(tbAlugeis[[#This Row],[Veículo]]="","",IFERROR(INDEX(tbLocacao[],MATCH(tbAlugeis[[#This Row],[Veículo]],tbLocacao[Codigo locação],0),12),""))</f>
        <v/>
      </c>
      <c r="E429" s="80" t="str">
        <f>IF(tbAlugeis[[#This Row],[Veículo]]="","",IFERROR(INDEX(tbLocacao[],MATCH(tbAlugeis[[#This Row],[Veículo]],tbLocacao[Codigo locação],0),11),""))</f>
        <v/>
      </c>
      <c r="F429" s="163"/>
      <c r="G429" s="174"/>
      <c r="H429" s="79" t="str">
        <f>IF(tbAlugeis[[#This Row],[Veículo]]="","",IFERROR(INDEX(tbLocacao[],MATCH(tbAlugeis[[#This Row],[Veículo]],tbLocacao[Codigo locação],0),1),""))</f>
        <v/>
      </c>
    </row>
    <row r="430" spans="2:8" ht="30" customHeight="1" x14ac:dyDescent="0.25">
      <c r="B430" s="167"/>
      <c r="C430" s="79" t="str">
        <f>IF(tbAlugeis[[#This Row],[Veículo]]="","",IFERROR(INDEX(tbLocacao[],MATCH(tbAlugeis[[#This Row],[Veículo]],tbLocacao[Codigo locação],0),2),""))</f>
        <v/>
      </c>
      <c r="D430" s="79" t="str">
        <f>IF(tbAlugeis[[#This Row],[Veículo]]="","",IFERROR(INDEX(tbLocacao[],MATCH(tbAlugeis[[#This Row],[Veículo]],tbLocacao[Codigo locação],0),12),""))</f>
        <v/>
      </c>
      <c r="E430" s="80" t="str">
        <f>IF(tbAlugeis[[#This Row],[Veículo]]="","",IFERROR(INDEX(tbLocacao[],MATCH(tbAlugeis[[#This Row],[Veículo]],tbLocacao[Codigo locação],0),11),""))</f>
        <v/>
      </c>
      <c r="F430" s="163"/>
      <c r="G430" s="174"/>
      <c r="H430" s="79" t="str">
        <f>IF(tbAlugeis[[#This Row],[Veículo]]="","",IFERROR(INDEX(tbLocacao[],MATCH(tbAlugeis[[#This Row],[Veículo]],tbLocacao[Codigo locação],0),1),""))</f>
        <v/>
      </c>
    </row>
    <row r="431" spans="2:8" ht="30" customHeight="1" x14ac:dyDescent="0.25">
      <c r="B431" s="167"/>
      <c r="C431" s="79" t="str">
        <f>IF(tbAlugeis[[#This Row],[Veículo]]="","",IFERROR(INDEX(tbLocacao[],MATCH(tbAlugeis[[#This Row],[Veículo]],tbLocacao[Codigo locação],0),2),""))</f>
        <v/>
      </c>
      <c r="D431" s="79" t="str">
        <f>IF(tbAlugeis[[#This Row],[Veículo]]="","",IFERROR(INDEX(tbLocacao[],MATCH(tbAlugeis[[#This Row],[Veículo]],tbLocacao[Codigo locação],0),12),""))</f>
        <v/>
      </c>
      <c r="E431" s="80" t="str">
        <f>IF(tbAlugeis[[#This Row],[Veículo]]="","",IFERROR(INDEX(tbLocacao[],MATCH(tbAlugeis[[#This Row],[Veículo]],tbLocacao[Codigo locação],0),11),""))</f>
        <v/>
      </c>
      <c r="F431" s="163"/>
      <c r="G431" s="174"/>
      <c r="H431" s="79" t="str">
        <f>IF(tbAlugeis[[#This Row],[Veículo]]="","",IFERROR(INDEX(tbLocacao[],MATCH(tbAlugeis[[#This Row],[Veículo]],tbLocacao[Codigo locação],0),1),""))</f>
        <v/>
      </c>
    </row>
    <row r="432" spans="2:8" ht="30" customHeight="1" x14ac:dyDescent="0.25">
      <c r="B432" s="167"/>
      <c r="C432" s="79" t="str">
        <f>IF(tbAlugeis[[#This Row],[Veículo]]="","",IFERROR(INDEX(tbLocacao[],MATCH(tbAlugeis[[#This Row],[Veículo]],tbLocacao[Codigo locação],0),2),""))</f>
        <v/>
      </c>
      <c r="D432" s="79" t="str">
        <f>IF(tbAlugeis[[#This Row],[Veículo]]="","",IFERROR(INDEX(tbLocacao[],MATCH(tbAlugeis[[#This Row],[Veículo]],tbLocacao[Codigo locação],0),12),""))</f>
        <v/>
      </c>
      <c r="E432" s="80" t="str">
        <f>IF(tbAlugeis[[#This Row],[Veículo]]="","",IFERROR(INDEX(tbLocacao[],MATCH(tbAlugeis[[#This Row],[Veículo]],tbLocacao[Codigo locação],0),11),""))</f>
        <v/>
      </c>
      <c r="F432" s="163"/>
      <c r="G432" s="174"/>
      <c r="H432" s="79" t="str">
        <f>IF(tbAlugeis[[#This Row],[Veículo]]="","",IFERROR(INDEX(tbLocacao[],MATCH(tbAlugeis[[#This Row],[Veículo]],tbLocacao[Codigo locação],0),1),""))</f>
        <v/>
      </c>
    </row>
    <row r="433" spans="2:8" ht="30" customHeight="1" x14ac:dyDescent="0.25">
      <c r="B433" s="167"/>
      <c r="C433" s="79" t="str">
        <f>IF(tbAlugeis[[#This Row],[Veículo]]="","",IFERROR(INDEX(tbLocacao[],MATCH(tbAlugeis[[#This Row],[Veículo]],tbLocacao[Codigo locação],0),2),""))</f>
        <v/>
      </c>
      <c r="D433" s="79" t="str">
        <f>IF(tbAlugeis[[#This Row],[Veículo]]="","",IFERROR(INDEX(tbLocacao[],MATCH(tbAlugeis[[#This Row],[Veículo]],tbLocacao[Codigo locação],0),12),""))</f>
        <v/>
      </c>
      <c r="E433" s="80" t="str">
        <f>IF(tbAlugeis[[#This Row],[Veículo]]="","",IFERROR(INDEX(tbLocacao[],MATCH(tbAlugeis[[#This Row],[Veículo]],tbLocacao[Codigo locação],0),11),""))</f>
        <v/>
      </c>
      <c r="F433" s="163"/>
      <c r="G433" s="174"/>
      <c r="H433" s="79" t="str">
        <f>IF(tbAlugeis[[#This Row],[Veículo]]="","",IFERROR(INDEX(tbLocacao[],MATCH(tbAlugeis[[#This Row],[Veículo]],tbLocacao[Codigo locação],0),1),""))</f>
        <v/>
      </c>
    </row>
    <row r="434" spans="2:8" ht="30" customHeight="1" x14ac:dyDescent="0.25">
      <c r="B434" s="167"/>
      <c r="C434" s="79" t="str">
        <f>IF(tbAlugeis[[#This Row],[Veículo]]="","",IFERROR(INDEX(tbLocacao[],MATCH(tbAlugeis[[#This Row],[Veículo]],tbLocacao[Codigo locação],0),2),""))</f>
        <v/>
      </c>
      <c r="D434" s="79" t="str">
        <f>IF(tbAlugeis[[#This Row],[Veículo]]="","",IFERROR(INDEX(tbLocacao[],MATCH(tbAlugeis[[#This Row],[Veículo]],tbLocacao[Codigo locação],0),12),""))</f>
        <v/>
      </c>
      <c r="E434" s="80" t="str">
        <f>IF(tbAlugeis[[#This Row],[Veículo]]="","",IFERROR(INDEX(tbLocacao[],MATCH(tbAlugeis[[#This Row],[Veículo]],tbLocacao[Codigo locação],0),11),""))</f>
        <v/>
      </c>
      <c r="F434" s="163"/>
      <c r="G434" s="174"/>
      <c r="H434" s="79" t="str">
        <f>IF(tbAlugeis[[#This Row],[Veículo]]="","",IFERROR(INDEX(tbLocacao[],MATCH(tbAlugeis[[#This Row],[Veículo]],tbLocacao[Codigo locação],0),1),""))</f>
        <v/>
      </c>
    </row>
    <row r="435" spans="2:8" ht="30" customHeight="1" x14ac:dyDescent="0.25">
      <c r="B435" s="167"/>
      <c r="C435" s="79" t="str">
        <f>IF(tbAlugeis[[#This Row],[Veículo]]="","",IFERROR(INDEX(tbLocacao[],MATCH(tbAlugeis[[#This Row],[Veículo]],tbLocacao[Codigo locação],0),2),""))</f>
        <v/>
      </c>
      <c r="D435" s="79" t="str">
        <f>IF(tbAlugeis[[#This Row],[Veículo]]="","",IFERROR(INDEX(tbLocacao[],MATCH(tbAlugeis[[#This Row],[Veículo]],tbLocacao[Codigo locação],0),12),""))</f>
        <v/>
      </c>
      <c r="E435" s="80" t="str">
        <f>IF(tbAlugeis[[#This Row],[Veículo]]="","",IFERROR(INDEX(tbLocacao[],MATCH(tbAlugeis[[#This Row],[Veículo]],tbLocacao[Codigo locação],0),11),""))</f>
        <v/>
      </c>
      <c r="F435" s="163"/>
      <c r="G435" s="174"/>
      <c r="H435" s="79" t="str">
        <f>IF(tbAlugeis[[#This Row],[Veículo]]="","",IFERROR(INDEX(tbLocacao[],MATCH(tbAlugeis[[#This Row],[Veículo]],tbLocacao[Codigo locação],0),1),""))</f>
        <v/>
      </c>
    </row>
    <row r="436" spans="2:8" ht="30" customHeight="1" x14ac:dyDescent="0.25">
      <c r="B436" s="167"/>
      <c r="C436" s="79" t="str">
        <f>IF(tbAlugeis[[#This Row],[Veículo]]="","",IFERROR(INDEX(tbLocacao[],MATCH(tbAlugeis[[#This Row],[Veículo]],tbLocacao[Codigo locação],0),2),""))</f>
        <v/>
      </c>
      <c r="D436" s="79" t="str">
        <f>IF(tbAlugeis[[#This Row],[Veículo]]="","",IFERROR(INDEX(tbLocacao[],MATCH(tbAlugeis[[#This Row],[Veículo]],tbLocacao[Codigo locação],0),12),""))</f>
        <v/>
      </c>
      <c r="E436" s="80" t="str">
        <f>IF(tbAlugeis[[#This Row],[Veículo]]="","",IFERROR(INDEX(tbLocacao[],MATCH(tbAlugeis[[#This Row],[Veículo]],tbLocacao[Codigo locação],0),11),""))</f>
        <v/>
      </c>
      <c r="F436" s="163"/>
      <c r="G436" s="174"/>
      <c r="H436" s="79" t="str">
        <f>IF(tbAlugeis[[#This Row],[Veículo]]="","",IFERROR(INDEX(tbLocacao[],MATCH(tbAlugeis[[#This Row],[Veículo]],tbLocacao[Codigo locação],0),1),""))</f>
        <v/>
      </c>
    </row>
    <row r="437" spans="2:8" ht="30" customHeight="1" x14ac:dyDescent="0.25">
      <c r="B437" s="167"/>
      <c r="C437" s="79" t="str">
        <f>IF(tbAlugeis[[#This Row],[Veículo]]="","",IFERROR(INDEX(tbLocacao[],MATCH(tbAlugeis[[#This Row],[Veículo]],tbLocacao[Codigo locação],0),2),""))</f>
        <v/>
      </c>
      <c r="D437" s="79" t="str">
        <f>IF(tbAlugeis[[#This Row],[Veículo]]="","",IFERROR(INDEX(tbLocacao[],MATCH(tbAlugeis[[#This Row],[Veículo]],tbLocacao[Codigo locação],0),12),""))</f>
        <v/>
      </c>
      <c r="E437" s="80" t="str">
        <f>IF(tbAlugeis[[#This Row],[Veículo]]="","",IFERROR(INDEX(tbLocacao[],MATCH(tbAlugeis[[#This Row],[Veículo]],tbLocacao[Codigo locação],0),11),""))</f>
        <v/>
      </c>
      <c r="F437" s="163"/>
      <c r="G437" s="174"/>
      <c r="H437" s="79" t="str">
        <f>IF(tbAlugeis[[#This Row],[Veículo]]="","",IFERROR(INDEX(tbLocacao[],MATCH(tbAlugeis[[#This Row],[Veículo]],tbLocacao[Codigo locação],0),1),""))</f>
        <v/>
      </c>
    </row>
    <row r="438" spans="2:8" ht="30" customHeight="1" x14ac:dyDescent="0.25">
      <c r="B438" s="167"/>
      <c r="C438" s="79" t="str">
        <f>IF(tbAlugeis[[#This Row],[Veículo]]="","",IFERROR(INDEX(tbLocacao[],MATCH(tbAlugeis[[#This Row],[Veículo]],tbLocacao[Codigo locação],0),2),""))</f>
        <v/>
      </c>
      <c r="D438" s="79" t="str">
        <f>IF(tbAlugeis[[#This Row],[Veículo]]="","",IFERROR(INDEX(tbLocacao[],MATCH(tbAlugeis[[#This Row],[Veículo]],tbLocacao[Codigo locação],0),12),""))</f>
        <v/>
      </c>
      <c r="E438" s="80" t="str">
        <f>IF(tbAlugeis[[#This Row],[Veículo]]="","",IFERROR(INDEX(tbLocacao[],MATCH(tbAlugeis[[#This Row],[Veículo]],tbLocacao[Codigo locação],0),11),""))</f>
        <v/>
      </c>
      <c r="F438" s="163"/>
      <c r="G438" s="174"/>
      <c r="H438" s="79" t="str">
        <f>IF(tbAlugeis[[#This Row],[Veículo]]="","",IFERROR(INDEX(tbLocacao[],MATCH(tbAlugeis[[#This Row],[Veículo]],tbLocacao[Codigo locação],0),1),""))</f>
        <v/>
      </c>
    </row>
    <row r="439" spans="2:8" ht="30" customHeight="1" x14ac:dyDescent="0.25">
      <c r="B439" s="167"/>
      <c r="C439" s="79" t="str">
        <f>IF(tbAlugeis[[#This Row],[Veículo]]="","",IFERROR(INDEX(tbLocacao[],MATCH(tbAlugeis[[#This Row],[Veículo]],tbLocacao[Codigo locação],0),2),""))</f>
        <v/>
      </c>
      <c r="D439" s="79" t="str">
        <f>IF(tbAlugeis[[#This Row],[Veículo]]="","",IFERROR(INDEX(tbLocacao[],MATCH(tbAlugeis[[#This Row],[Veículo]],tbLocacao[Codigo locação],0),12),""))</f>
        <v/>
      </c>
      <c r="E439" s="80" t="str">
        <f>IF(tbAlugeis[[#This Row],[Veículo]]="","",IFERROR(INDEX(tbLocacao[],MATCH(tbAlugeis[[#This Row],[Veículo]],tbLocacao[Codigo locação],0),11),""))</f>
        <v/>
      </c>
      <c r="F439" s="163"/>
      <c r="G439" s="174"/>
      <c r="H439" s="79" t="str">
        <f>IF(tbAlugeis[[#This Row],[Veículo]]="","",IFERROR(INDEX(tbLocacao[],MATCH(tbAlugeis[[#This Row],[Veículo]],tbLocacao[Codigo locação],0),1),""))</f>
        <v/>
      </c>
    </row>
    <row r="440" spans="2:8" ht="30" customHeight="1" x14ac:dyDescent="0.25">
      <c r="B440" s="167"/>
      <c r="C440" s="79" t="str">
        <f>IF(tbAlugeis[[#This Row],[Veículo]]="","",IFERROR(INDEX(tbLocacao[],MATCH(tbAlugeis[[#This Row],[Veículo]],tbLocacao[Codigo locação],0),2),""))</f>
        <v/>
      </c>
      <c r="D440" s="79" t="str">
        <f>IF(tbAlugeis[[#This Row],[Veículo]]="","",IFERROR(INDEX(tbLocacao[],MATCH(tbAlugeis[[#This Row],[Veículo]],tbLocacao[Codigo locação],0),12),""))</f>
        <v/>
      </c>
      <c r="E440" s="80" t="str">
        <f>IF(tbAlugeis[[#This Row],[Veículo]]="","",IFERROR(INDEX(tbLocacao[],MATCH(tbAlugeis[[#This Row],[Veículo]],tbLocacao[Codigo locação],0),11),""))</f>
        <v/>
      </c>
      <c r="F440" s="163"/>
      <c r="G440" s="174"/>
      <c r="H440" s="79" t="str">
        <f>IF(tbAlugeis[[#This Row],[Veículo]]="","",IFERROR(INDEX(tbLocacao[],MATCH(tbAlugeis[[#This Row],[Veículo]],tbLocacao[Codigo locação],0),1),""))</f>
        <v/>
      </c>
    </row>
    <row r="441" spans="2:8" ht="30" customHeight="1" x14ac:dyDescent="0.25">
      <c r="B441" s="167"/>
      <c r="C441" s="79" t="str">
        <f>IF(tbAlugeis[[#This Row],[Veículo]]="","",IFERROR(INDEX(tbLocacao[],MATCH(tbAlugeis[[#This Row],[Veículo]],tbLocacao[Codigo locação],0),2),""))</f>
        <v/>
      </c>
      <c r="D441" s="79" t="str">
        <f>IF(tbAlugeis[[#This Row],[Veículo]]="","",IFERROR(INDEX(tbLocacao[],MATCH(tbAlugeis[[#This Row],[Veículo]],tbLocacao[Codigo locação],0),12),""))</f>
        <v/>
      </c>
      <c r="E441" s="80" t="str">
        <f>IF(tbAlugeis[[#This Row],[Veículo]]="","",IFERROR(INDEX(tbLocacao[],MATCH(tbAlugeis[[#This Row],[Veículo]],tbLocacao[Codigo locação],0),11),""))</f>
        <v/>
      </c>
      <c r="F441" s="163"/>
      <c r="G441" s="174"/>
      <c r="H441" s="79" t="str">
        <f>IF(tbAlugeis[[#This Row],[Veículo]]="","",IFERROR(INDEX(tbLocacao[],MATCH(tbAlugeis[[#This Row],[Veículo]],tbLocacao[Codigo locação],0),1),""))</f>
        <v/>
      </c>
    </row>
    <row r="442" spans="2:8" ht="30" customHeight="1" x14ac:dyDescent="0.25">
      <c r="B442" s="167"/>
      <c r="C442" s="79" t="str">
        <f>IF(tbAlugeis[[#This Row],[Veículo]]="","",IFERROR(INDEX(tbLocacao[],MATCH(tbAlugeis[[#This Row],[Veículo]],tbLocacao[Codigo locação],0),2),""))</f>
        <v/>
      </c>
      <c r="D442" s="79" t="str">
        <f>IF(tbAlugeis[[#This Row],[Veículo]]="","",IFERROR(INDEX(tbLocacao[],MATCH(tbAlugeis[[#This Row],[Veículo]],tbLocacao[Codigo locação],0),12),""))</f>
        <v/>
      </c>
      <c r="E442" s="80" t="str">
        <f>IF(tbAlugeis[[#This Row],[Veículo]]="","",IFERROR(INDEX(tbLocacao[],MATCH(tbAlugeis[[#This Row],[Veículo]],tbLocacao[Codigo locação],0),11),""))</f>
        <v/>
      </c>
      <c r="F442" s="163"/>
      <c r="G442" s="174"/>
      <c r="H442" s="79" t="str">
        <f>IF(tbAlugeis[[#This Row],[Veículo]]="","",IFERROR(INDEX(tbLocacao[],MATCH(tbAlugeis[[#This Row],[Veículo]],tbLocacao[Codigo locação],0),1),""))</f>
        <v/>
      </c>
    </row>
    <row r="443" spans="2:8" ht="30" customHeight="1" x14ac:dyDescent="0.25">
      <c r="B443" s="167"/>
      <c r="C443" s="79" t="str">
        <f>IF(tbAlugeis[[#This Row],[Veículo]]="","",IFERROR(INDEX(tbLocacao[],MATCH(tbAlugeis[[#This Row],[Veículo]],tbLocacao[Codigo locação],0),2),""))</f>
        <v/>
      </c>
      <c r="D443" s="79" t="str">
        <f>IF(tbAlugeis[[#This Row],[Veículo]]="","",IFERROR(INDEX(tbLocacao[],MATCH(tbAlugeis[[#This Row],[Veículo]],tbLocacao[Codigo locação],0),12),""))</f>
        <v/>
      </c>
      <c r="E443" s="80" t="str">
        <f>IF(tbAlugeis[[#This Row],[Veículo]]="","",IFERROR(INDEX(tbLocacao[],MATCH(tbAlugeis[[#This Row],[Veículo]],tbLocacao[Codigo locação],0),11),""))</f>
        <v/>
      </c>
      <c r="F443" s="163"/>
      <c r="G443" s="174"/>
      <c r="H443" s="79" t="str">
        <f>IF(tbAlugeis[[#This Row],[Veículo]]="","",IFERROR(INDEX(tbLocacao[],MATCH(tbAlugeis[[#This Row],[Veículo]],tbLocacao[Codigo locação],0),1),""))</f>
        <v/>
      </c>
    </row>
    <row r="444" spans="2:8" ht="30" customHeight="1" x14ac:dyDescent="0.25">
      <c r="B444" s="167"/>
      <c r="C444" s="79" t="str">
        <f>IF(tbAlugeis[[#This Row],[Veículo]]="","",IFERROR(INDEX(tbLocacao[],MATCH(tbAlugeis[[#This Row],[Veículo]],tbLocacao[Codigo locação],0),2),""))</f>
        <v/>
      </c>
      <c r="D444" s="79" t="str">
        <f>IF(tbAlugeis[[#This Row],[Veículo]]="","",IFERROR(INDEX(tbLocacao[],MATCH(tbAlugeis[[#This Row],[Veículo]],tbLocacao[Codigo locação],0),12),""))</f>
        <v/>
      </c>
      <c r="E444" s="80" t="str">
        <f>IF(tbAlugeis[[#This Row],[Veículo]]="","",IFERROR(INDEX(tbLocacao[],MATCH(tbAlugeis[[#This Row],[Veículo]],tbLocacao[Codigo locação],0),11),""))</f>
        <v/>
      </c>
      <c r="F444" s="163"/>
      <c r="G444" s="174"/>
      <c r="H444" s="79" t="str">
        <f>IF(tbAlugeis[[#This Row],[Veículo]]="","",IFERROR(INDEX(tbLocacao[],MATCH(tbAlugeis[[#This Row],[Veículo]],tbLocacao[Codigo locação],0),1),""))</f>
        <v/>
      </c>
    </row>
    <row r="445" spans="2:8" ht="30" customHeight="1" x14ac:dyDescent="0.25">
      <c r="B445" s="167"/>
      <c r="C445" s="79" t="str">
        <f>IF(tbAlugeis[[#This Row],[Veículo]]="","",IFERROR(INDEX(tbLocacao[],MATCH(tbAlugeis[[#This Row],[Veículo]],tbLocacao[Codigo locação],0),2),""))</f>
        <v/>
      </c>
      <c r="D445" s="79" t="str">
        <f>IF(tbAlugeis[[#This Row],[Veículo]]="","",IFERROR(INDEX(tbLocacao[],MATCH(tbAlugeis[[#This Row],[Veículo]],tbLocacao[Codigo locação],0),12),""))</f>
        <v/>
      </c>
      <c r="E445" s="80" t="str">
        <f>IF(tbAlugeis[[#This Row],[Veículo]]="","",IFERROR(INDEX(tbLocacao[],MATCH(tbAlugeis[[#This Row],[Veículo]],tbLocacao[Codigo locação],0),11),""))</f>
        <v/>
      </c>
      <c r="F445" s="163"/>
      <c r="G445" s="174"/>
      <c r="H445" s="79" t="str">
        <f>IF(tbAlugeis[[#This Row],[Veículo]]="","",IFERROR(INDEX(tbLocacao[],MATCH(tbAlugeis[[#This Row],[Veículo]],tbLocacao[Codigo locação],0),1),""))</f>
        <v/>
      </c>
    </row>
    <row r="446" spans="2:8" ht="30" customHeight="1" x14ac:dyDescent="0.25">
      <c r="B446" s="167"/>
      <c r="C446" s="79" t="str">
        <f>IF(tbAlugeis[[#This Row],[Veículo]]="","",IFERROR(INDEX(tbLocacao[],MATCH(tbAlugeis[[#This Row],[Veículo]],tbLocacao[Codigo locação],0),2),""))</f>
        <v/>
      </c>
      <c r="D446" s="79" t="str">
        <f>IF(tbAlugeis[[#This Row],[Veículo]]="","",IFERROR(INDEX(tbLocacao[],MATCH(tbAlugeis[[#This Row],[Veículo]],tbLocacao[Codigo locação],0),12),""))</f>
        <v/>
      </c>
      <c r="E446" s="80" t="str">
        <f>IF(tbAlugeis[[#This Row],[Veículo]]="","",IFERROR(INDEX(tbLocacao[],MATCH(tbAlugeis[[#This Row],[Veículo]],tbLocacao[Codigo locação],0),11),""))</f>
        <v/>
      </c>
      <c r="F446" s="163"/>
      <c r="G446" s="174"/>
      <c r="H446" s="79" t="str">
        <f>IF(tbAlugeis[[#This Row],[Veículo]]="","",IFERROR(INDEX(tbLocacao[],MATCH(tbAlugeis[[#This Row],[Veículo]],tbLocacao[Codigo locação],0),1),""))</f>
        <v/>
      </c>
    </row>
    <row r="447" spans="2:8" ht="30" customHeight="1" x14ac:dyDescent="0.25">
      <c r="B447" s="167"/>
      <c r="C447" s="79" t="str">
        <f>IF(tbAlugeis[[#This Row],[Veículo]]="","",IFERROR(INDEX(tbLocacao[],MATCH(tbAlugeis[[#This Row],[Veículo]],tbLocacao[Codigo locação],0),2),""))</f>
        <v/>
      </c>
      <c r="D447" s="79" t="str">
        <f>IF(tbAlugeis[[#This Row],[Veículo]]="","",IFERROR(INDEX(tbLocacao[],MATCH(tbAlugeis[[#This Row],[Veículo]],tbLocacao[Codigo locação],0),12),""))</f>
        <v/>
      </c>
      <c r="E447" s="80" t="str">
        <f>IF(tbAlugeis[[#This Row],[Veículo]]="","",IFERROR(INDEX(tbLocacao[],MATCH(tbAlugeis[[#This Row],[Veículo]],tbLocacao[Codigo locação],0),11),""))</f>
        <v/>
      </c>
      <c r="F447" s="163"/>
      <c r="G447" s="174"/>
      <c r="H447" s="79" t="str">
        <f>IF(tbAlugeis[[#This Row],[Veículo]]="","",IFERROR(INDEX(tbLocacao[],MATCH(tbAlugeis[[#This Row],[Veículo]],tbLocacao[Codigo locação],0),1),""))</f>
        <v/>
      </c>
    </row>
    <row r="448" spans="2:8" ht="30" customHeight="1" x14ac:dyDescent="0.25">
      <c r="B448" s="167"/>
      <c r="C448" s="79" t="str">
        <f>IF(tbAlugeis[[#This Row],[Veículo]]="","",IFERROR(INDEX(tbLocacao[],MATCH(tbAlugeis[[#This Row],[Veículo]],tbLocacao[Codigo locação],0),2),""))</f>
        <v/>
      </c>
      <c r="D448" s="79" t="str">
        <f>IF(tbAlugeis[[#This Row],[Veículo]]="","",IFERROR(INDEX(tbLocacao[],MATCH(tbAlugeis[[#This Row],[Veículo]],tbLocacao[Codigo locação],0),12),""))</f>
        <v/>
      </c>
      <c r="E448" s="80" t="str">
        <f>IF(tbAlugeis[[#This Row],[Veículo]]="","",IFERROR(INDEX(tbLocacao[],MATCH(tbAlugeis[[#This Row],[Veículo]],tbLocacao[Codigo locação],0),11),""))</f>
        <v/>
      </c>
      <c r="F448" s="163"/>
      <c r="G448" s="174"/>
      <c r="H448" s="79" t="str">
        <f>IF(tbAlugeis[[#This Row],[Veículo]]="","",IFERROR(INDEX(tbLocacao[],MATCH(tbAlugeis[[#This Row],[Veículo]],tbLocacao[Codigo locação],0),1),""))</f>
        <v/>
      </c>
    </row>
    <row r="449" spans="2:8" ht="30" customHeight="1" x14ac:dyDescent="0.25">
      <c r="B449" s="167"/>
      <c r="C449" s="79" t="str">
        <f>IF(tbAlugeis[[#This Row],[Veículo]]="","",IFERROR(INDEX(tbLocacao[],MATCH(tbAlugeis[[#This Row],[Veículo]],tbLocacao[Codigo locação],0),2),""))</f>
        <v/>
      </c>
      <c r="D449" s="79" t="str">
        <f>IF(tbAlugeis[[#This Row],[Veículo]]="","",IFERROR(INDEX(tbLocacao[],MATCH(tbAlugeis[[#This Row],[Veículo]],tbLocacao[Codigo locação],0),12),""))</f>
        <v/>
      </c>
      <c r="E449" s="80" t="str">
        <f>IF(tbAlugeis[[#This Row],[Veículo]]="","",IFERROR(INDEX(tbLocacao[],MATCH(tbAlugeis[[#This Row],[Veículo]],tbLocacao[Codigo locação],0),11),""))</f>
        <v/>
      </c>
      <c r="F449" s="163"/>
      <c r="G449" s="174"/>
      <c r="H449" s="79" t="str">
        <f>IF(tbAlugeis[[#This Row],[Veículo]]="","",IFERROR(INDEX(tbLocacao[],MATCH(tbAlugeis[[#This Row],[Veículo]],tbLocacao[Codigo locação],0),1),""))</f>
        <v/>
      </c>
    </row>
    <row r="450" spans="2:8" ht="30" customHeight="1" x14ac:dyDescent="0.25">
      <c r="B450" s="167"/>
      <c r="C450" s="79" t="str">
        <f>IF(tbAlugeis[[#This Row],[Veículo]]="","",IFERROR(INDEX(tbLocacao[],MATCH(tbAlugeis[[#This Row],[Veículo]],tbLocacao[Codigo locação],0),2),""))</f>
        <v/>
      </c>
      <c r="D450" s="79" t="str">
        <f>IF(tbAlugeis[[#This Row],[Veículo]]="","",IFERROR(INDEX(tbLocacao[],MATCH(tbAlugeis[[#This Row],[Veículo]],tbLocacao[Codigo locação],0),12),""))</f>
        <v/>
      </c>
      <c r="E450" s="80" t="str">
        <f>IF(tbAlugeis[[#This Row],[Veículo]]="","",IFERROR(INDEX(tbLocacao[],MATCH(tbAlugeis[[#This Row],[Veículo]],tbLocacao[Codigo locação],0),11),""))</f>
        <v/>
      </c>
      <c r="F450" s="163"/>
      <c r="G450" s="174"/>
      <c r="H450" s="79" t="str">
        <f>IF(tbAlugeis[[#This Row],[Veículo]]="","",IFERROR(INDEX(tbLocacao[],MATCH(tbAlugeis[[#This Row],[Veículo]],tbLocacao[Codigo locação],0),1),""))</f>
        <v/>
      </c>
    </row>
    <row r="451" spans="2:8" ht="30" customHeight="1" x14ac:dyDescent="0.25">
      <c r="B451" s="167"/>
      <c r="C451" s="79" t="str">
        <f>IF(tbAlugeis[[#This Row],[Veículo]]="","",IFERROR(INDEX(tbLocacao[],MATCH(tbAlugeis[[#This Row],[Veículo]],tbLocacao[Codigo locação],0),2),""))</f>
        <v/>
      </c>
      <c r="D451" s="79" t="str">
        <f>IF(tbAlugeis[[#This Row],[Veículo]]="","",IFERROR(INDEX(tbLocacao[],MATCH(tbAlugeis[[#This Row],[Veículo]],tbLocacao[Codigo locação],0),12),""))</f>
        <v/>
      </c>
      <c r="E451" s="80" t="str">
        <f>IF(tbAlugeis[[#This Row],[Veículo]]="","",IFERROR(INDEX(tbLocacao[],MATCH(tbAlugeis[[#This Row],[Veículo]],tbLocacao[Codigo locação],0),11),""))</f>
        <v/>
      </c>
      <c r="F451" s="163"/>
      <c r="G451" s="174"/>
      <c r="H451" s="79" t="str">
        <f>IF(tbAlugeis[[#This Row],[Veículo]]="","",IFERROR(INDEX(tbLocacao[],MATCH(tbAlugeis[[#This Row],[Veículo]],tbLocacao[Codigo locação],0),1),""))</f>
        <v/>
      </c>
    </row>
    <row r="452" spans="2:8" ht="30" customHeight="1" x14ac:dyDescent="0.25">
      <c r="B452" s="167"/>
      <c r="C452" s="79" t="str">
        <f>IF(tbAlugeis[[#This Row],[Veículo]]="","",IFERROR(INDEX(tbLocacao[],MATCH(tbAlugeis[[#This Row],[Veículo]],tbLocacao[Codigo locação],0),2),""))</f>
        <v/>
      </c>
      <c r="D452" s="79" t="str">
        <f>IF(tbAlugeis[[#This Row],[Veículo]]="","",IFERROR(INDEX(tbLocacao[],MATCH(tbAlugeis[[#This Row],[Veículo]],tbLocacao[Codigo locação],0),12),""))</f>
        <v/>
      </c>
      <c r="E452" s="80" t="str">
        <f>IF(tbAlugeis[[#This Row],[Veículo]]="","",IFERROR(INDEX(tbLocacao[],MATCH(tbAlugeis[[#This Row],[Veículo]],tbLocacao[Codigo locação],0),11),""))</f>
        <v/>
      </c>
      <c r="F452" s="163"/>
      <c r="G452" s="174"/>
      <c r="H452" s="79" t="str">
        <f>IF(tbAlugeis[[#This Row],[Veículo]]="","",IFERROR(INDEX(tbLocacao[],MATCH(tbAlugeis[[#This Row],[Veículo]],tbLocacao[Codigo locação],0),1),""))</f>
        <v/>
      </c>
    </row>
    <row r="453" spans="2:8" ht="30" customHeight="1" x14ac:dyDescent="0.25">
      <c r="B453" s="167"/>
      <c r="C453" s="79" t="str">
        <f>IF(tbAlugeis[[#This Row],[Veículo]]="","",IFERROR(INDEX(tbLocacao[],MATCH(tbAlugeis[[#This Row],[Veículo]],tbLocacao[Codigo locação],0),2),""))</f>
        <v/>
      </c>
      <c r="D453" s="79" t="str">
        <f>IF(tbAlugeis[[#This Row],[Veículo]]="","",IFERROR(INDEX(tbLocacao[],MATCH(tbAlugeis[[#This Row],[Veículo]],tbLocacao[Codigo locação],0),12),""))</f>
        <v/>
      </c>
      <c r="E453" s="80" t="str">
        <f>IF(tbAlugeis[[#This Row],[Veículo]]="","",IFERROR(INDEX(tbLocacao[],MATCH(tbAlugeis[[#This Row],[Veículo]],tbLocacao[Codigo locação],0),11),""))</f>
        <v/>
      </c>
      <c r="F453" s="163"/>
      <c r="G453" s="174"/>
      <c r="H453" s="79" t="str">
        <f>IF(tbAlugeis[[#This Row],[Veículo]]="","",IFERROR(INDEX(tbLocacao[],MATCH(tbAlugeis[[#This Row],[Veículo]],tbLocacao[Codigo locação],0),1),""))</f>
        <v/>
      </c>
    </row>
    <row r="454" spans="2:8" ht="30" customHeight="1" x14ac:dyDescent="0.25">
      <c r="B454" s="167"/>
      <c r="C454" s="79" t="str">
        <f>IF(tbAlugeis[[#This Row],[Veículo]]="","",IFERROR(INDEX(tbLocacao[],MATCH(tbAlugeis[[#This Row],[Veículo]],tbLocacao[Codigo locação],0),2),""))</f>
        <v/>
      </c>
      <c r="D454" s="79" t="str">
        <f>IF(tbAlugeis[[#This Row],[Veículo]]="","",IFERROR(INDEX(tbLocacao[],MATCH(tbAlugeis[[#This Row],[Veículo]],tbLocacao[Codigo locação],0),12),""))</f>
        <v/>
      </c>
      <c r="E454" s="80" t="str">
        <f>IF(tbAlugeis[[#This Row],[Veículo]]="","",IFERROR(INDEX(tbLocacao[],MATCH(tbAlugeis[[#This Row],[Veículo]],tbLocacao[Codigo locação],0),11),""))</f>
        <v/>
      </c>
      <c r="F454" s="163"/>
      <c r="G454" s="174"/>
      <c r="H454" s="79" t="str">
        <f>IF(tbAlugeis[[#This Row],[Veículo]]="","",IFERROR(INDEX(tbLocacao[],MATCH(tbAlugeis[[#This Row],[Veículo]],tbLocacao[Codigo locação],0),1),""))</f>
        <v/>
      </c>
    </row>
    <row r="455" spans="2:8" ht="30" customHeight="1" x14ac:dyDescent="0.25">
      <c r="B455" s="167"/>
      <c r="C455" s="79" t="str">
        <f>IF(tbAlugeis[[#This Row],[Veículo]]="","",IFERROR(INDEX(tbLocacao[],MATCH(tbAlugeis[[#This Row],[Veículo]],tbLocacao[Codigo locação],0),2),""))</f>
        <v/>
      </c>
      <c r="D455" s="79" t="str">
        <f>IF(tbAlugeis[[#This Row],[Veículo]]="","",IFERROR(INDEX(tbLocacao[],MATCH(tbAlugeis[[#This Row],[Veículo]],tbLocacao[Codigo locação],0),12),""))</f>
        <v/>
      </c>
      <c r="E455" s="80" t="str">
        <f>IF(tbAlugeis[[#This Row],[Veículo]]="","",IFERROR(INDEX(tbLocacao[],MATCH(tbAlugeis[[#This Row],[Veículo]],tbLocacao[Codigo locação],0),11),""))</f>
        <v/>
      </c>
      <c r="F455" s="163"/>
      <c r="G455" s="174"/>
      <c r="H455" s="79" t="str">
        <f>IF(tbAlugeis[[#This Row],[Veículo]]="","",IFERROR(INDEX(tbLocacao[],MATCH(tbAlugeis[[#This Row],[Veículo]],tbLocacao[Codigo locação],0),1),""))</f>
        <v/>
      </c>
    </row>
    <row r="456" spans="2:8" ht="30" customHeight="1" x14ac:dyDescent="0.25">
      <c r="B456" s="167"/>
      <c r="C456" s="79" t="str">
        <f>IF(tbAlugeis[[#This Row],[Veículo]]="","",IFERROR(INDEX(tbLocacao[],MATCH(tbAlugeis[[#This Row],[Veículo]],tbLocacao[Codigo locação],0),2),""))</f>
        <v/>
      </c>
      <c r="D456" s="79" t="str">
        <f>IF(tbAlugeis[[#This Row],[Veículo]]="","",IFERROR(INDEX(tbLocacao[],MATCH(tbAlugeis[[#This Row],[Veículo]],tbLocacao[Codigo locação],0),12),""))</f>
        <v/>
      </c>
      <c r="E456" s="80" t="str">
        <f>IF(tbAlugeis[[#This Row],[Veículo]]="","",IFERROR(INDEX(tbLocacao[],MATCH(tbAlugeis[[#This Row],[Veículo]],tbLocacao[Codigo locação],0),11),""))</f>
        <v/>
      </c>
      <c r="F456" s="163"/>
      <c r="G456" s="174"/>
      <c r="H456" s="79" t="str">
        <f>IF(tbAlugeis[[#This Row],[Veículo]]="","",IFERROR(INDEX(tbLocacao[],MATCH(tbAlugeis[[#This Row],[Veículo]],tbLocacao[Codigo locação],0),1),""))</f>
        <v/>
      </c>
    </row>
    <row r="457" spans="2:8" ht="30" customHeight="1" x14ac:dyDescent="0.25">
      <c r="B457" s="167"/>
      <c r="C457" s="79" t="str">
        <f>IF(tbAlugeis[[#This Row],[Veículo]]="","",IFERROR(INDEX(tbLocacao[],MATCH(tbAlugeis[[#This Row],[Veículo]],tbLocacao[Codigo locação],0),2),""))</f>
        <v/>
      </c>
      <c r="D457" s="79" t="str">
        <f>IF(tbAlugeis[[#This Row],[Veículo]]="","",IFERROR(INDEX(tbLocacao[],MATCH(tbAlugeis[[#This Row],[Veículo]],tbLocacao[Codigo locação],0),12),""))</f>
        <v/>
      </c>
      <c r="E457" s="80" t="str">
        <f>IF(tbAlugeis[[#This Row],[Veículo]]="","",IFERROR(INDEX(tbLocacao[],MATCH(tbAlugeis[[#This Row],[Veículo]],tbLocacao[Codigo locação],0),11),""))</f>
        <v/>
      </c>
      <c r="F457" s="163"/>
      <c r="G457" s="174"/>
      <c r="H457" s="79" t="str">
        <f>IF(tbAlugeis[[#This Row],[Veículo]]="","",IFERROR(INDEX(tbLocacao[],MATCH(tbAlugeis[[#This Row],[Veículo]],tbLocacao[Codigo locação],0),1),""))</f>
        <v/>
      </c>
    </row>
    <row r="458" spans="2:8" ht="30" customHeight="1" x14ac:dyDescent="0.25">
      <c r="B458" s="167"/>
      <c r="C458" s="79" t="str">
        <f>IF(tbAlugeis[[#This Row],[Veículo]]="","",IFERROR(INDEX(tbLocacao[],MATCH(tbAlugeis[[#This Row],[Veículo]],tbLocacao[Codigo locação],0),2),""))</f>
        <v/>
      </c>
      <c r="D458" s="79" t="str">
        <f>IF(tbAlugeis[[#This Row],[Veículo]]="","",IFERROR(INDEX(tbLocacao[],MATCH(tbAlugeis[[#This Row],[Veículo]],tbLocacao[Codigo locação],0),12),""))</f>
        <v/>
      </c>
      <c r="E458" s="80" t="str">
        <f>IF(tbAlugeis[[#This Row],[Veículo]]="","",IFERROR(INDEX(tbLocacao[],MATCH(tbAlugeis[[#This Row],[Veículo]],tbLocacao[Codigo locação],0),11),""))</f>
        <v/>
      </c>
      <c r="F458" s="163"/>
      <c r="G458" s="174"/>
      <c r="H458" s="79" t="str">
        <f>IF(tbAlugeis[[#This Row],[Veículo]]="","",IFERROR(INDEX(tbLocacao[],MATCH(tbAlugeis[[#This Row],[Veículo]],tbLocacao[Codigo locação],0),1),""))</f>
        <v/>
      </c>
    </row>
    <row r="459" spans="2:8" ht="30" customHeight="1" x14ac:dyDescent="0.25">
      <c r="B459" s="167"/>
      <c r="C459" s="79" t="str">
        <f>IF(tbAlugeis[[#This Row],[Veículo]]="","",IFERROR(INDEX(tbLocacao[],MATCH(tbAlugeis[[#This Row],[Veículo]],tbLocacao[Codigo locação],0),2),""))</f>
        <v/>
      </c>
      <c r="D459" s="79" t="str">
        <f>IF(tbAlugeis[[#This Row],[Veículo]]="","",IFERROR(INDEX(tbLocacao[],MATCH(tbAlugeis[[#This Row],[Veículo]],tbLocacao[Codigo locação],0),12),""))</f>
        <v/>
      </c>
      <c r="E459" s="80" t="str">
        <f>IF(tbAlugeis[[#This Row],[Veículo]]="","",IFERROR(INDEX(tbLocacao[],MATCH(tbAlugeis[[#This Row],[Veículo]],tbLocacao[Codigo locação],0),11),""))</f>
        <v/>
      </c>
      <c r="F459" s="163"/>
      <c r="G459" s="174"/>
      <c r="H459" s="79" t="str">
        <f>IF(tbAlugeis[[#This Row],[Veículo]]="","",IFERROR(INDEX(tbLocacao[],MATCH(tbAlugeis[[#This Row],[Veículo]],tbLocacao[Codigo locação],0),1),""))</f>
        <v/>
      </c>
    </row>
    <row r="460" spans="2:8" ht="30" customHeight="1" x14ac:dyDescent="0.25">
      <c r="B460" s="167"/>
      <c r="C460" s="79" t="str">
        <f>IF(tbAlugeis[[#This Row],[Veículo]]="","",IFERROR(INDEX(tbLocacao[],MATCH(tbAlugeis[[#This Row],[Veículo]],tbLocacao[Codigo locação],0),2),""))</f>
        <v/>
      </c>
      <c r="D460" s="79" t="str">
        <f>IF(tbAlugeis[[#This Row],[Veículo]]="","",IFERROR(INDEX(tbLocacao[],MATCH(tbAlugeis[[#This Row],[Veículo]],tbLocacao[Codigo locação],0),12),""))</f>
        <v/>
      </c>
      <c r="E460" s="80" t="str">
        <f>IF(tbAlugeis[[#This Row],[Veículo]]="","",IFERROR(INDEX(tbLocacao[],MATCH(tbAlugeis[[#This Row],[Veículo]],tbLocacao[Codigo locação],0),11),""))</f>
        <v/>
      </c>
      <c r="F460" s="163"/>
      <c r="G460" s="174"/>
      <c r="H460" s="79" t="str">
        <f>IF(tbAlugeis[[#This Row],[Veículo]]="","",IFERROR(INDEX(tbLocacao[],MATCH(tbAlugeis[[#This Row],[Veículo]],tbLocacao[Codigo locação],0),1),""))</f>
        <v/>
      </c>
    </row>
    <row r="461" spans="2:8" ht="30" customHeight="1" x14ac:dyDescent="0.25">
      <c r="B461" s="167"/>
      <c r="C461" s="79" t="str">
        <f>IF(tbAlugeis[[#This Row],[Veículo]]="","",IFERROR(INDEX(tbLocacao[],MATCH(tbAlugeis[[#This Row],[Veículo]],tbLocacao[Codigo locação],0),2),""))</f>
        <v/>
      </c>
      <c r="D461" s="79" t="str">
        <f>IF(tbAlugeis[[#This Row],[Veículo]]="","",IFERROR(INDEX(tbLocacao[],MATCH(tbAlugeis[[#This Row],[Veículo]],tbLocacao[Codigo locação],0),12),""))</f>
        <v/>
      </c>
      <c r="E461" s="80" t="str">
        <f>IF(tbAlugeis[[#This Row],[Veículo]]="","",IFERROR(INDEX(tbLocacao[],MATCH(tbAlugeis[[#This Row],[Veículo]],tbLocacao[Codigo locação],0),11),""))</f>
        <v/>
      </c>
      <c r="F461" s="163"/>
      <c r="G461" s="174"/>
      <c r="H461" s="79" t="str">
        <f>IF(tbAlugeis[[#This Row],[Veículo]]="","",IFERROR(INDEX(tbLocacao[],MATCH(tbAlugeis[[#This Row],[Veículo]],tbLocacao[Codigo locação],0),1),""))</f>
        <v/>
      </c>
    </row>
    <row r="462" spans="2:8" ht="30" customHeight="1" x14ac:dyDescent="0.25">
      <c r="B462" s="167"/>
      <c r="C462" s="79" t="str">
        <f>IF(tbAlugeis[[#This Row],[Veículo]]="","",IFERROR(INDEX(tbLocacao[],MATCH(tbAlugeis[[#This Row],[Veículo]],tbLocacao[Codigo locação],0),2),""))</f>
        <v/>
      </c>
      <c r="D462" s="79" t="str">
        <f>IF(tbAlugeis[[#This Row],[Veículo]]="","",IFERROR(INDEX(tbLocacao[],MATCH(tbAlugeis[[#This Row],[Veículo]],tbLocacao[Codigo locação],0),12),""))</f>
        <v/>
      </c>
      <c r="E462" s="80" t="str">
        <f>IF(tbAlugeis[[#This Row],[Veículo]]="","",IFERROR(INDEX(tbLocacao[],MATCH(tbAlugeis[[#This Row],[Veículo]],tbLocacao[Codigo locação],0),11),""))</f>
        <v/>
      </c>
      <c r="F462" s="163"/>
      <c r="G462" s="174"/>
      <c r="H462" s="79" t="str">
        <f>IF(tbAlugeis[[#This Row],[Veículo]]="","",IFERROR(INDEX(tbLocacao[],MATCH(tbAlugeis[[#This Row],[Veículo]],tbLocacao[Codigo locação],0),1),""))</f>
        <v/>
      </c>
    </row>
    <row r="463" spans="2:8" ht="30" customHeight="1" x14ac:dyDescent="0.25">
      <c r="B463" s="167"/>
      <c r="C463" s="79" t="str">
        <f>IF(tbAlugeis[[#This Row],[Veículo]]="","",IFERROR(INDEX(tbLocacao[],MATCH(tbAlugeis[[#This Row],[Veículo]],tbLocacao[Codigo locação],0),2),""))</f>
        <v/>
      </c>
      <c r="D463" s="79" t="str">
        <f>IF(tbAlugeis[[#This Row],[Veículo]]="","",IFERROR(INDEX(tbLocacao[],MATCH(tbAlugeis[[#This Row],[Veículo]],tbLocacao[Codigo locação],0),12),""))</f>
        <v/>
      </c>
      <c r="E463" s="80" t="str">
        <f>IF(tbAlugeis[[#This Row],[Veículo]]="","",IFERROR(INDEX(tbLocacao[],MATCH(tbAlugeis[[#This Row],[Veículo]],tbLocacao[Codigo locação],0),11),""))</f>
        <v/>
      </c>
      <c r="F463" s="163"/>
      <c r="G463" s="174"/>
      <c r="H463" s="79" t="str">
        <f>IF(tbAlugeis[[#This Row],[Veículo]]="","",IFERROR(INDEX(tbLocacao[],MATCH(tbAlugeis[[#This Row],[Veículo]],tbLocacao[Codigo locação],0),1),""))</f>
        <v/>
      </c>
    </row>
    <row r="464" spans="2:8" ht="30" customHeight="1" x14ac:dyDescent="0.25">
      <c r="B464" s="167"/>
      <c r="C464" s="79" t="str">
        <f>IF(tbAlugeis[[#This Row],[Veículo]]="","",IFERROR(INDEX(tbLocacao[],MATCH(tbAlugeis[[#This Row],[Veículo]],tbLocacao[Codigo locação],0),2),""))</f>
        <v/>
      </c>
      <c r="D464" s="79" t="str">
        <f>IF(tbAlugeis[[#This Row],[Veículo]]="","",IFERROR(INDEX(tbLocacao[],MATCH(tbAlugeis[[#This Row],[Veículo]],tbLocacao[Codigo locação],0),12),""))</f>
        <v/>
      </c>
      <c r="E464" s="80" t="str">
        <f>IF(tbAlugeis[[#This Row],[Veículo]]="","",IFERROR(INDEX(tbLocacao[],MATCH(tbAlugeis[[#This Row],[Veículo]],tbLocacao[Codigo locação],0),11),""))</f>
        <v/>
      </c>
      <c r="F464" s="163"/>
      <c r="G464" s="174"/>
      <c r="H464" s="79" t="str">
        <f>IF(tbAlugeis[[#This Row],[Veículo]]="","",IFERROR(INDEX(tbLocacao[],MATCH(tbAlugeis[[#This Row],[Veículo]],tbLocacao[Codigo locação],0),1),""))</f>
        <v/>
      </c>
    </row>
    <row r="465" spans="2:8" ht="30" customHeight="1" x14ac:dyDescent="0.25">
      <c r="B465" s="167"/>
      <c r="C465" s="79" t="str">
        <f>IF(tbAlugeis[[#This Row],[Veículo]]="","",IFERROR(INDEX(tbLocacao[],MATCH(tbAlugeis[[#This Row],[Veículo]],tbLocacao[Codigo locação],0),2),""))</f>
        <v/>
      </c>
      <c r="D465" s="79" t="str">
        <f>IF(tbAlugeis[[#This Row],[Veículo]]="","",IFERROR(INDEX(tbLocacao[],MATCH(tbAlugeis[[#This Row],[Veículo]],tbLocacao[Codigo locação],0),12),""))</f>
        <v/>
      </c>
      <c r="E465" s="80" t="str">
        <f>IF(tbAlugeis[[#This Row],[Veículo]]="","",IFERROR(INDEX(tbLocacao[],MATCH(tbAlugeis[[#This Row],[Veículo]],tbLocacao[Codigo locação],0),11),""))</f>
        <v/>
      </c>
      <c r="F465" s="163"/>
      <c r="G465" s="174"/>
      <c r="H465" s="79" t="str">
        <f>IF(tbAlugeis[[#This Row],[Veículo]]="","",IFERROR(INDEX(tbLocacao[],MATCH(tbAlugeis[[#This Row],[Veículo]],tbLocacao[Codigo locação],0),1),""))</f>
        <v/>
      </c>
    </row>
    <row r="466" spans="2:8" ht="30" customHeight="1" x14ac:dyDescent="0.25">
      <c r="B466" s="167"/>
      <c r="C466" s="79" t="str">
        <f>IF(tbAlugeis[[#This Row],[Veículo]]="","",IFERROR(INDEX(tbLocacao[],MATCH(tbAlugeis[[#This Row],[Veículo]],tbLocacao[Codigo locação],0),2),""))</f>
        <v/>
      </c>
      <c r="D466" s="79" t="str">
        <f>IF(tbAlugeis[[#This Row],[Veículo]]="","",IFERROR(INDEX(tbLocacao[],MATCH(tbAlugeis[[#This Row],[Veículo]],tbLocacao[Codigo locação],0),12),""))</f>
        <v/>
      </c>
      <c r="E466" s="80" t="str">
        <f>IF(tbAlugeis[[#This Row],[Veículo]]="","",IFERROR(INDEX(tbLocacao[],MATCH(tbAlugeis[[#This Row],[Veículo]],tbLocacao[Codigo locação],0),11),""))</f>
        <v/>
      </c>
      <c r="F466" s="163"/>
      <c r="G466" s="174"/>
      <c r="H466" s="79" t="str">
        <f>IF(tbAlugeis[[#This Row],[Veículo]]="","",IFERROR(INDEX(tbLocacao[],MATCH(tbAlugeis[[#This Row],[Veículo]],tbLocacao[Codigo locação],0),1),""))</f>
        <v/>
      </c>
    </row>
    <row r="467" spans="2:8" ht="30" customHeight="1" x14ac:dyDescent="0.25">
      <c r="B467" s="167"/>
      <c r="C467" s="79" t="str">
        <f>IF(tbAlugeis[[#This Row],[Veículo]]="","",IFERROR(INDEX(tbLocacao[],MATCH(tbAlugeis[[#This Row],[Veículo]],tbLocacao[Codigo locação],0),2),""))</f>
        <v/>
      </c>
      <c r="D467" s="79" t="str">
        <f>IF(tbAlugeis[[#This Row],[Veículo]]="","",IFERROR(INDEX(tbLocacao[],MATCH(tbAlugeis[[#This Row],[Veículo]],tbLocacao[Codigo locação],0),12),""))</f>
        <v/>
      </c>
      <c r="E467" s="80" t="str">
        <f>IF(tbAlugeis[[#This Row],[Veículo]]="","",IFERROR(INDEX(tbLocacao[],MATCH(tbAlugeis[[#This Row],[Veículo]],tbLocacao[Codigo locação],0),11),""))</f>
        <v/>
      </c>
      <c r="F467" s="163"/>
      <c r="G467" s="174"/>
      <c r="H467" s="79" t="str">
        <f>IF(tbAlugeis[[#This Row],[Veículo]]="","",IFERROR(INDEX(tbLocacao[],MATCH(tbAlugeis[[#This Row],[Veículo]],tbLocacao[Codigo locação],0),1),""))</f>
        <v/>
      </c>
    </row>
    <row r="468" spans="2:8" ht="30" customHeight="1" x14ac:dyDescent="0.25">
      <c r="B468" s="167"/>
      <c r="C468" s="79" t="str">
        <f>IF(tbAlugeis[[#This Row],[Veículo]]="","",IFERROR(INDEX(tbLocacao[],MATCH(tbAlugeis[[#This Row],[Veículo]],tbLocacao[Codigo locação],0),2),""))</f>
        <v/>
      </c>
      <c r="D468" s="79" t="str">
        <f>IF(tbAlugeis[[#This Row],[Veículo]]="","",IFERROR(INDEX(tbLocacao[],MATCH(tbAlugeis[[#This Row],[Veículo]],tbLocacao[Codigo locação],0),12),""))</f>
        <v/>
      </c>
      <c r="E468" s="80" t="str">
        <f>IF(tbAlugeis[[#This Row],[Veículo]]="","",IFERROR(INDEX(tbLocacao[],MATCH(tbAlugeis[[#This Row],[Veículo]],tbLocacao[Codigo locação],0),11),""))</f>
        <v/>
      </c>
      <c r="F468" s="163"/>
      <c r="G468" s="174"/>
      <c r="H468" s="79" t="str">
        <f>IF(tbAlugeis[[#This Row],[Veículo]]="","",IFERROR(INDEX(tbLocacao[],MATCH(tbAlugeis[[#This Row],[Veículo]],tbLocacao[Codigo locação],0),1),""))</f>
        <v/>
      </c>
    </row>
    <row r="469" spans="2:8" ht="30" customHeight="1" x14ac:dyDescent="0.25">
      <c r="B469" s="167"/>
      <c r="C469" s="79" t="str">
        <f>IF(tbAlugeis[[#This Row],[Veículo]]="","",IFERROR(INDEX(tbLocacao[],MATCH(tbAlugeis[[#This Row],[Veículo]],tbLocacao[Codigo locação],0),2),""))</f>
        <v/>
      </c>
      <c r="D469" s="79" t="str">
        <f>IF(tbAlugeis[[#This Row],[Veículo]]="","",IFERROR(INDEX(tbLocacao[],MATCH(tbAlugeis[[#This Row],[Veículo]],tbLocacao[Codigo locação],0),12),""))</f>
        <v/>
      </c>
      <c r="E469" s="80" t="str">
        <f>IF(tbAlugeis[[#This Row],[Veículo]]="","",IFERROR(INDEX(tbLocacao[],MATCH(tbAlugeis[[#This Row],[Veículo]],tbLocacao[Codigo locação],0),11),""))</f>
        <v/>
      </c>
      <c r="F469" s="163"/>
      <c r="G469" s="174"/>
      <c r="H469" s="79" t="str">
        <f>IF(tbAlugeis[[#This Row],[Veículo]]="","",IFERROR(INDEX(tbLocacao[],MATCH(tbAlugeis[[#This Row],[Veículo]],tbLocacao[Codigo locação],0),1),""))</f>
        <v/>
      </c>
    </row>
    <row r="470" spans="2:8" ht="30" customHeight="1" x14ac:dyDescent="0.25">
      <c r="B470" s="167"/>
      <c r="C470" s="79" t="str">
        <f>IF(tbAlugeis[[#This Row],[Veículo]]="","",IFERROR(INDEX(tbLocacao[],MATCH(tbAlugeis[[#This Row],[Veículo]],tbLocacao[Codigo locação],0),2),""))</f>
        <v/>
      </c>
      <c r="D470" s="79" t="str">
        <f>IF(tbAlugeis[[#This Row],[Veículo]]="","",IFERROR(INDEX(tbLocacao[],MATCH(tbAlugeis[[#This Row],[Veículo]],tbLocacao[Codigo locação],0),12),""))</f>
        <v/>
      </c>
      <c r="E470" s="80" t="str">
        <f>IF(tbAlugeis[[#This Row],[Veículo]]="","",IFERROR(INDEX(tbLocacao[],MATCH(tbAlugeis[[#This Row],[Veículo]],tbLocacao[Codigo locação],0),11),""))</f>
        <v/>
      </c>
      <c r="F470" s="163"/>
      <c r="G470" s="174"/>
      <c r="H470" s="79" t="str">
        <f>IF(tbAlugeis[[#This Row],[Veículo]]="","",IFERROR(INDEX(tbLocacao[],MATCH(tbAlugeis[[#This Row],[Veículo]],tbLocacao[Codigo locação],0),1),""))</f>
        <v/>
      </c>
    </row>
    <row r="471" spans="2:8" ht="30" customHeight="1" x14ac:dyDescent="0.25">
      <c r="B471" s="167"/>
      <c r="C471" s="79" t="str">
        <f>IF(tbAlugeis[[#This Row],[Veículo]]="","",IFERROR(INDEX(tbLocacao[],MATCH(tbAlugeis[[#This Row],[Veículo]],tbLocacao[Codigo locação],0),2),""))</f>
        <v/>
      </c>
      <c r="D471" s="79" t="str">
        <f>IF(tbAlugeis[[#This Row],[Veículo]]="","",IFERROR(INDEX(tbLocacao[],MATCH(tbAlugeis[[#This Row],[Veículo]],tbLocacao[Codigo locação],0),12),""))</f>
        <v/>
      </c>
      <c r="E471" s="80" t="str">
        <f>IF(tbAlugeis[[#This Row],[Veículo]]="","",IFERROR(INDEX(tbLocacao[],MATCH(tbAlugeis[[#This Row],[Veículo]],tbLocacao[Codigo locação],0),11),""))</f>
        <v/>
      </c>
      <c r="F471" s="163"/>
      <c r="G471" s="174"/>
      <c r="H471" s="79" t="str">
        <f>IF(tbAlugeis[[#This Row],[Veículo]]="","",IFERROR(INDEX(tbLocacao[],MATCH(tbAlugeis[[#This Row],[Veículo]],tbLocacao[Codigo locação],0),1),""))</f>
        <v/>
      </c>
    </row>
    <row r="472" spans="2:8" ht="30" customHeight="1" x14ac:dyDescent="0.25">
      <c r="B472" s="167"/>
      <c r="C472" s="79" t="str">
        <f>IF(tbAlugeis[[#This Row],[Veículo]]="","",IFERROR(INDEX(tbLocacao[],MATCH(tbAlugeis[[#This Row],[Veículo]],tbLocacao[Codigo locação],0),2),""))</f>
        <v/>
      </c>
      <c r="D472" s="79" t="str">
        <f>IF(tbAlugeis[[#This Row],[Veículo]]="","",IFERROR(INDEX(tbLocacao[],MATCH(tbAlugeis[[#This Row],[Veículo]],tbLocacao[Codigo locação],0),12),""))</f>
        <v/>
      </c>
      <c r="E472" s="80" t="str">
        <f>IF(tbAlugeis[[#This Row],[Veículo]]="","",IFERROR(INDEX(tbLocacao[],MATCH(tbAlugeis[[#This Row],[Veículo]],tbLocacao[Codigo locação],0),11),""))</f>
        <v/>
      </c>
      <c r="F472" s="163"/>
      <c r="G472" s="174"/>
      <c r="H472" s="79" t="str">
        <f>IF(tbAlugeis[[#This Row],[Veículo]]="","",IFERROR(INDEX(tbLocacao[],MATCH(tbAlugeis[[#This Row],[Veículo]],tbLocacao[Codigo locação],0),1),""))</f>
        <v/>
      </c>
    </row>
    <row r="473" spans="2:8" ht="30" customHeight="1" x14ac:dyDescent="0.25">
      <c r="B473" s="167"/>
      <c r="C473" s="79" t="str">
        <f>IF(tbAlugeis[[#This Row],[Veículo]]="","",IFERROR(INDEX(tbLocacao[],MATCH(tbAlugeis[[#This Row],[Veículo]],tbLocacao[Codigo locação],0),2),""))</f>
        <v/>
      </c>
      <c r="D473" s="79" t="str">
        <f>IF(tbAlugeis[[#This Row],[Veículo]]="","",IFERROR(INDEX(tbLocacao[],MATCH(tbAlugeis[[#This Row],[Veículo]],tbLocacao[Codigo locação],0),12),""))</f>
        <v/>
      </c>
      <c r="E473" s="80" t="str">
        <f>IF(tbAlugeis[[#This Row],[Veículo]]="","",IFERROR(INDEX(tbLocacao[],MATCH(tbAlugeis[[#This Row],[Veículo]],tbLocacao[Codigo locação],0),11),""))</f>
        <v/>
      </c>
      <c r="F473" s="163"/>
      <c r="G473" s="174"/>
      <c r="H473" s="79" t="str">
        <f>IF(tbAlugeis[[#This Row],[Veículo]]="","",IFERROR(INDEX(tbLocacao[],MATCH(tbAlugeis[[#This Row],[Veículo]],tbLocacao[Codigo locação],0),1),""))</f>
        <v/>
      </c>
    </row>
    <row r="474" spans="2:8" ht="30" customHeight="1" x14ac:dyDescent="0.25">
      <c r="B474" s="167"/>
      <c r="C474" s="79" t="str">
        <f>IF(tbAlugeis[[#This Row],[Veículo]]="","",IFERROR(INDEX(tbLocacao[],MATCH(tbAlugeis[[#This Row],[Veículo]],tbLocacao[Codigo locação],0),2),""))</f>
        <v/>
      </c>
      <c r="D474" s="79" t="str">
        <f>IF(tbAlugeis[[#This Row],[Veículo]]="","",IFERROR(INDEX(tbLocacao[],MATCH(tbAlugeis[[#This Row],[Veículo]],tbLocacao[Codigo locação],0),12),""))</f>
        <v/>
      </c>
      <c r="E474" s="80" t="str">
        <f>IF(tbAlugeis[[#This Row],[Veículo]]="","",IFERROR(INDEX(tbLocacao[],MATCH(tbAlugeis[[#This Row],[Veículo]],tbLocacao[Codigo locação],0),11),""))</f>
        <v/>
      </c>
      <c r="F474" s="163"/>
      <c r="G474" s="174"/>
      <c r="H474" s="79" t="str">
        <f>IF(tbAlugeis[[#This Row],[Veículo]]="","",IFERROR(INDEX(tbLocacao[],MATCH(tbAlugeis[[#This Row],[Veículo]],tbLocacao[Codigo locação],0),1),""))</f>
        <v/>
      </c>
    </row>
    <row r="475" spans="2:8" ht="30" customHeight="1" x14ac:dyDescent="0.25">
      <c r="B475" s="167"/>
      <c r="C475" s="79" t="str">
        <f>IF(tbAlugeis[[#This Row],[Veículo]]="","",IFERROR(INDEX(tbLocacao[],MATCH(tbAlugeis[[#This Row],[Veículo]],tbLocacao[Codigo locação],0),2),""))</f>
        <v/>
      </c>
      <c r="D475" s="79" t="str">
        <f>IF(tbAlugeis[[#This Row],[Veículo]]="","",IFERROR(INDEX(tbLocacao[],MATCH(tbAlugeis[[#This Row],[Veículo]],tbLocacao[Codigo locação],0),12),""))</f>
        <v/>
      </c>
      <c r="E475" s="80" t="str">
        <f>IF(tbAlugeis[[#This Row],[Veículo]]="","",IFERROR(INDEX(tbLocacao[],MATCH(tbAlugeis[[#This Row],[Veículo]],tbLocacao[Codigo locação],0),11),""))</f>
        <v/>
      </c>
      <c r="F475" s="163"/>
      <c r="G475" s="174"/>
      <c r="H475" s="79" t="str">
        <f>IF(tbAlugeis[[#This Row],[Veículo]]="","",IFERROR(INDEX(tbLocacao[],MATCH(tbAlugeis[[#This Row],[Veículo]],tbLocacao[Codigo locação],0),1),""))</f>
        <v/>
      </c>
    </row>
    <row r="476" spans="2:8" ht="30" customHeight="1" x14ac:dyDescent="0.25">
      <c r="B476" s="167"/>
      <c r="C476" s="79" t="str">
        <f>IF(tbAlugeis[[#This Row],[Veículo]]="","",IFERROR(INDEX(tbLocacao[],MATCH(tbAlugeis[[#This Row],[Veículo]],tbLocacao[Codigo locação],0),2),""))</f>
        <v/>
      </c>
      <c r="D476" s="79" t="str">
        <f>IF(tbAlugeis[[#This Row],[Veículo]]="","",IFERROR(INDEX(tbLocacao[],MATCH(tbAlugeis[[#This Row],[Veículo]],tbLocacao[Codigo locação],0),12),""))</f>
        <v/>
      </c>
      <c r="E476" s="80" t="str">
        <f>IF(tbAlugeis[[#This Row],[Veículo]]="","",IFERROR(INDEX(tbLocacao[],MATCH(tbAlugeis[[#This Row],[Veículo]],tbLocacao[Codigo locação],0),11),""))</f>
        <v/>
      </c>
      <c r="F476" s="163"/>
      <c r="G476" s="174"/>
      <c r="H476" s="79" t="str">
        <f>IF(tbAlugeis[[#This Row],[Veículo]]="","",IFERROR(INDEX(tbLocacao[],MATCH(tbAlugeis[[#This Row],[Veículo]],tbLocacao[Codigo locação],0),1),""))</f>
        <v/>
      </c>
    </row>
    <row r="477" spans="2:8" ht="30" customHeight="1" x14ac:dyDescent="0.25">
      <c r="B477" s="167"/>
      <c r="C477" s="79" t="str">
        <f>IF(tbAlugeis[[#This Row],[Veículo]]="","",IFERROR(INDEX(tbLocacao[],MATCH(tbAlugeis[[#This Row],[Veículo]],tbLocacao[Codigo locação],0),2),""))</f>
        <v/>
      </c>
      <c r="D477" s="79" t="str">
        <f>IF(tbAlugeis[[#This Row],[Veículo]]="","",IFERROR(INDEX(tbLocacao[],MATCH(tbAlugeis[[#This Row],[Veículo]],tbLocacao[Codigo locação],0),12),""))</f>
        <v/>
      </c>
      <c r="E477" s="80" t="str">
        <f>IF(tbAlugeis[[#This Row],[Veículo]]="","",IFERROR(INDEX(tbLocacao[],MATCH(tbAlugeis[[#This Row],[Veículo]],tbLocacao[Codigo locação],0),11),""))</f>
        <v/>
      </c>
      <c r="F477" s="163"/>
      <c r="G477" s="174"/>
      <c r="H477" s="79" t="str">
        <f>IF(tbAlugeis[[#This Row],[Veículo]]="","",IFERROR(INDEX(tbLocacao[],MATCH(tbAlugeis[[#This Row],[Veículo]],tbLocacao[Codigo locação],0),1),""))</f>
        <v/>
      </c>
    </row>
    <row r="478" spans="2:8" ht="30" customHeight="1" x14ac:dyDescent="0.25">
      <c r="B478" s="167"/>
      <c r="C478" s="79" t="str">
        <f>IF(tbAlugeis[[#This Row],[Veículo]]="","",IFERROR(INDEX(tbLocacao[],MATCH(tbAlugeis[[#This Row],[Veículo]],tbLocacao[Codigo locação],0),2),""))</f>
        <v/>
      </c>
      <c r="D478" s="79" t="str">
        <f>IF(tbAlugeis[[#This Row],[Veículo]]="","",IFERROR(INDEX(tbLocacao[],MATCH(tbAlugeis[[#This Row],[Veículo]],tbLocacao[Codigo locação],0),12),""))</f>
        <v/>
      </c>
      <c r="E478" s="80" t="str">
        <f>IF(tbAlugeis[[#This Row],[Veículo]]="","",IFERROR(INDEX(tbLocacao[],MATCH(tbAlugeis[[#This Row],[Veículo]],tbLocacao[Codigo locação],0),11),""))</f>
        <v/>
      </c>
      <c r="F478" s="163"/>
      <c r="G478" s="174"/>
      <c r="H478" s="79" t="str">
        <f>IF(tbAlugeis[[#This Row],[Veículo]]="","",IFERROR(INDEX(tbLocacao[],MATCH(tbAlugeis[[#This Row],[Veículo]],tbLocacao[Codigo locação],0),1),""))</f>
        <v/>
      </c>
    </row>
    <row r="479" spans="2:8" ht="30" customHeight="1" x14ac:dyDescent="0.25">
      <c r="B479" s="167"/>
      <c r="C479" s="79" t="str">
        <f>IF(tbAlugeis[[#This Row],[Veículo]]="","",IFERROR(INDEX(tbLocacao[],MATCH(tbAlugeis[[#This Row],[Veículo]],tbLocacao[Codigo locação],0),2),""))</f>
        <v/>
      </c>
      <c r="D479" s="79" t="str">
        <f>IF(tbAlugeis[[#This Row],[Veículo]]="","",IFERROR(INDEX(tbLocacao[],MATCH(tbAlugeis[[#This Row],[Veículo]],tbLocacao[Codigo locação],0),12),""))</f>
        <v/>
      </c>
      <c r="E479" s="80" t="str">
        <f>IF(tbAlugeis[[#This Row],[Veículo]]="","",IFERROR(INDEX(tbLocacao[],MATCH(tbAlugeis[[#This Row],[Veículo]],tbLocacao[Codigo locação],0),11),""))</f>
        <v/>
      </c>
      <c r="F479" s="163"/>
      <c r="G479" s="174"/>
      <c r="H479" s="79" t="str">
        <f>IF(tbAlugeis[[#This Row],[Veículo]]="","",IFERROR(INDEX(tbLocacao[],MATCH(tbAlugeis[[#This Row],[Veículo]],tbLocacao[Codigo locação],0),1),""))</f>
        <v/>
      </c>
    </row>
    <row r="480" spans="2:8" ht="30" customHeight="1" x14ac:dyDescent="0.25">
      <c r="B480" s="167"/>
      <c r="C480" s="79" t="str">
        <f>IF(tbAlugeis[[#This Row],[Veículo]]="","",IFERROR(INDEX(tbLocacao[],MATCH(tbAlugeis[[#This Row],[Veículo]],tbLocacao[Codigo locação],0),2),""))</f>
        <v/>
      </c>
      <c r="D480" s="79" t="str">
        <f>IF(tbAlugeis[[#This Row],[Veículo]]="","",IFERROR(INDEX(tbLocacao[],MATCH(tbAlugeis[[#This Row],[Veículo]],tbLocacao[Codigo locação],0),12),""))</f>
        <v/>
      </c>
      <c r="E480" s="80" t="str">
        <f>IF(tbAlugeis[[#This Row],[Veículo]]="","",IFERROR(INDEX(tbLocacao[],MATCH(tbAlugeis[[#This Row],[Veículo]],tbLocacao[Codigo locação],0),11),""))</f>
        <v/>
      </c>
      <c r="F480" s="163"/>
      <c r="G480" s="174"/>
      <c r="H480" s="79" t="str">
        <f>IF(tbAlugeis[[#This Row],[Veículo]]="","",IFERROR(INDEX(tbLocacao[],MATCH(tbAlugeis[[#This Row],[Veículo]],tbLocacao[Codigo locação],0),1),""))</f>
        <v/>
      </c>
    </row>
    <row r="481" spans="2:8" ht="30" customHeight="1" x14ac:dyDescent="0.25">
      <c r="B481" s="167"/>
      <c r="C481" s="79" t="str">
        <f>IF(tbAlugeis[[#This Row],[Veículo]]="","",IFERROR(INDEX(tbLocacao[],MATCH(tbAlugeis[[#This Row],[Veículo]],tbLocacao[Codigo locação],0),2),""))</f>
        <v/>
      </c>
      <c r="D481" s="79" t="str">
        <f>IF(tbAlugeis[[#This Row],[Veículo]]="","",IFERROR(INDEX(tbLocacao[],MATCH(tbAlugeis[[#This Row],[Veículo]],tbLocacao[Codigo locação],0),12),""))</f>
        <v/>
      </c>
      <c r="E481" s="80" t="str">
        <f>IF(tbAlugeis[[#This Row],[Veículo]]="","",IFERROR(INDEX(tbLocacao[],MATCH(tbAlugeis[[#This Row],[Veículo]],tbLocacao[Codigo locação],0),11),""))</f>
        <v/>
      </c>
      <c r="F481" s="163"/>
      <c r="G481" s="174"/>
      <c r="H481" s="79" t="str">
        <f>IF(tbAlugeis[[#This Row],[Veículo]]="","",IFERROR(INDEX(tbLocacao[],MATCH(tbAlugeis[[#This Row],[Veículo]],tbLocacao[Codigo locação],0),1),""))</f>
        <v/>
      </c>
    </row>
    <row r="482" spans="2:8" ht="30" customHeight="1" x14ac:dyDescent="0.25">
      <c r="B482" s="167"/>
      <c r="C482" s="79" t="str">
        <f>IF(tbAlugeis[[#This Row],[Veículo]]="","",IFERROR(INDEX(tbLocacao[],MATCH(tbAlugeis[[#This Row],[Veículo]],tbLocacao[Codigo locação],0),2),""))</f>
        <v/>
      </c>
      <c r="D482" s="79" t="str">
        <f>IF(tbAlugeis[[#This Row],[Veículo]]="","",IFERROR(INDEX(tbLocacao[],MATCH(tbAlugeis[[#This Row],[Veículo]],tbLocacao[Codigo locação],0),12),""))</f>
        <v/>
      </c>
      <c r="E482" s="80" t="str">
        <f>IF(tbAlugeis[[#This Row],[Veículo]]="","",IFERROR(INDEX(tbLocacao[],MATCH(tbAlugeis[[#This Row],[Veículo]],tbLocacao[Codigo locação],0),11),""))</f>
        <v/>
      </c>
      <c r="F482" s="163"/>
      <c r="G482" s="174"/>
      <c r="H482" s="79" t="str">
        <f>IF(tbAlugeis[[#This Row],[Veículo]]="","",IFERROR(INDEX(tbLocacao[],MATCH(tbAlugeis[[#This Row],[Veículo]],tbLocacao[Codigo locação],0),1),""))</f>
        <v/>
      </c>
    </row>
    <row r="483" spans="2:8" ht="30" customHeight="1" x14ac:dyDescent="0.25">
      <c r="B483" s="167"/>
      <c r="C483" s="79" t="str">
        <f>IF(tbAlugeis[[#This Row],[Veículo]]="","",IFERROR(INDEX(tbLocacao[],MATCH(tbAlugeis[[#This Row],[Veículo]],tbLocacao[Codigo locação],0),2),""))</f>
        <v/>
      </c>
      <c r="D483" s="79" t="str">
        <f>IF(tbAlugeis[[#This Row],[Veículo]]="","",IFERROR(INDEX(tbLocacao[],MATCH(tbAlugeis[[#This Row],[Veículo]],tbLocacao[Codigo locação],0),12),""))</f>
        <v/>
      </c>
      <c r="E483" s="80" t="str">
        <f>IF(tbAlugeis[[#This Row],[Veículo]]="","",IFERROR(INDEX(tbLocacao[],MATCH(tbAlugeis[[#This Row],[Veículo]],tbLocacao[Codigo locação],0),11),""))</f>
        <v/>
      </c>
      <c r="F483" s="163"/>
      <c r="G483" s="174"/>
      <c r="H483" s="79" t="str">
        <f>IF(tbAlugeis[[#This Row],[Veículo]]="","",IFERROR(INDEX(tbLocacao[],MATCH(tbAlugeis[[#This Row],[Veículo]],tbLocacao[Codigo locação],0),1),""))</f>
        <v/>
      </c>
    </row>
    <row r="484" spans="2:8" ht="30" customHeight="1" x14ac:dyDescent="0.25">
      <c r="B484" s="167"/>
      <c r="C484" s="79" t="str">
        <f>IF(tbAlugeis[[#This Row],[Veículo]]="","",IFERROR(INDEX(tbLocacao[],MATCH(tbAlugeis[[#This Row],[Veículo]],tbLocacao[Codigo locação],0),2),""))</f>
        <v/>
      </c>
      <c r="D484" s="79" t="str">
        <f>IF(tbAlugeis[[#This Row],[Veículo]]="","",IFERROR(INDEX(tbLocacao[],MATCH(tbAlugeis[[#This Row],[Veículo]],tbLocacao[Codigo locação],0),12),""))</f>
        <v/>
      </c>
      <c r="E484" s="80" t="str">
        <f>IF(tbAlugeis[[#This Row],[Veículo]]="","",IFERROR(INDEX(tbLocacao[],MATCH(tbAlugeis[[#This Row],[Veículo]],tbLocacao[Codigo locação],0),11),""))</f>
        <v/>
      </c>
      <c r="F484" s="163"/>
      <c r="G484" s="174"/>
      <c r="H484" s="79" t="str">
        <f>IF(tbAlugeis[[#This Row],[Veículo]]="","",IFERROR(INDEX(tbLocacao[],MATCH(tbAlugeis[[#This Row],[Veículo]],tbLocacao[Codigo locação],0),1),""))</f>
        <v/>
      </c>
    </row>
    <row r="485" spans="2:8" ht="30" customHeight="1" x14ac:dyDescent="0.25">
      <c r="B485" s="167"/>
      <c r="C485" s="79" t="str">
        <f>IF(tbAlugeis[[#This Row],[Veículo]]="","",IFERROR(INDEX(tbLocacao[],MATCH(tbAlugeis[[#This Row],[Veículo]],tbLocacao[Codigo locação],0),2),""))</f>
        <v/>
      </c>
      <c r="D485" s="79" t="str">
        <f>IF(tbAlugeis[[#This Row],[Veículo]]="","",IFERROR(INDEX(tbLocacao[],MATCH(tbAlugeis[[#This Row],[Veículo]],tbLocacao[Codigo locação],0),12),""))</f>
        <v/>
      </c>
      <c r="E485" s="80" t="str">
        <f>IF(tbAlugeis[[#This Row],[Veículo]]="","",IFERROR(INDEX(tbLocacao[],MATCH(tbAlugeis[[#This Row],[Veículo]],tbLocacao[Codigo locação],0),11),""))</f>
        <v/>
      </c>
      <c r="F485" s="163"/>
      <c r="G485" s="174"/>
      <c r="H485" s="79" t="str">
        <f>IF(tbAlugeis[[#This Row],[Veículo]]="","",IFERROR(INDEX(tbLocacao[],MATCH(tbAlugeis[[#This Row],[Veículo]],tbLocacao[Codigo locação],0),1),""))</f>
        <v/>
      </c>
    </row>
    <row r="486" spans="2:8" ht="30" customHeight="1" x14ac:dyDescent="0.25">
      <c r="B486" s="167"/>
      <c r="C486" s="79" t="str">
        <f>IF(tbAlugeis[[#This Row],[Veículo]]="","",IFERROR(INDEX(tbLocacao[],MATCH(tbAlugeis[[#This Row],[Veículo]],tbLocacao[Codigo locação],0),2),""))</f>
        <v/>
      </c>
      <c r="D486" s="79" t="str">
        <f>IF(tbAlugeis[[#This Row],[Veículo]]="","",IFERROR(INDEX(tbLocacao[],MATCH(tbAlugeis[[#This Row],[Veículo]],tbLocacao[Codigo locação],0),12),""))</f>
        <v/>
      </c>
      <c r="E486" s="80" t="str">
        <f>IF(tbAlugeis[[#This Row],[Veículo]]="","",IFERROR(INDEX(tbLocacao[],MATCH(tbAlugeis[[#This Row],[Veículo]],tbLocacao[Codigo locação],0),11),""))</f>
        <v/>
      </c>
      <c r="F486" s="163"/>
      <c r="G486" s="174"/>
      <c r="H486" s="79" t="str">
        <f>IF(tbAlugeis[[#This Row],[Veículo]]="","",IFERROR(INDEX(tbLocacao[],MATCH(tbAlugeis[[#This Row],[Veículo]],tbLocacao[Codigo locação],0),1),""))</f>
        <v/>
      </c>
    </row>
    <row r="487" spans="2:8" ht="30" customHeight="1" x14ac:dyDescent="0.25">
      <c r="B487" s="167"/>
      <c r="C487" s="79" t="str">
        <f>IF(tbAlugeis[[#This Row],[Veículo]]="","",IFERROR(INDEX(tbLocacao[],MATCH(tbAlugeis[[#This Row],[Veículo]],tbLocacao[Codigo locação],0),2),""))</f>
        <v/>
      </c>
      <c r="D487" s="79" t="str">
        <f>IF(tbAlugeis[[#This Row],[Veículo]]="","",IFERROR(INDEX(tbLocacao[],MATCH(tbAlugeis[[#This Row],[Veículo]],tbLocacao[Codigo locação],0),12),""))</f>
        <v/>
      </c>
      <c r="E487" s="80" t="str">
        <f>IF(tbAlugeis[[#This Row],[Veículo]]="","",IFERROR(INDEX(tbLocacao[],MATCH(tbAlugeis[[#This Row],[Veículo]],tbLocacao[Codigo locação],0),11),""))</f>
        <v/>
      </c>
      <c r="F487" s="163"/>
      <c r="G487" s="174"/>
      <c r="H487" s="79" t="str">
        <f>IF(tbAlugeis[[#This Row],[Veículo]]="","",IFERROR(INDEX(tbLocacao[],MATCH(tbAlugeis[[#This Row],[Veículo]],tbLocacao[Codigo locação],0),1),""))</f>
        <v/>
      </c>
    </row>
    <row r="488" spans="2:8" ht="30" customHeight="1" x14ac:dyDescent="0.25">
      <c r="B488" s="167"/>
      <c r="C488" s="79" t="str">
        <f>IF(tbAlugeis[[#This Row],[Veículo]]="","",IFERROR(INDEX(tbLocacao[],MATCH(tbAlugeis[[#This Row],[Veículo]],tbLocacao[Codigo locação],0),2),""))</f>
        <v/>
      </c>
      <c r="D488" s="79" t="str">
        <f>IF(tbAlugeis[[#This Row],[Veículo]]="","",IFERROR(INDEX(tbLocacao[],MATCH(tbAlugeis[[#This Row],[Veículo]],tbLocacao[Codigo locação],0),12),""))</f>
        <v/>
      </c>
      <c r="E488" s="80" t="str">
        <f>IF(tbAlugeis[[#This Row],[Veículo]]="","",IFERROR(INDEX(tbLocacao[],MATCH(tbAlugeis[[#This Row],[Veículo]],tbLocacao[Codigo locação],0),11),""))</f>
        <v/>
      </c>
      <c r="F488" s="163"/>
      <c r="G488" s="174"/>
      <c r="H488" s="79" t="str">
        <f>IF(tbAlugeis[[#This Row],[Veículo]]="","",IFERROR(INDEX(tbLocacao[],MATCH(tbAlugeis[[#This Row],[Veículo]],tbLocacao[Codigo locação],0),1),""))</f>
        <v/>
      </c>
    </row>
    <row r="489" spans="2:8" ht="30" customHeight="1" x14ac:dyDescent="0.25">
      <c r="B489" s="167"/>
      <c r="C489" s="79" t="str">
        <f>IF(tbAlugeis[[#This Row],[Veículo]]="","",IFERROR(INDEX(tbLocacao[],MATCH(tbAlugeis[[#This Row],[Veículo]],tbLocacao[Codigo locação],0),2),""))</f>
        <v/>
      </c>
      <c r="D489" s="79" t="str">
        <f>IF(tbAlugeis[[#This Row],[Veículo]]="","",IFERROR(INDEX(tbLocacao[],MATCH(tbAlugeis[[#This Row],[Veículo]],tbLocacao[Codigo locação],0),12),""))</f>
        <v/>
      </c>
      <c r="E489" s="80" t="str">
        <f>IF(tbAlugeis[[#This Row],[Veículo]]="","",IFERROR(INDEX(tbLocacao[],MATCH(tbAlugeis[[#This Row],[Veículo]],tbLocacao[Codigo locação],0),11),""))</f>
        <v/>
      </c>
      <c r="F489" s="163"/>
      <c r="G489" s="174"/>
      <c r="H489" s="79" t="str">
        <f>IF(tbAlugeis[[#This Row],[Veículo]]="","",IFERROR(INDEX(tbLocacao[],MATCH(tbAlugeis[[#This Row],[Veículo]],tbLocacao[Codigo locação],0),1),""))</f>
        <v/>
      </c>
    </row>
    <row r="490" spans="2:8" ht="30" customHeight="1" x14ac:dyDescent="0.25">
      <c r="B490" s="167"/>
      <c r="C490" s="79" t="str">
        <f>IF(tbAlugeis[[#This Row],[Veículo]]="","",IFERROR(INDEX(tbLocacao[],MATCH(tbAlugeis[[#This Row],[Veículo]],tbLocacao[Codigo locação],0),2),""))</f>
        <v/>
      </c>
      <c r="D490" s="79" t="str">
        <f>IF(tbAlugeis[[#This Row],[Veículo]]="","",IFERROR(INDEX(tbLocacao[],MATCH(tbAlugeis[[#This Row],[Veículo]],tbLocacao[Codigo locação],0),12),""))</f>
        <v/>
      </c>
      <c r="E490" s="80" t="str">
        <f>IF(tbAlugeis[[#This Row],[Veículo]]="","",IFERROR(INDEX(tbLocacao[],MATCH(tbAlugeis[[#This Row],[Veículo]],tbLocacao[Codigo locação],0),11),""))</f>
        <v/>
      </c>
      <c r="F490" s="163"/>
      <c r="G490" s="174"/>
      <c r="H490" s="79" t="str">
        <f>IF(tbAlugeis[[#This Row],[Veículo]]="","",IFERROR(INDEX(tbLocacao[],MATCH(tbAlugeis[[#This Row],[Veículo]],tbLocacao[Codigo locação],0),1),""))</f>
        <v/>
      </c>
    </row>
    <row r="491" spans="2:8" ht="30" customHeight="1" x14ac:dyDescent="0.25">
      <c r="B491" s="167"/>
      <c r="C491" s="79" t="str">
        <f>IF(tbAlugeis[[#This Row],[Veículo]]="","",IFERROR(INDEX(tbLocacao[],MATCH(tbAlugeis[[#This Row],[Veículo]],tbLocacao[Codigo locação],0),2),""))</f>
        <v/>
      </c>
      <c r="D491" s="79" t="str">
        <f>IF(tbAlugeis[[#This Row],[Veículo]]="","",IFERROR(INDEX(tbLocacao[],MATCH(tbAlugeis[[#This Row],[Veículo]],tbLocacao[Codigo locação],0),12),""))</f>
        <v/>
      </c>
      <c r="E491" s="80" t="str">
        <f>IF(tbAlugeis[[#This Row],[Veículo]]="","",IFERROR(INDEX(tbLocacao[],MATCH(tbAlugeis[[#This Row],[Veículo]],tbLocacao[Codigo locação],0),11),""))</f>
        <v/>
      </c>
      <c r="F491" s="163"/>
      <c r="G491" s="174"/>
      <c r="H491" s="79" t="str">
        <f>IF(tbAlugeis[[#This Row],[Veículo]]="","",IFERROR(INDEX(tbLocacao[],MATCH(tbAlugeis[[#This Row],[Veículo]],tbLocacao[Codigo locação],0),1),""))</f>
        <v/>
      </c>
    </row>
    <row r="492" spans="2:8" ht="30" customHeight="1" x14ac:dyDescent="0.25">
      <c r="B492" s="167"/>
      <c r="C492" s="79" t="str">
        <f>IF(tbAlugeis[[#This Row],[Veículo]]="","",IFERROR(INDEX(tbLocacao[],MATCH(tbAlugeis[[#This Row],[Veículo]],tbLocacao[Codigo locação],0),2),""))</f>
        <v/>
      </c>
      <c r="D492" s="79" t="str">
        <f>IF(tbAlugeis[[#This Row],[Veículo]]="","",IFERROR(INDEX(tbLocacao[],MATCH(tbAlugeis[[#This Row],[Veículo]],tbLocacao[Codigo locação],0),12),""))</f>
        <v/>
      </c>
      <c r="E492" s="80" t="str">
        <f>IF(tbAlugeis[[#This Row],[Veículo]]="","",IFERROR(INDEX(tbLocacao[],MATCH(tbAlugeis[[#This Row],[Veículo]],tbLocacao[Codigo locação],0),11),""))</f>
        <v/>
      </c>
      <c r="F492" s="163"/>
      <c r="G492" s="174"/>
      <c r="H492" s="79" t="str">
        <f>IF(tbAlugeis[[#This Row],[Veículo]]="","",IFERROR(INDEX(tbLocacao[],MATCH(tbAlugeis[[#This Row],[Veículo]],tbLocacao[Codigo locação],0),1),""))</f>
        <v/>
      </c>
    </row>
    <row r="493" spans="2:8" ht="30" customHeight="1" x14ac:dyDescent="0.25">
      <c r="B493" s="167"/>
      <c r="C493" s="79" t="str">
        <f>IF(tbAlugeis[[#This Row],[Veículo]]="","",IFERROR(INDEX(tbLocacao[],MATCH(tbAlugeis[[#This Row],[Veículo]],tbLocacao[Codigo locação],0),2),""))</f>
        <v/>
      </c>
      <c r="D493" s="79" t="str">
        <f>IF(tbAlugeis[[#This Row],[Veículo]]="","",IFERROR(INDEX(tbLocacao[],MATCH(tbAlugeis[[#This Row],[Veículo]],tbLocacao[Codigo locação],0),12),""))</f>
        <v/>
      </c>
      <c r="E493" s="80" t="str">
        <f>IF(tbAlugeis[[#This Row],[Veículo]]="","",IFERROR(INDEX(tbLocacao[],MATCH(tbAlugeis[[#This Row],[Veículo]],tbLocacao[Codigo locação],0),11),""))</f>
        <v/>
      </c>
      <c r="F493" s="163"/>
      <c r="G493" s="174"/>
      <c r="H493" s="79" t="str">
        <f>IF(tbAlugeis[[#This Row],[Veículo]]="","",IFERROR(INDEX(tbLocacao[],MATCH(tbAlugeis[[#This Row],[Veículo]],tbLocacao[Codigo locação],0),1),""))</f>
        <v/>
      </c>
    </row>
    <row r="494" spans="2:8" ht="30" customHeight="1" x14ac:dyDescent="0.25">
      <c r="B494" s="167"/>
      <c r="C494" s="79" t="str">
        <f>IF(tbAlugeis[[#This Row],[Veículo]]="","",IFERROR(INDEX(tbLocacao[],MATCH(tbAlugeis[[#This Row],[Veículo]],tbLocacao[Codigo locação],0),2),""))</f>
        <v/>
      </c>
      <c r="D494" s="79" t="str">
        <f>IF(tbAlugeis[[#This Row],[Veículo]]="","",IFERROR(INDEX(tbLocacao[],MATCH(tbAlugeis[[#This Row],[Veículo]],tbLocacao[Codigo locação],0),12),""))</f>
        <v/>
      </c>
      <c r="E494" s="80" t="str">
        <f>IF(tbAlugeis[[#This Row],[Veículo]]="","",IFERROR(INDEX(tbLocacao[],MATCH(tbAlugeis[[#This Row],[Veículo]],tbLocacao[Codigo locação],0),11),""))</f>
        <v/>
      </c>
      <c r="F494" s="163"/>
      <c r="G494" s="174"/>
      <c r="H494" s="79" t="str">
        <f>IF(tbAlugeis[[#This Row],[Veículo]]="","",IFERROR(INDEX(tbLocacao[],MATCH(tbAlugeis[[#This Row],[Veículo]],tbLocacao[Codigo locação],0),1),""))</f>
        <v/>
      </c>
    </row>
    <row r="495" spans="2:8" ht="30" customHeight="1" x14ac:dyDescent="0.25">
      <c r="B495" s="167"/>
      <c r="C495" s="79" t="str">
        <f>IF(tbAlugeis[[#This Row],[Veículo]]="","",IFERROR(INDEX(tbLocacao[],MATCH(tbAlugeis[[#This Row],[Veículo]],tbLocacao[Codigo locação],0),2),""))</f>
        <v/>
      </c>
      <c r="D495" s="79" t="str">
        <f>IF(tbAlugeis[[#This Row],[Veículo]]="","",IFERROR(INDEX(tbLocacao[],MATCH(tbAlugeis[[#This Row],[Veículo]],tbLocacao[Codigo locação],0),12),""))</f>
        <v/>
      </c>
      <c r="E495" s="80" t="str">
        <f>IF(tbAlugeis[[#This Row],[Veículo]]="","",IFERROR(INDEX(tbLocacao[],MATCH(tbAlugeis[[#This Row],[Veículo]],tbLocacao[Codigo locação],0),11),""))</f>
        <v/>
      </c>
      <c r="F495" s="163"/>
      <c r="G495" s="174"/>
      <c r="H495" s="79" t="str">
        <f>IF(tbAlugeis[[#This Row],[Veículo]]="","",IFERROR(INDEX(tbLocacao[],MATCH(tbAlugeis[[#This Row],[Veículo]],tbLocacao[Codigo locação],0),1),""))</f>
        <v/>
      </c>
    </row>
    <row r="496" spans="2:8" ht="30" customHeight="1" x14ac:dyDescent="0.25">
      <c r="B496" s="167"/>
      <c r="C496" s="79" t="str">
        <f>IF(tbAlugeis[[#This Row],[Veículo]]="","",IFERROR(INDEX(tbLocacao[],MATCH(tbAlugeis[[#This Row],[Veículo]],tbLocacao[Codigo locação],0),2),""))</f>
        <v/>
      </c>
      <c r="D496" s="79" t="str">
        <f>IF(tbAlugeis[[#This Row],[Veículo]]="","",IFERROR(INDEX(tbLocacao[],MATCH(tbAlugeis[[#This Row],[Veículo]],tbLocacao[Codigo locação],0),12),""))</f>
        <v/>
      </c>
      <c r="E496" s="80" t="str">
        <f>IF(tbAlugeis[[#This Row],[Veículo]]="","",IFERROR(INDEX(tbLocacao[],MATCH(tbAlugeis[[#This Row],[Veículo]],tbLocacao[Codigo locação],0),11),""))</f>
        <v/>
      </c>
      <c r="F496" s="163"/>
      <c r="G496" s="174"/>
      <c r="H496" s="79" t="str">
        <f>IF(tbAlugeis[[#This Row],[Veículo]]="","",IFERROR(INDEX(tbLocacao[],MATCH(tbAlugeis[[#This Row],[Veículo]],tbLocacao[Codigo locação],0),1),""))</f>
        <v/>
      </c>
    </row>
    <row r="497" spans="2:8" ht="30" customHeight="1" x14ac:dyDescent="0.25">
      <c r="B497" s="167"/>
      <c r="C497" s="79" t="str">
        <f>IF(tbAlugeis[[#This Row],[Veículo]]="","",IFERROR(INDEX(tbLocacao[],MATCH(tbAlugeis[[#This Row],[Veículo]],tbLocacao[Codigo locação],0),2),""))</f>
        <v/>
      </c>
      <c r="D497" s="79" t="str">
        <f>IF(tbAlugeis[[#This Row],[Veículo]]="","",IFERROR(INDEX(tbLocacao[],MATCH(tbAlugeis[[#This Row],[Veículo]],tbLocacao[Codigo locação],0),12),""))</f>
        <v/>
      </c>
      <c r="E497" s="80" t="str">
        <f>IF(tbAlugeis[[#This Row],[Veículo]]="","",IFERROR(INDEX(tbLocacao[],MATCH(tbAlugeis[[#This Row],[Veículo]],tbLocacao[Codigo locação],0),11),""))</f>
        <v/>
      </c>
      <c r="F497" s="163"/>
      <c r="G497" s="174"/>
      <c r="H497" s="79" t="str">
        <f>IF(tbAlugeis[[#This Row],[Veículo]]="","",IFERROR(INDEX(tbLocacao[],MATCH(tbAlugeis[[#This Row],[Veículo]],tbLocacao[Codigo locação],0),1),""))</f>
        <v/>
      </c>
    </row>
    <row r="498" spans="2:8" ht="30" customHeight="1" x14ac:dyDescent="0.25">
      <c r="B498" s="167"/>
      <c r="C498" s="79" t="str">
        <f>IF(tbAlugeis[[#This Row],[Veículo]]="","",IFERROR(INDEX(tbLocacao[],MATCH(tbAlugeis[[#This Row],[Veículo]],tbLocacao[Codigo locação],0),2),""))</f>
        <v/>
      </c>
      <c r="D498" s="79" t="str">
        <f>IF(tbAlugeis[[#This Row],[Veículo]]="","",IFERROR(INDEX(tbLocacao[],MATCH(tbAlugeis[[#This Row],[Veículo]],tbLocacao[Codigo locação],0),12),""))</f>
        <v/>
      </c>
      <c r="E498" s="80" t="str">
        <f>IF(tbAlugeis[[#This Row],[Veículo]]="","",IFERROR(INDEX(tbLocacao[],MATCH(tbAlugeis[[#This Row],[Veículo]],tbLocacao[Codigo locação],0),11),""))</f>
        <v/>
      </c>
      <c r="F498" s="163"/>
      <c r="G498" s="174"/>
      <c r="H498" s="79" t="str">
        <f>IF(tbAlugeis[[#This Row],[Veículo]]="","",IFERROR(INDEX(tbLocacao[],MATCH(tbAlugeis[[#This Row],[Veículo]],tbLocacao[Codigo locação],0),1),""))</f>
        <v/>
      </c>
    </row>
    <row r="499" spans="2:8" ht="30" customHeight="1" x14ac:dyDescent="0.25">
      <c r="B499" s="167"/>
      <c r="C499" s="79" t="str">
        <f>IF(tbAlugeis[[#This Row],[Veículo]]="","",IFERROR(INDEX(tbLocacao[],MATCH(tbAlugeis[[#This Row],[Veículo]],tbLocacao[Codigo locação],0),2),""))</f>
        <v/>
      </c>
      <c r="D499" s="79" t="str">
        <f>IF(tbAlugeis[[#This Row],[Veículo]]="","",IFERROR(INDEX(tbLocacao[],MATCH(tbAlugeis[[#This Row],[Veículo]],tbLocacao[Codigo locação],0),12),""))</f>
        <v/>
      </c>
      <c r="E499" s="80" t="str">
        <f>IF(tbAlugeis[[#This Row],[Veículo]]="","",IFERROR(INDEX(tbLocacao[],MATCH(tbAlugeis[[#This Row],[Veículo]],tbLocacao[Codigo locação],0),11),""))</f>
        <v/>
      </c>
      <c r="F499" s="163"/>
      <c r="G499" s="174"/>
      <c r="H499" s="79" t="str">
        <f>IF(tbAlugeis[[#This Row],[Veículo]]="","",IFERROR(INDEX(tbLocacao[],MATCH(tbAlugeis[[#This Row],[Veículo]],tbLocacao[Codigo locação],0),1),""))</f>
        <v/>
      </c>
    </row>
    <row r="500" spans="2:8" ht="30" customHeight="1" x14ac:dyDescent="0.25">
      <c r="B500" s="167"/>
      <c r="C500" s="79" t="str">
        <f>IF(tbAlugeis[[#This Row],[Veículo]]="","",IFERROR(INDEX(tbLocacao[],MATCH(tbAlugeis[[#This Row],[Veículo]],tbLocacao[Codigo locação],0),2),""))</f>
        <v/>
      </c>
      <c r="D500" s="79" t="str">
        <f>IF(tbAlugeis[[#This Row],[Veículo]]="","",IFERROR(INDEX(tbLocacao[],MATCH(tbAlugeis[[#This Row],[Veículo]],tbLocacao[Codigo locação],0),12),""))</f>
        <v/>
      </c>
      <c r="E500" s="80" t="str">
        <f>IF(tbAlugeis[[#This Row],[Veículo]]="","",IFERROR(INDEX(tbLocacao[],MATCH(tbAlugeis[[#This Row],[Veículo]],tbLocacao[Codigo locação],0),11),""))</f>
        <v/>
      </c>
      <c r="F500" s="163"/>
      <c r="G500" s="174"/>
      <c r="H500" s="79" t="str">
        <f>IF(tbAlugeis[[#This Row],[Veículo]]="","",IFERROR(INDEX(tbLocacao[],MATCH(tbAlugeis[[#This Row],[Veículo]],tbLocacao[Codigo locação],0),1),""))</f>
        <v/>
      </c>
    </row>
    <row r="501" spans="2:8" ht="30" customHeight="1" x14ac:dyDescent="0.25">
      <c r="B501" s="167"/>
      <c r="C501" s="79" t="str">
        <f>IF(tbAlugeis[[#This Row],[Veículo]]="","",IFERROR(INDEX(tbLocacao[],MATCH(tbAlugeis[[#This Row],[Veículo]],tbLocacao[Codigo locação],0),2),""))</f>
        <v/>
      </c>
      <c r="D501" s="79" t="str">
        <f>IF(tbAlugeis[[#This Row],[Veículo]]="","",IFERROR(INDEX(tbLocacao[],MATCH(tbAlugeis[[#This Row],[Veículo]],tbLocacao[Codigo locação],0),12),""))</f>
        <v/>
      </c>
      <c r="E501" s="80" t="str">
        <f>IF(tbAlugeis[[#This Row],[Veículo]]="","",IFERROR(INDEX(tbLocacao[],MATCH(tbAlugeis[[#This Row],[Veículo]],tbLocacao[Codigo locação],0),11),""))</f>
        <v/>
      </c>
      <c r="F501" s="163"/>
      <c r="G501" s="174"/>
      <c r="H501" s="79" t="str">
        <f>IF(tbAlugeis[[#This Row],[Veículo]]="","",IFERROR(INDEX(tbLocacao[],MATCH(tbAlugeis[[#This Row],[Veículo]],tbLocacao[Codigo locação],0),1),""))</f>
        <v/>
      </c>
    </row>
    <row r="502" spans="2:8" ht="30" customHeight="1" x14ac:dyDescent="0.25">
      <c r="B502" s="167"/>
      <c r="C502" s="79" t="str">
        <f>IF(tbAlugeis[[#This Row],[Veículo]]="","",IFERROR(INDEX(tbLocacao[],MATCH(tbAlugeis[[#This Row],[Veículo]],tbLocacao[Codigo locação],0),2),""))</f>
        <v/>
      </c>
      <c r="D502" s="79" t="str">
        <f>IF(tbAlugeis[[#This Row],[Veículo]]="","",IFERROR(INDEX(tbLocacao[],MATCH(tbAlugeis[[#This Row],[Veículo]],tbLocacao[Codigo locação],0),12),""))</f>
        <v/>
      </c>
      <c r="E502" s="80" t="str">
        <f>IF(tbAlugeis[[#This Row],[Veículo]]="","",IFERROR(INDEX(tbLocacao[],MATCH(tbAlugeis[[#This Row],[Veículo]],tbLocacao[Codigo locação],0),11),""))</f>
        <v/>
      </c>
      <c r="F502" s="163"/>
      <c r="G502" s="174"/>
      <c r="H502" s="79" t="str">
        <f>IF(tbAlugeis[[#This Row],[Veículo]]="","",IFERROR(INDEX(tbLocacao[],MATCH(tbAlugeis[[#This Row],[Veículo]],tbLocacao[Codigo locação],0),1),""))</f>
        <v/>
      </c>
    </row>
    <row r="503" spans="2:8" ht="30" customHeight="1" x14ac:dyDescent="0.25">
      <c r="B503" s="167"/>
      <c r="C503" s="79" t="str">
        <f>IF(tbAlugeis[[#This Row],[Veículo]]="","",IFERROR(INDEX(tbLocacao[],MATCH(tbAlugeis[[#This Row],[Veículo]],tbLocacao[Codigo locação],0),2),""))</f>
        <v/>
      </c>
      <c r="D503" s="79" t="str">
        <f>IF(tbAlugeis[[#This Row],[Veículo]]="","",IFERROR(INDEX(tbLocacao[],MATCH(tbAlugeis[[#This Row],[Veículo]],tbLocacao[Codigo locação],0),12),""))</f>
        <v/>
      </c>
      <c r="E503" s="80" t="str">
        <f>IF(tbAlugeis[[#This Row],[Veículo]]="","",IFERROR(INDEX(tbLocacao[],MATCH(tbAlugeis[[#This Row],[Veículo]],tbLocacao[Codigo locação],0),11),""))</f>
        <v/>
      </c>
      <c r="F503" s="163"/>
      <c r="G503" s="174"/>
      <c r="H503" s="79" t="str">
        <f>IF(tbAlugeis[[#This Row],[Veículo]]="","",IFERROR(INDEX(tbLocacao[],MATCH(tbAlugeis[[#This Row],[Veículo]],tbLocacao[Codigo locação],0),1),""))</f>
        <v/>
      </c>
    </row>
    <row r="504" spans="2:8" ht="30" customHeight="1" x14ac:dyDescent="0.25">
      <c r="B504" s="167"/>
      <c r="C504" s="79" t="str">
        <f>IF(tbAlugeis[[#This Row],[Veículo]]="","",IFERROR(INDEX(tbLocacao[],MATCH(tbAlugeis[[#This Row],[Veículo]],tbLocacao[Codigo locação],0),2),""))</f>
        <v/>
      </c>
      <c r="D504" s="79" t="str">
        <f>IF(tbAlugeis[[#This Row],[Veículo]]="","",IFERROR(INDEX(tbLocacao[],MATCH(tbAlugeis[[#This Row],[Veículo]],tbLocacao[Codigo locação],0),12),""))</f>
        <v/>
      </c>
      <c r="E504" s="80" t="str">
        <f>IF(tbAlugeis[[#This Row],[Veículo]]="","",IFERROR(INDEX(tbLocacao[],MATCH(tbAlugeis[[#This Row],[Veículo]],tbLocacao[Codigo locação],0),11),""))</f>
        <v/>
      </c>
      <c r="F504" s="163"/>
      <c r="G504" s="174"/>
      <c r="H504" s="79" t="str">
        <f>IF(tbAlugeis[[#This Row],[Veículo]]="","",IFERROR(INDEX(tbLocacao[],MATCH(tbAlugeis[[#This Row],[Veículo]],tbLocacao[Codigo locação],0),1),""))</f>
        <v/>
      </c>
    </row>
    <row r="505" spans="2:8" ht="30" customHeight="1" x14ac:dyDescent="0.25">
      <c r="B505" s="167"/>
      <c r="C505" s="79" t="str">
        <f>IF(tbAlugeis[[#This Row],[Veículo]]="","",IFERROR(INDEX(tbLocacao[],MATCH(tbAlugeis[[#This Row],[Veículo]],tbLocacao[Codigo locação],0),2),""))</f>
        <v/>
      </c>
      <c r="D505" s="79" t="str">
        <f>IF(tbAlugeis[[#This Row],[Veículo]]="","",IFERROR(INDEX(tbLocacao[],MATCH(tbAlugeis[[#This Row],[Veículo]],tbLocacao[Codigo locação],0),12),""))</f>
        <v/>
      </c>
      <c r="E505" s="80" t="str">
        <f>IF(tbAlugeis[[#This Row],[Veículo]]="","",IFERROR(INDEX(tbLocacao[],MATCH(tbAlugeis[[#This Row],[Veículo]],tbLocacao[Codigo locação],0),11),""))</f>
        <v/>
      </c>
      <c r="F505" s="163"/>
      <c r="G505" s="174"/>
      <c r="H505" s="79" t="str">
        <f>IF(tbAlugeis[[#This Row],[Veículo]]="","",IFERROR(INDEX(tbLocacao[],MATCH(tbAlugeis[[#This Row],[Veículo]],tbLocacao[Codigo locação],0),1),""))</f>
        <v/>
      </c>
    </row>
    <row r="506" spans="2:8" ht="30" customHeight="1" x14ac:dyDescent="0.25">
      <c r="B506" s="167"/>
      <c r="C506" s="79" t="str">
        <f>IF(tbAlugeis[[#This Row],[Veículo]]="","",IFERROR(INDEX(tbLocacao[],MATCH(tbAlugeis[[#This Row],[Veículo]],tbLocacao[Codigo locação],0),2),""))</f>
        <v/>
      </c>
      <c r="D506" s="79" t="str">
        <f>IF(tbAlugeis[[#This Row],[Veículo]]="","",IFERROR(INDEX(tbLocacao[],MATCH(tbAlugeis[[#This Row],[Veículo]],tbLocacao[Codigo locação],0),12),""))</f>
        <v/>
      </c>
      <c r="E506" s="80" t="str">
        <f>IF(tbAlugeis[[#This Row],[Veículo]]="","",IFERROR(INDEX(tbLocacao[],MATCH(tbAlugeis[[#This Row],[Veículo]],tbLocacao[Codigo locação],0),11),""))</f>
        <v/>
      </c>
      <c r="F506" s="163"/>
      <c r="G506" s="174"/>
      <c r="H506" s="79" t="str">
        <f>IF(tbAlugeis[[#This Row],[Veículo]]="","",IFERROR(INDEX(tbLocacao[],MATCH(tbAlugeis[[#This Row],[Veículo]],tbLocacao[Codigo locação],0),1),""))</f>
        <v/>
      </c>
    </row>
    <row r="507" spans="2:8" ht="30" customHeight="1" x14ac:dyDescent="0.25">
      <c r="B507" s="167"/>
      <c r="C507" s="79" t="str">
        <f>IF(tbAlugeis[[#This Row],[Veículo]]="","",IFERROR(INDEX(tbLocacao[],MATCH(tbAlugeis[[#This Row],[Veículo]],tbLocacao[Codigo locação],0),2),""))</f>
        <v/>
      </c>
      <c r="D507" s="79" t="str">
        <f>IF(tbAlugeis[[#This Row],[Veículo]]="","",IFERROR(INDEX(tbLocacao[],MATCH(tbAlugeis[[#This Row],[Veículo]],tbLocacao[Codigo locação],0),12),""))</f>
        <v/>
      </c>
      <c r="E507" s="80" t="str">
        <f>IF(tbAlugeis[[#This Row],[Veículo]]="","",IFERROR(INDEX(tbLocacao[],MATCH(tbAlugeis[[#This Row],[Veículo]],tbLocacao[Codigo locação],0),11),""))</f>
        <v/>
      </c>
      <c r="F507" s="163"/>
      <c r="G507" s="174"/>
      <c r="H507" s="79" t="str">
        <f>IF(tbAlugeis[[#This Row],[Veículo]]="","",IFERROR(INDEX(tbLocacao[],MATCH(tbAlugeis[[#This Row],[Veículo]],tbLocacao[Codigo locação],0),1),""))</f>
        <v/>
      </c>
    </row>
    <row r="508" spans="2:8" ht="30" customHeight="1" x14ac:dyDescent="0.25">
      <c r="B508" s="167"/>
      <c r="C508" s="79" t="str">
        <f>IF(tbAlugeis[[#This Row],[Veículo]]="","",IFERROR(INDEX(tbLocacao[],MATCH(tbAlugeis[[#This Row],[Veículo]],tbLocacao[Codigo locação],0),2),""))</f>
        <v/>
      </c>
      <c r="D508" s="79" t="str">
        <f>IF(tbAlugeis[[#This Row],[Veículo]]="","",IFERROR(INDEX(tbLocacao[],MATCH(tbAlugeis[[#This Row],[Veículo]],tbLocacao[Codigo locação],0),12),""))</f>
        <v/>
      </c>
      <c r="E508" s="80" t="str">
        <f>IF(tbAlugeis[[#This Row],[Veículo]]="","",IFERROR(INDEX(tbLocacao[],MATCH(tbAlugeis[[#This Row],[Veículo]],tbLocacao[Codigo locação],0),11),""))</f>
        <v/>
      </c>
      <c r="F508" s="163"/>
      <c r="G508" s="174"/>
      <c r="H508" s="79" t="str">
        <f>IF(tbAlugeis[[#This Row],[Veículo]]="","",IFERROR(INDEX(tbLocacao[],MATCH(tbAlugeis[[#This Row],[Veículo]],tbLocacao[Codigo locação],0),1),""))</f>
        <v/>
      </c>
    </row>
    <row r="509" spans="2:8" ht="30" customHeight="1" x14ac:dyDescent="0.25">
      <c r="B509" s="167"/>
      <c r="C509" s="79" t="str">
        <f>IF(tbAlugeis[[#This Row],[Veículo]]="","",IFERROR(INDEX(tbLocacao[],MATCH(tbAlugeis[[#This Row],[Veículo]],tbLocacao[Codigo locação],0),2),""))</f>
        <v/>
      </c>
      <c r="D509" s="79" t="str">
        <f>IF(tbAlugeis[[#This Row],[Veículo]]="","",IFERROR(INDEX(tbLocacao[],MATCH(tbAlugeis[[#This Row],[Veículo]],tbLocacao[Codigo locação],0),12),""))</f>
        <v/>
      </c>
      <c r="E509" s="80" t="str">
        <f>IF(tbAlugeis[[#This Row],[Veículo]]="","",IFERROR(INDEX(tbLocacao[],MATCH(tbAlugeis[[#This Row],[Veículo]],tbLocacao[Codigo locação],0),11),""))</f>
        <v/>
      </c>
      <c r="F509" s="163"/>
      <c r="G509" s="174"/>
      <c r="H509" s="79" t="str">
        <f>IF(tbAlugeis[[#This Row],[Veículo]]="","",IFERROR(INDEX(tbLocacao[],MATCH(tbAlugeis[[#This Row],[Veículo]],tbLocacao[Codigo locação],0),1),""))</f>
        <v/>
      </c>
    </row>
    <row r="510" spans="2:8" ht="30" customHeight="1" x14ac:dyDescent="0.25">
      <c r="B510" s="167"/>
      <c r="C510" s="79" t="str">
        <f>IF(tbAlugeis[[#This Row],[Veículo]]="","",IFERROR(INDEX(tbLocacao[],MATCH(tbAlugeis[[#This Row],[Veículo]],tbLocacao[Codigo locação],0),2),""))</f>
        <v/>
      </c>
      <c r="D510" s="79" t="str">
        <f>IF(tbAlugeis[[#This Row],[Veículo]]="","",IFERROR(INDEX(tbLocacao[],MATCH(tbAlugeis[[#This Row],[Veículo]],tbLocacao[Codigo locação],0),12),""))</f>
        <v/>
      </c>
      <c r="E510" s="80" t="str">
        <f>IF(tbAlugeis[[#This Row],[Veículo]]="","",IFERROR(INDEX(tbLocacao[],MATCH(tbAlugeis[[#This Row],[Veículo]],tbLocacao[Codigo locação],0),11),""))</f>
        <v/>
      </c>
      <c r="F510" s="163"/>
      <c r="G510" s="174"/>
      <c r="H510" s="79" t="str">
        <f>IF(tbAlugeis[[#This Row],[Veículo]]="","",IFERROR(INDEX(tbLocacao[],MATCH(tbAlugeis[[#This Row],[Veículo]],tbLocacao[Codigo locação],0),1),""))</f>
        <v/>
      </c>
    </row>
    <row r="511" spans="2:8" ht="30" customHeight="1" x14ac:dyDescent="0.25">
      <c r="B511" s="167"/>
      <c r="C511" s="79" t="str">
        <f>IF(tbAlugeis[[#This Row],[Veículo]]="","",IFERROR(INDEX(tbLocacao[],MATCH(tbAlugeis[[#This Row],[Veículo]],tbLocacao[Codigo locação],0),2),""))</f>
        <v/>
      </c>
      <c r="D511" s="79" t="str">
        <f>IF(tbAlugeis[[#This Row],[Veículo]]="","",IFERROR(INDEX(tbLocacao[],MATCH(tbAlugeis[[#This Row],[Veículo]],tbLocacao[Codigo locação],0),12),""))</f>
        <v/>
      </c>
      <c r="E511" s="80" t="str">
        <f>IF(tbAlugeis[[#This Row],[Veículo]]="","",IFERROR(INDEX(tbLocacao[],MATCH(tbAlugeis[[#This Row],[Veículo]],tbLocacao[Codigo locação],0),11),""))</f>
        <v/>
      </c>
      <c r="F511" s="163"/>
      <c r="G511" s="174"/>
      <c r="H511" s="79" t="str">
        <f>IF(tbAlugeis[[#This Row],[Veículo]]="","",IFERROR(INDEX(tbLocacao[],MATCH(tbAlugeis[[#This Row],[Veículo]],tbLocacao[Codigo locação],0),1),""))</f>
        <v/>
      </c>
    </row>
    <row r="512" spans="2:8" ht="30" customHeight="1" x14ac:dyDescent="0.25">
      <c r="B512" s="167"/>
      <c r="C512" s="79" t="str">
        <f>IF(tbAlugeis[[#This Row],[Veículo]]="","",IFERROR(INDEX(tbLocacao[],MATCH(tbAlugeis[[#This Row],[Veículo]],tbLocacao[Codigo locação],0),2),""))</f>
        <v/>
      </c>
      <c r="D512" s="79" t="str">
        <f>IF(tbAlugeis[[#This Row],[Veículo]]="","",IFERROR(INDEX(tbLocacao[],MATCH(tbAlugeis[[#This Row],[Veículo]],tbLocacao[Codigo locação],0),12),""))</f>
        <v/>
      </c>
      <c r="E512" s="80" t="str">
        <f>IF(tbAlugeis[[#This Row],[Veículo]]="","",IFERROR(INDEX(tbLocacao[],MATCH(tbAlugeis[[#This Row],[Veículo]],tbLocacao[Codigo locação],0),11),""))</f>
        <v/>
      </c>
      <c r="F512" s="163"/>
      <c r="G512" s="174"/>
      <c r="H512" s="79" t="str">
        <f>IF(tbAlugeis[[#This Row],[Veículo]]="","",IFERROR(INDEX(tbLocacao[],MATCH(tbAlugeis[[#This Row],[Veículo]],tbLocacao[Codigo locação],0),1),""))</f>
        <v/>
      </c>
    </row>
    <row r="513" spans="2:8" ht="30" customHeight="1" x14ac:dyDescent="0.25">
      <c r="B513" s="167"/>
      <c r="C513" s="79" t="str">
        <f>IF(tbAlugeis[[#This Row],[Veículo]]="","",IFERROR(INDEX(tbLocacao[],MATCH(tbAlugeis[[#This Row],[Veículo]],tbLocacao[Codigo locação],0),2),""))</f>
        <v/>
      </c>
      <c r="D513" s="79" t="str">
        <f>IF(tbAlugeis[[#This Row],[Veículo]]="","",IFERROR(INDEX(tbLocacao[],MATCH(tbAlugeis[[#This Row],[Veículo]],tbLocacao[Codigo locação],0),12),""))</f>
        <v/>
      </c>
      <c r="E513" s="80" t="str">
        <f>IF(tbAlugeis[[#This Row],[Veículo]]="","",IFERROR(INDEX(tbLocacao[],MATCH(tbAlugeis[[#This Row],[Veículo]],tbLocacao[Codigo locação],0),11),""))</f>
        <v/>
      </c>
      <c r="F513" s="163"/>
      <c r="G513" s="174"/>
      <c r="H513" s="79" t="str">
        <f>IF(tbAlugeis[[#This Row],[Veículo]]="","",IFERROR(INDEX(tbLocacao[],MATCH(tbAlugeis[[#This Row],[Veículo]],tbLocacao[Codigo locação],0),1),""))</f>
        <v/>
      </c>
    </row>
    <row r="514" spans="2:8" ht="30" customHeight="1" x14ac:dyDescent="0.25">
      <c r="B514" s="167"/>
      <c r="C514" s="79" t="str">
        <f>IF(tbAlugeis[[#This Row],[Veículo]]="","",IFERROR(INDEX(tbLocacao[],MATCH(tbAlugeis[[#This Row],[Veículo]],tbLocacao[Codigo locação],0),2),""))</f>
        <v/>
      </c>
      <c r="D514" s="79" t="str">
        <f>IF(tbAlugeis[[#This Row],[Veículo]]="","",IFERROR(INDEX(tbLocacao[],MATCH(tbAlugeis[[#This Row],[Veículo]],tbLocacao[Codigo locação],0),12),""))</f>
        <v/>
      </c>
      <c r="E514" s="80" t="str">
        <f>IF(tbAlugeis[[#This Row],[Veículo]]="","",IFERROR(INDEX(tbLocacao[],MATCH(tbAlugeis[[#This Row],[Veículo]],tbLocacao[Codigo locação],0),11),""))</f>
        <v/>
      </c>
      <c r="F514" s="163"/>
      <c r="G514" s="174"/>
      <c r="H514" s="79" t="str">
        <f>IF(tbAlugeis[[#This Row],[Veículo]]="","",IFERROR(INDEX(tbLocacao[],MATCH(tbAlugeis[[#This Row],[Veículo]],tbLocacao[Codigo locação],0),1),""))</f>
        <v/>
      </c>
    </row>
    <row r="515" spans="2:8" ht="30" customHeight="1" x14ac:dyDescent="0.25">
      <c r="B515" s="167"/>
      <c r="C515" s="79" t="str">
        <f>IF(tbAlugeis[[#This Row],[Veículo]]="","",IFERROR(INDEX(tbLocacao[],MATCH(tbAlugeis[[#This Row],[Veículo]],tbLocacao[Codigo locação],0),2),""))</f>
        <v/>
      </c>
      <c r="D515" s="79" t="str">
        <f>IF(tbAlugeis[[#This Row],[Veículo]]="","",IFERROR(INDEX(tbLocacao[],MATCH(tbAlugeis[[#This Row],[Veículo]],tbLocacao[Codigo locação],0),12),""))</f>
        <v/>
      </c>
      <c r="E515" s="80" t="str">
        <f>IF(tbAlugeis[[#This Row],[Veículo]]="","",IFERROR(INDEX(tbLocacao[],MATCH(tbAlugeis[[#This Row],[Veículo]],tbLocacao[Codigo locação],0),11),""))</f>
        <v/>
      </c>
      <c r="F515" s="163"/>
      <c r="G515" s="174"/>
      <c r="H515" s="79" t="str">
        <f>IF(tbAlugeis[[#This Row],[Veículo]]="","",IFERROR(INDEX(tbLocacao[],MATCH(tbAlugeis[[#This Row],[Veículo]],tbLocacao[Codigo locação],0),1),""))</f>
        <v/>
      </c>
    </row>
    <row r="516" spans="2:8" ht="30" customHeight="1" x14ac:dyDescent="0.25">
      <c r="B516" s="167"/>
      <c r="C516" s="79" t="str">
        <f>IF(tbAlugeis[[#This Row],[Veículo]]="","",IFERROR(INDEX(tbLocacao[],MATCH(tbAlugeis[[#This Row],[Veículo]],tbLocacao[Codigo locação],0),2),""))</f>
        <v/>
      </c>
      <c r="D516" s="79" t="str">
        <f>IF(tbAlugeis[[#This Row],[Veículo]]="","",IFERROR(INDEX(tbLocacao[],MATCH(tbAlugeis[[#This Row],[Veículo]],tbLocacao[Codigo locação],0),12),""))</f>
        <v/>
      </c>
      <c r="E516" s="80" t="str">
        <f>IF(tbAlugeis[[#This Row],[Veículo]]="","",IFERROR(INDEX(tbLocacao[],MATCH(tbAlugeis[[#This Row],[Veículo]],tbLocacao[Codigo locação],0),11),""))</f>
        <v/>
      </c>
      <c r="F516" s="163"/>
      <c r="G516" s="174"/>
      <c r="H516" s="79" t="str">
        <f>IF(tbAlugeis[[#This Row],[Veículo]]="","",IFERROR(INDEX(tbLocacao[],MATCH(tbAlugeis[[#This Row],[Veículo]],tbLocacao[Codigo locação],0),1),""))</f>
        <v/>
      </c>
    </row>
    <row r="517" spans="2:8" ht="30" customHeight="1" x14ac:dyDescent="0.25">
      <c r="B517" s="167"/>
      <c r="C517" s="79" t="str">
        <f>IF(tbAlugeis[[#This Row],[Veículo]]="","",IFERROR(INDEX(tbLocacao[],MATCH(tbAlugeis[[#This Row],[Veículo]],tbLocacao[Codigo locação],0),2),""))</f>
        <v/>
      </c>
      <c r="D517" s="79" t="str">
        <f>IF(tbAlugeis[[#This Row],[Veículo]]="","",IFERROR(INDEX(tbLocacao[],MATCH(tbAlugeis[[#This Row],[Veículo]],tbLocacao[Codigo locação],0),12),""))</f>
        <v/>
      </c>
      <c r="E517" s="80" t="str">
        <f>IF(tbAlugeis[[#This Row],[Veículo]]="","",IFERROR(INDEX(tbLocacao[],MATCH(tbAlugeis[[#This Row],[Veículo]],tbLocacao[Codigo locação],0),11),""))</f>
        <v/>
      </c>
      <c r="F517" s="163"/>
      <c r="G517" s="174"/>
      <c r="H517" s="79" t="str">
        <f>IF(tbAlugeis[[#This Row],[Veículo]]="","",IFERROR(INDEX(tbLocacao[],MATCH(tbAlugeis[[#This Row],[Veículo]],tbLocacao[Codigo locação],0),1),""))</f>
        <v/>
      </c>
    </row>
    <row r="518" spans="2:8" ht="30" customHeight="1" x14ac:dyDescent="0.25">
      <c r="B518" s="167"/>
      <c r="C518" s="79" t="str">
        <f>IF(tbAlugeis[[#This Row],[Veículo]]="","",IFERROR(INDEX(tbLocacao[],MATCH(tbAlugeis[[#This Row],[Veículo]],tbLocacao[Codigo locação],0),2),""))</f>
        <v/>
      </c>
      <c r="D518" s="79" t="str">
        <f>IF(tbAlugeis[[#This Row],[Veículo]]="","",IFERROR(INDEX(tbLocacao[],MATCH(tbAlugeis[[#This Row],[Veículo]],tbLocacao[Codigo locação],0),12),""))</f>
        <v/>
      </c>
      <c r="E518" s="80" t="str">
        <f>IF(tbAlugeis[[#This Row],[Veículo]]="","",IFERROR(INDEX(tbLocacao[],MATCH(tbAlugeis[[#This Row],[Veículo]],tbLocacao[Codigo locação],0),11),""))</f>
        <v/>
      </c>
      <c r="F518" s="163"/>
      <c r="G518" s="174"/>
      <c r="H518" s="79" t="str">
        <f>IF(tbAlugeis[[#This Row],[Veículo]]="","",IFERROR(INDEX(tbLocacao[],MATCH(tbAlugeis[[#This Row],[Veículo]],tbLocacao[Codigo locação],0),1),""))</f>
        <v/>
      </c>
    </row>
    <row r="519" spans="2:8" ht="30" customHeight="1" x14ac:dyDescent="0.25">
      <c r="B519" s="167"/>
      <c r="C519" s="79" t="str">
        <f>IF(tbAlugeis[[#This Row],[Veículo]]="","",IFERROR(INDEX(tbLocacao[],MATCH(tbAlugeis[[#This Row],[Veículo]],tbLocacao[Codigo locação],0),2),""))</f>
        <v/>
      </c>
      <c r="D519" s="79" t="str">
        <f>IF(tbAlugeis[[#This Row],[Veículo]]="","",IFERROR(INDEX(tbLocacao[],MATCH(tbAlugeis[[#This Row],[Veículo]],tbLocacao[Codigo locação],0),12),""))</f>
        <v/>
      </c>
      <c r="E519" s="80" t="str">
        <f>IF(tbAlugeis[[#This Row],[Veículo]]="","",IFERROR(INDEX(tbLocacao[],MATCH(tbAlugeis[[#This Row],[Veículo]],tbLocacao[Codigo locação],0),11),""))</f>
        <v/>
      </c>
      <c r="F519" s="163"/>
      <c r="G519" s="174"/>
      <c r="H519" s="79" t="str">
        <f>IF(tbAlugeis[[#This Row],[Veículo]]="","",IFERROR(INDEX(tbLocacao[],MATCH(tbAlugeis[[#This Row],[Veículo]],tbLocacao[Codigo locação],0),1),""))</f>
        <v/>
      </c>
    </row>
    <row r="520" spans="2:8" ht="30" customHeight="1" x14ac:dyDescent="0.25">
      <c r="B520" s="167"/>
      <c r="C520" s="79" t="str">
        <f>IF(tbAlugeis[[#This Row],[Veículo]]="","",IFERROR(INDEX(tbLocacao[],MATCH(tbAlugeis[[#This Row],[Veículo]],tbLocacao[Codigo locação],0),2),""))</f>
        <v/>
      </c>
      <c r="D520" s="79" t="str">
        <f>IF(tbAlugeis[[#This Row],[Veículo]]="","",IFERROR(INDEX(tbLocacao[],MATCH(tbAlugeis[[#This Row],[Veículo]],tbLocacao[Codigo locação],0),12),""))</f>
        <v/>
      </c>
      <c r="E520" s="80" t="str">
        <f>IF(tbAlugeis[[#This Row],[Veículo]]="","",IFERROR(INDEX(tbLocacao[],MATCH(tbAlugeis[[#This Row],[Veículo]],tbLocacao[Codigo locação],0),11),""))</f>
        <v/>
      </c>
      <c r="F520" s="163"/>
      <c r="G520" s="174"/>
      <c r="H520" s="79" t="str">
        <f>IF(tbAlugeis[[#This Row],[Veículo]]="","",IFERROR(INDEX(tbLocacao[],MATCH(tbAlugeis[[#This Row],[Veículo]],tbLocacao[Codigo locação],0),1),""))</f>
        <v/>
      </c>
    </row>
    <row r="521" spans="2:8" ht="30" customHeight="1" x14ac:dyDescent="0.25">
      <c r="B521" s="167"/>
      <c r="C521" s="79" t="str">
        <f>IF(tbAlugeis[[#This Row],[Veículo]]="","",IFERROR(INDEX(tbLocacao[],MATCH(tbAlugeis[[#This Row],[Veículo]],tbLocacao[Codigo locação],0),2),""))</f>
        <v/>
      </c>
      <c r="D521" s="79" t="str">
        <f>IF(tbAlugeis[[#This Row],[Veículo]]="","",IFERROR(INDEX(tbLocacao[],MATCH(tbAlugeis[[#This Row],[Veículo]],tbLocacao[Codigo locação],0),12),""))</f>
        <v/>
      </c>
      <c r="E521" s="80" t="str">
        <f>IF(tbAlugeis[[#This Row],[Veículo]]="","",IFERROR(INDEX(tbLocacao[],MATCH(tbAlugeis[[#This Row],[Veículo]],tbLocacao[Codigo locação],0),11),""))</f>
        <v/>
      </c>
      <c r="F521" s="163"/>
      <c r="G521" s="174"/>
      <c r="H521" s="79" t="str">
        <f>IF(tbAlugeis[[#This Row],[Veículo]]="","",IFERROR(INDEX(tbLocacao[],MATCH(tbAlugeis[[#This Row],[Veículo]],tbLocacao[Codigo locação],0),1),""))</f>
        <v/>
      </c>
    </row>
    <row r="522" spans="2:8" ht="30" customHeight="1" x14ac:dyDescent="0.25">
      <c r="B522" s="167"/>
      <c r="C522" s="79" t="str">
        <f>IF(tbAlugeis[[#This Row],[Veículo]]="","",IFERROR(INDEX(tbLocacao[],MATCH(tbAlugeis[[#This Row],[Veículo]],tbLocacao[Codigo locação],0),2),""))</f>
        <v/>
      </c>
      <c r="D522" s="79" t="str">
        <f>IF(tbAlugeis[[#This Row],[Veículo]]="","",IFERROR(INDEX(tbLocacao[],MATCH(tbAlugeis[[#This Row],[Veículo]],tbLocacao[Codigo locação],0),12),""))</f>
        <v/>
      </c>
      <c r="E522" s="80" t="str">
        <f>IF(tbAlugeis[[#This Row],[Veículo]]="","",IFERROR(INDEX(tbLocacao[],MATCH(tbAlugeis[[#This Row],[Veículo]],tbLocacao[Codigo locação],0),11),""))</f>
        <v/>
      </c>
      <c r="F522" s="163"/>
      <c r="G522" s="174"/>
      <c r="H522" s="79" t="str">
        <f>IF(tbAlugeis[[#This Row],[Veículo]]="","",IFERROR(INDEX(tbLocacao[],MATCH(tbAlugeis[[#This Row],[Veículo]],tbLocacao[Codigo locação],0),1),""))</f>
        <v/>
      </c>
    </row>
    <row r="523" spans="2:8" ht="30" customHeight="1" x14ac:dyDescent="0.25">
      <c r="B523" s="167"/>
      <c r="C523" s="79" t="str">
        <f>IF(tbAlugeis[[#This Row],[Veículo]]="","",IFERROR(INDEX(tbLocacao[],MATCH(tbAlugeis[[#This Row],[Veículo]],tbLocacao[Codigo locação],0),2),""))</f>
        <v/>
      </c>
      <c r="D523" s="79" t="str">
        <f>IF(tbAlugeis[[#This Row],[Veículo]]="","",IFERROR(INDEX(tbLocacao[],MATCH(tbAlugeis[[#This Row],[Veículo]],tbLocacao[Codigo locação],0),12),""))</f>
        <v/>
      </c>
      <c r="E523" s="80" t="str">
        <f>IF(tbAlugeis[[#This Row],[Veículo]]="","",IFERROR(INDEX(tbLocacao[],MATCH(tbAlugeis[[#This Row],[Veículo]],tbLocacao[Codigo locação],0),11),""))</f>
        <v/>
      </c>
      <c r="F523" s="163"/>
      <c r="G523" s="174"/>
      <c r="H523" s="79" t="str">
        <f>IF(tbAlugeis[[#This Row],[Veículo]]="","",IFERROR(INDEX(tbLocacao[],MATCH(tbAlugeis[[#This Row],[Veículo]],tbLocacao[Codigo locação],0),1),""))</f>
        <v/>
      </c>
    </row>
    <row r="524" spans="2:8" ht="30" customHeight="1" x14ac:dyDescent="0.25">
      <c r="B524" s="167"/>
      <c r="C524" s="79" t="str">
        <f>IF(tbAlugeis[[#This Row],[Veículo]]="","",IFERROR(INDEX(tbLocacao[],MATCH(tbAlugeis[[#This Row],[Veículo]],tbLocacao[Codigo locação],0),2),""))</f>
        <v/>
      </c>
      <c r="D524" s="79" t="str">
        <f>IF(tbAlugeis[[#This Row],[Veículo]]="","",IFERROR(INDEX(tbLocacao[],MATCH(tbAlugeis[[#This Row],[Veículo]],tbLocacao[Codigo locação],0),12),""))</f>
        <v/>
      </c>
      <c r="E524" s="80" t="str">
        <f>IF(tbAlugeis[[#This Row],[Veículo]]="","",IFERROR(INDEX(tbLocacao[],MATCH(tbAlugeis[[#This Row],[Veículo]],tbLocacao[Codigo locação],0),11),""))</f>
        <v/>
      </c>
      <c r="F524" s="163"/>
      <c r="G524" s="174"/>
      <c r="H524" s="79" t="str">
        <f>IF(tbAlugeis[[#This Row],[Veículo]]="","",IFERROR(INDEX(tbLocacao[],MATCH(tbAlugeis[[#This Row],[Veículo]],tbLocacao[Codigo locação],0),1),""))</f>
        <v/>
      </c>
    </row>
    <row r="525" spans="2:8" ht="30" customHeight="1" x14ac:dyDescent="0.25">
      <c r="B525" s="167"/>
      <c r="C525" s="79" t="str">
        <f>IF(tbAlugeis[[#This Row],[Veículo]]="","",IFERROR(INDEX(tbLocacao[],MATCH(tbAlugeis[[#This Row],[Veículo]],tbLocacao[Codigo locação],0),2),""))</f>
        <v/>
      </c>
      <c r="D525" s="79" t="str">
        <f>IF(tbAlugeis[[#This Row],[Veículo]]="","",IFERROR(INDEX(tbLocacao[],MATCH(tbAlugeis[[#This Row],[Veículo]],tbLocacao[Codigo locação],0),12),""))</f>
        <v/>
      </c>
      <c r="E525" s="80" t="str">
        <f>IF(tbAlugeis[[#This Row],[Veículo]]="","",IFERROR(INDEX(tbLocacao[],MATCH(tbAlugeis[[#This Row],[Veículo]],tbLocacao[Codigo locação],0),11),""))</f>
        <v/>
      </c>
      <c r="F525" s="163"/>
      <c r="G525" s="174"/>
      <c r="H525" s="79" t="str">
        <f>IF(tbAlugeis[[#This Row],[Veículo]]="","",IFERROR(INDEX(tbLocacao[],MATCH(tbAlugeis[[#This Row],[Veículo]],tbLocacao[Codigo locação],0),1),""))</f>
        <v/>
      </c>
    </row>
    <row r="526" spans="2:8" ht="30" customHeight="1" x14ac:dyDescent="0.25">
      <c r="B526" s="167"/>
      <c r="C526" s="79" t="str">
        <f>IF(tbAlugeis[[#This Row],[Veículo]]="","",IFERROR(INDEX(tbLocacao[],MATCH(tbAlugeis[[#This Row],[Veículo]],tbLocacao[Codigo locação],0),2),""))</f>
        <v/>
      </c>
      <c r="D526" s="79" t="str">
        <f>IF(tbAlugeis[[#This Row],[Veículo]]="","",IFERROR(INDEX(tbLocacao[],MATCH(tbAlugeis[[#This Row],[Veículo]],tbLocacao[Codigo locação],0),12),""))</f>
        <v/>
      </c>
      <c r="E526" s="80" t="str">
        <f>IF(tbAlugeis[[#This Row],[Veículo]]="","",IFERROR(INDEX(tbLocacao[],MATCH(tbAlugeis[[#This Row],[Veículo]],tbLocacao[Codigo locação],0),11),""))</f>
        <v/>
      </c>
      <c r="F526" s="163"/>
      <c r="G526" s="174"/>
      <c r="H526" s="79" t="str">
        <f>IF(tbAlugeis[[#This Row],[Veículo]]="","",IFERROR(INDEX(tbLocacao[],MATCH(tbAlugeis[[#This Row],[Veículo]],tbLocacao[Codigo locação],0),1),""))</f>
        <v/>
      </c>
    </row>
    <row r="527" spans="2:8" ht="30" customHeight="1" x14ac:dyDescent="0.25">
      <c r="B527" s="167"/>
      <c r="C527" s="79" t="str">
        <f>IF(tbAlugeis[[#This Row],[Veículo]]="","",IFERROR(INDEX(tbLocacao[],MATCH(tbAlugeis[[#This Row],[Veículo]],tbLocacao[Codigo locação],0),2),""))</f>
        <v/>
      </c>
      <c r="D527" s="79" t="str">
        <f>IF(tbAlugeis[[#This Row],[Veículo]]="","",IFERROR(INDEX(tbLocacao[],MATCH(tbAlugeis[[#This Row],[Veículo]],tbLocacao[Codigo locação],0),12),""))</f>
        <v/>
      </c>
      <c r="E527" s="80" t="str">
        <f>IF(tbAlugeis[[#This Row],[Veículo]]="","",IFERROR(INDEX(tbLocacao[],MATCH(tbAlugeis[[#This Row],[Veículo]],tbLocacao[Codigo locação],0),11),""))</f>
        <v/>
      </c>
      <c r="F527" s="163"/>
      <c r="G527" s="174"/>
      <c r="H527" s="79" t="str">
        <f>IF(tbAlugeis[[#This Row],[Veículo]]="","",IFERROR(INDEX(tbLocacao[],MATCH(tbAlugeis[[#This Row],[Veículo]],tbLocacao[Codigo locação],0),1),""))</f>
        <v/>
      </c>
    </row>
    <row r="528" spans="2:8" ht="30" customHeight="1" x14ac:dyDescent="0.25">
      <c r="B528" s="167"/>
      <c r="C528" s="79" t="str">
        <f>IF(tbAlugeis[[#This Row],[Veículo]]="","",IFERROR(INDEX(tbLocacao[],MATCH(tbAlugeis[[#This Row],[Veículo]],tbLocacao[Codigo locação],0),2),""))</f>
        <v/>
      </c>
      <c r="D528" s="79" t="str">
        <f>IF(tbAlugeis[[#This Row],[Veículo]]="","",IFERROR(INDEX(tbLocacao[],MATCH(tbAlugeis[[#This Row],[Veículo]],tbLocacao[Codigo locação],0),12),""))</f>
        <v/>
      </c>
      <c r="E528" s="80" t="str">
        <f>IF(tbAlugeis[[#This Row],[Veículo]]="","",IFERROR(INDEX(tbLocacao[],MATCH(tbAlugeis[[#This Row],[Veículo]],tbLocacao[Codigo locação],0),11),""))</f>
        <v/>
      </c>
      <c r="F528" s="163"/>
      <c r="G528" s="174"/>
      <c r="H528" s="79" t="str">
        <f>IF(tbAlugeis[[#This Row],[Veículo]]="","",IFERROR(INDEX(tbLocacao[],MATCH(tbAlugeis[[#This Row],[Veículo]],tbLocacao[Codigo locação],0),1),""))</f>
        <v/>
      </c>
    </row>
    <row r="529" spans="2:8" ht="30" customHeight="1" x14ac:dyDescent="0.25">
      <c r="B529" s="167"/>
      <c r="C529" s="79" t="str">
        <f>IF(tbAlugeis[[#This Row],[Veículo]]="","",IFERROR(INDEX(tbLocacao[],MATCH(tbAlugeis[[#This Row],[Veículo]],tbLocacao[Codigo locação],0),2),""))</f>
        <v/>
      </c>
      <c r="D529" s="79" t="str">
        <f>IF(tbAlugeis[[#This Row],[Veículo]]="","",IFERROR(INDEX(tbLocacao[],MATCH(tbAlugeis[[#This Row],[Veículo]],tbLocacao[Codigo locação],0),12),""))</f>
        <v/>
      </c>
      <c r="E529" s="80" t="str">
        <f>IF(tbAlugeis[[#This Row],[Veículo]]="","",IFERROR(INDEX(tbLocacao[],MATCH(tbAlugeis[[#This Row],[Veículo]],tbLocacao[Codigo locação],0),11),""))</f>
        <v/>
      </c>
      <c r="F529" s="163"/>
      <c r="G529" s="174"/>
      <c r="H529" s="79" t="str">
        <f>IF(tbAlugeis[[#This Row],[Veículo]]="","",IFERROR(INDEX(tbLocacao[],MATCH(tbAlugeis[[#This Row],[Veículo]],tbLocacao[Codigo locação],0),1),""))</f>
        <v/>
      </c>
    </row>
    <row r="530" spans="2:8" ht="30" customHeight="1" x14ac:dyDescent="0.25">
      <c r="B530" s="167"/>
      <c r="C530" s="79" t="str">
        <f>IF(tbAlugeis[[#This Row],[Veículo]]="","",IFERROR(INDEX(tbLocacao[],MATCH(tbAlugeis[[#This Row],[Veículo]],tbLocacao[Codigo locação],0),2),""))</f>
        <v/>
      </c>
      <c r="D530" s="79" t="str">
        <f>IF(tbAlugeis[[#This Row],[Veículo]]="","",IFERROR(INDEX(tbLocacao[],MATCH(tbAlugeis[[#This Row],[Veículo]],tbLocacao[Codigo locação],0),12),""))</f>
        <v/>
      </c>
      <c r="E530" s="80" t="str">
        <f>IF(tbAlugeis[[#This Row],[Veículo]]="","",IFERROR(INDEX(tbLocacao[],MATCH(tbAlugeis[[#This Row],[Veículo]],tbLocacao[Codigo locação],0),11),""))</f>
        <v/>
      </c>
      <c r="F530" s="163"/>
      <c r="G530" s="174"/>
      <c r="H530" s="79" t="str">
        <f>IF(tbAlugeis[[#This Row],[Veículo]]="","",IFERROR(INDEX(tbLocacao[],MATCH(tbAlugeis[[#This Row],[Veículo]],tbLocacao[Codigo locação],0),1),""))</f>
        <v/>
      </c>
    </row>
    <row r="531" spans="2:8" ht="30" customHeight="1" x14ac:dyDescent="0.25">
      <c r="B531" s="167"/>
      <c r="C531" s="79" t="str">
        <f>IF(tbAlugeis[[#This Row],[Veículo]]="","",IFERROR(INDEX(tbLocacao[],MATCH(tbAlugeis[[#This Row],[Veículo]],tbLocacao[Codigo locação],0),2),""))</f>
        <v/>
      </c>
      <c r="D531" s="79" t="str">
        <f>IF(tbAlugeis[[#This Row],[Veículo]]="","",IFERROR(INDEX(tbLocacao[],MATCH(tbAlugeis[[#This Row],[Veículo]],tbLocacao[Codigo locação],0),12),""))</f>
        <v/>
      </c>
      <c r="E531" s="80" t="str">
        <f>IF(tbAlugeis[[#This Row],[Veículo]]="","",IFERROR(INDEX(tbLocacao[],MATCH(tbAlugeis[[#This Row],[Veículo]],tbLocacao[Codigo locação],0),11),""))</f>
        <v/>
      </c>
      <c r="F531" s="163"/>
      <c r="G531" s="174"/>
      <c r="H531" s="79" t="str">
        <f>IF(tbAlugeis[[#This Row],[Veículo]]="","",IFERROR(INDEX(tbLocacao[],MATCH(tbAlugeis[[#This Row],[Veículo]],tbLocacao[Codigo locação],0),1),""))</f>
        <v/>
      </c>
    </row>
    <row r="532" spans="2:8" ht="30" customHeight="1" x14ac:dyDescent="0.25">
      <c r="B532" s="167"/>
      <c r="C532" s="79" t="str">
        <f>IF(tbAlugeis[[#This Row],[Veículo]]="","",IFERROR(INDEX(tbLocacao[],MATCH(tbAlugeis[[#This Row],[Veículo]],tbLocacao[Codigo locação],0),2),""))</f>
        <v/>
      </c>
      <c r="D532" s="79" t="str">
        <f>IF(tbAlugeis[[#This Row],[Veículo]]="","",IFERROR(INDEX(tbLocacao[],MATCH(tbAlugeis[[#This Row],[Veículo]],tbLocacao[Codigo locação],0),12),""))</f>
        <v/>
      </c>
      <c r="E532" s="80" t="str">
        <f>IF(tbAlugeis[[#This Row],[Veículo]]="","",IFERROR(INDEX(tbLocacao[],MATCH(tbAlugeis[[#This Row],[Veículo]],tbLocacao[Codigo locação],0),11),""))</f>
        <v/>
      </c>
      <c r="F532" s="163"/>
      <c r="G532" s="174"/>
      <c r="H532" s="79" t="str">
        <f>IF(tbAlugeis[[#This Row],[Veículo]]="","",IFERROR(INDEX(tbLocacao[],MATCH(tbAlugeis[[#This Row],[Veículo]],tbLocacao[Codigo locação],0),1),""))</f>
        <v/>
      </c>
    </row>
    <row r="533" spans="2:8" ht="30" customHeight="1" x14ac:dyDescent="0.25">
      <c r="B533" s="167"/>
      <c r="C533" s="79" t="str">
        <f>IF(tbAlugeis[[#This Row],[Veículo]]="","",IFERROR(INDEX(tbLocacao[],MATCH(tbAlugeis[[#This Row],[Veículo]],tbLocacao[Codigo locação],0),2),""))</f>
        <v/>
      </c>
      <c r="D533" s="79" t="str">
        <f>IF(tbAlugeis[[#This Row],[Veículo]]="","",IFERROR(INDEX(tbLocacao[],MATCH(tbAlugeis[[#This Row],[Veículo]],tbLocacao[Codigo locação],0),12),""))</f>
        <v/>
      </c>
      <c r="E533" s="80" t="str">
        <f>IF(tbAlugeis[[#This Row],[Veículo]]="","",IFERROR(INDEX(tbLocacao[],MATCH(tbAlugeis[[#This Row],[Veículo]],tbLocacao[Codigo locação],0),11),""))</f>
        <v/>
      </c>
      <c r="F533" s="163"/>
      <c r="G533" s="174"/>
      <c r="H533" s="79" t="str">
        <f>IF(tbAlugeis[[#This Row],[Veículo]]="","",IFERROR(INDEX(tbLocacao[],MATCH(tbAlugeis[[#This Row],[Veículo]],tbLocacao[Codigo locação],0),1),""))</f>
        <v/>
      </c>
    </row>
    <row r="534" spans="2:8" ht="30" customHeight="1" x14ac:dyDescent="0.25">
      <c r="B534" s="167"/>
      <c r="C534" s="79" t="str">
        <f>IF(tbAlugeis[[#This Row],[Veículo]]="","",IFERROR(INDEX(tbLocacao[],MATCH(tbAlugeis[[#This Row],[Veículo]],tbLocacao[Codigo locação],0),2),""))</f>
        <v/>
      </c>
      <c r="D534" s="79" t="str">
        <f>IF(tbAlugeis[[#This Row],[Veículo]]="","",IFERROR(INDEX(tbLocacao[],MATCH(tbAlugeis[[#This Row],[Veículo]],tbLocacao[Codigo locação],0),12),""))</f>
        <v/>
      </c>
      <c r="E534" s="80" t="str">
        <f>IF(tbAlugeis[[#This Row],[Veículo]]="","",IFERROR(INDEX(tbLocacao[],MATCH(tbAlugeis[[#This Row],[Veículo]],tbLocacao[Codigo locação],0),11),""))</f>
        <v/>
      </c>
      <c r="F534" s="163"/>
      <c r="G534" s="174"/>
      <c r="H534" s="79" t="str">
        <f>IF(tbAlugeis[[#This Row],[Veículo]]="","",IFERROR(INDEX(tbLocacao[],MATCH(tbAlugeis[[#This Row],[Veículo]],tbLocacao[Codigo locação],0),1),""))</f>
        <v/>
      </c>
    </row>
    <row r="535" spans="2:8" ht="30" customHeight="1" x14ac:dyDescent="0.25">
      <c r="B535" s="167"/>
      <c r="C535" s="79" t="str">
        <f>IF(tbAlugeis[[#This Row],[Veículo]]="","",IFERROR(INDEX(tbLocacao[],MATCH(tbAlugeis[[#This Row],[Veículo]],tbLocacao[Codigo locação],0),2),""))</f>
        <v/>
      </c>
      <c r="D535" s="79" t="str">
        <f>IF(tbAlugeis[[#This Row],[Veículo]]="","",IFERROR(INDEX(tbLocacao[],MATCH(tbAlugeis[[#This Row],[Veículo]],tbLocacao[Codigo locação],0),12),""))</f>
        <v/>
      </c>
      <c r="E535" s="80" t="str">
        <f>IF(tbAlugeis[[#This Row],[Veículo]]="","",IFERROR(INDEX(tbLocacao[],MATCH(tbAlugeis[[#This Row],[Veículo]],tbLocacao[Codigo locação],0),11),""))</f>
        <v/>
      </c>
      <c r="F535" s="163"/>
      <c r="G535" s="174"/>
      <c r="H535" s="79" t="str">
        <f>IF(tbAlugeis[[#This Row],[Veículo]]="","",IFERROR(INDEX(tbLocacao[],MATCH(tbAlugeis[[#This Row],[Veículo]],tbLocacao[Codigo locação],0),1),""))</f>
        <v/>
      </c>
    </row>
    <row r="536" spans="2:8" ht="30" customHeight="1" x14ac:dyDescent="0.25">
      <c r="B536" s="167"/>
      <c r="C536" s="79" t="str">
        <f>IF(tbAlugeis[[#This Row],[Veículo]]="","",IFERROR(INDEX(tbLocacao[],MATCH(tbAlugeis[[#This Row],[Veículo]],tbLocacao[Codigo locação],0),2),""))</f>
        <v/>
      </c>
      <c r="D536" s="79" t="str">
        <f>IF(tbAlugeis[[#This Row],[Veículo]]="","",IFERROR(INDEX(tbLocacao[],MATCH(tbAlugeis[[#This Row],[Veículo]],tbLocacao[Codigo locação],0),12),""))</f>
        <v/>
      </c>
      <c r="E536" s="80" t="str">
        <f>IF(tbAlugeis[[#This Row],[Veículo]]="","",IFERROR(INDEX(tbLocacao[],MATCH(tbAlugeis[[#This Row],[Veículo]],tbLocacao[Codigo locação],0),11),""))</f>
        <v/>
      </c>
      <c r="F536" s="163"/>
      <c r="G536" s="174"/>
      <c r="H536" s="79" t="str">
        <f>IF(tbAlugeis[[#This Row],[Veículo]]="","",IFERROR(INDEX(tbLocacao[],MATCH(tbAlugeis[[#This Row],[Veículo]],tbLocacao[Codigo locação],0),1),""))</f>
        <v/>
      </c>
    </row>
    <row r="537" spans="2:8" ht="30" customHeight="1" x14ac:dyDescent="0.25">
      <c r="B537" s="167"/>
      <c r="C537" s="79" t="str">
        <f>IF(tbAlugeis[[#This Row],[Veículo]]="","",IFERROR(INDEX(tbLocacao[],MATCH(tbAlugeis[[#This Row],[Veículo]],tbLocacao[Codigo locação],0),2),""))</f>
        <v/>
      </c>
      <c r="D537" s="79" t="str">
        <f>IF(tbAlugeis[[#This Row],[Veículo]]="","",IFERROR(INDEX(tbLocacao[],MATCH(tbAlugeis[[#This Row],[Veículo]],tbLocacao[Codigo locação],0),12),""))</f>
        <v/>
      </c>
      <c r="E537" s="80" t="str">
        <f>IF(tbAlugeis[[#This Row],[Veículo]]="","",IFERROR(INDEX(tbLocacao[],MATCH(tbAlugeis[[#This Row],[Veículo]],tbLocacao[Codigo locação],0),11),""))</f>
        <v/>
      </c>
      <c r="F537" s="163"/>
      <c r="G537" s="174"/>
      <c r="H537" s="79" t="str">
        <f>IF(tbAlugeis[[#This Row],[Veículo]]="","",IFERROR(INDEX(tbLocacao[],MATCH(tbAlugeis[[#This Row],[Veículo]],tbLocacao[Codigo locação],0),1),""))</f>
        <v/>
      </c>
    </row>
    <row r="538" spans="2:8" ht="30" customHeight="1" x14ac:dyDescent="0.25">
      <c r="B538" s="167"/>
      <c r="C538" s="79" t="str">
        <f>IF(tbAlugeis[[#This Row],[Veículo]]="","",IFERROR(INDEX(tbLocacao[],MATCH(tbAlugeis[[#This Row],[Veículo]],tbLocacao[Codigo locação],0),2),""))</f>
        <v/>
      </c>
      <c r="D538" s="79" t="str">
        <f>IF(tbAlugeis[[#This Row],[Veículo]]="","",IFERROR(INDEX(tbLocacao[],MATCH(tbAlugeis[[#This Row],[Veículo]],tbLocacao[Codigo locação],0),12),""))</f>
        <v/>
      </c>
      <c r="E538" s="80" t="str">
        <f>IF(tbAlugeis[[#This Row],[Veículo]]="","",IFERROR(INDEX(tbLocacao[],MATCH(tbAlugeis[[#This Row],[Veículo]],tbLocacao[Codigo locação],0),11),""))</f>
        <v/>
      </c>
      <c r="F538" s="163"/>
      <c r="G538" s="174"/>
      <c r="H538" s="79" t="str">
        <f>IF(tbAlugeis[[#This Row],[Veículo]]="","",IFERROR(INDEX(tbLocacao[],MATCH(tbAlugeis[[#This Row],[Veículo]],tbLocacao[Codigo locação],0),1),""))</f>
        <v/>
      </c>
    </row>
    <row r="539" spans="2:8" ht="30" customHeight="1" x14ac:dyDescent="0.25">
      <c r="B539" s="167"/>
      <c r="C539" s="79" t="str">
        <f>IF(tbAlugeis[[#This Row],[Veículo]]="","",IFERROR(INDEX(tbLocacao[],MATCH(tbAlugeis[[#This Row],[Veículo]],tbLocacao[Codigo locação],0),2),""))</f>
        <v/>
      </c>
      <c r="D539" s="79" t="str">
        <f>IF(tbAlugeis[[#This Row],[Veículo]]="","",IFERROR(INDEX(tbLocacao[],MATCH(tbAlugeis[[#This Row],[Veículo]],tbLocacao[Codigo locação],0),12),""))</f>
        <v/>
      </c>
      <c r="E539" s="80" t="str">
        <f>IF(tbAlugeis[[#This Row],[Veículo]]="","",IFERROR(INDEX(tbLocacao[],MATCH(tbAlugeis[[#This Row],[Veículo]],tbLocacao[Codigo locação],0),11),""))</f>
        <v/>
      </c>
      <c r="F539" s="163"/>
      <c r="G539" s="174"/>
      <c r="H539" s="79" t="str">
        <f>IF(tbAlugeis[[#This Row],[Veículo]]="","",IFERROR(INDEX(tbLocacao[],MATCH(tbAlugeis[[#This Row],[Veículo]],tbLocacao[Codigo locação],0),1),""))</f>
        <v/>
      </c>
    </row>
    <row r="540" spans="2:8" ht="30" customHeight="1" x14ac:dyDescent="0.25">
      <c r="B540" s="167"/>
      <c r="C540" s="79" t="str">
        <f>IF(tbAlugeis[[#This Row],[Veículo]]="","",IFERROR(INDEX(tbLocacao[],MATCH(tbAlugeis[[#This Row],[Veículo]],tbLocacao[Codigo locação],0),2),""))</f>
        <v/>
      </c>
      <c r="D540" s="79" t="str">
        <f>IF(tbAlugeis[[#This Row],[Veículo]]="","",IFERROR(INDEX(tbLocacao[],MATCH(tbAlugeis[[#This Row],[Veículo]],tbLocacao[Codigo locação],0),12),""))</f>
        <v/>
      </c>
      <c r="E540" s="80" t="str">
        <f>IF(tbAlugeis[[#This Row],[Veículo]]="","",IFERROR(INDEX(tbLocacao[],MATCH(tbAlugeis[[#This Row],[Veículo]],tbLocacao[Codigo locação],0),11),""))</f>
        <v/>
      </c>
      <c r="F540" s="163"/>
      <c r="G540" s="174"/>
      <c r="H540" s="79" t="str">
        <f>IF(tbAlugeis[[#This Row],[Veículo]]="","",IFERROR(INDEX(tbLocacao[],MATCH(tbAlugeis[[#This Row],[Veículo]],tbLocacao[Codigo locação],0),1),""))</f>
        <v/>
      </c>
    </row>
    <row r="541" spans="2:8" ht="30" customHeight="1" x14ac:dyDescent="0.25">
      <c r="B541" s="167"/>
      <c r="C541" s="79" t="str">
        <f>IF(tbAlugeis[[#This Row],[Veículo]]="","",IFERROR(INDEX(tbLocacao[],MATCH(tbAlugeis[[#This Row],[Veículo]],tbLocacao[Codigo locação],0),2),""))</f>
        <v/>
      </c>
      <c r="D541" s="79" t="str">
        <f>IF(tbAlugeis[[#This Row],[Veículo]]="","",IFERROR(INDEX(tbLocacao[],MATCH(tbAlugeis[[#This Row],[Veículo]],tbLocacao[Codigo locação],0),12),""))</f>
        <v/>
      </c>
      <c r="E541" s="80" t="str">
        <f>IF(tbAlugeis[[#This Row],[Veículo]]="","",IFERROR(INDEX(tbLocacao[],MATCH(tbAlugeis[[#This Row],[Veículo]],tbLocacao[Codigo locação],0),11),""))</f>
        <v/>
      </c>
      <c r="F541" s="163"/>
      <c r="G541" s="174"/>
      <c r="H541" s="79" t="str">
        <f>IF(tbAlugeis[[#This Row],[Veículo]]="","",IFERROR(INDEX(tbLocacao[],MATCH(tbAlugeis[[#This Row],[Veículo]],tbLocacao[Codigo locação],0),1),""))</f>
        <v/>
      </c>
    </row>
    <row r="542" spans="2:8" ht="30" customHeight="1" x14ac:dyDescent="0.25">
      <c r="B542" s="167"/>
      <c r="C542" s="79" t="str">
        <f>IF(tbAlugeis[[#This Row],[Veículo]]="","",IFERROR(INDEX(tbLocacao[],MATCH(tbAlugeis[[#This Row],[Veículo]],tbLocacao[Codigo locação],0),2),""))</f>
        <v/>
      </c>
      <c r="D542" s="79" t="str">
        <f>IF(tbAlugeis[[#This Row],[Veículo]]="","",IFERROR(INDEX(tbLocacao[],MATCH(tbAlugeis[[#This Row],[Veículo]],tbLocacao[Codigo locação],0),12),""))</f>
        <v/>
      </c>
      <c r="E542" s="80" t="str">
        <f>IF(tbAlugeis[[#This Row],[Veículo]]="","",IFERROR(INDEX(tbLocacao[],MATCH(tbAlugeis[[#This Row],[Veículo]],tbLocacao[Codigo locação],0),11),""))</f>
        <v/>
      </c>
      <c r="F542" s="163"/>
      <c r="G542" s="174"/>
      <c r="H542" s="79" t="str">
        <f>IF(tbAlugeis[[#This Row],[Veículo]]="","",IFERROR(INDEX(tbLocacao[],MATCH(tbAlugeis[[#This Row],[Veículo]],tbLocacao[Codigo locação],0),1),""))</f>
        <v/>
      </c>
    </row>
    <row r="543" spans="2:8" ht="30" customHeight="1" x14ac:dyDescent="0.25">
      <c r="B543" s="167"/>
      <c r="C543" s="79" t="str">
        <f>IF(tbAlugeis[[#This Row],[Veículo]]="","",IFERROR(INDEX(tbLocacao[],MATCH(tbAlugeis[[#This Row],[Veículo]],tbLocacao[Codigo locação],0),2),""))</f>
        <v/>
      </c>
      <c r="D543" s="79" t="str">
        <f>IF(tbAlugeis[[#This Row],[Veículo]]="","",IFERROR(INDEX(tbLocacao[],MATCH(tbAlugeis[[#This Row],[Veículo]],tbLocacao[Codigo locação],0),12),""))</f>
        <v/>
      </c>
      <c r="E543" s="80" t="str">
        <f>IF(tbAlugeis[[#This Row],[Veículo]]="","",IFERROR(INDEX(tbLocacao[],MATCH(tbAlugeis[[#This Row],[Veículo]],tbLocacao[Codigo locação],0),11),""))</f>
        <v/>
      </c>
      <c r="F543" s="163"/>
      <c r="G543" s="174"/>
      <c r="H543" s="79" t="str">
        <f>IF(tbAlugeis[[#This Row],[Veículo]]="","",IFERROR(INDEX(tbLocacao[],MATCH(tbAlugeis[[#This Row],[Veículo]],tbLocacao[Codigo locação],0),1),""))</f>
        <v/>
      </c>
    </row>
    <row r="544" spans="2:8" ht="30" customHeight="1" x14ac:dyDescent="0.25">
      <c r="B544" s="167"/>
      <c r="C544" s="79" t="str">
        <f>IF(tbAlugeis[[#This Row],[Veículo]]="","",IFERROR(INDEX(tbLocacao[],MATCH(tbAlugeis[[#This Row],[Veículo]],tbLocacao[Codigo locação],0),2),""))</f>
        <v/>
      </c>
      <c r="D544" s="79" t="str">
        <f>IF(tbAlugeis[[#This Row],[Veículo]]="","",IFERROR(INDEX(tbLocacao[],MATCH(tbAlugeis[[#This Row],[Veículo]],tbLocacao[Codigo locação],0),12),""))</f>
        <v/>
      </c>
      <c r="E544" s="80" t="str">
        <f>IF(tbAlugeis[[#This Row],[Veículo]]="","",IFERROR(INDEX(tbLocacao[],MATCH(tbAlugeis[[#This Row],[Veículo]],tbLocacao[Codigo locação],0),11),""))</f>
        <v/>
      </c>
      <c r="F544" s="163"/>
      <c r="G544" s="174"/>
      <c r="H544" s="79" t="str">
        <f>IF(tbAlugeis[[#This Row],[Veículo]]="","",IFERROR(INDEX(tbLocacao[],MATCH(tbAlugeis[[#This Row],[Veículo]],tbLocacao[Codigo locação],0),1),""))</f>
        <v/>
      </c>
    </row>
    <row r="545" spans="2:8" ht="30" customHeight="1" x14ac:dyDescent="0.25">
      <c r="B545" s="167"/>
      <c r="C545" s="79" t="str">
        <f>IF(tbAlugeis[[#This Row],[Veículo]]="","",IFERROR(INDEX(tbLocacao[],MATCH(tbAlugeis[[#This Row],[Veículo]],tbLocacao[Codigo locação],0),2),""))</f>
        <v/>
      </c>
      <c r="D545" s="79" t="str">
        <f>IF(tbAlugeis[[#This Row],[Veículo]]="","",IFERROR(INDEX(tbLocacao[],MATCH(tbAlugeis[[#This Row],[Veículo]],tbLocacao[Codigo locação],0),12),""))</f>
        <v/>
      </c>
      <c r="E545" s="80" t="str">
        <f>IF(tbAlugeis[[#This Row],[Veículo]]="","",IFERROR(INDEX(tbLocacao[],MATCH(tbAlugeis[[#This Row],[Veículo]],tbLocacao[Codigo locação],0),11),""))</f>
        <v/>
      </c>
      <c r="F545" s="163"/>
      <c r="G545" s="174"/>
      <c r="H545" s="79" t="str">
        <f>IF(tbAlugeis[[#This Row],[Veículo]]="","",IFERROR(INDEX(tbLocacao[],MATCH(tbAlugeis[[#This Row],[Veículo]],tbLocacao[Codigo locação],0),1),""))</f>
        <v/>
      </c>
    </row>
    <row r="546" spans="2:8" ht="30" customHeight="1" x14ac:dyDescent="0.25">
      <c r="B546" s="167"/>
      <c r="C546" s="79" t="str">
        <f>IF(tbAlugeis[[#This Row],[Veículo]]="","",IFERROR(INDEX(tbLocacao[],MATCH(tbAlugeis[[#This Row],[Veículo]],tbLocacao[Codigo locação],0),2),""))</f>
        <v/>
      </c>
      <c r="D546" s="79" t="str">
        <f>IF(tbAlugeis[[#This Row],[Veículo]]="","",IFERROR(INDEX(tbLocacao[],MATCH(tbAlugeis[[#This Row],[Veículo]],tbLocacao[Codigo locação],0),12),""))</f>
        <v/>
      </c>
      <c r="E546" s="80" t="str">
        <f>IF(tbAlugeis[[#This Row],[Veículo]]="","",IFERROR(INDEX(tbLocacao[],MATCH(tbAlugeis[[#This Row],[Veículo]],tbLocacao[Codigo locação],0),11),""))</f>
        <v/>
      </c>
      <c r="F546" s="163"/>
      <c r="G546" s="174"/>
      <c r="H546" s="79" t="str">
        <f>IF(tbAlugeis[[#This Row],[Veículo]]="","",IFERROR(INDEX(tbLocacao[],MATCH(tbAlugeis[[#This Row],[Veículo]],tbLocacao[Codigo locação],0),1),""))</f>
        <v/>
      </c>
    </row>
    <row r="547" spans="2:8" ht="30" customHeight="1" x14ac:dyDescent="0.25">
      <c r="B547" s="167"/>
      <c r="C547" s="79" t="str">
        <f>IF(tbAlugeis[[#This Row],[Veículo]]="","",IFERROR(INDEX(tbLocacao[],MATCH(tbAlugeis[[#This Row],[Veículo]],tbLocacao[Codigo locação],0),2),""))</f>
        <v/>
      </c>
      <c r="D547" s="79" t="str">
        <f>IF(tbAlugeis[[#This Row],[Veículo]]="","",IFERROR(INDEX(tbLocacao[],MATCH(tbAlugeis[[#This Row],[Veículo]],tbLocacao[Codigo locação],0),12),""))</f>
        <v/>
      </c>
      <c r="E547" s="80" t="str">
        <f>IF(tbAlugeis[[#This Row],[Veículo]]="","",IFERROR(INDEX(tbLocacao[],MATCH(tbAlugeis[[#This Row],[Veículo]],tbLocacao[Codigo locação],0),11),""))</f>
        <v/>
      </c>
      <c r="F547" s="163"/>
      <c r="G547" s="174"/>
      <c r="H547" s="79" t="str">
        <f>IF(tbAlugeis[[#This Row],[Veículo]]="","",IFERROR(INDEX(tbLocacao[],MATCH(tbAlugeis[[#This Row],[Veículo]],tbLocacao[Codigo locação],0),1),""))</f>
        <v/>
      </c>
    </row>
    <row r="548" spans="2:8" ht="30" customHeight="1" x14ac:dyDescent="0.25">
      <c r="B548" s="167"/>
      <c r="C548" s="79" t="str">
        <f>IF(tbAlugeis[[#This Row],[Veículo]]="","",IFERROR(INDEX(tbLocacao[],MATCH(tbAlugeis[[#This Row],[Veículo]],tbLocacao[Codigo locação],0),2),""))</f>
        <v/>
      </c>
      <c r="D548" s="79" t="str">
        <f>IF(tbAlugeis[[#This Row],[Veículo]]="","",IFERROR(INDEX(tbLocacao[],MATCH(tbAlugeis[[#This Row],[Veículo]],tbLocacao[Codigo locação],0),12),""))</f>
        <v/>
      </c>
      <c r="E548" s="80" t="str">
        <f>IF(tbAlugeis[[#This Row],[Veículo]]="","",IFERROR(INDEX(tbLocacao[],MATCH(tbAlugeis[[#This Row],[Veículo]],tbLocacao[Codigo locação],0),11),""))</f>
        <v/>
      </c>
      <c r="F548" s="163"/>
      <c r="G548" s="174"/>
      <c r="H548" s="79" t="str">
        <f>IF(tbAlugeis[[#This Row],[Veículo]]="","",IFERROR(INDEX(tbLocacao[],MATCH(tbAlugeis[[#This Row],[Veículo]],tbLocacao[Codigo locação],0),1),""))</f>
        <v/>
      </c>
    </row>
    <row r="549" spans="2:8" ht="30" customHeight="1" x14ac:dyDescent="0.25">
      <c r="B549" s="167"/>
      <c r="C549" s="79" t="str">
        <f>IF(tbAlugeis[[#This Row],[Veículo]]="","",IFERROR(INDEX(tbLocacao[],MATCH(tbAlugeis[[#This Row],[Veículo]],tbLocacao[Codigo locação],0),2),""))</f>
        <v/>
      </c>
      <c r="D549" s="79" t="str">
        <f>IF(tbAlugeis[[#This Row],[Veículo]]="","",IFERROR(INDEX(tbLocacao[],MATCH(tbAlugeis[[#This Row],[Veículo]],tbLocacao[Codigo locação],0),12),""))</f>
        <v/>
      </c>
      <c r="E549" s="80" t="str">
        <f>IF(tbAlugeis[[#This Row],[Veículo]]="","",IFERROR(INDEX(tbLocacao[],MATCH(tbAlugeis[[#This Row],[Veículo]],tbLocacao[Codigo locação],0),11),""))</f>
        <v/>
      </c>
      <c r="F549" s="163"/>
      <c r="G549" s="174"/>
      <c r="H549" s="79" t="str">
        <f>IF(tbAlugeis[[#This Row],[Veículo]]="","",IFERROR(INDEX(tbLocacao[],MATCH(tbAlugeis[[#This Row],[Veículo]],tbLocacao[Codigo locação],0),1),""))</f>
        <v/>
      </c>
    </row>
    <row r="550" spans="2:8" ht="30" customHeight="1" x14ac:dyDescent="0.25">
      <c r="B550" s="167"/>
      <c r="C550" s="79" t="str">
        <f>IF(tbAlugeis[[#This Row],[Veículo]]="","",IFERROR(INDEX(tbLocacao[],MATCH(tbAlugeis[[#This Row],[Veículo]],tbLocacao[Codigo locação],0),2),""))</f>
        <v/>
      </c>
      <c r="D550" s="79" t="str">
        <f>IF(tbAlugeis[[#This Row],[Veículo]]="","",IFERROR(INDEX(tbLocacao[],MATCH(tbAlugeis[[#This Row],[Veículo]],tbLocacao[Codigo locação],0),12),""))</f>
        <v/>
      </c>
      <c r="E550" s="80" t="str">
        <f>IF(tbAlugeis[[#This Row],[Veículo]]="","",IFERROR(INDEX(tbLocacao[],MATCH(tbAlugeis[[#This Row],[Veículo]],tbLocacao[Codigo locação],0),11),""))</f>
        <v/>
      </c>
      <c r="F550" s="163"/>
      <c r="G550" s="174"/>
      <c r="H550" s="79" t="str">
        <f>IF(tbAlugeis[[#This Row],[Veículo]]="","",IFERROR(INDEX(tbLocacao[],MATCH(tbAlugeis[[#This Row],[Veículo]],tbLocacao[Codigo locação],0),1),""))</f>
        <v/>
      </c>
    </row>
    <row r="551" spans="2:8" ht="30" customHeight="1" x14ac:dyDescent="0.25">
      <c r="B551" s="167"/>
      <c r="C551" s="79" t="str">
        <f>IF(tbAlugeis[[#This Row],[Veículo]]="","",IFERROR(INDEX(tbLocacao[],MATCH(tbAlugeis[[#This Row],[Veículo]],tbLocacao[Codigo locação],0),2),""))</f>
        <v/>
      </c>
      <c r="D551" s="79" t="str">
        <f>IF(tbAlugeis[[#This Row],[Veículo]]="","",IFERROR(INDEX(tbLocacao[],MATCH(tbAlugeis[[#This Row],[Veículo]],tbLocacao[Codigo locação],0),12),""))</f>
        <v/>
      </c>
      <c r="E551" s="80" t="str">
        <f>IF(tbAlugeis[[#This Row],[Veículo]]="","",IFERROR(INDEX(tbLocacao[],MATCH(tbAlugeis[[#This Row],[Veículo]],tbLocacao[Codigo locação],0),11),""))</f>
        <v/>
      </c>
      <c r="F551" s="163"/>
      <c r="G551" s="174"/>
      <c r="H551" s="79" t="str">
        <f>IF(tbAlugeis[[#This Row],[Veículo]]="","",IFERROR(INDEX(tbLocacao[],MATCH(tbAlugeis[[#This Row],[Veículo]],tbLocacao[Codigo locação],0),1),""))</f>
        <v/>
      </c>
    </row>
    <row r="552" spans="2:8" ht="30" customHeight="1" x14ac:dyDescent="0.25">
      <c r="B552" s="167"/>
      <c r="C552" s="79" t="str">
        <f>IF(tbAlugeis[[#This Row],[Veículo]]="","",IFERROR(INDEX(tbLocacao[],MATCH(tbAlugeis[[#This Row],[Veículo]],tbLocacao[Codigo locação],0),2),""))</f>
        <v/>
      </c>
      <c r="D552" s="79" t="str">
        <f>IF(tbAlugeis[[#This Row],[Veículo]]="","",IFERROR(INDEX(tbLocacao[],MATCH(tbAlugeis[[#This Row],[Veículo]],tbLocacao[Codigo locação],0),12),""))</f>
        <v/>
      </c>
      <c r="E552" s="80" t="str">
        <f>IF(tbAlugeis[[#This Row],[Veículo]]="","",IFERROR(INDEX(tbLocacao[],MATCH(tbAlugeis[[#This Row],[Veículo]],tbLocacao[Codigo locação],0),11),""))</f>
        <v/>
      </c>
      <c r="F552" s="163"/>
      <c r="G552" s="174"/>
      <c r="H552" s="79" t="str">
        <f>IF(tbAlugeis[[#This Row],[Veículo]]="","",IFERROR(INDEX(tbLocacao[],MATCH(tbAlugeis[[#This Row],[Veículo]],tbLocacao[Codigo locação],0),1),""))</f>
        <v/>
      </c>
    </row>
    <row r="553" spans="2:8" ht="30" customHeight="1" x14ac:dyDescent="0.25">
      <c r="B553" s="167"/>
      <c r="C553" s="79" t="str">
        <f>IF(tbAlugeis[[#This Row],[Veículo]]="","",IFERROR(INDEX(tbLocacao[],MATCH(tbAlugeis[[#This Row],[Veículo]],tbLocacao[Codigo locação],0),2),""))</f>
        <v/>
      </c>
      <c r="D553" s="79" t="str">
        <f>IF(tbAlugeis[[#This Row],[Veículo]]="","",IFERROR(INDEX(tbLocacao[],MATCH(tbAlugeis[[#This Row],[Veículo]],tbLocacao[Codigo locação],0),12),""))</f>
        <v/>
      </c>
      <c r="E553" s="80" t="str">
        <f>IF(tbAlugeis[[#This Row],[Veículo]]="","",IFERROR(INDEX(tbLocacao[],MATCH(tbAlugeis[[#This Row],[Veículo]],tbLocacao[Codigo locação],0),11),""))</f>
        <v/>
      </c>
      <c r="F553" s="163"/>
      <c r="G553" s="174"/>
      <c r="H553" s="79" t="str">
        <f>IF(tbAlugeis[[#This Row],[Veículo]]="","",IFERROR(INDEX(tbLocacao[],MATCH(tbAlugeis[[#This Row],[Veículo]],tbLocacao[Codigo locação],0),1),""))</f>
        <v/>
      </c>
    </row>
    <row r="554" spans="2:8" ht="30" customHeight="1" x14ac:dyDescent="0.25">
      <c r="B554" s="167"/>
      <c r="C554" s="79" t="str">
        <f>IF(tbAlugeis[[#This Row],[Veículo]]="","",IFERROR(INDEX(tbLocacao[],MATCH(tbAlugeis[[#This Row],[Veículo]],tbLocacao[Codigo locação],0),2),""))</f>
        <v/>
      </c>
      <c r="D554" s="79" t="str">
        <f>IF(tbAlugeis[[#This Row],[Veículo]]="","",IFERROR(INDEX(tbLocacao[],MATCH(tbAlugeis[[#This Row],[Veículo]],tbLocacao[Codigo locação],0),12),""))</f>
        <v/>
      </c>
      <c r="E554" s="80" t="str">
        <f>IF(tbAlugeis[[#This Row],[Veículo]]="","",IFERROR(INDEX(tbLocacao[],MATCH(tbAlugeis[[#This Row],[Veículo]],tbLocacao[Codigo locação],0),11),""))</f>
        <v/>
      </c>
      <c r="F554" s="163"/>
      <c r="G554" s="174"/>
      <c r="H554" s="79" t="str">
        <f>IF(tbAlugeis[[#This Row],[Veículo]]="","",IFERROR(INDEX(tbLocacao[],MATCH(tbAlugeis[[#This Row],[Veículo]],tbLocacao[Codigo locação],0),1),""))</f>
        <v/>
      </c>
    </row>
    <row r="555" spans="2:8" ht="30" customHeight="1" x14ac:dyDescent="0.25">
      <c r="B555" s="167"/>
      <c r="C555" s="79" t="str">
        <f>IF(tbAlugeis[[#This Row],[Veículo]]="","",IFERROR(INDEX(tbLocacao[],MATCH(tbAlugeis[[#This Row],[Veículo]],tbLocacao[Codigo locação],0),2),""))</f>
        <v/>
      </c>
      <c r="D555" s="79" t="str">
        <f>IF(tbAlugeis[[#This Row],[Veículo]]="","",IFERROR(INDEX(tbLocacao[],MATCH(tbAlugeis[[#This Row],[Veículo]],tbLocacao[Codigo locação],0),12),""))</f>
        <v/>
      </c>
      <c r="E555" s="80" t="str">
        <f>IF(tbAlugeis[[#This Row],[Veículo]]="","",IFERROR(INDEX(tbLocacao[],MATCH(tbAlugeis[[#This Row],[Veículo]],tbLocacao[Codigo locação],0),11),""))</f>
        <v/>
      </c>
      <c r="F555" s="163"/>
      <c r="G555" s="174"/>
      <c r="H555" s="79" t="str">
        <f>IF(tbAlugeis[[#This Row],[Veículo]]="","",IFERROR(INDEX(tbLocacao[],MATCH(tbAlugeis[[#This Row],[Veículo]],tbLocacao[Codigo locação],0),1),""))</f>
        <v/>
      </c>
    </row>
    <row r="556" spans="2:8" ht="30" customHeight="1" x14ac:dyDescent="0.25">
      <c r="B556" s="167"/>
      <c r="C556" s="79" t="str">
        <f>IF(tbAlugeis[[#This Row],[Veículo]]="","",IFERROR(INDEX(tbLocacao[],MATCH(tbAlugeis[[#This Row],[Veículo]],tbLocacao[Codigo locação],0),2),""))</f>
        <v/>
      </c>
      <c r="D556" s="79" t="str">
        <f>IF(tbAlugeis[[#This Row],[Veículo]]="","",IFERROR(INDEX(tbLocacao[],MATCH(tbAlugeis[[#This Row],[Veículo]],tbLocacao[Codigo locação],0),12),""))</f>
        <v/>
      </c>
      <c r="E556" s="80" t="str">
        <f>IF(tbAlugeis[[#This Row],[Veículo]]="","",IFERROR(INDEX(tbLocacao[],MATCH(tbAlugeis[[#This Row],[Veículo]],tbLocacao[Codigo locação],0),11),""))</f>
        <v/>
      </c>
      <c r="F556" s="163"/>
      <c r="G556" s="174"/>
      <c r="H556" s="79" t="str">
        <f>IF(tbAlugeis[[#This Row],[Veículo]]="","",IFERROR(INDEX(tbLocacao[],MATCH(tbAlugeis[[#This Row],[Veículo]],tbLocacao[Codigo locação],0),1),""))</f>
        <v/>
      </c>
    </row>
    <row r="557" spans="2:8" ht="30" customHeight="1" x14ac:dyDescent="0.25">
      <c r="B557" s="167"/>
      <c r="C557" s="79" t="str">
        <f>IF(tbAlugeis[[#This Row],[Veículo]]="","",IFERROR(INDEX(tbLocacao[],MATCH(tbAlugeis[[#This Row],[Veículo]],tbLocacao[Codigo locação],0),2),""))</f>
        <v/>
      </c>
      <c r="D557" s="79" t="str">
        <f>IF(tbAlugeis[[#This Row],[Veículo]]="","",IFERROR(INDEX(tbLocacao[],MATCH(tbAlugeis[[#This Row],[Veículo]],tbLocacao[Codigo locação],0),12),""))</f>
        <v/>
      </c>
      <c r="E557" s="80" t="str">
        <f>IF(tbAlugeis[[#This Row],[Veículo]]="","",IFERROR(INDEX(tbLocacao[],MATCH(tbAlugeis[[#This Row],[Veículo]],tbLocacao[Codigo locação],0),11),""))</f>
        <v/>
      </c>
      <c r="F557" s="163"/>
      <c r="G557" s="174"/>
      <c r="H557" s="79" t="str">
        <f>IF(tbAlugeis[[#This Row],[Veículo]]="","",IFERROR(INDEX(tbLocacao[],MATCH(tbAlugeis[[#This Row],[Veículo]],tbLocacao[Codigo locação],0),1),""))</f>
        <v/>
      </c>
    </row>
    <row r="558" spans="2:8" ht="30" customHeight="1" x14ac:dyDescent="0.25">
      <c r="B558" s="167"/>
      <c r="C558" s="79" t="str">
        <f>IF(tbAlugeis[[#This Row],[Veículo]]="","",IFERROR(INDEX(tbLocacao[],MATCH(tbAlugeis[[#This Row],[Veículo]],tbLocacao[Codigo locação],0),2),""))</f>
        <v/>
      </c>
      <c r="D558" s="79" t="str">
        <f>IF(tbAlugeis[[#This Row],[Veículo]]="","",IFERROR(INDEX(tbLocacao[],MATCH(tbAlugeis[[#This Row],[Veículo]],tbLocacao[Codigo locação],0),12),""))</f>
        <v/>
      </c>
      <c r="E558" s="80" t="str">
        <f>IF(tbAlugeis[[#This Row],[Veículo]]="","",IFERROR(INDEX(tbLocacao[],MATCH(tbAlugeis[[#This Row],[Veículo]],tbLocacao[Codigo locação],0),11),""))</f>
        <v/>
      </c>
      <c r="F558" s="163"/>
      <c r="G558" s="174"/>
      <c r="H558" s="79" t="str">
        <f>IF(tbAlugeis[[#This Row],[Veículo]]="","",IFERROR(INDEX(tbLocacao[],MATCH(tbAlugeis[[#This Row],[Veículo]],tbLocacao[Codigo locação],0),1),""))</f>
        <v/>
      </c>
    </row>
    <row r="559" spans="2:8" ht="30" customHeight="1" x14ac:dyDescent="0.25">
      <c r="B559" s="167"/>
      <c r="C559" s="79" t="str">
        <f>IF(tbAlugeis[[#This Row],[Veículo]]="","",IFERROR(INDEX(tbLocacao[],MATCH(tbAlugeis[[#This Row],[Veículo]],tbLocacao[Codigo locação],0),2),""))</f>
        <v/>
      </c>
      <c r="D559" s="79" t="str">
        <f>IF(tbAlugeis[[#This Row],[Veículo]]="","",IFERROR(INDEX(tbLocacao[],MATCH(tbAlugeis[[#This Row],[Veículo]],tbLocacao[Codigo locação],0),12),""))</f>
        <v/>
      </c>
      <c r="E559" s="80" t="str">
        <f>IF(tbAlugeis[[#This Row],[Veículo]]="","",IFERROR(INDEX(tbLocacao[],MATCH(tbAlugeis[[#This Row],[Veículo]],tbLocacao[Codigo locação],0),11),""))</f>
        <v/>
      </c>
      <c r="F559" s="163"/>
      <c r="G559" s="174"/>
      <c r="H559" s="79" t="str">
        <f>IF(tbAlugeis[[#This Row],[Veículo]]="","",IFERROR(INDEX(tbLocacao[],MATCH(tbAlugeis[[#This Row],[Veículo]],tbLocacao[Codigo locação],0),1),""))</f>
        <v/>
      </c>
    </row>
    <row r="560" spans="2:8" ht="30" customHeight="1" x14ac:dyDescent="0.25">
      <c r="B560" s="167"/>
      <c r="C560" s="79" t="str">
        <f>IF(tbAlugeis[[#This Row],[Veículo]]="","",IFERROR(INDEX(tbLocacao[],MATCH(tbAlugeis[[#This Row],[Veículo]],tbLocacao[Codigo locação],0),2),""))</f>
        <v/>
      </c>
      <c r="D560" s="79" t="str">
        <f>IF(tbAlugeis[[#This Row],[Veículo]]="","",IFERROR(INDEX(tbLocacao[],MATCH(tbAlugeis[[#This Row],[Veículo]],tbLocacao[Codigo locação],0),12),""))</f>
        <v/>
      </c>
      <c r="E560" s="80" t="str">
        <f>IF(tbAlugeis[[#This Row],[Veículo]]="","",IFERROR(INDEX(tbLocacao[],MATCH(tbAlugeis[[#This Row],[Veículo]],tbLocacao[Codigo locação],0),11),""))</f>
        <v/>
      </c>
      <c r="F560" s="163"/>
      <c r="G560" s="174"/>
      <c r="H560" s="79" t="str">
        <f>IF(tbAlugeis[[#This Row],[Veículo]]="","",IFERROR(INDEX(tbLocacao[],MATCH(tbAlugeis[[#This Row],[Veículo]],tbLocacao[Codigo locação],0),1),""))</f>
        <v/>
      </c>
    </row>
    <row r="561" spans="2:8" ht="30" customHeight="1" x14ac:dyDescent="0.25">
      <c r="B561" s="167"/>
      <c r="C561" s="79" t="str">
        <f>IF(tbAlugeis[[#This Row],[Veículo]]="","",IFERROR(INDEX(tbLocacao[],MATCH(tbAlugeis[[#This Row],[Veículo]],tbLocacao[Codigo locação],0),2),""))</f>
        <v/>
      </c>
      <c r="D561" s="79" t="str">
        <f>IF(tbAlugeis[[#This Row],[Veículo]]="","",IFERROR(INDEX(tbLocacao[],MATCH(tbAlugeis[[#This Row],[Veículo]],tbLocacao[Codigo locação],0),12),""))</f>
        <v/>
      </c>
      <c r="E561" s="80" t="str">
        <f>IF(tbAlugeis[[#This Row],[Veículo]]="","",IFERROR(INDEX(tbLocacao[],MATCH(tbAlugeis[[#This Row],[Veículo]],tbLocacao[Codigo locação],0),11),""))</f>
        <v/>
      </c>
      <c r="F561" s="163"/>
      <c r="G561" s="174"/>
      <c r="H561" s="79" t="str">
        <f>IF(tbAlugeis[[#This Row],[Veículo]]="","",IFERROR(INDEX(tbLocacao[],MATCH(tbAlugeis[[#This Row],[Veículo]],tbLocacao[Codigo locação],0),1),""))</f>
        <v/>
      </c>
    </row>
    <row r="562" spans="2:8" ht="30" customHeight="1" x14ac:dyDescent="0.25">
      <c r="B562" s="167"/>
      <c r="C562" s="79" t="str">
        <f>IF(tbAlugeis[[#This Row],[Veículo]]="","",IFERROR(INDEX(tbLocacao[],MATCH(tbAlugeis[[#This Row],[Veículo]],tbLocacao[Codigo locação],0),2),""))</f>
        <v/>
      </c>
      <c r="D562" s="79" t="str">
        <f>IF(tbAlugeis[[#This Row],[Veículo]]="","",IFERROR(INDEX(tbLocacao[],MATCH(tbAlugeis[[#This Row],[Veículo]],tbLocacao[Codigo locação],0),12),""))</f>
        <v/>
      </c>
      <c r="E562" s="80" t="str">
        <f>IF(tbAlugeis[[#This Row],[Veículo]]="","",IFERROR(INDEX(tbLocacao[],MATCH(tbAlugeis[[#This Row],[Veículo]],tbLocacao[Codigo locação],0),11),""))</f>
        <v/>
      </c>
      <c r="F562" s="163"/>
      <c r="G562" s="174"/>
      <c r="H562" s="79" t="str">
        <f>IF(tbAlugeis[[#This Row],[Veículo]]="","",IFERROR(INDEX(tbLocacao[],MATCH(tbAlugeis[[#This Row],[Veículo]],tbLocacao[Codigo locação],0),1),""))</f>
        <v/>
      </c>
    </row>
    <row r="563" spans="2:8" ht="30" customHeight="1" x14ac:dyDescent="0.25">
      <c r="B563" s="167"/>
      <c r="C563" s="79" t="str">
        <f>IF(tbAlugeis[[#This Row],[Veículo]]="","",IFERROR(INDEX(tbLocacao[],MATCH(tbAlugeis[[#This Row],[Veículo]],tbLocacao[Codigo locação],0),2),""))</f>
        <v/>
      </c>
      <c r="D563" s="79" t="str">
        <f>IF(tbAlugeis[[#This Row],[Veículo]]="","",IFERROR(INDEX(tbLocacao[],MATCH(tbAlugeis[[#This Row],[Veículo]],tbLocacao[Codigo locação],0),12),""))</f>
        <v/>
      </c>
      <c r="E563" s="80" t="str">
        <f>IF(tbAlugeis[[#This Row],[Veículo]]="","",IFERROR(INDEX(tbLocacao[],MATCH(tbAlugeis[[#This Row],[Veículo]],tbLocacao[Codigo locação],0),11),""))</f>
        <v/>
      </c>
      <c r="F563" s="163"/>
      <c r="G563" s="174"/>
      <c r="H563" s="79" t="str">
        <f>IF(tbAlugeis[[#This Row],[Veículo]]="","",IFERROR(INDEX(tbLocacao[],MATCH(tbAlugeis[[#This Row],[Veículo]],tbLocacao[Codigo locação],0),1),""))</f>
        <v/>
      </c>
    </row>
    <row r="564" spans="2:8" ht="30" customHeight="1" x14ac:dyDescent="0.25">
      <c r="B564" s="167"/>
      <c r="C564" s="79" t="str">
        <f>IF(tbAlugeis[[#This Row],[Veículo]]="","",IFERROR(INDEX(tbLocacao[],MATCH(tbAlugeis[[#This Row],[Veículo]],tbLocacao[Codigo locação],0),2),""))</f>
        <v/>
      </c>
      <c r="D564" s="79" t="str">
        <f>IF(tbAlugeis[[#This Row],[Veículo]]="","",IFERROR(INDEX(tbLocacao[],MATCH(tbAlugeis[[#This Row],[Veículo]],tbLocacao[Codigo locação],0),12),""))</f>
        <v/>
      </c>
      <c r="E564" s="80" t="str">
        <f>IF(tbAlugeis[[#This Row],[Veículo]]="","",IFERROR(INDEX(tbLocacao[],MATCH(tbAlugeis[[#This Row],[Veículo]],tbLocacao[Codigo locação],0),11),""))</f>
        <v/>
      </c>
      <c r="F564" s="163"/>
      <c r="G564" s="174"/>
      <c r="H564" s="79" t="str">
        <f>IF(tbAlugeis[[#This Row],[Veículo]]="","",IFERROR(INDEX(tbLocacao[],MATCH(tbAlugeis[[#This Row],[Veículo]],tbLocacao[Codigo locação],0),1),""))</f>
        <v/>
      </c>
    </row>
    <row r="565" spans="2:8" ht="30" customHeight="1" x14ac:dyDescent="0.25">
      <c r="B565" s="167"/>
      <c r="C565" s="79" t="str">
        <f>IF(tbAlugeis[[#This Row],[Veículo]]="","",IFERROR(INDEX(tbLocacao[],MATCH(tbAlugeis[[#This Row],[Veículo]],tbLocacao[Codigo locação],0),2),""))</f>
        <v/>
      </c>
      <c r="D565" s="79" t="str">
        <f>IF(tbAlugeis[[#This Row],[Veículo]]="","",IFERROR(INDEX(tbLocacao[],MATCH(tbAlugeis[[#This Row],[Veículo]],tbLocacao[Codigo locação],0),12),""))</f>
        <v/>
      </c>
      <c r="E565" s="80" t="str">
        <f>IF(tbAlugeis[[#This Row],[Veículo]]="","",IFERROR(INDEX(tbLocacao[],MATCH(tbAlugeis[[#This Row],[Veículo]],tbLocacao[Codigo locação],0),11),""))</f>
        <v/>
      </c>
      <c r="F565" s="163"/>
      <c r="G565" s="174"/>
      <c r="H565" s="79" t="str">
        <f>IF(tbAlugeis[[#This Row],[Veículo]]="","",IFERROR(INDEX(tbLocacao[],MATCH(tbAlugeis[[#This Row],[Veículo]],tbLocacao[Codigo locação],0),1),""))</f>
        <v/>
      </c>
    </row>
    <row r="566" spans="2:8" ht="30" customHeight="1" x14ac:dyDescent="0.25">
      <c r="B566" s="167"/>
      <c r="C566" s="79" t="str">
        <f>IF(tbAlugeis[[#This Row],[Veículo]]="","",IFERROR(INDEX(tbLocacao[],MATCH(tbAlugeis[[#This Row],[Veículo]],tbLocacao[Codigo locação],0),2),""))</f>
        <v/>
      </c>
      <c r="D566" s="79" t="str">
        <f>IF(tbAlugeis[[#This Row],[Veículo]]="","",IFERROR(INDEX(tbLocacao[],MATCH(tbAlugeis[[#This Row],[Veículo]],tbLocacao[Codigo locação],0),12),""))</f>
        <v/>
      </c>
      <c r="E566" s="80" t="str">
        <f>IF(tbAlugeis[[#This Row],[Veículo]]="","",IFERROR(INDEX(tbLocacao[],MATCH(tbAlugeis[[#This Row],[Veículo]],tbLocacao[Codigo locação],0),11),""))</f>
        <v/>
      </c>
      <c r="F566" s="163"/>
      <c r="G566" s="174"/>
      <c r="H566" s="79" t="str">
        <f>IF(tbAlugeis[[#This Row],[Veículo]]="","",IFERROR(INDEX(tbLocacao[],MATCH(tbAlugeis[[#This Row],[Veículo]],tbLocacao[Codigo locação],0),1),""))</f>
        <v/>
      </c>
    </row>
    <row r="567" spans="2:8" ht="30" customHeight="1" x14ac:dyDescent="0.25">
      <c r="B567" s="167"/>
      <c r="C567" s="79" t="str">
        <f>IF(tbAlugeis[[#This Row],[Veículo]]="","",IFERROR(INDEX(tbLocacao[],MATCH(tbAlugeis[[#This Row],[Veículo]],tbLocacao[Codigo locação],0),2),""))</f>
        <v/>
      </c>
      <c r="D567" s="79" t="str">
        <f>IF(tbAlugeis[[#This Row],[Veículo]]="","",IFERROR(INDEX(tbLocacao[],MATCH(tbAlugeis[[#This Row],[Veículo]],tbLocacao[Codigo locação],0),12),""))</f>
        <v/>
      </c>
      <c r="E567" s="80" t="str">
        <f>IF(tbAlugeis[[#This Row],[Veículo]]="","",IFERROR(INDEX(tbLocacao[],MATCH(tbAlugeis[[#This Row],[Veículo]],tbLocacao[Codigo locação],0),11),""))</f>
        <v/>
      </c>
      <c r="F567" s="163"/>
      <c r="G567" s="174"/>
      <c r="H567" s="79" t="str">
        <f>IF(tbAlugeis[[#This Row],[Veículo]]="","",IFERROR(INDEX(tbLocacao[],MATCH(tbAlugeis[[#This Row],[Veículo]],tbLocacao[Codigo locação],0),1),""))</f>
        <v/>
      </c>
    </row>
    <row r="568" spans="2:8" ht="30" customHeight="1" x14ac:dyDescent="0.25">
      <c r="B568" s="167"/>
      <c r="C568" s="79" t="str">
        <f>IF(tbAlugeis[[#This Row],[Veículo]]="","",IFERROR(INDEX(tbLocacao[],MATCH(tbAlugeis[[#This Row],[Veículo]],tbLocacao[Codigo locação],0),2),""))</f>
        <v/>
      </c>
      <c r="D568" s="79" t="str">
        <f>IF(tbAlugeis[[#This Row],[Veículo]]="","",IFERROR(INDEX(tbLocacao[],MATCH(tbAlugeis[[#This Row],[Veículo]],tbLocacao[Codigo locação],0),12),""))</f>
        <v/>
      </c>
      <c r="E568" s="80" t="str">
        <f>IF(tbAlugeis[[#This Row],[Veículo]]="","",IFERROR(INDEX(tbLocacao[],MATCH(tbAlugeis[[#This Row],[Veículo]],tbLocacao[Codigo locação],0),11),""))</f>
        <v/>
      </c>
      <c r="F568" s="163"/>
      <c r="G568" s="174"/>
      <c r="H568" s="79" t="str">
        <f>IF(tbAlugeis[[#This Row],[Veículo]]="","",IFERROR(INDEX(tbLocacao[],MATCH(tbAlugeis[[#This Row],[Veículo]],tbLocacao[Codigo locação],0),1),""))</f>
        <v/>
      </c>
    </row>
    <row r="569" spans="2:8" ht="30" customHeight="1" x14ac:dyDescent="0.25">
      <c r="B569" s="167"/>
      <c r="C569" s="79" t="str">
        <f>IF(tbAlugeis[[#This Row],[Veículo]]="","",IFERROR(INDEX(tbLocacao[],MATCH(tbAlugeis[[#This Row],[Veículo]],tbLocacao[Codigo locação],0),2),""))</f>
        <v/>
      </c>
      <c r="D569" s="79" t="str">
        <f>IF(tbAlugeis[[#This Row],[Veículo]]="","",IFERROR(INDEX(tbLocacao[],MATCH(tbAlugeis[[#This Row],[Veículo]],tbLocacao[Codigo locação],0),12),""))</f>
        <v/>
      </c>
      <c r="E569" s="80" t="str">
        <f>IF(tbAlugeis[[#This Row],[Veículo]]="","",IFERROR(INDEX(tbLocacao[],MATCH(tbAlugeis[[#This Row],[Veículo]],tbLocacao[Codigo locação],0),11),""))</f>
        <v/>
      </c>
      <c r="F569" s="163"/>
      <c r="G569" s="174"/>
      <c r="H569" s="79" t="str">
        <f>IF(tbAlugeis[[#This Row],[Veículo]]="","",IFERROR(INDEX(tbLocacao[],MATCH(tbAlugeis[[#This Row],[Veículo]],tbLocacao[Codigo locação],0),1),""))</f>
        <v/>
      </c>
    </row>
    <row r="570" spans="2:8" ht="30" customHeight="1" x14ac:dyDescent="0.25">
      <c r="B570" s="167"/>
      <c r="C570" s="79" t="str">
        <f>IF(tbAlugeis[[#This Row],[Veículo]]="","",IFERROR(INDEX(tbLocacao[],MATCH(tbAlugeis[[#This Row],[Veículo]],tbLocacao[Codigo locação],0),2),""))</f>
        <v/>
      </c>
      <c r="D570" s="79" t="str">
        <f>IF(tbAlugeis[[#This Row],[Veículo]]="","",IFERROR(INDEX(tbLocacao[],MATCH(tbAlugeis[[#This Row],[Veículo]],tbLocacao[Codigo locação],0),12),""))</f>
        <v/>
      </c>
      <c r="E570" s="80" t="str">
        <f>IF(tbAlugeis[[#This Row],[Veículo]]="","",IFERROR(INDEX(tbLocacao[],MATCH(tbAlugeis[[#This Row],[Veículo]],tbLocacao[Codigo locação],0),11),""))</f>
        <v/>
      </c>
      <c r="F570" s="163"/>
      <c r="G570" s="174"/>
      <c r="H570" s="79" t="str">
        <f>IF(tbAlugeis[[#This Row],[Veículo]]="","",IFERROR(INDEX(tbLocacao[],MATCH(tbAlugeis[[#This Row],[Veículo]],tbLocacao[Codigo locação],0),1),""))</f>
        <v/>
      </c>
    </row>
    <row r="571" spans="2:8" ht="30" customHeight="1" x14ac:dyDescent="0.25">
      <c r="B571" s="167"/>
      <c r="C571" s="79" t="str">
        <f>IF(tbAlugeis[[#This Row],[Veículo]]="","",IFERROR(INDEX(tbLocacao[],MATCH(tbAlugeis[[#This Row],[Veículo]],tbLocacao[Codigo locação],0),2),""))</f>
        <v/>
      </c>
      <c r="D571" s="79" t="str">
        <f>IF(tbAlugeis[[#This Row],[Veículo]]="","",IFERROR(INDEX(tbLocacao[],MATCH(tbAlugeis[[#This Row],[Veículo]],tbLocacao[Codigo locação],0),12),""))</f>
        <v/>
      </c>
      <c r="E571" s="80" t="str">
        <f>IF(tbAlugeis[[#This Row],[Veículo]]="","",IFERROR(INDEX(tbLocacao[],MATCH(tbAlugeis[[#This Row],[Veículo]],tbLocacao[Codigo locação],0),11),""))</f>
        <v/>
      </c>
      <c r="F571" s="163"/>
      <c r="G571" s="174"/>
      <c r="H571" s="79" t="str">
        <f>IF(tbAlugeis[[#This Row],[Veículo]]="","",IFERROR(INDEX(tbLocacao[],MATCH(tbAlugeis[[#This Row],[Veículo]],tbLocacao[Codigo locação],0),1),""))</f>
        <v/>
      </c>
    </row>
    <row r="572" spans="2:8" ht="30" customHeight="1" x14ac:dyDescent="0.25">
      <c r="B572" s="167"/>
      <c r="C572" s="79" t="str">
        <f>IF(tbAlugeis[[#This Row],[Veículo]]="","",IFERROR(INDEX(tbLocacao[],MATCH(tbAlugeis[[#This Row],[Veículo]],tbLocacao[Codigo locação],0),2),""))</f>
        <v/>
      </c>
      <c r="D572" s="79" t="str">
        <f>IF(tbAlugeis[[#This Row],[Veículo]]="","",IFERROR(INDEX(tbLocacao[],MATCH(tbAlugeis[[#This Row],[Veículo]],tbLocacao[Codigo locação],0),12),""))</f>
        <v/>
      </c>
      <c r="E572" s="80" t="str">
        <f>IF(tbAlugeis[[#This Row],[Veículo]]="","",IFERROR(INDEX(tbLocacao[],MATCH(tbAlugeis[[#This Row],[Veículo]],tbLocacao[Codigo locação],0),11),""))</f>
        <v/>
      </c>
      <c r="F572" s="163"/>
      <c r="G572" s="174"/>
      <c r="H572" s="79" t="str">
        <f>IF(tbAlugeis[[#This Row],[Veículo]]="","",IFERROR(INDEX(tbLocacao[],MATCH(tbAlugeis[[#This Row],[Veículo]],tbLocacao[Codigo locação],0),1),""))</f>
        <v/>
      </c>
    </row>
    <row r="573" spans="2:8" ht="30" customHeight="1" x14ac:dyDescent="0.25">
      <c r="B573" s="167"/>
      <c r="C573" s="79" t="str">
        <f>IF(tbAlugeis[[#This Row],[Veículo]]="","",IFERROR(INDEX(tbLocacao[],MATCH(tbAlugeis[[#This Row],[Veículo]],tbLocacao[Codigo locação],0),2),""))</f>
        <v/>
      </c>
      <c r="D573" s="79" t="str">
        <f>IF(tbAlugeis[[#This Row],[Veículo]]="","",IFERROR(INDEX(tbLocacao[],MATCH(tbAlugeis[[#This Row],[Veículo]],tbLocacao[Codigo locação],0),12),""))</f>
        <v/>
      </c>
      <c r="E573" s="80" t="str">
        <f>IF(tbAlugeis[[#This Row],[Veículo]]="","",IFERROR(INDEX(tbLocacao[],MATCH(tbAlugeis[[#This Row],[Veículo]],tbLocacao[Codigo locação],0),11),""))</f>
        <v/>
      </c>
      <c r="F573" s="163"/>
      <c r="G573" s="174"/>
      <c r="H573" s="79" t="str">
        <f>IF(tbAlugeis[[#This Row],[Veículo]]="","",IFERROR(INDEX(tbLocacao[],MATCH(tbAlugeis[[#This Row],[Veículo]],tbLocacao[Codigo locação],0),1),""))</f>
        <v/>
      </c>
    </row>
    <row r="574" spans="2:8" ht="30" customHeight="1" x14ac:dyDescent="0.25">
      <c r="B574" s="167"/>
      <c r="C574" s="79" t="str">
        <f>IF(tbAlugeis[[#This Row],[Veículo]]="","",IFERROR(INDEX(tbLocacao[],MATCH(tbAlugeis[[#This Row],[Veículo]],tbLocacao[Codigo locação],0),2),""))</f>
        <v/>
      </c>
      <c r="D574" s="79" t="str">
        <f>IF(tbAlugeis[[#This Row],[Veículo]]="","",IFERROR(INDEX(tbLocacao[],MATCH(tbAlugeis[[#This Row],[Veículo]],tbLocacao[Codigo locação],0),12),""))</f>
        <v/>
      </c>
      <c r="E574" s="80" t="str">
        <f>IF(tbAlugeis[[#This Row],[Veículo]]="","",IFERROR(INDEX(tbLocacao[],MATCH(tbAlugeis[[#This Row],[Veículo]],tbLocacao[Codigo locação],0),11),""))</f>
        <v/>
      </c>
      <c r="F574" s="163"/>
      <c r="G574" s="174"/>
      <c r="H574" s="79" t="str">
        <f>IF(tbAlugeis[[#This Row],[Veículo]]="","",IFERROR(INDEX(tbLocacao[],MATCH(tbAlugeis[[#This Row],[Veículo]],tbLocacao[Codigo locação],0),1),""))</f>
        <v/>
      </c>
    </row>
    <row r="575" spans="2:8" ht="30" customHeight="1" x14ac:dyDescent="0.25">
      <c r="B575" s="167"/>
      <c r="C575" s="79" t="str">
        <f>IF(tbAlugeis[[#This Row],[Veículo]]="","",IFERROR(INDEX(tbLocacao[],MATCH(tbAlugeis[[#This Row],[Veículo]],tbLocacao[Codigo locação],0),2),""))</f>
        <v/>
      </c>
      <c r="D575" s="79" t="str">
        <f>IF(tbAlugeis[[#This Row],[Veículo]]="","",IFERROR(INDEX(tbLocacao[],MATCH(tbAlugeis[[#This Row],[Veículo]],tbLocacao[Codigo locação],0),12),""))</f>
        <v/>
      </c>
      <c r="E575" s="80" t="str">
        <f>IF(tbAlugeis[[#This Row],[Veículo]]="","",IFERROR(INDEX(tbLocacao[],MATCH(tbAlugeis[[#This Row],[Veículo]],tbLocacao[Codigo locação],0),11),""))</f>
        <v/>
      </c>
      <c r="F575" s="163"/>
      <c r="G575" s="174"/>
      <c r="H575" s="79" t="str">
        <f>IF(tbAlugeis[[#This Row],[Veículo]]="","",IFERROR(INDEX(tbLocacao[],MATCH(tbAlugeis[[#This Row],[Veículo]],tbLocacao[Codigo locação],0),1),""))</f>
        <v/>
      </c>
    </row>
    <row r="576" spans="2:8" ht="30" customHeight="1" x14ac:dyDescent="0.25">
      <c r="B576" s="167"/>
      <c r="C576" s="79" t="str">
        <f>IF(tbAlugeis[[#This Row],[Veículo]]="","",IFERROR(INDEX(tbLocacao[],MATCH(tbAlugeis[[#This Row],[Veículo]],tbLocacao[Codigo locação],0),2),""))</f>
        <v/>
      </c>
      <c r="D576" s="79" t="str">
        <f>IF(tbAlugeis[[#This Row],[Veículo]]="","",IFERROR(INDEX(tbLocacao[],MATCH(tbAlugeis[[#This Row],[Veículo]],tbLocacao[Codigo locação],0),12),""))</f>
        <v/>
      </c>
      <c r="E576" s="80" t="str">
        <f>IF(tbAlugeis[[#This Row],[Veículo]]="","",IFERROR(INDEX(tbLocacao[],MATCH(tbAlugeis[[#This Row],[Veículo]],tbLocacao[Codigo locação],0),11),""))</f>
        <v/>
      </c>
      <c r="F576" s="163"/>
      <c r="G576" s="174"/>
      <c r="H576" s="79" t="str">
        <f>IF(tbAlugeis[[#This Row],[Veículo]]="","",IFERROR(INDEX(tbLocacao[],MATCH(tbAlugeis[[#This Row],[Veículo]],tbLocacao[Codigo locação],0),1),""))</f>
        <v/>
      </c>
    </row>
    <row r="577" spans="2:8" ht="30" customHeight="1" x14ac:dyDescent="0.25">
      <c r="B577" s="167"/>
      <c r="C577" s="79" t="str">
        <f>IF(tbAlugeis[[#This Row],[Veículo]]="","",IFERROR(INDEX(tbLocacao[],MATCH(tbAlugeis[[#This Row],[Veículo]],tbLocacao[Codigo locação],0),2),""))</f>
        <v/>
      </c>
      <c r="D577" s="79" t="str">
        <f>IF(tbAlugeis[[#This Row],[Veículo]]="","",IFERROR(INDEX(tbLocacao[],MATCH(tbAlugeis[[#This Row],[Veículo]],tbLocacao[Codigo locação],0),12),""))</f>
        <v/>
      </c>
      <c r="E577" s="80" t="str">
        <f>IF(tbAlugeis[[#This Row],[Veículo]]="","",IFERROR(INDEX(tbLocacao[],MATCH(tbAlugeis[[#This Row],[Veículo]],tbLocacao[Codigo locação],0),11),""))</f>
        <v/>
      </c>
      <c r="F577" s="163"/>
      <c r="G577" s="174"/>
      <c r="H577" s="79" t="str">
        <f>IF(tbAlugeis[[#This Row],[Veículo]]="","",IFERROR(INDEX(tbLocacao[],MATCH(tbAlugeis[[#This Row],[Veículo]],tbLocacao[Codigo locação],0),1),""))</f>
        <v/>
      </c>
    </row>
    <row r="578" spans="2:8" ht="30" customHeight="1" x14ac:dyDescent="0.25">
      <c r="B578" s="167"/>
      <c r="C578" s="79" t="str">
        <f>IF(tbAlugeis[[#This Row],[Veículo]]="","",IFERROR(INDEX(tbLocacao[],MATCH(tbAlugeis[[#This Row],[Veículo]],tbLocacao[Codigo locação],0),2),""))</f>
        <v/>
      </c>
      <c r="D578" s="79" t="str">
        <f>IF(tbAlugeis[[#This Row],[Veículo]]="","",IFERROR(INDEX(tbLocacao[],MATCH(tbAlugeis[[#This Row],[Veículo]],tbLocacao[Codigo locação],0),12),""))</f>
        <v/>
      </c>
      <c r="E578" s="80" t="str">
        <f>IF(tbAlugeis[[#This Row],[Veículo]]="","",IFERROR(INDEX(tbLocacao[],MATCH(tbAlugeis[[#This Row],[Veículo]],tbLocacao[Codigo locação],0),11),""))</f>
        <v/>
      </c>
      <c r="F578" s="163"/>
      <c r="G578" s="174"/>
      <c r="H578" s="79" t="str">
        <f>IF(tbAlugeis[[#This Row],[Veículo]]="","",IFERROR(INDEX(tbLocacao[],MATCH(tbAlugeis[[#This Row],[Veículo]],tbLocacao[Codigo locação],0),1),""))</f>
        <v/>
      </c>
    </row>
    <row r="579" spans="2:8" ht="30" customHeight="1" x14ac:dyDescent="0.25">
      <c r="B579" s="167"/>
      <c r="C579" s="79" t="str">
        <f>IF(tbAlugeis[[#This Row],[Veículo]]="","",IFERROR(INDEX(tbLocacao[],MATCH(tbAlugeis[[#This Row],[Veículo]],tbLocacao[Codigo locação],0),2),""))</f>
        <v/>
      </c>
      <c r="D579" s="79" t="str">
        <f>IF(tbAlugeis[[#This Row],[Veículo]]="","",IFERROR(INDEX(tbLocacao[],MATCH(tbAlugeis[[#This Row],[Veículo]],tbLocacao[Codigo locação],0),12),""))</f>
        <v/>
      </c>
      <c r="E579" s="80" t="str">
        <f>IF(tbAlugeis[[#This Row],[Veículo]]="","",IFERROR(INDEX(tbLocacao[],MATCH(tbAlugeis[[#This Row],[Veículo]],tbLocacao[Codigo locação],0),11),""))</f>
        <v/>
      </c>
      <c r="F579" s="163"/>
      <c r="G579" s="174"/>
      <c r="H579" s="79" t="str">
        <f>IF(tbAlugeis[[#This Row],[Veículo]]="","",IFERROR(INDEX(tbLocacao[],MATCH(tbAlugeis[[#This Row],[Veículo]],tbLocacao[Codigo locação],0),1),""))</f>
        <v/>
      </c>
    </row>
    <row r="580" spans="2:8" ht="30" customHeight="1" x14ac:dyDescent="0.25">
      <c r="B580" s="167"/>
      <c r="C580" s="79" t="str">
        <f>IF(tbAlugeis[[#This Row],[Veículo]]="","",IFERROR(INDEX(tbLocacao[],MATCH(tbAlugeis[[#This Row],[Veículo]],tbLocacao[Codigo locação],0),2),""))</f>
        <v/>
      </c>
      <c r="D580" s="79" t="str">
        <f>IF(tbAlugeis[[#This Row],[Veículo]]="","",IFERROR(INDEX(tbLocacao[],MATCH(tbAlugeis[[#This Row],[Veículo]],tbLocacao[Codigo locação],0),12),""))</f>
        <v/>
      </c>
      <c r="E580" s="80" t="str">
        <f>IF(tbAlugeis[[#This Row],[Veículo]]="","",IFERROR(INDEX(tbLocacao[],MATCH(tbAlugeis[[#This Row],[Veículo]],tbLocacao[Codigo locação],0),11),""))</f>
        <v/>
      </c>
      <c r="F580" s="163"/>
      <c r="G580" s="174"/>
      <c r="H580" s="79" t="str">
        <f>IF(tbAlugeis[[#This Row],[Veículo]]="","",IFERROR(INDEX(tbLocacao[],MATCH(tbAlugeis[[#This Row],[Veículo]],tbLocacao[Codigo locação],0),1),""))</f>
        <v/>
      </c>
    </row>
    <row r="581" spans="2:8" ht="30" customHeight="1" x14ac:dyDescent="0.25">
      <c r="B581" s="167"/>
      <c r="C581" s="79" t="str">
        <f>IF(tbAlugeis[[#This Row],[Veículo]]="","",IFERROR(INDEX(tbLocacao[],MATCH(tbAlugeis[[#This Row],[Veículo]],tbLocacao[Codigo locação],0),2),""))</f>
        <v/>
      </c>
      <c r="D581" s="79" t="str">
        <f>IF(tbAlugeis[[#This Row],[Veículo]]="","",IFERROR(INDEX(tbLocacao[],MATCH(tbAlugeis[[#This Row],[Veículo]],tbLocacao[Codigo locação],0),12),""))</f>
        <v/>
      </c>
      <c r="E581" s="80" t="str">
        <f>IF(tbAlugeis[[#This Row],[Veículo]]="","",IFERROR(INDEX(tbLocacao[],MATCH(tbAlugeis[[#This Row],[Veículo]],tbLocacao[Codigo locação],0),11),""))</f>
        <v/>
      </c>
      <c r="F581" s="163"/>
      <c r="G581" s="174"/>
      <c r="H581" s="79" t="str">
        <f>IF(tbAlugeis[[#This Row],[Veículo]]="","",IFERROR(INDEX(tbLocacao[],MATCH(tbAlugeis[[#This Row],[Veículo]],tbLocacao[Codigo locação],0),1),""))</f>
        <v/>
      </c>
    </row>
    <row r="582" spans="2:8" ht="30" customHeight="1" x14ac:dyDescent="0.25">
      <c r="B582" s="167"/>
      <c r="C582" s="79" t="str">
        <f>IF(tbAlugeis[[#This Row],[Veículo]]="","",IFERROR(INDEX(tbLocacao[],MATCH(tbAlugeis[[#This Row],[Veículo]],tbLocacao[Codigo locação],0),2),""))</f>
        <v/>
      </c>
      <c r="D582" s="79" t="str">
        <f>IF(tbAlugeis[[#This Row],[Veículo]]="","",IFERROR(INDEX(tbLocacao[],MATCH(tbAlugeis[[#This Row],[Veículo]],tbLocacao[Codigo locação],0),12),""))</f>
        <v/>
      </c>
      <c r="E582" s="80" t="str">
        <f>IF(tbAlugeis[[#This Row],[Veículo]]="","",IFERROR(INDEX(tbLocacao[],MATCH(tbAlugeis[[#This Row],[Veículo]],tbLocacao[Codigo locação],0),11),""))</f>
        <v/>
      </c>
      <c r="F582" s="163"/>
      <c r="G582" s="174"/>
      <c r="H582" s="79" t="str">
        <f>IF(tbAlugeis[[#This Row],[Veículo]]="","",IFERROR(INDEX(tbLocacao[],MATCH(tbAlugeis[[#This Row],[Veículo]],tbLocacao[Codigo locação],0),1),""))</f>
        <v/>
      </c>
    </row>
    <row r="583" spans="2:8" ht="30" customHeight="1" x14ac:dyDescent="0.25">
      <c r="B583" s="167"/>
      <c r="C583" s="79" t="str">
        <f>IF(tbAlugeis[[#This Row],[Veículo]]="","",IFERROR(INDEX(tbLocacao[],MATCH(tbAlugeis[[#This Row],[Veículo]],tbLocacao[Codigo locação],0),2),""))</f>
        <v/>
      </c>
      <c r="D583" s="79" t="str">
        <f>IF(tbAlugeis[[#This Row],[Veículo]]="","",IFERROR(INDEX(tbLocacao[],MATCH(tbAlugeis[[#This Row],[Veículo]],tbLocacao[Codigo locação],0),12),""))</f>
        <v/>
      </c>
      <c r="E583" s="80" t="str">
        <f>IF(tbAlugeis[[#This Row],[Veículo]]="","",IFERROR(INDEX(tbLocacao[],MATCH(tbAlugeis[[#This Row],[Veículo]],tbLocacao[Codigo locação],0),11),""))</f>
        <v/>
      </c>
      <c r="F583" s="163"/>
      <c r="G583" s="174"/>
      <c r="H583" s="79" t="str">
        <f>IF(tbAlugeis[[#This Row],[Veículo]]="","",IFERROR(INDEX(tbLocacao[],MATCH(tbAlugeis[[#This Row],[Veículo]],tbLocacao[Codigo locação],0),1),""))</f>
        <v/>
      </c>
    </row>
    <row r="584" spans="2:8" ht="30" customHeight="1" x14ac:dyDescent="0.25">
      <c r="B584" s="167"/>
      <c r="C584" s="79" t="str">
        <f>IF(tbAlugeis[[#This Row],[Veículo]]="","",IFERROR(INDEX(tbLocacao[],MATCH(tbAlugeis[[#This Row],[Veículo]],tbLocacao[Codigo locação],0),2),""))</f>
        <v/>
      </c>
      <c r="D584" s="79" t="str">
        <f>IF(tbAlugeis[[#This Row],[Veículo]]="","",IFERROR(INDEX(tbLocacao[],MATCH(tbAlugeis[[#This Row],[Veículo]],tbLocacao[Codigo locação],0),12),""))</f>
        <v/>
      </c>
      <c r="E584" s="80" t="str">
        <f>IF(tbAlugeis[[#This Row],[Veículo]]="","",IFERROR(INDEX(tbLocacao[],MATCH(tbAlugeis[[#This Row],[Veículo]],tbLocacao[Codigo locação],0),11),""))</f>
        <v/>
      </c>
      <c r="F584" s="163"/>
      <c r="G584" s="174"/>
      <c r="H584" s="79" t="str">
        <f>IF(tbAlugeis[[#This Row],[Veículo]]="","",IFERROR(INDEX(tbLocacao[],MATCH(tbAlugeis[[#This Row],[Veículo]],tbLocacao[Codigo locação],0),1),""))</f>
        <v/>
      </c>
    </row>
    <row r="585" spans="2:8" ht="30" customHeight="1" x14ac:dyDescent="0.25">
      <c r="B585" s="167"/>
      <c r="C585" s="79" t="str">
        <f>IF(tbAlugeis[[#This Row],[Veículo]]="","",IFERROR(INDEX(tbLocacao[],MATCH(tbAlugeis[[#This Row],[Veículo]],tbLocacao[Codigo locação],0),2),""))</f>
        <v/>
      </c>
      <c r="D585" s="79" t="str">
        <f>IF(tbAlugeis[[#This Row],[Veículo]]="","",IFERROR(INDEX(tbLocacao[],MATCH(tbAlugeis[[#This Row],[Veículo]],tbLocacao[Codigo locação],0),12),""))</f>
        <v/>
      </c>
      <c r="E585" s="80" t="str">
        <f>IF(tbAlugeis[[#This Row],[Veículo]]="","",IFERROR(INDEX(tbLocacao[],MATCH(tbAlugeis[[#This Row],[Veículo]],tbLocacao[Codigo locação],0),11),""))</f>
        <v/>
      </c>
      <c r="F585" s="163"/>
      <c r="G585" s="174"/>
      <c r="H585" s="79" t="str">
        <f>IF(tbAlugeis[[#This Row],[Veículo]]="","",IFERROR(INDEX(tbLocacao[],MATCH(tbAlugeis[[#This Row],[Veículo]],tbLocacao[Codigo locação],0),1),""))</f>
        <v/>
      </c>
    </row>
    <row r="586" spans="2:8" ht="30" customHeight="1" x14ac:dyDescent="0.25">
      <c r="B586" s="167"/>
      <c r="C586" s="79" t="str">
        <f>IF(tbAlugeis[[#This Row],[Veículo]]="","",IFERROR(INDEX(tbLocacao[],MATCH(tbAlugeis[[#This Row],[Veículo]],tbLocacao[Codigo locação],0),2),""))</f>
        <v/>
      </c>
      <c r="D586" s="79" t="str">
        <f>IF(tbAlugeis[[#This Row],[Veículo]]="","",IFERROR(INDEX(tbLocacao[],MATCH(tbAlugeis[[#This Row],[Veículo]],tbLocacao[Codigo locação],0),12),""))</f>
        <v/>
      </c>
      <c r="E586" s="80" t="str">
        <f>IF(tbAlugeis[[#This Row],[Veículo]]="","",IFERROR(INDEX(tbLocacao[],MATCH(tbAlugeis[[#This Row],[Veículo]],tbLocacao[Codigo locação],0),11),""))</f>
        <v/>
      </c>
      <c r="F586" s="163"/>
      <c r="G586" s="174"/>
      <c r="H586" s="79" t="str">
        <f>IF(tbAlugeis[[#This Row],[Veículo]]="","",IFERROR(INDEX(tbLocacao[],MATCH(tbAlugeis[[#This Row],[Veículo]],tbLocacao[Codigo locação],0),1),""))</f>
        <v/>
      </c>
    </row>
    <row r="587" spans="2:8" ht="30" customHeight="1" x14ac:dyDescent="0.25">
      <c r="B587" s="167"/>
      <c r="C587" s="79" t="str">
        <f>IF(tbAlugeis[[#This Row],[Veículo]]="","",IFERROR(INDEX(tbLocacao[],MATCH(tbAlugeis[[#This Row],[Veículo]],tbLocacao[Codigo locação],0),2),""))</f>
        <v/>
      </c>
      <c r="D587" s="79" t="str">
        <f>IF(tbAlugeis[[#This Row],[Veículo]]="","",IFERROR(INDEX(tbLocacao[],MATCH(tbAlugeis[[#This Row],[Veículo]],tbLocacao[Codigo locação],0),12),""))</f>
        <v/>
      </c>
      <c r="E587" s="80" t="str">
        <f>IF(tbAlugeis[[#This Row],[Veículo]]="","",IFERROR(INDEX(tbLocacao[],MATCH(tbAlugeis[[#This Row],[Veículo]],tbLocacao[Codigo locação],0),11),""))</f>
        <v/>
      </c>
      <c r="F587" s="163"/>
      <c r="G587" s="174"/>
      <c r="H587" s="79" t="str">
        <f>IF(tbAlugeis[[#This Row],[Veículo]]="","",IFERROR(INDEX(tbLocacao[],MATCH(tbAlugeis[[#This Row],[Veículo]],tbLocacao[Codigo locação],0),1),""))</f>
        <v/>
      </c>
    </row>
    <row r="588" spans="2:8" ht="30" customHeight="1" x14ac:dyDescent="0.25">
      <c r="B588" s="167"/>
      <c r="C588" s="79" t="str">
        <f>IF(tbAlugeis[[#This Row],[Veículo]]="","",IFERROR(INDEX(tbLocacao[],MATCH(tbAlugeis[[#This Row],[Veículo]],tbLocacao[Codigo locação],0),2),""))</f>
        <v/>
      </c>
      <c r="D588" s="79" t="str">
        <f>IF(tbAlugeis[[#This Row],[Veículo]]="","",IFERROR(INDEX(tbLocacao[],MATCH(tbAlugeis[[#This Row],[Veículo]],tbLocacao[Codigo locação],0),12),""))</f>
        <v/>
      </c>
      <c r="E588" s="80" t="str">
        <f>IF(tbAlugeis[[#This Row],[Veículo]]="","",IFERROR(INDEX(tbLocacao[],MATCH(tbAlugeis[[#This Row],[Veículo]],tbLocacao[Codigo locação],0),11),""))</f>
        <v/>
      </c>
      <c r="F588" s="163"/>
      <c r="G588" s="174"/>
      <c r="H588" s="79" t="str">
        <f>IF(tbAlugeis[[#This Row],[Veículo]]="","",IFERROR(INDEX(tbLocacao[],MATCH(tbAlugeis[[#This Row],[Veículo]],tbLocacao[Codigo locação],0),1),""))</f>
        <v/>
      </c>
    </row>
    <row r="589" spans="2:8" ht="30" customHeight="1" x14ac:dyDescent="0.25">
      <c r="B589" s="167"/>
      <c r="C589" s="79" t="str">
        <f>IF(tbAlugeis[[#This Row],[Veículo]]="","",IFERROR(INDEX(tbLocacao[],MATCH(tbAlugeis[[#This Row],[Veículo]],tbLocacao[Codigo locação],0),2),""))</f>
        <v/>
      </c>
      <c r="D589" s="79" t="str">
        <f>IF(tbAlugeis[[#This Row],[Veículo]]="","",IFERROR(INDEX(tbLocacao[],MATCH(tbAlugeis[[#This Row],[Veículo]],tbLocacao[Codigo locação],0),12),""))</f>
        <v/>
      </c>
      <c r="E589" s="80" t="str">
        <f>IF(tbAlugeis[[#This Row],[Veículo]]="","",IFERROR(INDEX(tbLocacao[],MATCH(tbAlugeis[[#This Row],[Veículo]],tbLocacao[Codigo locação],0),11),""))</f>
        <v/>
      </c>
      <c r="F589" s="163"/>
      <c r="G589" s="174"/>
      <c r="H589" s="79" t="str">
        <f>IF(tbAlugeis[[#This Row],[Veículo]]="","",IFERROR(INDEX(tbLocacao[],MATCH(tbAlugeis[[#This Row],[Veículo]],tbLocacao[Codigo locação],0),1),""))</f>
        <v/>
      </c>
    </row>
    <row r="590" spans="2:8" ht="30" customHeight="1" x14ac:dyDescent="0.25">
      <c r="B590" s="167"/>
      <c r="C590" s="79" t="str">
        <f>IF(tbAlugeis[[#This Row],[Veículo]]="","",IFERROR(INDEX(tbLocacao[],MATCH(tbAlugeis[[#This Row],[Veículo]],tbLocacao[Codigo locação],0),2),""))</f>
        <v/>
      </c>
      <c r="D590" s="79" t="str">
        <f>IF(tbAlugeis[[#This Row],[Veículo]]="","",IFERROR(INDEX(tbLocacao[],MATCH(tbAlugeis[[#This Row],[Veículo]],tbLocacao[Codigo locação],0),12),""))</f>
        <v/>
      </c>
      <c r="E590" s="80" t="str">
        <f>IF(tbAlugeis[[#This Row],[Veículo]]="","",IFERROR(INDEX(tbLocacao[],MATCH(tbAlugeis[[#This Row],[Veículo]],tbLocacao[Codigo locação],0),11),""))</f>
        <v/>
      </c>
      <c r="F590" s="163"/>
      <c r="G590" s="174"/>
      <c r="H590" s="79" t="str">
        <f>IF(tbAlugeis[[#This Row],[Veículo]]="","",IFERROR(INDEX(tbLocacao[],MATCH(tbAlugeis[[#This Row],[Veículo]],tbLocacao[Codigo locação],0),1),""))</f>
        <v/>
      </c>
    </row>
    <row r="591" spans="2:8" ht="30" customHeight="1" x14ac:dyDescent="0.25">
      <c r="B591" s="167"/>
      <c r="C591" s="79" t="str">
        <f>IF(tbAlugeis[[#This Row],[Veículo]]="","",IFERROR(INDEX(tbLocacao[],MATCH(tbAlugeis[[#This Row],[Veículo]],tbLocacao[Codigo locação],0),2),""))</f>
        <v/>
      </c>
      <c r="D591" s="79" t="str">
        <f>IF(tbAlugeis[[#This Row],[Veículo]]="","",IFERROR(INDEX(tbLocacao[],MATCH(tbAlugeis[[#This Row],[Veículo]],tbLocacao[Codigo locação],0),12),""))</f>
        <v/>
      </c>
      <c r="E591" s="80" t="str">
        <f>IF(tbAlugeis[[#This Row],[Veículo]]="","",IFERROR(INDEX(tbLocacao[],MATCH(tbAlugeis[[#This Row],[Veículo]],tbLocacao[Codigo locação],0),11),""))</f>
        <v/>
      </c>
      <c r="F591" s="163"/>
      <c r="G591" s="174"/>
      <c r="H591" s="79" t="str">
        <f>IF(tbAlugeis[[#This Row],[Veículo]]="","",IFERROR(INDEX(tbLocacao[],MATCH(tbAlugeis[[#This Row],[Veículo]],tbLocacao[Codigo locação],0),1),""))</f>
        <v/>
      </c>
    </row>
    <row r="592" spans="2:8" ht="30" customHeight="1" x14ac:dyDescent="0.25">
      <c r="B592" s="167"/>
      <c r="C592" s="79" t="str">
        <f>IF(tbAlugeis[[#This Row],[Veículo]]="","",IFERROR(INDEX(tbLocacao[],MATCH(tbAlugeis[[#This Row],[Veículo]],tbLocacao[Codigo locação],0),2),""))</f>
        <v/>
      </c>
      <c r="D592" s="79" t="str">
        <f>IF(tbAlugeis[[#This Row],[Veículo]]="","",IFERROR(INDEX(tbLocacao[],MATCH(tbAlugeis[[#This Row],[Veículo]],tbLocacao[Codigo locação],0),12),""))</f>
        <v/>
      </c>
      <c r="E592" s="80" t="str">
        <f>IF(tbAlugeis[[#This Row],[Veículo]]="","",IFERROR(INDEX(tbLocacao[],MATCH(tbAlugeis[[#This Row],[Veículo]],tbLocacao[Codigo locação],0),11),""))</f>
        <v/>
      </c>
      <c r="F592" s="163"/>
      <c r="G592" s="174"/>
      <c r="H592" s="79" t="str">
        <f>IF(tbAlugeis[[#This Row],[Veículo]]="","",IFERROR(INDEX(tbLocacao[],MATCH(tbAlugeis[[#This Row],[Veículo]],tbLocacao[Codigo locação],0),1),""))</f>
        <v/>
      </c>
    </row>
    <row r="593" spans="2:8" ht="30" customHeight="1" x14ac:dyDescent="0.25">
      <c r="B593" s="167"/>
      <c r="C593" s="79" t="str">
        <f>IF(tbAlugeis[[#This Row],[Veículo]]="","",IFERROR(INDEX(tbLocacao[],MATCH(tbAlugeis[[#This Row],[Veículo]],tbLocacao[Codigo locação],0),2),""))</f>
        <v/>
      </c>
      <c r="D593" s="79" t="str">
        <f>IF(tbAlugeis[[#This Row],[Veículo]]="","",IFERROR(INDEX(tbLocacao[],MATCH(tbAlugeis[[#This Row],[Veículo]],tbLocacao[Codigo locação],0),12),""))</f>
        <v/>
      </c>
      <c r="E593" s="80" t="str">
        <f>IF(tbAlugeis[[#This Row],[Veículo]]="","",IFERROR(INDEX(tbLocacao[],MATCH(tbAlugeis[[#This Row],[Veículo]],tbLocacao[Codigo locação],0),11),""))</f>
        <v/>
      </c>
      <c r="F593" s="163"/>
      <c r="G593" s="174"/>
      <c r="H593" s="79" t="str">
        <f>IF(tbAlugeis[[#This Row],[Veículo]]="","",IFERROR(INDEX(tbLocacao[],MATCH(tbAlugeis[[#This Row],[Veículo]],tbLocacao[Codigo locação],0),1),""))</f>
        <v/>
      </c>
    </row>
    <row r="594" spans="2:8" ht="30" customHeight="1" x14ac:dyDescent="0.25">
      <c r="B594" s="167"/>
      <c r="C594" s="79" t="str">
        <f>IF(tbAlugeis[[#This Row],[Veículo]]="","",IFERROR(INDEX(tbLocacao[],MATCH(tbAlugeis[[#This Row],[Veículo]],tbLocacao[Codigo locação],0),2),""))</f>
        <v/>
      </c>
      <c r="D594" s="79" t="str">
        <f>IF(tbAlugeis[[#This Row],[Veículo]]="","",IFERROR(INDEX(tbLocacao[],MATCH(tbAlugeis[[#This Row],[Veículo]],tbLocacao[Codigo locação],0),12),""))</f>
        <v/>
      </c>
      <c r="E594" s="80" t="str">
        <f>IF(tbAlugeis[[#This Row],[Veículo]]="","",IFERROR(INDEX(tbLocacao[],MATCH(tbAlugeis[[#This Row],[Veículo]],tbLocacao[Codigo locação],0),11),""))</f>
        <v/>
      </c>
      <c r="F594" s="163"/>
      <c r="G594" s="174"/>
      <c r="H594" s="79" t="str">
        <f>IF(tbAlugeis[[#This Row],[Veículo]]="","",IFERROR(INDEX(tbLocacao[],MATCH(tbAlugeis[[#This Row],[Veículo]],tbLocacao[Codigo locação],0),1),""))</f>
        <v/>
      </c>
    </row>
    <row r="595" spans="2:8" ht="30" customHeight="1" x14ac:dyDescent="0.25">
      <c r="B595" s="167"/>
      <c r="C595" s="79" t="str">
        <f>IF(tbAlugeis[[#This Row],[Veículo]]="","",IFERROR(INDEX(tbLocacao[],MATCH(tbAlugeis[[#This Row],[Veículo]],tbLocacao[Codigo locação],0),2),""))</f>
        <v/>
      </c>
      <c r="D595" s="79" t="str">
        <f>IF(tbAlugeis[[#This Row],[Veículo]]="","",IFERROR(INDEX(tbLocacao[],MATCH(tbAlugeis[[#This Row],[Veículo]],tbLocacao[Codigo locação],0),12),""))</f>
        <v/>
      </c>
      <c r="E595" s="80" t="str">
        <f>IF(tbAlugeis[[#This Row],[Veículo]]="","",IFERROR(INDEX(tbLocacao[],MATCH(tbAlugeis[[#This Row],[Veículo]],tbLocacao[Codigo locação],0),11),""))</f>
        <v/>
      </c>
      <c r="F595" s="163"/>
      <c r="G595" s="174"/>
      <c r="H595" s="79" t="str">
        <f>IF(tbAlugeis[[#This Row],[Veículo]]="","",IFERROR(INDEX(tbLocacao[],MATCH(tbAlugeis[[#This Row],[Veículo]],tbLocacao[Codigo locação],0),1),""))</f>
        <v/>
      </c>
    </row>
    <row r="596" spans="2:8" ht="30" customHeight="1" x14ac:dyDescent="0.25">
      <c r="B596" s="167"/>
      <c r="C596" s="79" t="str">
        <f>IF(tbAlugeis[[#This Row],[Veículo]]="","",IFERROR(INDEX(tbLocacao[],MATCH(tbAlugeis[[#This Row],[Veículo]],tbLocacao[Codigo locação],0),2),""))</f>
        <v/>
      </c>
      <c r="D596" s="79" t="str">
        <f>IF(tbAlugeis[[#This Row],[Veículo]]="","",IFERROR(INDEX(tbLocacao[],MATCH(tbAlugeis[[#This Row],[Veículo]],tbLocacao[Codigo locação],0),12),""))</f>
        <v/>
      </c>
      <c r="E596" s="80" t="str">
        <f>IF(tbAlugeis[[#This Row],[Veículo]]="","",IFERROR(INDEX(tbLocacao[],MATCH(tbAlugeis[[#This Row],[Veículo]],tbLocacao[Codigo locação],0),11),""))</f>
        <v/>
      </c>
      <c r="F596" s="163"/>
      <c r="G596" s="174"/>
      <c r="H596" s="79" t="str">
        <f>IF(tbAlugeis[[#This Row],[Veículo]]="","",IFERROR(INDEX(tbLocacao[],MATCH(tbAlugeis[[#This Row],[Veículo]],tbLocacao[Codigo locação],0),1),""))</f>
        <v/>
      </c>
    </row>
    <row r="597" spans="2:8" ht="30" customHeight="1" x14ac:dyDescent="0.25">
      <c r="B597" s="167"/>
      <c r="C597" s="79" t="str">
        <f>IF(tbAlugeis[[#This Row],[Veículo]]="","",IFERROR(INDEX(tbLocacao[],MATCH(tbAlugeis[[#This Row],[Veículo]],tbLocacao[Codigo locação],0),2),""))</f>
        <v/>
      </c>
      <c r="D597" s="79" t="str">
        <f>IF(tbAlugeis[[#This Row],[Veículo]]="","",IFERROR(INDEX(tbLocacao[],MATCH(tbAlugeis[[#This Row],[Veículo]],tbLocacao[Codigo locação],0),12),""))</f>
        <v/>
      </c>
      <c r="E597" s="80" t="str">
        <f>IF(tbAlugeis[[#This Row],[Veículo]]="","",IFERROR(INDEX(tbLocacao[],MATCH(tbAlugeis[[#This Row],[Veículo]],tbLocacao[Codigo locação],0),11),""))</f>
        <v/>
      </c>
      <c r="F597" s="163"/>
      <c r="G597" s="174"/>
      <c r="H597" s="79" t="str">
        <f>IF(tbAlugeis[[#This Row],[Veículo]]="","",IFERROR(INDEX(tbLocacao[],MATCH(tbAlugeis[[#This Row],[Veículo]],tbLocacao[Codigo locação],0),1),""))</f>
        <v/>
      </c>
    </row>
    <row r="598" spans="2:8" ht="30" customHeight="1" x14ac:dyDescent="0.25">
      <c r="B598" s="167"/>
      <c r="C598" s="79" t="str">
        <f>IF(tbAlugeis[[#This Row],[Veículo]]="","",IFERROR(INDEX(tbLocacao[],MATCH(tbAlugeis[[#This Row],[Veículo]],tbLocacao[Codigo locação],0),2),""))</f>
        <v/>
      </c>
      <c r="D598" s="79" t="str">
        <f>IF(tbAlugeis[[#This Row],[Veículo]]="","",IFERROR(INDEX(tbLocacao[],MATCH(tbAlugeis[[#This Row],[Veículo]],tbLocacao[Codigo locação],0),12),""))</f>
        <v/>
      </c>
      <c r="E598" s="80" t="str">
        <f>IF(tbAlugeis[[#This Row],[Veículo]]="","",IFERROR(INDEX(tbLocacao[],MATCH(tbAlugeis[[#This Row],[Veículo]],tbLocacao[Codigo locação],0),11),""))</f>
        <v/>
      </c>
      <c r="F598" s="163"/>
      <c r="G598" s="174"/>
      <c r="H598" s="79" t="str">
        <f>IF(tbAlugeis[[#This Row],[Veículo]]="","",IFERROR(INDEX(tbLocacao[],MATCH(tbAlugeis[[#This Row],[Veículo]],tbLocacao[Codigo locação],0),1),""))</f>
        <v/>
      </c>
    </row>
    <row r="599" spans="2:8" ht="30" customHeight="1" x14ac:dyDescent="0.25">
      <c r="B599" s="167"/>
      <c r="C599" s="79" t="str">
        <f>IF(tbAlugeis[[#This Row],[Veículo]]="","",IFERROR(INDEX(tbLocacao[],MATCH(tbAlugeis[[#This Row],[Veículo]],tbLocacao[Codigo locação],0),2),""))</f>
        <v/>
      </c>
      <c r="D599" s="79" t="str">
        <f>IF(tbAlugeis[[#This Row],[Veículo]]="","",IFERROR(INDEX(tbLocacao[],MATCH(tbAlugeis[[#This Row],[Veículo]],tbLocacao[Codigo locação],0),12),""))</f>
        <v/>
      </c>
      <c r="E599" s="80" t="str">
        <f>IF(tbAlugeis[[#This Row],[Veículo]]="","",IFERROR(INDEX(tbLocacao[],MATCH(tbAlugeis[[#This Row],[Veículo]],tbLocacao[Codigo locação],0),11),""))</f>
        <v/>
      </c>
      <c r="F599" s="163"/>
      <c r="G599" s="174"/>
      <c r="H599" s="79" t="str">
        <f>IF(tbAlugeis[[#This Row],[Veículo]]="","",IFERROR(INDEX(tbLocacao[],MATCH(tbAlugeis[[#This Row],[Veículo]],tbLocacao[Codigo locação],0),1),""))</f>
        <v/>
      </c>
    </row>
    <row r="600" spans="2:8" ht="30" customHeight="1" x14ac:dyDescent="0.25">
      <c r="B600" s="167"/>
      <c r="C600" s="79" t="str">
        <f>IF(tbAlugeis[[#This Row],[Veículo]]="","",IFERROR(INDEX(tbLocacao[],MATCH(tbAlugeis[[#This Row],[Veículo]],tbLocacao[Codigo locação],0),2),""))</f>
        <v/>
      </c>
      <c r="D600" s="79" t="str">
        <f>IF(tbAlugeis[[#This Row],[Veículo]]="","",IFERROR(INDEX(tbLocacao[],MATCH(tbAlugeis[[#This Row],[Veículo]],tbLocacao[Codigo locação],0),12),""))</f>
        <v/>
      </c>
      <c r="E600" s="80" t="str">
        <f>IF(tbAlugeis[[#This Row],[Veículo]]="","",IFERROR(INDEX(tbLocacao[],MATCH(tbAlugeis[[#This Row],[Veículo]],tbLocacao[Codigo locação],0),11),""))</f>
        <v/>
      </c>
      <c r="F600" s="163"/>
      <c r="G600" s="174"/>
      <c r="H600" s="79" t="str">
        <f>IF(tbAlugeis[[#This Row],[Veículo]]="","",IFERROR(INDEX(tbLocacao[],MATCH(tbAlugeis[[#This Row],[Veículo]],tbLocacao[Codigo locação],0),1),""))</f>
        <v/>
      </c>
    </row>
    <row r="601" spans="2:8" ht="30" customHeight="1" x14ac:dyDescent="0.25">
      <c r="B601" s="167"/>
      <c r="C601" s="79" t="str">
        <f>IF(tbAlugeis[[#This Row],[Veículo]]="","",IFERROR(INDEX(tbLocacao[],MATCH(tbAlugeis[[#This Row],[Veículo]],tbLocacao[Codigo locação],0),2),""))</f>
        <v/>
      </c>
      <c r="D601" s="79" t="str">
        <f>IF(tbAlugeis[[#This Row],[Veículo]]="","",IFERROR(INDEX(tbLocacao[],MATCH(tbAlugeis[[#This Row],[Veículo]],tbLocacao[Codigo locação],0),12),""))</f>
        <v/>
      </c>
      <c r="E601" s="80" t="str">
        <f>IF(tbAlugeis[[#This Row],[Veículo]]="","",IFERROR(INDEX(tbLocacao[],MATCH(tbAlugeis[[#This Row],[Veículo]],tbLocacao[Codigo locação],0),11),""))</f>
        <v/>
      </c>
      <c r="F601" s="163"/>
      <c r="G601" s="174"/>
      <c r="H601" s="79" t="str">
        <f>IF(tbAlugeis[[#This Row],[Veículo]]="","",IFERROR(INDEX(tbLocacao[],MATCH(tbAlugeis[[#This Row],[Veículo]],tbLocacao[Codigo locação],0),1),""))</f>
        <v/>
      </c>
    </row>
    <row r="602" spans="2:8" ht="30" customHeight="1" x14ac:dyDescent="0.25">
      <c r="B602" s="167"/>
      <c r="C602" s="79" t="str">
        <f>IF(tbAlugeis[[#This Row],[Veículo]]="","",IFERROR(INDEX(tbLocacao[],MATCH(tbAlugeis[[#This Row],[Veículo]],tbLocacao[Codigo locação],0),2),""))</f>
        <v/>
      </c>
      <c r="D602" s="79" t="str">
        <f>IF(tbAlugeis[[#This Row],[Veículo]]="","",IFERROR(INDEX(tbLocacao[],MATCH(tbAlugeis[[#This Row],[Veículo]],tbLocacao[Codigo locação],0),12),""))</f>
        <v/>
      </c>
      <c r="E602" s="80" t="str">
        <f>IF(tbAlugeis[[#This Row],[Veículo]]="","",IFERROR(INDEX(tbLocacao[],MATCH(tbAlugeis[[#This Row],[Veículo]],tbLocacao[Codigo locação],0),11),""))</f>
        <v/>
      </c>
      <c r="F602" s="163"/>
      <c r="G602" s="174"/>
      <c r="H602" s="79" t="str">
        <f>IF(tbAlugeis[[#This Row],[Veículo]]="","",IFERROR(INDEX(tbLocacao[],MATCH(tbAlugeis[[#This Row],[Veículo]],tbLocacao[Codigo locação],0),1),""))</f>
        <v/>
      </c>
    </row>
    <row r="603" spans="2:8" ht="30" customHeight="1" x14ac:dyDescent="0.25">
      <c r="B603" s="167"/>
      <c r="C603" s="79" t="str">
        <f>IF(tbAlugeis[[#This Row],[Veículo]]="","",IFERROR(INDEX(tbLocacao[],MATCH(tbAlugeis[[#This Row],[Veículo]],tbLocacao[Codigo locação],0),2),""))</f>
        <v/>
      </c>
      <c r="D603" s="79" t="str">
        <f>IF(tbAlugeis[[#This Row],[Veículo]]="","",IFERROR(INDEX(tbLocacao[],MATCH(tbAlugeis[[#This Row],[Veículo]],tbLocacao[Codigo locação],0),12),""))</f>
        <v/>
      </c>
      <c r="E603" s="80" t="str">
        <f>IF(tbAlugeis[[#This Row],[Veículo]]="","",IFERROR(INDEX(tbLocacao[],MATCH(tbAlugeis[[#This Row],[Veículo]],tbLocacao[Codigo locação],0),11),""))</f>
        <v/>
      </c>
      <c r="F603" s="163"/>
      <c r="G603" s="174"/>
      <c r="H603" s="79" t="str">
        <f>IF(tbAlugeis[[#This Row],[Veículo]]="","",IFERROR(INDEX(tbLocacao[],MATCH(tbAlugeis[[#This Row],[Veículo]],tbLocacao[Codigo locação],0),1),""))</f>
        <v/>
      </c>
    </row>
    <row r="604" spans="2:8" ht="30" customHeight="1" x14ac:dyDescent="0.25">
      <c r="B604" s="167"/>
      <c r="C604" s="79" t="str">
        <f>IF(tbAlugeis[[#This Row],[Veículo]]="","",IFERROR(INDEX(tbLocacao[],MATCH(tbAlugeis[[#This Row],[Veículo]],tbLocacao[Codigo locação],0),2),""))</f>
        <v/>
      </c>
      <c r="D604" s="79" t="str">
        <f>IF(tbAlugeis[[#This Row],[Veículo]]="","",IFERROR(INDEX(tbLocacao[],MATCH(tbAlugeis[[#This Row],[Veículo]],tbLocacao[Codigo locação],0),12),""))</f>
        <v/>
      </c>
      <c r="E604" s="80" t="str">
        <f>IF(tbAlugeis[[#This Row],[Veículo]]="","",IFERROR(INDEX(tbLocacao[],MATCH(tbAlugeis[[#This Row],[Veículo]],tbLocacao[Codigo locação],0),11),""))</f>
        <v/>
      </c>
      <c r="F604" s="163"/>
      <c r="G604" s="174"/>
      <c r="H604" s="79" t="str">
        <f>IF(tbAlugeis[[#This Row],[Veículo]]="","",IFERROR(INDEX(tbLocacao[],MATCH(tbAlugeis[[#This Row],[Veículo]],tbLocacao[Codigo locação],0),1),""))</f>
        <v/>
      </c>
    </row>
    <row r="605" spans="2:8" ht="30" customHeight="1" x14ac:dyDescent="0.25">
      <c r="B605" s="167"/>
      <c r="C605" s="79" t="str">
        <f>IF(tbAlugeis[[#This Row],[Veículo]]="","",IFERROR(INDEX(tbLocacao[],MATCH(tbAlugeis[[#This Row],[Veículo]],tbLocacao[Codigo locação],0),2),""))</f>
        <v/>
      </c>
      <c r="D605" s="79" t="str">
        <f>IF(tbAlugeis[[#This Row],[Veículo]]="","",IFERROR(INDEX(tbLocacao[],MATCH(tbAlugeis[[#This Row],[Veículo]],tbLocacao[Codigo locação],0),12),""))</f>
        <v/>
      </c>
      <c r="E605" s="80" t="str">
        <f>IF(tbAlugeis[[#This Row],[Veículo]]="","",IFERROR(INDEX(tbLocacao[],MATCH(tbAlugeis[[#This Row],[Veículo]],tbLocacao[Codigo locação],0),11),""))</f>
        <v/>
      </c>
      <c r="F605" s="163"/>
      <c r="G605" s="174"/>
      <c r="H605" s="79" t="str">
        <f>IF(tbAlugeis[[#This Row],[Veículo]]="","",IFERROR(INDEX(tbLocacao[],MATCH(tbAlugeis[[#This Row],[Veículo]],tbLocacao[Codigo locação],0),1),""))</f>
        <v/>
      </c>
    </row>
    <row r="606" spans="2:8" ht="30" customHeight="1" x14ac:dyDescent="0.25">
      <c r="B606" s="167"/>
      <c r="C606" s="79" t="str">
        <f>IF(tbAlugeis[[#This Row],[Veículo]]="","",IFERROR(INDEX(tbLocacao[],MATCH(tbAlugeis[[#This Row],[Veículo]],tbLocacao[Codigo locação],0),2),""))</f>
        <v/>
      </c>
      <c r="D606" s="79" t="str">
        <f>IF(tbAlugeis[[#This Row],[Veículo]]="","",IFERROR(INDEX(tbLocacao[],MATCH(tbAlugeis[[#This Row],[Veículo]],tbLocacao[Codigo locação],0),12),""))</f>
        <v/>
      </c>
      <c r="E606" s="80" t="str">
        <f>IF(tbAlugeis[[#This Row],[Veículo]]="","",IFERROR(INDEX(tbLocacao[],MATCH(tbAlugeis[[#This Row],[Veículo]],tbLocacao[Codigo locação],0),11),""))</f>
        <v/>
      </c>
      <c r="F606" s="163"/>
      <c r="G606" s="174"/>
      <c r="H606" s="79" t="str">
        <f>IF(tbAlugeis[[#This Row],[Veículo]]="","",IFERROR(INDEX(tbLocacao[],MATCH(tbAlugeis[[#This Row],[Veículo]],tbLocacao[Codigo locação],0),1),""))</f>
        <v/>
      </c>
    </row>
    <row r="607" spans="2:8" ht="30" customHeight="1" x14ac:dyDescent="0.25">
      <c r="B607" s="167"/>
      <c r="C607" s="79" t="str">
        <f>IF(tbAlugeis[[#This Row],[Veículo]]="","",IFERROR(INDEX(tbLocacao[],MATCH(tbAlugeis[[#This Row],[Veículo]],tbLocacao[Codigo locação],0),2),""))</f>
        <v/>
      </c>
      <c r="D607" s="79" t="str">
        <f>IF(tbAlugeis[[#This Row],[Veículo]]="","",IFERROR(INDEX(tbLocacao[],MATCH(tbAlugeis[[#This Row],[Veículo]],tbLocacao[Codigo locação],0),12),""))</f>
        <v/>
      </c>
      <c r="E607" s="80" t="str">
        <f>IF(tbAlugeis[[#This Row],[Veículo]]="","",IFERROR(INDEX(tbLocacao[],MATCH(tbAlugeis[[#This Row],[Veículo]],tbLocacao[Codigo locação],0),11),""))</f>
        <v/>
      </c>
      <c r="F607" s="163"/>
      <c r="G607" s="174"/>
      <c r="H607" s="79" t="str">
        <f>IF(tbAlugeis[[#This Row],[Veículo]]="","",IFERROR(INDEX(tbLocacao[],MATCH(tbAlugeis[[#This Row],[Veículo]],tbLocacao[Codigo locação],0),1),""))</f>
        <v/>
      </c>
    </row>
    <row r="608" spans="2:8" ht="30" customHeight="1" x14ac:dyDescent="0.25">
      <c r="B608" s="167"/>
      <c r="C608" s="79" t="str">
        <f>IF(tbAlugeis[[#This Row],[Veículo]]="","",IFERROR(INDEX(tbLocacao[],MATCH(tbAlugeis[[#This Row],[Veículo]],tbLocacao[Codigo locação],0),2),""))</f>
        <v/>
      </c>
      <c r="D608" s="79" t="str">
        <f>IF(tbAlugeis[[#This Row],[Veículo]]="","",IFERROR(INDEX(tbLocacao[],MATCH(tbAlugeis[[#This Row],[Veículo]],tbLocacao[Codigo locação],0),12),""))</f>
        <v/>
      </c>
      <c r="E608" s="80" t="str">
        <f>IF(tbAlugeis[[#This Row],[Veículo]]="","",IFERROR(INDEX(tbLocacao[],MATCH(tbAlugeis[[#This Row],[Veículo]],tbLocacao[Codigo locação],0),11),""))</f>
        <v/>
      </c>
      <c r="F608" s="163"/>
      <c r="G608" s="174"/>
      <c r="H608" s="79" t="str">
        <f>IF(tbAlugeis[[#This Row],[Veículo]]="","",IFERROR(INDEX(tbLocacao[],MATCH(tbAlugeis[[#This Row],[Veículo]],tbLocacao[Codigo locação],0),1),""))</f>
        <v/>
      </c>
    </row>
    <row r="609" spans="2:8" ht="30" customHeight="1" x14ac:dyDescent="0.25">
      <c r="B609" s="167"/>
      <c r="C609" s="79" t="str">
        <f>IF(tbAlugeis[[#This Row],[Veículo]]="","",IFERROR(INDEX(tbLocacao[],MATCH(tbAlugeis[[#This Row],[Veículo]],tbLocacao[Codigo locação],0),2),""))</f>
        <v/>
      </c>
      <c r="D609" s="79" t="str">
        <f>IF(tbAlugeis[[#This Row],[Veículo]]="","",IFERROR(INDEX(tbLocacao[],MATCH(tbAlugeis[[#This Row],[Veículo]],tbLocacao[Codigo locação],0),12),""))</f>
        <v/>
      </c>
      <c r="E609" s="80" t="str">
        <f>IF(tbAlugeis[[#This Row],[Veículo]]="","",IFERROR(INDEX(tbLocacao[],MATCH(tbAlugeis[[#This Row],[Veículo]],tbLocacao[Codigo locação],0),11),""))</f>
        <v/>
      </c>
      <c r="F609" s="163"/>
      <c r="G609" s="174"/>
      <c r="H609" s="79" t="str">
        <f>IF(tbAlugeis[[#This Row],[Veículo]]="","",IFERROR(INDEX(tbLocacao[],MATCH(tbAlugeis[[#This Row],[Veículo]],tbLocacao[Codigo locação],0),1),""))</f>
        <v/>
      </c>
    </row>
    <row r="610" spans="2:8" ht="30" customHeight="1" x14ac:dyDescent="0.25">
      <c r="B610" s="167"/>
      <c r="C610" s="79" t="str">
        <f>IF(tbAlugeis[[#This Row],[Veículo]]="","",IFERROR(INDEX(tbLocacao[],MATCH(tbAlugeis[[#This Row],[Veículo]],tbLocacao[Codigo locação],0),2),""))</f>
        <v/>
      </c>
      <c r="D610" s="79" t="str">
        <f>IF(tbAlugeis[[#This Row],[Veículo]]="","",IFERROR(INDEX(tbLocacao[],MATCH(tbAlugeis[[#This Row],[Veículo]],tbLocacao[Codigo locação],0),12),""))</f>
        <v/>
      </c>
      <c r="E610" s="80" t="str">
        <f>IF(tbAlugeis[[#This Row],[Veículo]]="","",IFERROR(INDEX(tbLocacao[],MATCH(tbAlugeis[[#This Row],[Veículo]],tbLocacao[Codigo locação],0),11),""))</f>
        <v/>
      </c>
      <c r="F610" s="163"/>
      <c r="G610" s="174"/>
      <c r="H610" s="79" t="str">
        <f>IF(tbAlugeis[[#This Row],[Veículo]]="","",IFERROR(INDEX(tbLocacao[],MATCH(tbAlugeis[[#This Row],[Veículo]],tbLocacao[Codigo locação],0),1),""))</f>
        <v/>
      </c>
    </row>
    <row r="611" spans="2:8" ht="30" customHeight="1" x14ac:dyDescent="0.25">
      <c r="B611" s="167"/>
      <c r="C611" s="79" t="str">
        <f>IF(tbAlugeis[[#This Row],[Veículo]]="","",IFERROR(INDEX(tbLocacao[],MATCH(tbAlugeis[[#This Row],[Veículo]],tbLocacao[Codigo locação],0),2),""))</f>
        <v/>
      </c>
      <c r="D611" s="79" t="str">
        <f>IF(tbAlugeis[[#This Row],[Veículo]]="","",IFERROR(INDEX(tbLocacao[],MATCH(tbAlugeis[[#This Row],[Veículo]],tbLocacao[Codigo locação],0),12),""))</f>
        <v/>
      </c>
      <c r="E611" s="80" t="str">
        <f>IF(tbAlugeis[[#This Row],[Veículo]]="","",IFERROR(INDEX(tbLocacao[],MATCH(tbAlugeis[[#This Row],[Veículo]],tbLocacao[Codigo locação],0),11),""))</f>
        <v/>
      </c>
      <c r="F611" s="163"/>
      <c r="G611" s="174"/>
      <c r="H611" s="79" t="str">
        <f>IF(tbAlugeis[[#This Row],[Veículo]]="","",IFERROR(INDEX(tbLocacao[],MATCH(tbAlugeis[[#This Row],[Veículo]],tbLocacao[Codigo locação],0),1),""))</f>
        <v/>
      </c>
    </row>
    <row r="612" spans="2:8" ht="30" customHeight="1" x14ac:dyDescent="0.25">
      <c r="B612" s="167"/>
      <c r="C612" s="79" t="str">
        <f>IF(tbAlugeis[[#This Row],[Veículo]]="","",IFERROR(INDEX(tbLocacao[],MATCH(tbAlugeis[[#This Row],[Veículo]],tbLocacao[Codigo locação],0),2),""))</f>
        <v/>
      </c>
      <c r="D612" s="79" t="str">
        <f>IF(tbAlugeis[[#This Row],[Veículo]]="","",IFERROR(INDEX(tbLocacao[],MATCH(tbAlugeis[[#This Row],[Veículo]],tbLocacao[Codigo locação],0),12),""))</f>
        <v/>
      </c>
      <c r="E612" s="80" t="str">
        <f>IF(tbAlugeis[[#This Row],[Veículo]]="","",IFERROR(INDEX(tbLocacao[],MATCH(tbAlugeis[[#This Row],[Veículo]],tbLocacao[Codigo locação],0),11),""))</f>
        <v/>
      </c>
      <c r="F612" s="163"/>
      <c r="G612" s="174"/>
      <c r="H612" s="79" t="str">
        <f>IF(tbAlugeis[[#This Row],[Veículo]]="","",IFERROR(INDEX(tbLocacao[],MATCH(tbAlugeis[[#This Row],[Veículo]],tbLocacao[Codigo locação],0),1),""))</f>
        <v/>
      </c>
    </row>
    <row r="613" spans="2:8" ht="30" customHeight="1" x14ac:dyDescent="0.25">
      <c r="B613" s="167"/>
      <c r="C613" s="79" t="str">
        <f>IF(tbAlugeis[[#This Row],[Veículo]]="","",IFERROR(INDEX(tbLocacao[],MATCH(tbAlugeis[[#This Row],[Veículo]],tbLocacao[Codigo locação],0),2),""))</f>
        <v/>
      </c>
      <c r="D613" s="79" t="str">
        <f>IF(tbAlugeis[[#This Row],[Veículo]]="","",IFERROR(INDEX(tbLocacao[],MATCH(tbAlugeis[[#This Row],[Veículo]],tbLocacao[Codigo locação],0),12),""))</f>
        <v/>
      </c>
      <c r="E613" s="80" t="str">
        <f>IF(tbAlugeis[[#This Row],[Veículo]]="","",IFERROR(INDEX(tbLocacao[],MATCH(tbAlugeis[[#This Row],[Veículo]],tbLocacao[Codigo locação],0),11),""))</f>
        <v/>
      </c>
      <c r="F613" s="163"/>
      <c r="G613" s="174"/>
      <c r="H613" s="79" t="str">
        <f>IF(tbAlugeis[[#This Row],[Veículo]]="","",IFERROR(INDEX(tbLocacao[],MATCH(tbAlugeis[[#This Row],[Veículo]],tbLocacao[Codigo locação],0),1),""))</f>
        <v/>
      </c>
    </row>
    <row r="614" spans="2:8" ht="30" customHeight="1" x14ac:dyDescent="0.25">
      <c r="B614" s="167"/>
      <c r="C614" s="79" t="str">
        <f>IF(tbAlugeis[[#This Row],[Veículo]]="","",IFERROR(INDEX(tbLocacao[],MATCH(tbAlugeis[[#This Row],[Veículo]],tbLocacao[Codigo locação],0),2),""))</f>
        <v/>
      </c>
      <c r="D614" s="79" t="str">
        <f>IF(tbAlugeis[[#This Row],[Veículo]]="","",IFERROR(INDEX(tbLocacao[],MATCH(tbAlugeis[[#This Row],[Veículo]],tbLocacao[Codigo locação],0),12),""))</f>
        <v/>
      </c>
      <c r="E614" s="80" t="str">
        <f>IF(tbAlugeis[[#This Row],[Veículo]]="","",IFERROR(INDEX(tbLocacao[],MATCH(tbAlugeis[[#This Row],[Veículo]],tbLocacao[Codigo locação],0),11),""))</f>
        <v/>
      </c>
      <c r="F614" s="163"/>
      <c r="G614" s="174"/>
      <c r="H614" s="79" t="str">
        <f>IF(tbAlugeis[[#This Row],[Veículo]]="","",IFERROR(INDEX(tbLocacao[],MATCH(tbAlugeis[[#This Row],[Veículo]],tbLocacao[Codigo locação],0),1),""))</f>
        <v/>
      </c>
    </row>
    <row r="615" spans="2:8" ht="30" customHeight="1" x14ac:dyDescent="0.25">
      <c r="B615" s="167"/>
      <c r="C615" s="79" t="str">
        <f>IF(tbAlugeis[[#This Row],[Veículo]]="","",IFERROR(INDEX(tbLocacao[],MATCH(tbAlugeis[[#This Row],[Veículo]],tbLocacao[Codigo locação],0),2),""))</f>
        <v/>
      </c>
      <c r="D615" s="79" t="str">
        <f>IF(tbAlugeis[[#This Row],[Veículo]]="","",IFERROR(INDEX(tbLocacao[],MATCH(tbAlugeis[[#This Row],[Veículo]],tbLocacao[Codigo locação],0),12),""))</f>
        <v/>
      </c>
      <c r="E615" s="80" t="str">
        <f>IF(tbAlugeis[[#This Row],[Veículo]]="","",IFERROR(INDEX(tbLocacao[],MATCH(tbAlugeis[[#This Row],[Veículo]],tbLocacao[Codigo locação],0),11),""))</f>
        <v/>
      </c>
      <c r="F615" s="163"/>
      <c r="G615" s="174"/>
      <c r="H615" s="79" t="str">
        <f>IF(tbAlugeis[[#This Row],[Veículo]]="","",IFERROR(INDEX(tbLocacao[],MATCH(tbAlugeis[[#This Row],[Veículo]],tbLocacao[Codigo locação],0),1),""))</f>
        <v/>
      </c>
    </row>
    <row r="616" spans="2:8" ht="30" customHeight="1" x14ac:dyDescent="0.25">
      <c r="B616" s="167"/>
      <c r="C616" s="79" t="str">
        <f>IF(tbAlugeis[[#This Row],[Veículo]]="","",IFERROR(INDEX(tbLocacao[],MATCH(tbAlugeis[[#This Row],[Veículo]],tbLocacao[Codigo locação],0),2),""))</f>
        <v/>
      </c>
      <c r="D616" s="79" t="str">
        <f>IF(tbAlugeis[[#This Row],[Veículo]]="","",IFERROR(INDEX(tbLocacao[],MATCH(tbAlugeis[[#This Row],[Veículo]],tbLocacao[Codigo locação],0),12),""))</f>
        <v/>
      </c>
      <c r="E616" s="80" t="str">
        <f>IF(tbAlugeis[[#This Row],[Veículo]]="","",IFERROR(INDEX(tbLocacao[],MATCH(tbAlugeis[[#This Row],[Veículo]],tbLocacao[Codigo locação],0),11),""))</f>
        <v/>
      </c>
      <c r="F616" s="163"/>
      <c r="G616" s="174"/>
      <c r="H616" s="79" t="str">
        <f>IF(tbAlugeis[[#This Row],[Veículo]]="","",IFERROR(INDEX(tbLocacao[],MATCH(tbAlugeis[[#This Row],[Veículo]],tbLocacao[Codigo locação],0),1),""))</f>
        <v/>
      </c>
    </row>
    <row r="617" spans="2:8" ht="30" customHeight="1" x14ac:dyDescent="0.25">
      <c r="B617" s="167"/>
      <c r="C617" s="79" t="str">
        <f>IF(tbAlugeis[[#This Row],[Veículo]]="","",IFERROR(INDEX(tbLocacao[],MATCH(tbAlugeis[[#This Row],[Veículo]],tbLocacao[Codigo locação],0),2),""))</f>
        <v/>
      </c>
      <c r="D617" s="79" t="str">
        <f>IF(tbAlugeis[[#This Row],[Veículo]]="","",IFERROR(INDEX(tbLocacao[],MATCH(tbAlugeis[[#This Row],[Veículo]],tbLocacao[Codigo locação],0),12),""))</f>
        <v/>
      </c>
      <c r="E617" s="80" t="str">
        <f>IF(tbAlugeis[[#This Row],[Veículo]]="","",IFERROR(INDEX(tbLocacao[],MATCH(tbAlugeis[[#This Row],[Veículo]],tbLocacao[Codigo locação],0),11),""))</f>
        <v/>
      </c>
      <c r="F617" s="163"/>
      <c r="G617" s="174"/>
      <c r="H617" s="79" t="str">
        <f>IF(tbAlugeis[[#This Row],[Veículo]]="","",IFERROR(INDEX(tbLocacao[],MATCH(tbAlugeis[[#This Row],[Veículo]],tbLocacao[Codigo locação],0),1),""))</f>
        <v/>
      </c>
    </row>
    <row r="618" spans="2:8" ht="30" customHeight="1" x14ac:dyDescent="0.25">
      <c r="B618" s="167"/>
      <c r="C618" s="79" t="str">
        <f>IF(tbAlugeis[[#This Row],[Veículo]]="","",IFERROR(INDEX(tbLocacao[],MATCH(tbAlugeis[[#This Row],[Veículo]],tbLocacao[Codigo locação],0),2),""))</f>
        <v/>
      </c>
      <c r="D618" s="79" t="str">
        <f>IF(tbAlugeis[[#This Row],[Veículo]]="","",IFERROR(INDEX(tbLocacao[],MATCH(tbAlugeis[[#This Row],[Veículo]],tbLocacao[Codigo locação],0),12),""))</f>
        <v/>
      </c>
      <c r="E618" s="80" t="str">
        <f>IF(tbAlugeis[[#This Row],[Veículo]]="","",IFERROR(INDEX(tbLocacao[],MATCH(tbAlugeis[[#This Row],[Veículo]],tbLocacao[Codigo locação],0),11),""))</f>
        <v/>
      </c>
      <c r="F618" s="163"/>
      <c r="G618" s="174"/>
      <c r="H618" s="79" t="str">
        <f>IF(tbAlugeis[[#This Row],[Veículo]]="","",IFERROR(INDEX(tbLocacao[],MATCH(tbAlugeis[[#This Row],[Veículo]],tbLocacao[Codigo locação],0),1),""))</f>
        <v/>
      </c>
    </row>
    <row r="619" spans="2:8" ht="30" customHeight="1" x14ac:dyDescent="0.25">
      <c r="B619" s="167"/>
      <c r="C619" s="79" t="str">
        <f>IF(tbAlugeis[[#This Row],[Veículo]]="","",IFERROR(INDEX(tbLocacao[],MATCH(tbAlugeis[[#This Row],[Veículo]],tbLocacao[Codigo locação],0),2),""))</f>
        <v/>
      </c>
      <c r="D619" s="79" t="str">
        <f>IF(tbAlugeis[[#This Row],[Veículo]]="","",IFERROR(INDEX(tbLocacao[],MATCH(tbAlugeis[[#This Row],[Veículo]],tbLocacao[Codigo locação],0),12),""))</f>
        <v/>
      </c>
      <c r="E619" s="80" t="str">
        <f>IF(tbAlugeis[[#This Row],[Veículo]]="","",IFERROR(INDEX(tbLocacao[],MATCH(tbAlugeis[[#This Row],[Veículo]],tbLocacao[Codigo locação],0),11),""))</f>
        <v/>
      </c>
      <c r="F619" s="163"/>
      <c r="G619" s="174"/>
      <c r="H619" s="79" t="str">
        <f>IF(tbAlugeis[[#This Row],[Veículo]]="","",IFERROR(INDEX(tbLocacao[],MATCH(tbAlugeis[[#This Row],[Veículo]],tbLocacao[Codigo locação],0),1),""))</f>
        <v/>
      </c>
    </row>
    <row r="620" spans="2:8" ht="30" customHeight="1" x14ac:dyDescent="0.25">
      <c r="B620" s="167"/>
      <c r="C620" s="79" t="str">
        <f>IF(tbAlugeis[[#This Row],[Veículo]]="","",IFERROR(INDEX(tbLocacao[],MATCH(tbAlugeis[[#This Row],[Veículo]],tbLocacao[Codigo locação],0),2),""))</f>
        <v/>
      </c>
      <c r="D620" s="79" t="str">
        <f>IF(tbAlugeis[[#This Row],[Veículo]]="","",IFERROR(INDEX(tbLocacao[],MATCH(tbAlugeis[[#This Row],[Veículo]],tbLocacao[Codigo locação],0),12),""))</f>
        <v/>
      </c>
      <c r="E620" s="80" t="str">
        <f>IF(tbAlugeis[[#This Row],[Veículo]]="","",IFERROR(INDEX(tbLocacao[],MATCH(tbAlugeis[[#This Row],[Veículo]],tbLocacao[Codigo locação],0),11),""))</f>
        <v/>
      </c>
      <c r="F620" s="163"/>
      <c r="G620" s="174"/>
      <c r="H620" s="79" t="str">
        <f>IF(tbAlugeis[[#This Row],[Veículo]]="","",IFERROR(INDEX(tbLocacao[],MATCH(tbAlugeis[[#This Row],[Veículo]],tbLocacao[Codigo locação],0),1),""))</f>
        <v/>
      </c>
    </row>
    <row r="621" spans="2:8" ht="30" customHeight="1" x14ac:dyDescent="0.25">
      <c r="B621" s="167"/>
      <c r="C621" s="79" t="str">
        <f>IF(tbAlugeis[[#This Row],[Veículo]]="","",IFERROR(INDEX(tbLocacao[],MATCH(tbAlugeis[[#This Row],[Veículo]],tbLocacao[Codigo locação],0),2),""))</f>
        <v/>
      </c>
      <c r="D621" s="79" t="str">
        <f>IF(tbAlugeis[[#This Row],[Veículo]]="","",IFERROR(INDEX(tbLocacao[],MATCH(tbAlugeis[[#This Row],[Veículo]],tbLocacao[Codigo locação],0),12),""))</f>
        <v/>
      </c>
      <c r="E621" s="80" t="str">
        <f>IF(tbAlugeis[[#This Row],[Veículo]]="","",IFERROR(INDEX(tbLocacao[],MATCH(tbAlugeis[[#This Row],[Veículo]],tbLocacao[Codigo locação],0),11),""))</f>
        <v/>
      </c>
      <c r="F621" s="163"/>
      <c r="G621" s="174"/>
      <c r="H621" s="79" t="str">
        <f>IF(tbAlugeis[[#This Row],[Veículo]]="","",IFERROR(INDEX(tbLocacao[],MATCH(tbAlugeis[[#This Row],[Veículo]],tbLocacao[Codigo locação],0),1),""))</f>
        <v/>
      </c>
    </row>
    <row r="622" spans="2:8" ht="30" customHeight="1" x14ac:dyDescent="0.25">
      <c r="B622" s="167"/>
      <c r="C622" s="79" t="str">
        <f>IF(tbAlugeis[[#This Row],[Veículo]]="","",IFERROR(INDEX(tbLocacao[],MATCH(tbAlugeis[[#This Row],[Veículo]],tbLocacao[Codigo locação],0),2),""))</f>
        <v/>
      </c>
      <c r="D622" s="79" t="str">
        <f>IF(tbAlugeis[[#This Row],[Veículo]]="","",IFERROR(INDEX(tbLocacao[],MATCH(tbAlugeis[[#This Row],[Veículo]],tbLocacao[Codigo locação],0),12),""))</f>
        <v/>
      </c>
      <c r="E622" s="80" t="str">
        <f>IF(tbAlugeis[[#This Row],[Veículo]]="","",IFERROR(INDEX(tbLocacao[],MATCH(tbAlugeis[[#This Row],[Veículo]],tbLocacao[Codigo locação],0),11),""))</f>
        <v/>
      </c>
      <c r="F622" s="163"/>
      <c r="G622" s="174"/>
      <c r="H622" s="79" t="str">
        <f>IF(tbAlugeis[[#This Row],[Veículo]]="","",IFERROR(INDEX(tbLocacao[],MATCH(tbAlugeis[[#This Row],[Veículo]],tbLocacao[Codigo locação],0),1),""))</f>
        <v/>
      </c>
    </row>
    <row r="623" spans="2:8" ht="30" customHeight="1" x14ac:dyDescent="0.25">
      <c r="B623" s="167"/>
      <c r="C623" s="79" t="str">
        <f>IF(tbAlugeis[[#This Row],[Veículo]]="","",IFERROR(INDEX(tbLocacao[],MATCH(tbAlugeis[[#This Row],[Veículo]],tbLocacao[Codigo locação],0),2),""))</f>
        <v/>
      </c>
      <c r="D623" s="79" t="str">
        <f>IF(tbAlugeis[[#This Row],[Veículo]]="","",IFERROR(INDEX(tbLocacao[],MATCH(tbAlugeis[[#This Row],[Veículo]],tbLocacao[Codigo locação],0),12),""))</f>
        <v/>
      </c>
      <c r="E623" s="80" t="str">
        <f>IF(tbAlugeis[[#This Row],[Veículo]]="","",IFERROR(INDEX(tbLocacao[],MATCH(tbAlugeis[[#This Row],[Veículo]],tbLocacao[Codigo locação],0),11),""))</f>
        <v/>
      </c>
      <c r="F623" s="163"/>
      <c r="G623" s="174"/>
      <c r="H623" s="79" t="str">
        <f>IF(tbAlugeis[[#This Row],[Veículo]]="","",IFERROR(INDEX(tbLocacao[],MATCH(tbAlugeis[[#This Row],[Veículo]],tbLocacao[Codigo locação],0),1),""))</f>
        <v/>
      </c>
    </row>
    <row r="624" spans="2:8" ht="30" customHeight="1" x14ac:dyDescent="0.25">
      <c r="B624" s="167"/>
      <c r="C624" s="79" t="str">
        <f>IF(tbAlugeis[[#This Row],[Veículo]]="","",IFERROR(INDEX(tbLocacao[],MATCH(tbAlugeis[[#This Row],[Veículo]],tbLocacao[Codigo locação],0),2),""))</f>
        <v/>
      </c>
      <c r="D624" s="79" t="str">
        <f>IF(tbAlugeis[[#This Row],[Veículo]]="","",IFERROR(INDEX(tbLocacao[],MATCH(tbAlugeis[[#This Row],[Veículo]],tbLocacao[Codigo locação],0),12),""))</f>
        <v/>
      </c>
      <c r="E624" s="80" t="str">
        <f>IF(tbAlugeis[[#This Row],[Veículo]]="","",IFERROR(INDEX(tbLocacao[],MATCH(tbAlugeis[[#This Row],[Veículo]],tbLocacao[Codigo locação],0),11),""))</f>
        <v/>
      </c>
      <c r="F624" s="163"/>
      <c r="G624" s="174"/>
      <c r="H624" s="79" t="str">
        <f>IF(tbAlugeis[[#This Row],[Veículo]]="","",IFERROR(INDEX(tbLocacao[],MATCH(tbAlugeis[[#This Row],[Veículo]],tbLocacao[Codigo locação],0),1),""))</f>
        <v/>
      </c>
    </row>
    <row r="625" spans="2:8" ht="30" customHeight="1" x14ac:dyDescent="0.25">
      <c r="B625" s="167"/>
      <c r="C625" s="79" t="str">
        <f>IF(tbAlugeis[[#This Row],[Veículo]]="","",IFERROR(INDEX(tbLocacao[],MATCH(tbAlugeis[[#This Row],[Veículo]],tbLocacao[Codigo locação],0),2),""))</f>
        <v/>
      </c>
      <c r="D625" s="79" t="str">
        <f>IF(tbAlugeis[[#This Row],[Veículo]]="","",IFERROR(INDEX(tbLocacao[],MATCH(tbAlugeis[[#This Row],[Veículo]],tbLocacao[Codigo locação],0),12),""))</f>
        <v/>
      </c>
      <c r="E625" s="80" t="str">
        <f>IF(tbAlugeis[[#This Row],[Veículo]]="","",IFERROR(INDEX(tbLocacao[],MATCH(tbAlugeis[[#This Row],[Veículo]],tbLocacao[Codigo locação],0),11),""))</f>
        <v/>
      </c>
      <c r="F625" s="163"/>
      <c r="G625" s="174"/>
      <c r="H625" s="79" t="str">
        <f>IF(tbAlugeis[[#This Row],[Veículo]]="","",IFERROR(INDEX(tbLocacao[],MATCH(tbAlugeis[[#This Row],[Veículo]],tbLocacao[Codigo locação],0),1),""))</f>
        <v/>
      </c>
    </row>
    <row r="626" spans="2:8" ht="30" customHeight="1" x14ac:dyDescent="0.25">
      <c r="B626" s="167"/>
      <c r="C626" s="79" t="str">
        <f>IF(tbAlugeis[[#This Row],[Veículo]]="","",IFERROR(INDEX(tbLocacao[],MATCH(tbAlugeis[[#This Row],[Veículo]],tbLocacao[Codigo locação],0),2),""))</f>
        <v/>
      </c>
      <c r="D626" s="79" t="str">
        <f>IF(tbAlugeis[[#This Row],[Veículo]]="","",IFERROR(INDEX(tbLocacao[],MATCH(tbAlugeis[[#This Row],[Veículo]],tbLocacao[Codigo locação],0),12),""))</f>
        <v/>
      </c>
      <c r="E626" s="80" t="str">
        <f>IF(tbAlugeis[[#This Row],[Veículo]]="","",IFERROR(INDEX(tbLocacao[],MATCH(tbAlugeis[[#This Row],[Veículo]],tbLocacao[Codigo locação],0),11),""))</f>
        <v/>
      </c>
      <c r="F626" s="163"/>
      <c r="G626" s="174"/>
      <c r="H626" s="79" t="str">
        <f>IF(tbAlugeis[[#This Row],[Veículo]]="","",IFERROR(INDEX(tbLocacao[],MATCH(tbAlugeis[[#This Row],[Veículo]],tbLocacao[Codigo locação],0),1),""))</f>
        <v/>
      </c>
    </row>
    <row r="627" spans="2:8" ht="30" customHeight="1" x14ac:dyDescent="0.25">
      <c r="B627" s="167"/>
      <c r="C627" s="79" t="str">
        <f>IF(tbAlugeis[[#This Row],[Veículo]]="","",IFERROR(INDEX(tbLocacao[],MATCH(tbAlugeis[[#This Row],[Veículo]],tbLocacao[Codigo locação],0),2),""))</f>
        <v/>
      </c>
      <c r="D627" s="79" t="str">
        <f>IF(tbAlugeis[[#This Row],[Veículo]]="","",IFERROR(INDEX(tbLocacao[],MATCH(tbAlugeis[[#This Row],[Veículo]],tbLocacao[Codigo locação],0),12),""))</f>
        <v/>
      </c>
      <c r="E627" s="80" t="str">
        <f>IF(tbAlugeis[[#This Row],[Veículo]]="","",IFERROR(INDEX(tbLocacao[],MATCH(tbAlugeis[[#This Row],[Veículo]],tbLocacao[Codigo locação],0),11),""))</f>
        <v/>
      </c>
      <c r="F627" s="163"/>
      <c r="G627" s="174"/>
      <c r="H627" s="79" t="str">
        <f>IF(tbAlugeis[[#This Row],[Veículo]]="","",IFERROR(INDEX(tbLocacao[],MATCH(tbAlugeis[[#This Row],[Veículo]],tbLocacao[Codigo locação],0),1),""))</f>
        <v/>
      </c>
    </row>
    <row r="628" spans="2:8" ht="30" customHeight="1" x14ac:dyDescent="0.25">
      <c r="B628" s="167"/>
      <c r="C628" s="79" t="str">
        <f>IF(tbAlugeis[[#This Row],[Veículo]]="","",IFERROR(INDEX(tbLocacao[],MATCH(tbAlugeis[[#This Row],[Veículo]],tbLocacao[Codigo locação],0),2),""))</f>
        <v/>
      </c>
      <c r="D628" s="79" t="str">
        <f>IF(tbAlugeis[[#This Row],[Veículo]]="","",IFERROR(INDEX(tbLocacao[],MATCH(tbAlugeis[[#This Row],[Veículo]],tbLocacao[Codigo locação],0),12),""))</f>
        <v/>
      </c>
      <c r="E628" s="80" t="str">
        <f>IF(tbAlugeis[[#This Row],[Veículo]]="","",IFERROR(INDEX(tbLocacao[],MATCH(tbAlugeis[[#This Row],[Veículo]],tbLocacao[Codigo locação],0),11),""))</f>
        <v/>
      </c>
      <c r="F628" s="163"/>
      <c r="G628" s="174"/>
      <c r="H628" s="79" t="str">
        <f>IF(tbAlugeis[[#This Row],[Veículo]]="","",IFERROR(INDEX(tbLocacao[],MATCH(tbAlugeis[[#This Row],[Veículo]],tbLocacao[Codigo locação],0),1),""))</f>
        <v/>
      </c>
    </row>
    <row r="629" spans="2:8" ht="30" customHeight="1" x14ac:dyDescent="0.25">
      <c r="B629" s="167"/>
      <c r="C629" s="79" t="str">
        <f>IF(tbAlugeis[[#This Row],[Veículo]]="","",IFERROR(INDEX(tbLocacao[],MATCH(tbAlugeis[[#This Row],[Veículo]],tbLocacao[Codigo locação],0),2),""))</f>
        <v/>
      </c>
      <c r="D629" s="79" t="str">
        <f>IF(tbAlugeis[[#This Row],[Veículo]]="","",IFERROR(INDEX(tbLocacao[],MATCH(tbAlugeis[[#This Row],[Veículo]],tbLocacao[Codigo locação],0),12),""))</f>
        <v/>
      </c>
      <c r="E629" s="80" t="str">
        <f>IF(tbAlugeis[[#This Row],[Veículo]]="","",IFERROR(INDEX(tbLocacao[],MATCH(tbAlugeis[[#This Row],[Veículo]],tbLocacao[Codigo locação],0),11),""))</f>
        <v/>
      </c>
      <c r="F629" s="163"/>
      <c r="G629" s="174"/>
      <c r="H629" s="79" t="str">
        <f>IF(tbAlugeis[[#This Row],[Veículo]]="","",IFERROR(INDEX(tbLocacao[],MATCH(tbAlugeis[[#This Row],[Veículo]],tbLocacao[Codigo locação],0),1),""))</f>
        <v/>
      </c>
    </row>
    <row r="630" spans="2:8" ht="30" customHeight="1" x14ac:dyDescent="0.25">
      <c r="B630" s="167"/>
      <c r="C630" s="79" t="str">
        <f>IF(tbAlugeis[[#This Row],[Veículo]]="","",IFERROR(INDEX(tbLocacao[],MATCH(tbAlugeis[[#This Row],[Veículo]],tbLocacao[Codigo locação],0),2),""))</f>
        <v/>
      </c>
      <c r="D630" s="79" t="str">
        <f>IF(tbAlugeis[[#This Row],[Veículo]]="","",IFERROR(INDEX(tbLocacao[],MATCH(tbAlugeis[[#This Row],[Veículo]],tbLocacao[Codigo locação],0),12),""))</f>
        <v/>
      </c>
      <c r="E630" s="80" t="str">
        <f>IF(tbAlugeis[[#This Row],[Veículo]]="","",IFERROR(INDEX(tbLocacao[],MATCH(tbAlugeis[[#This Row],[Veículo]],tbLocacao[Codigo locação],0),11),""))</f>
        <v/>
      </c>
      <c r="F630" s="163"/>
      <c r="G630" s="174"/>
      <c r="H630" s="79" t="str">
        <f>IF(tbAlugeis[[#This Row],[Veículo]]="","",IFERROR(INDEX(tbLocacao[],MATCH(tbAlugeis[[#This Row],[Veículo]],tbLocacao[Codigo locação],0),1),""))</f>
        <v/>
      </c>
    </row>
    <row r="631" spans="2:8" ht="30" customHeight="1" x14ac:dyDescent="0.25">
      <c r="B631" s="167"/>
      <c r="C631" s="79" t="str">
        <f>IF(tbAlugeis[[#This Row],[Veículo]]="","",IFERROR(INDEX(tbLocacao[],MATCH(tbAlugeis[[#This Row],[Veículo]],tbLocacao[Codigo locação],0),2),""))</f>
        <v/>
      </c>
      <c r="D631" s="79" t="str">
        <f>IF(tbAlugeis[[#This Row],[Veículo]]="","",IFERROR(INDEX(tbLocacao[],MATCH(tbAlugeis[[#This Row],[Veículo]],tbLocacao[Codigo locação],0),12),""))</f>
        <v/>
      </c>
      <c r="E631" s="80" t="str">
        <f>IF(tbAlugeis[[#This Row],[Veículo]]="","",IFERROR(INDEX(tbLocacao[],MATCH(tbAlugeis[[#This Row],[Veículo]],tbLocacao[Codigo locação],0),11),""))</f>
        <v/>
      </c>
      <c r="F631" s="163"/>
      <c r="G631" s="174"/>
      <c r="H631" s="79" t="str">
        <f>IF(tbAlugeis[[#This Row],[Veículo]]="","",IFERROR(INDEX(tbLocacao[],MATCH(tbAlugeis[[#This Row],[Veículo]],tbLocacao[Codigo locação],0),1),""))</f>
        <v/>
      </c>
    </row>
    <row r="632" spans="2:8" ht="30" customHeight="1" x14ac:dyDescent="0.25">
      <c r="B632" s="167"/>
      <c r="C632" s="79" t="str">
        <f>IF(tbAlugeis[[#This Row],[Veículo]]="","",IFERROR(INDEX(tbLocacao[],MATCH(tbAlugeis[[#This Row],[Veículo]],tbLocacao[Codigo locação],0),2),""))</f>
        <v/>
      </c>
      <c r="D632" s="79" t="str">
        <f>IF(tbAlugeis[[#This Row],[Veículo]]="","",IFERROR(INDEX(tbLocacao[],MATCH(tbAlugeis[[#This Row],[Veículo]],tbLocacao[Codigo locação],0),12),""))</f>
        <v/>
      </c>
      <c r="E632" s="80" t="str">
        <f>IF(tbAlugeis[[#This Row],[Veículo]]="","",IFERROR(INDEX(tbLocacao[],MATCH(tbAlugeis[[#This Row],[Veículo]],tbLocacao[Codigo locação],0),11),""))</f>
        <v/>
      </c>
      <c r="F632" s="163"/>
      <c r="G632" s="174"/>
      <c r="H632" s="79" t="str">
        <f>IF(tbAlugeis[[#This Row],[Veículo]]="","",IFERROR(INDEX(tbLocacao[],MATCH(tbAlugeis[[#This Row],[Veículo]],tbLocacao[Codigo locação],0),1),""))</f>
        <v/>
      </c>
    </row>
    <row r="633" spans="2:8" ht="30" customHeight="1" x14ac:dyDescent="0.25">
      <c r="B633" s="167"/>
      <c r="C633" s="79" t="str">
        <f>IF(tbAlugeis[[#This Row],[Veículo]]="","",IFERROR(INDEX(tbLocacao[],MATCH(tbAlugeis[[#This Row],[Veículo]],tbLocacao[Codigo locação],0),2),""))</f>
        <v/>
      </c>
      <c r="D633" s="79" t="str">
        <f>IF(tbAlugeis[[#This Row],[Veículo]]="","",IFERROR(INDEX(tbLocacao[],MATCH(tbAlugeis[[#This Row],[Veículo]],tbLocacao[Codigo locação],0),12),""))</f>
        <v/>
      </c>
      <c r="E633" s="80" t="str">
        <f>IF(tbAlugeis[[#This Row],[Veículo]]="","",IFERROR(INDEX(tbLocacao[],MATCH(tbAlugeis[[#This Row],[Veículo]],tbLocacao[Codigo locação],0),11),""))</f>
        <v/>
      </c>
      <c r="F633" s="163"/>
      <c r="G633" s="174"/>
      <c r="H633" s="79" t="str">
        <f>IF(tbAlugeis[[#This Row],[Veículo]]="","",IFERROR(INDEX(tbLocacao[],MATCH(tbAlugeis[[#This Row],[Veículo]],tbLocacao[Codigo locação],0),1),""))</f>
        <v/>
      </c>
    </row>
    <row r="634" spans="2:8" ht="30" customHeight="1" x14ac:dyDescent="0.25">
      <c r="B634" s="167"/>
      <c r="C634" s="79" t="str">
        <f>IF(tbAlugeis[[#This Row],[Veículo]]="","",IFERROR(INDEX(tbLocacao[],MATCH(tbAlugeis[[#This Row],[Veículo]],tbLocacao[Codigo locação],0),2),""))</f>
        <v/>
      </c>
      <c r="D634" s="79" t="str">
        <f>IF(tbAlugeis[[#This Row],[Veículo]]="","",IFERROR(INDEX(tbLocacao[],MATCH(tbAlugeis[[#This Row],[Veículo]],tbLocacao[Codigo locação],0),12),""))</f>
        <v/>
      </c>
      <c r="E634" s="80" t="str">
        <f>IF(tbAlugeis[[#This Row],[Veículo]]="","",IFERROR(INDEX(tbLocacao[],MATCH(tbAlugeis[[#This Row],[Veículo]],tbLocacao[Codigo locação],0),11),""))</f>
        <v/>
      </c>
      <c r="F634" s="163"/>
      <c r="G634" s="174"/>
      <c r="H634" s="79" t="str">
        <f>IF(tbAlugeis[[#This Row],[Veículo]]="","",IFERROR(INDEX(tbLocacao[],MATCH(tbAlugeis[[#This Row],[Veículo]],tbLocacao[Codigo locação],0),1),""))</f>
        <v/>
      </c>
    </row>
    <row r="635" spans="2:8" ht="30" customHeight="1" x14ac:dyDescent="0.25">
      <c r="B635" s="167"/>
      <c r="C635" s="79" t="str">
        <f>IF(tbAlugeis[[#This Row],[Veículo]]="","",IFERROR(INDEX(tbLocacao[],MATCH(tbAlugeis[[#This Row],[Veículo]],tbLocacao[Codigo locação],0),2),""))</f>
        <v/>
      </c>
      <c r="D635" s="79" t="str">
        <f>IF(tbAlugeis[[#This Row],[Veículo]]="","",IFERROR(INDEX(tbLocacao[],MATCH(tbAlugeis[[#This Row],[Veículo]],tbLocacao[Codigo locação],0),12),""))</f>
        <v/>
      </c>
      <c r="E635" s="80" t="str">
        <f>IF(tbAlugeis[[#This Row],[Veículo]]="","",IFERROR(INDEX(tbLocacao[],MATCH(tbAlugeis[[#This Row],[Veículo]],tbLocacao[Codigo locação],0),11),""))</f>
        <v/>
      </c>
      <c r="F635" s="163"/>
      <c r="G635" s="174"/>
      <c r="H635" s="79" t="str">
        <f>IF(tbAlugeis[[#This Row],[Veículo]]="","",IFERROR(INDEX(tbLocacao[],MATCH(tbAlugeis[[#This Row],[Veículo]],tbLocacao[Codigo locação],0),1),""))</f>
        <v/>
      </c>
    </row>
    <row r="636" spans="2:8" ht="30" customHeight="1" x14ac:dyDescent="0.25">
      <c r="B636" s="167"/>
      <c r="C636" s="79" t="str">
        <f>IF(tbAlugeis[[#This Row],[Veículo]]="","",IFERROR(INDEX(tbLocacao[],MATCH(tbAlugeis[[#This Row],[Veículo]],tbLocacao[Codigo locação],0),2),""))</f>
        <v/>
      </c>
      <c r="D636" s="79" t="str">
        <f>IF(tbAlugeis[[#This Row],[Veículo]]="","",IFERROR(INDEX(tbLocacao[],MATCH(tbAlugeis[[#This Row],[Veículo]],tbLocacao[Codigo locação],0),12),""))</f>
        <v/>
      </c>
      <c r="E636" s="80" t="str">
        <f>IF(tbAlugeis[[#This Row],[Veículo]]="","",IFERROR(INDEX(tbLocacao[],MATCH(tbAlugeis[[#This Row],[Veículo]],tbLocacao[Codigo locação],0),11),""))</f>
        <v/>
      </c>
      <c r="F636" s="163"/>
      <c r="G636" s="174"/>
      <c r="H636" s="79" t="str">
        <f>IF(tbAlugeis[[#This Row],[Veículo]]="","",IFERROR(INDEX(tbLocacao[],MATCH(tbAlugeis[[#This Row],[Veículo]],tbLocacao[Codigo locação],0),1),""))</f>
        <v/>
      </c>
    </row>
    <row r="637" spans="2:8" ht="30" customHeight="1" x14ac:dyDescent="0.25">
      <c r="B637" s="167"/>
      <c r="C637" s="79" t="str">
        <f>IF(tbAlugeis[[#This Row],[Veículo]]="","",IFERROR(INDEX(tbLocacao[],MATCH(tbAlugeis[[#This Row],[Veículo]],tbLocacao[Codigo locação],0),2),""))</f>
        <v/>
      </c>
      <c r="D637" s="79" t="str">
        <f>IF(tbAlugeis[[#This Row],[Veículo]]="","",IFERROR(INDEX(tbLocacao[],MATCH(tbAlugeis[[#This Row],[Veículo]],tbLocacao[Codigo locação],0),12),""))</f>
        <v/>
      </c>
      <c r="E637" s="80" t="str">
        <f>IF(tbAlugeis[[#This Row],[Veículo]]="","",IFERROR(INDEX(tbLocacao[],MATCH(tbAlugeis[[#This Row],[Veículo]],tbLocacao[Codigo locação],0),11),""))</f>
        <v/>
      </c>
      <c r="F637" s="163"/>
      <c r="G637" s="174"/>
      <c r="H637" s="79" t="str">
        <f>IF(tbAlugeis[[#This Row],[Veículo]]="","",IFERROR(INDEX(tbLocacao[],MATCH(tbAlugeis[[#This Row],[Veículo]],tbLocacao[Codigo locação],0),1),""))</f>
        <v/>
      </c>
    </row>
    <row r="638" spans="2:8" ht="30" customHeight="1" x14ac:dyDescent="0.25">
      <c r="B638" s="167"/>
      <c r="C638" s="79" t="str">
        <f>IF(tbAlugeis[[#This Row],[Veículo]]="","",IFERROR(INDEX(tbLocacao[],MATCH(tbAlugeis[[#This Row],[Veículo]],tbLocacao[Codigo locação],0),2),""))</f>
        <v/>
      </c>
      <c r="D638" s="79" t="str">
        <f>IF(tbAlugeis[[#This Row],[Veículo]]="","",IFERROR(INDEX(tbLocacao[],MATCH(tbAlugeis[[#This Row],[Veículo]],tbLocacao[Codigo locação],0),12),""))</f>
        <v/>
      </c>
      <c r="E638" s="80" t="str">
        <f>IF(tbAlugeis[[#This Row],[Veículo]]="","",IFERROR(INDEX(tbLocacao[],MATCH(tbAlugeis[[#This Row],[Veículo]],tbLocacao[Codigo locação],0),11),""))</f>
        <v/>
      </c>
      <c r="F638" s="163"/>
      <c r="G638" s="174"/>
      <c r="H638" s="79" t="str">
        <f>IF(tbAlugeis[[#This Row],[Veículo]]="","",IFERROR(INDEX(tbLocacao[],MATCH(tbAlugeis[[#This Row],[Veículo]],tbLocacao[Codigo locação],0),1),""))</f>
        <v/>
      </c>
    </row>
    <row r="639" spans="2:8" ht="30" customHeight="1" x14ac:dyDescent="0.25">
      <c r="B639" s="167"/>
      <c r="C639" s="79" t="str">
        <f>IF(tbAlugeis[[#This Row],[Veículo]]="","",IFERROR(INDEX(tbLocacao[],MATCH(tbAlugeis[[#This Row],[Veículo]],tbLocacao[Codigo locação],0),2),""))</f>
        <v/>
      </c>
      <c r="D639" s="79" t="str">
        <f>IF(tbAlugeis[[#This Row],[Veículo]]="","",IFERROR(INDEX(tbLocacao[],MATCH(tbAlugeis[[#This Row],[Veículo]],tbLocacao[Codigo locação],0),12),""))</f>
        <v/>
      </c>
      <c r="E639" s="80" t="str">
        <f>IF(tbAlugeis[[#This Row],[Veículo]]="","",IFERROR(INDEX(tbLocacao[],MATCH(tbAlugeis[[#This Row],[Veículo]],tbLocacao[Codigo locação],0),11),""))</f>
        <v/>
      </c>
      <c r="F639" s="163"/>
      <c r="G639" s="174"/>
      <c r="H639" s="79" t="str">
        <f>IF(tbAlugeis[[#This Row],[Veículo]]="","",IFERROR(INDEX(tbLocacao[],MATCH(tbAlugeis[[#This Row],[Veículo]],tbLocacao[Codigo locação],0),1),""))</f>
        <v/>
      </c>
    </row>
    <row r="640" spans="2:8" ht="30" customHeight="1" x14ac:dyDescent="0.25">
      <c r="B640" s="167"/>
      <c r="C640" s="79" t="str">
        <f>IF(tbAlugeis[[#This Row],[Veículo]]="","",IFERROR(INDEX(tbLocacao[],MATCH(tbAlugeis[[#This Row],[Veículo]],tbLocacao[Codigo locação],0),2),""))</f>
        <v/>
      </c>
      <c r="D640" s="79" t="str">
        <f>IF(tbAlugeis[[#This Row],[Veículo]]="","",IFERROR(INDEX(tbLocacao[],MATCH(tbAlugeis[[#This Row],[Veículo]],tbLocacao[Codigo locação],0),12),""))</f>
        <v/>
      </c>
      <c r="E640" s="80" t="str">
        <f>IF(tbAlugeis[[#This Row],[Veículo]]="","",IFERROR(INDEX(tbLocacao[],MATCH(tbAlugeis[[#This Row],[Veículo]],tbLocacao[Codigo locação],0),11),""))</f>
        <v/>
      </c>
      <c r="F640" s="163"/>
      <c r="G640" s="174"/>
      <c r="H640" s="79" t="str">
        <f>IF(tbAlugeis[[#This Row],[Veículo]]="","",IFERROR(INDEX(tbLocacao[],MATCH(tbAlugeis[[#This Row],[Veículo]],tbLocacao[Codigo locação],0),1),""))</f>
        <v/>
      </c>
    </row>
    <row r="641" spans="2:8" ht="30" customHeight="1" x14ac:dyDescent="0.25">
      <c r="B641" s="167"/>
      <c r="C641" s="79" t="str">
        <f>IF(tbAlugeis[[#This Row],[Veículo]]="","",IFERROR(INDEX(tbLocacao[],MATCH(tbAlugeis[[#This Row],[Veículo]],tbLocacao[Codigo locação],0),2),""))</f>
        <v/>
      </c>
      <c r="D641" s="79" t="str">
        <f>IF(tbAlugeis[[#This Row],[Veículo]]="","",IFERROR(INDEX(tbLocacao[],MATCH(tbAlugeis[[#This Row],[Veículo]],tbLocacao[Codigo locação],0),12),""))</f>
        <v/>
      </c>
      <c r="E641" s="80" t="str">
        <f>IF(tbAlugeis[[#This Row],[Veículo]]="","",IFERROR(INDEX(tbLocacao[],MATCH(tbAlugeis[[#This Row],[Veículo]],tbLocacao[Codigo locação],0),11),""))</f>
        <v/>
      </c>
      <c r="F641" s="163"/>
      <c r="G641" s="174"/>
      <c r="H641" s="79" t="str">
        <f>IF(tbAlugeis[[#This Row],[Veículo]]="","",IFERROR(INDEX(tbLocacao[],MATCH(tbAlugeis[[#This Row],[Veículo]],tbLocacao[Codigo locação],0),1),""))</f>
        <v/>
      </c>
    </row>
    <row r="642" spans="2:8" ht="30" customHeight="1" x14ac:dyDescent="0.25">
      <c r="B642" s="167"/>
      <c r="C642" s="79" t="str">
        <f>IF(tbAlugeis[[#This Row],[Veículo]]="","",IFERROR(INDEX(tbLocacao[],MATCH(tbAlugeis[[#This Row],[Veículo]],tbLocacao[Codigo locação],0),2),""))</f>
        <v/>
      </c>
      <c r="D642" s="79" t="str">
        <f>IF(tbAlugeis[[#This Row],[Veículo]]="","",IFERROR(INDEX(tbLocacao[],MATCH(tbAlugeis[[#This Row],[Veículo]],tbLocacao[Codigo locação],0),12),""))</f>
        <v/>
      </c>
      <c r="E642" s="80" t="str">
        <f>IF(tbAlugeis[[#This Row],[Veículo]]="","",IFERROR(INDEX(tbLocacao[],MATCH(tbAlugeis[[#This Row],[Veículo]],tbLocacao[Codigo locação],0),11),""))</f>
        <v/>
      </c>
      <c r="F642" s="163"/>
      <c r="G642" s="174"/>
      <c r="H642" s="79" t="str">
        <f>IF(tbAlugeis[[#This Row],[Veículo]]="","",IFERROR(INDEX(tbLocacao[],MATCH(tbAlugeis[[#This Row],[Veículo]],tbLocacao[Codigo locação],0),1),""))</f>
        <v/>
      </c>
    </row>
    <row r="643" spans="2:8" ht="30" customHeight="1" x14ac:dyDescent="0.25">
      <c r="B643" s="167"/>
      <c r="C643" s="79" t="str">
        <f>IF(tbAlugeis[[#This Row],[Veículo]]="","",IFERROR(INDEX(tbLocacao[],MATCH(tbAlugeis[[#This Row],[Veículo]],tbLocacao[Codigo locação],0),2),""))</f>
        <v/>
      </c>
      <c r="D643" s="79" t="str">
        <f>IF(tbAlugeis[[#This Row],[Veículo]]="","",IFERROR(INDEX(tbLocacao[],MATCH(tbAlugeis[[#This Row],[Veículo]],tbLocacao[Codigo locação],0),12),""))</f>
        <v/>
      </c>
      <c r="E643" s="80" t="str">
        <f>IF(tbAlugeis[[#This Row],[Veículo]]="","",IFERROR(INDEX(tbLocacao[],MATCH(tbAlugeis[[#This Row],[Veículo]],tbLocacao[Codigo locação],0),11),""))</f>
        <v/>
      </c>
      <c r="F643" s="163"/>
      <c r="G643" s="174"/>
      <c r="H643" s="79" t="str">
        <f>IF(tbAlugeis[[#This Row],[Veículo]]="","",IFERROR(INDEX(tbLocacao[],MATCH(tbAlugeis[[#This Row],[Veículo]],tbLocacao[Codigo locação],0),1),""))</f>
        <v/>
      </c>
    </row>
    <row r="644" spans="2:8" ht="30" customHeight="1" x14ac:dyDescent="0.25">
      <c r="B644" s="167"/>
      <c r="C644" s="79" t="str">
        <f>IF(tbAlugeis[[#This Row],[Veículo]]="","",IFERROR(INDEX(tbLocacao[],MATCH(tbAlugeis[[#This Row],[Veículo]],tbLocacao[Codigo locação],0),2),""))</f>
        <v/>
      </c>
      <c r="D644" s="79" t="str">
        <f>IF(tbAlugeis[[#This Row],[Veículo]]="","",IFERROR(INDEX(tbLocacao[],MATCH(tbAlugeis[[#This Row],[Veículo]],tbLocacao[Codigo locação],0),12),""))</f>
        <v/>
      </c>
      <c r="E644" s="80" t="str">
        <f>IF(tbAlugeis[[#This Row],[Veículo]]="","",IFERROR(INDEX(tbLocacao[],MATCH(tbAlugeis[[#This Row],[Veículo]],tbLocacao[Codigo locação],0),11),""))</f>
        <v/>
      </c>
      <c r="F644" s="163"/>
      <c r="G644" s="174"/>
      <c r="H644" s="79" t="str">
        <f>IF(tbAlugeis[[#This Row],[Veículo]]="","",IFERROR(INDEX(tbLocacao[],MATCH(tbAlugeis[[#This Row],[Veículo]],tbLocacao[Codigo locação],0),1),""))</f>
        <v/>
      </c>
    </row>
    <row r="645" spans="2:8" ht="30" customHeight="1" x14ac:dyDescent="0.25">
      <c r="B645" s="167"/>
      <c r="C645" s="79" t="str">
        <f>IF(tbAlugeis[[#This Row],[Veículo]]="","",IFERROR(INDEX(tbLocacao[],MATCH(tbAlugeis[[#This Row],[Veículo]],tbLocacao[Codigo locação],0),2),""))</f>
        <v/>
      </c>
      <c r="D645" s="79" t="str">
        <f>IF(tbAlugeis[[#This Row],[Veículo]]="","",IFERROR(INDEX(tbLocacao[],MATCH(tbAlugeis[[#This Row],[Veículo]],tbLocacao[Codigo locação],0),12),""))</f>
        <v/>
      </c>
      <c r="E645" s="80" t="str">
        <f>IF(tbAlugeis[[#This Row],[Veículo]]="","",IFERROR(INDEX(tbLocacao[],MATCH(tbAlugeis[[#This Row],[Veículo]],tbLocacao[Codigo locação],0),11),""))</f>
        <v/>
      </c>
      <c r="F645" s="163"/>
      <c r="G645" s="174"/>
      <c r="H645" s="79" t="str">
        <f>IF(tbAlugeis[[#This Row],[Veículo]]="","",IFERROR(INDEX(tbLocacao[],MATCH(tbAlugeis[[#This Row],[Veículo]],tbLocacao[Codigo locação],0),1),""))</f>
        <v/>
      </c>
    </row>
    <row r="646" spans="2:8" ht="30" customHeight="1" x14ac:dyDescent="0.25">
      <c r="B646" s="167"/>
      <c r="C646" s="79" t="str">
        <f>IF(tbAlugeis[[#This Row],[Veículo]]="","",IFERROR(INDEX(tbLocacao[],MATCH(tbAlugeis[[#This Row],[Veículo]],tbLocacao[Codigo locação],0),2),""))</f>
        <v/>
      </c>
      <c r="D646" s="79" t="str">
        <f>IF(tbAlugeis[[#This Row],[Veículo]]="","",IFERROR(INDEX(tbLocacao[],MATCH(tbAlugeis[[#This Row],[Veículo]],tbLocacao[Codigo locação],0),12),""))</f>
        <v/>
      </c>
      <c r="E646" s="80" t="str">
        <f>IF(tbAlugeis[[#This Row],[Veículo]]="","",IFERROR(INDEX(tbLocacao[],MATCH(tbAlugeis[[#This Row],[Veículo]],tbLocacao[Codigo locação],0),11),""))</f>
        <v/>
      </c>
      <c r="F646" s="163"/>
      <c r="G646" s="174"/>
      <c r="H646" s="79" t="str">
        <f>IF(tbAlugeis[[#This Row],[Veículo]]="","",IFERROR(INDEX(tbLocacao[],MATCH(tbAlugeis[[#This Row],[Veículo]],tbLocacao[Codigo locação],0),1),""))</f>
        <v/>
      </c>
    </row>
    <row r="647" spans="2:8" ht="30" customHeight="1" x14ac:dyDescent="0.25">
      <c r="B647" s="167"/>
      <c r="C647" s="79" t="str">
        <f>IF(tbAlugeis[[#This Row],[Veículo]]="","",IFERROR(INDEX(tbLocacao[],MATCH(tbAlugeis[[#This Row],[Veículo]],tbLocacao[Codigo locação],0),2),""))</f>
        <v/>
      </c>
      <c r="D647" s="79" t="str">
        <f>IF(tbAlugeis[[#This Row],[Veículo]]="","",IFERROR(INDEX(tbLocacao[],MATCH(tbAlugeis[[#This Row],[Veículo]],tbLocacao[Codigo locação],0),12),""))</f>
        <v/>
      </c>
      <c r="E647" s="80" t="str">
        <f>IF(tbAlugeis[[#This Row],[Veículo]]="","",IFERROR(INDEX(tbLocacao[],MATCH(tbAlugeis[[#This Row],[Veículo]],tbLocacao[Codigo locação],0),11),""))</f>
        <v/>
      </c>
      <c r="F647" s="163"/>
      <c r="G647" s="174"/>
      <c r="H647" s="79" t="str">
        <f>IF(tbAlugeis[[#This Row],[Veículo]]="","",IFERROR(INDEX(tbLocacao[],MATCH(tbAlugeis[[#This Row],[Veículo]],tbLocacao[Codigo locação],0),1),""))</f>
        <v/>
      </c>
    </row>
    <row r="648" spans="2:8" ht="30" customHeight="1" x14ac:dyDescent="0.25">
      <c r="B648" s="167"/>
      <c r="C648" s="79" t="str">
        <f>IF(tbAlugeis[[#This Row],[Veículo]]="","",IFERROR(INDEX(tbLocacao[],MATCH(tbAlugeis[[#This Row],[Veículo]],tbLocacao[Codigo locação],0),2),""))</f>
        <v/>
      </c>
      <c r="D648" s="79" t="str">
        <f>IF(tbAlugeis[[#This Row],[Veículo]]="","",IFERROR(INDEX(tbLocacao[],MATCH(tbAlugeis[[#This Row],[Veículo]],tbLocacao[Codigo locação],0),12),""))</f>
        <v/>
      </c>
      <c r="E648" s="80" t="str">
        <f>IF(tbAlugeis[[#This Row],[Veículo]]="","",IFERROR(INDEX(tbLocacao[],MATCH(tbAlugeis[[#This Row],[Veículo]],tbLocacao[Codigo locação],0),11),""))</f>
        <v/>
      </c>
      <c r="F648" s="163"/>
      <c r="G648" s="174"/>
      <c r="H648" s="79" t="str">
        <f>IF(tbAlugeis[[#This Row],[Veículo]]="","",IFERROR(INDEX(tbLocacao[],MATCH(tbAlugeis[[#This Row],[Veículo]],tbLocacao[Codigo locação],0),1),""))</f>
        <v/>
      </c>
    </row>
    <row r="649" spans="2:8" ht="30" customHeight="1" x14ac:dyDescent="0.25">
      <c r="B649" s="167"/>
      <c r="C649" s="79" t="str">
        <f>IF(tbAlugeis[[#This Row],[Veículo]]="","",IFERROR(INDEX(tbLocacao[],MATCH(tbAlugeis[[#This Row],[Veículo]],tbLocacao[Codigo locação],0),2),""))</f>
        <v/>
      </c>
      <c r="D649" s="79" t="str">
        <f>IF(tbAlugeis[[#This Row],[Veículo]]="","",IFERROR(INDEX(tbLocacao[],MATCH(tbAlugeis[[#This Row],[Veículo]],tbLocacao[Codigo locação],0),12),""))</f>
        <v/>
      </c>
      <c r="E649" s="80" t="str">
        <f>IF(tbAlugeis[[#This Row],[Veículo]]="","",IFERROR(INDEX(tbLocacao[],MATCH(tbAlugeis[[#This Row],[Veículo]],tbLocacao[Codigo locação],0),11),""))</f>
        <v/>
      </c>
      <c r="F649" s="163"/>
      <c r="G649" s="174"/>
      <c r="H649" s="79" t="str">
        <f>IF(tbAlugeis[[#This Row],[Veículo]]="","",IFERROR(INDEX(tbLocacao[],MATCH(tbAlugeis[[#This Row],[Veículo]],tbLocacao[Codigo locação],0),1),""))</f>
        <v/>
      </c>
    </row>
    <row r="650" spans="2:8" ht="30" customHeight="1" x14ac:dyDescent="0.25">
      <c r="B650" s="167"/>
      <c r="C650" s="79" t="str">
        <f>IF(tbAlugeis[[#This Row],[Veículo]]="","",IFERROR(INDEX(tbLocacao[],MATCH(tbAlugeis[[#This Row],[Veículo]],tbLocacao[Codigo locação],0),2),""))</f>
        <v/>
      </c>
      <c r="D650" s="79" t="str">
        <f>IF(tbAlugeis[[#This Row],[Veículo]]="","",IFERROR(INDEX(tbLocacao[],MATCH(tbAlugeis[[#This Row],[Veículo]],tbLocacao[Codigo locação],0),12),""))</f>
        <v/>
      </c>
      <c r="E650" s="80" t="str">
        <f>IF(tbAlugeis[[#This Row],[Veículo]]="","",IFERROR(INDEX(tbLocacao[],MATCH(tbAlugeis[[#This Row],[Veículo]],tbLocacao[Codigo locação],0),11),""))</f>
        <v/>
      </c>
      <c r="F650" s="163"/>
      <c r="G650" s="174"/>
      <c r="H650" s="79" t="str">
        <f>IF(tbAlugeis[[#This Row],[Veículo]]="","",IFERROR(INDEX(tbLocacao[],MATCH(tbAlugeis[[#This Row],[Veículo]],tbLocacao[Codigo locação],0),1),""))</f>
        <v/>
      </c>
    </row>
    <row r="651" spans="2:8" ht="30" customHeight="1" x14ac:dyDescent="0.25">
      <c r="B651" s="167"/>
      <c r="C651" s="79" t="str">
        <f>IF(tbAlugeis[[#This Row],[Veículo]]="","",IFERROR(INDEX(tbLocacao[],MATCH(tbAlugeis[[#This Row],[Veículo]],tbLocacao[Codigo locação],0),2),""))</f>
        <v/>
      </c>
      <c r="D651" s="79" t="str">
        <f>IF(tbAlugeis[[#This Row],[Veículo]]="","",IFERROR(INDEX(tbLocacao[],MATCH(tbAlugeis[[#This Row],[Veículo]],tbLocacao[Codigo locação],0),12),""))</f>
        <v/>
      </c>
      <c r="E651" s="80" t="str">
        <f>IF(tbAlugeis[[#This Row],[Veículo]]="","",IFERROR(INDEX(tbLocacao[],MATCH(tbAlugeis[[#This Row],[Veículo]],tbLocacao[Codigo locação],0),11),""))</f>
        <v/>
      </c>
      <c r="F651" s="163"/>
      <c r="G651" s="174"/>
      <c r="H651" s="79" t="str">
        <f>IF(tbAlugeis[[#This Row],[Veículo]]="","",IFERROR(INDEX(tbLocacao[],MATCH(tbAlugeis[[#This Row],[Veículo]],tbLocacao[Codigo locação],0),1),""))</f>
        <v/>
      </c>
    </row>
    <row r="652" spans="2:8" ht="30" customHeight="1" x14ac:dyDescent="0.25">
      <c r="B652" s="167"/>
      <c r="C652" s="79" t="str">
        <f>IF(tbAlugeis[[#This Row],[Veículo]]="","",IFERROR(INDEX(tbLocacao[],MATCH(tbAlugeis[[#This Row],[Veículo]],tbLocacao[Codigo locação],0),2),""))</f>
        <v/>
      </c>
      <c r="D652" s="79" t="str">
        <f>IF(tbAlugeis[[#This Row],[Veículo]]="","",IFERROR(INDEX(tbLocacao[],MATCH(tbAlugeis[[#This Row],[Veículo]],tbLocacao[Codigo locação],0),12),""))</f>
        <v/>
      </c>
      <c r="E652" s="80" t="str">
        <f>IF(tbAlugeis[[#This Row],[Veículo]]="","",IFERROR(INDEX(tbLocacao[],MATCH(tbAlugeis[[#This Row],[Veículo]],tbLocacao[Codigo locação],0),11),""))</f>
        <v/>
      </c>
      <c r="F652" s="163"/>
      <c r="G652" s="174"/>
      <c r="H652" s="79" t="str">
        <f>IF(tbAlugeis[[#This Row],[Veículo]]="","",IFERROR(INDEX(tbLocacao[],MATCH(tbAlugeis[[#This Row],[Veículo]],tbLocacao[Codigo locação],0),1),""))</f>
        <v/>
      </c>
    </row>
    <row r="653" spans="2:8" ht="30" customHeight="1" x14ac:dyDescent="0.25">
      <c r="B653" s="167"/>
      <c r="C653" s="79" t="str">
        <f>IF(tbAlugeis[[#This Row],[Veículo]]="","",IFERROR(INDEX(tbLocacao[],MATCH(tbAlugeis[[#This Row],[Veículo]],tbLocacao[Codigo locação],0),2),""))</f>
        <v/>
      </c>
      <c r="D653" s="79" t="str">
        <f>IF(tbAlugeis[[#This Row],[Veículo]]="","",IFERROR(INDEX(tbLocacao[],MATCH(tbAlugeis[[#This Row],[Veículo]],tbLocacao[Codigo locação],0),12),""))</f>
        <v/>
      </c>
      <c r="E653" s="80" t="str">
        <f>IF(tbAlugeis[[#This Row],[Veículo]]="","",IFERROR(INDEX(tbLocacao[],MATCH(tbAlugeis[[#This Row],[Veículo]],tbLocacao[Codigo locação],0),11),""))</f>
        <v/>
      </c>
      <c r="F653" s="163"/>
      <c r="G653" s="174"/>
      <c r="H653" s="79" t="str">
        <f>IF(tbAlugeis[[#This Row],[Veículo]]="","",IFERROR(INDEX(tbLocacao[],MATCH(tbAlugeis[[#This Row],[Veículo]],tbLocacao[Codigo locação],0),1),""))</f>
        <v/>
      </c>
    </row>
    <row r="654" spans="2:8" ht="30" customHeight="1" x14ac:dyDescent="0.25">
      <c r="B654" s="167"/>
      <c r="C654" s="79" t="str">
        <f>IF(tbAlugeis[[#This Row],[Veículo]]="","",IFERROR(INDEX(tbLocacao[],MATCH(tbAlugeis[[#This Row],[Veículo]],tbLocacao[Codigo locação],0),2),""))</f>
        <v/>
      </c>
      <c r="D654" s="79" t="str">
        <f>IF(tbAlugeis[[#This Row],[Veículo]]="","",IFERROR(INDEX(tbLocacao[],MATCH(tbAlugeis[[#This Row],[Veículo]],tbLocacao[Codigo locação],0),12),""))</f>
        <v/>
      </c>
      <c r="E654" s="80" t="str">
        <f>IF(tbAlugeis[[#This Row],[Veículo]]="","",IFERROR(INDEX(tbLocacao[],MATCH(tbAlugeis[[#This Row],[Veículo]],tbLocacao[Codigo locação],0),11),""))</f>
        <v/>
      </c>
      <c r="F654" s="163"/>
      <c r="G654" s="174"/>
      <c r="H654" s="79" t="str">
        <f>IF(tbAlugeis[[#This Row],[Veículo]]="","",IFERROR(INDEX(tbLocacao[],MATCH(tbAlugeis[[#This Row],[Veículo]],tbLocacao[Codigo locação],0),1),""))</f>
        <v/>
      </c>
    </row>
    <row r="655" spans="2:8" ht="30" customHeight="1" x14ac:dyDescent="0.25">
      <c r="B655" s="167"/>
      <c r="C655" s="79" t="str">
        <f>IF(tbAlugeis[[#This Row],[Veículo]]="","",IFERROR(INDEX(tbLocacao[],MATCH(tbAlugeis[[#This Row],[Veículo]],tbLocacao[Codigo locação],0),2),""))</f>
        <v/>
      </c>
      <c r="D655" s="79" t="str">
        <f>IF(tbAlugeis[[#This Row],[Veículo]]="","",IFERROR(INDEX(tbLocacao[],MATCH(tbAlugeis[[#This Row],[Veículo]],tbLocacao[Codigo locação],0),12),""))</f>
        <v/>
      </c>
      <c r="E655" s="80" t="str">
        <f>IF(tbAlugeis[[#This Row],[Veículo]]="","",IFERROR(INDEX(tbLocacao[],MATCH(tbAlugeis[[#This Row],[Veículo]],tbLocacao[Codigo locação],0),11),""))</f>
        <v/>
      </c>
      <c r="F655" s="163"/>
      <c r="G655" s="174"/>
      <c r="H655" s="79" t="str">
        <f>IF(tbAlugeis[[#This Row],[Veículo]]="","",IFERROR(INDEX(tbLocacao[],MATCH(tbAlugeis[[#This Row],[Veículo]],tbLocacao[Codigo locação],0),1),""))</f>
        <v/>
      </c>
    </row>
    <row r="656" spans="2:8" ht="30" customHeight="1" x14ac:dyDescent="0.25">
      <c r="B656" s="167"/>
      <c r="C656" s="79" t="str">
        <f>IF(tbAlugeis[[#This Row],[Veículo]]="","",IFERROR(INDEX(tbLocacao[],MATCH(tbAlugeis[[#This Row],[Veículo]],tbLocacao[Codigo locação],0),2),""))</f>
        <v/>
      </c>
      <c r="D656" s="79" t="str">
        <f>IF(tbAlugeis[[#This Row],[Veículo]]="","",IFERROR(INDEX(tbLocacao[],MATCH(tbAlugeis[[#This Row],[Veículo]],tbLocacao[Codigo locação],0),12),""))</f>
        <v/>
      </c>
      <c r="E656" s="80" t="str">
        <f>IF(tbAlugeis[[#This Row],[Veículo]]="","",IFERROR(INDEX(tbLocacao[],MATCH(tbAlugeis[[#This Row],[Veículo]],tbLocacao[Codigo locação],0),11),""))</f>
        <v/>
      </c>
      <c r="F656" s="163"/>
      <c r="G656" s="174"/>
      <c r="H656" s="79" t="str">
        <f>IF(tbAlugeis[[#This Row],[Veículo]]="","",IFERROR(INDEX(tbLocacao[],MATCH(tbAlugeis[[#This Row],[Veículo]],tbLocacao[Codigo locação],0),1),""))</f>
        <v/>
      </c>
    </row>
    <row r="657" spans="2:8" ht="30" customHeight="1" x14ac:dyDescent="0.25">
      <c r="B657" s="167"/>
      <c r="C657" s="79" t="str">
        <f>IF(tbAlugeis[[#This Row],[Veículo]]="","",IFERROR(INDEX(tbLocacao[],MATCH(tbAlugeis[[#This Row],[Veículo]],tbLocacao[Codigo locação],0),2),""))</f>
        <v/>
      </c>
      <c r="D657" s="79" t="str">
        <f>IF(tbAlugeis[[#This Row],[Veículo]]="","",IFERROR(INDEX(tbLocacao[],MATCH(tbAlugeis[[#This Row],[Veículo]],tbLocacao[Codigo locação],0),12),""))</f>
        <v/>
      </c>
      <c r="E657" s="80" t="str">
        <f>IF(tbAlugeis[[#This Row],[Veículo]]="","",IFERROR(INDEX(tbLocacao[],MATCH(tbAlugeis[[#This Row],[Veículo]],tbLocacao[Codigo locação],0),11),""))</f>
        <v/>
      </c>
      <c r="F657" s="163"/>
      <c r="G657" s="174"/>
      <c r="H657" s="79" t="str">
        <f>IF(tbAlugeis[[#This Row],[Veículo]]="","",IFERROR(INDEX(tbLocacao[],MATCH(tbAlugeis[[#This Row],[Veículo]],tbLocacao[Codigo locação],0),1),""))</f>
        <v/>
      </c>
    </row>
    <row r="658" spans="2:8" ht="30" customHeight="1" x14ac:dyDescent="0.25">
      <c r="B658" s="167"/>
      <c r="C658" s="79" t="str">
        <f>IF(tbAlugeis[[#This Row],[Veículo]]="","",IFERROR(INDEX(tbLocacao[],MATCH(tbAlugeis[[#This Row],[Veículo]],tbLocacao[Codigo locação],0),2),""))</f>
        <v/>
      </c>
      <c r="D658" s="79" t="str">
        <f>IF(tbAlugeis[[#This Row],[Veículo]]="","",IFERROR(INDEX(tbLocacao[],MATCH(tbAlugeis[[#This Row],[Veículo]],tbLocacao[Codigo locação],0),12),""))</f>
        <v/>
      </c>
      <c r="E658" s="80" t="str">
        <f>IF(tbAlugeis[[#This Row],[Veículo]]="","",IFERROR(INDEX(tbLocacao[],MATCH(tbAlugeis[[#This Row],[Veículo]],tbLocacao[Codigo locação],0),11),""))</f>
        <v/>
      </c>
      <c r="F658" s="163"/>
      <c r="G658" s="174"/>
      <c r="H658" s="79" t="str">
        <f>IF(tbAlugeis[[#This Row],[Veículo]]="","",IFERROR(INDEX(tbLocacao[],MATCH(tbAlugeis[[#This Row],[Veículo]],tbLocacao[Codigo locação],0),1),""))</f>
        <v/>
      </c>
    </row>
    <row r="659" spans="2:8" ht="30" customHeight="1" x14ac:dyDescent="0.25">
      <c r="B659" s="167"/>
      <c r="C659" s="79" t="str">
        <f>IF(tbAlugeis[[#This Row],[Veículo]]="","",IFERROR(INDEX(tbLocacao[],MATCH(tbAlugeis[[#This Row],[Veículo]],tbLocacao[Codigo locação],0),2),""))</f>
        <v/>
      </c>
      <c r="D659" s="79" t="str">
        <f>IF(tbAlugeis[[#This Row],[Veículo]]="","",IFERROR(INDEX(tbLocacao[],MATCH(tbAlugeis[[#This Row],[Veículo]],tbLocacao[Codigo locação],0),12),""))</f>
        <v/>
      </c>
      <c r="E659" s="80" t="str">
        <f>IF(tbAlugeis[[#This Row],[Veículo]]="","",IFERROR(INDEX(tbLocacao[],MATCH(tbAlugeis[[#This Row],[Veículo]],tbLocacao[Codigo locação],0),11),""))</f>
        <v/>
      </c>
      <c r="F659" s="163"/>
      <c r="G659" s="174"/>
      <c r="H659" s="79" t="str">
        <f>IF(tbAlugeis[[#This Row],[Veículo]]="","",IFERROR(INDEX(tbLocacao[],MATCH(tbAlugeis[[#This Row],[Veículo]],tbLocacao[Codigo locação],0),1),""))</f>
        <v/>
      </c>
    </row>
    <row r="660" spans="2:8" ht="30" customHeight="1" x14ac:dyDescent="0.25">
      <c r="B660" s="167"/>
      <c r="C660" s="79" t="str">
        <f>IF(tbAlugeis[[#This Row],[Veículo]]="","",IFERROR(INDEX(tbLocacao[],MATCH(tbAlugeis[[#This Row],[Veículo]],tbLocacao[Codigo locação],0),2),""))</f>
        <v/>
      </c>
      <c r="D660" s="79" t="str">
        <f>IF(tbAlugeis[[#This Row],[Veículo]]="","",IFERROR(INDEX(tbLocacao[],MATCH(tbAlugeis[[#This Row],[Veículo]],tbLocacao[Codigo locação],0),12),""))</f>
        <v/>
      </c>
      <c r="E660" s="80" t="str">
        <f>IF(tbAlugeis[[#This Row],[Veículo]]="","",IFERROR(INDEX(tbLocacao[],MATCH(tbAlugeis[[#This Row],[Veículo]],tbLocacao[Codigo locação],0),11),""))</f>
        <v/>
      </c>
      <c r="F660" s="163"/>
      <c r="G660" s="174"/>
      <c r="H660" s="79" t="str">
        <f>IF(tbAlugeis[[#This Row],[Veículo]]="","",IFERROR(INDEX(tbLocacao[],MATCH(tbAlugeis[[#This Row],[Veículo]],tbLocacao[Codigo locação],0),1),""))</f>
        <v/>
      </c>
    </row>
    <row r="661" spans="2:8" ht="30" customHeight="1" x14ac:dyDescent="0.25">
      <c r="B661" s="167"/>
      <c r="C661" s="79" t="str">
        <f>IF(tbAlugeis[[#This Row],[Veículo]]="","",IFERROR(INDEX(tbLocacao[],MATCH(tbAlugeis[[#This Row],[Veículo]],tbLocacao[Codigo locação],0),2),""))</f>
        <v/>
      </c>
      <c r="D661" s="79" t="str">
        <f>IF(tbAlugeis[[#This Row],[Veículo]]="","",IFERROR(INDEX(tbLocacao[],MATCH(tbAlugeis[[#This Row],[Veículo]],tbLocacao[Codigo locação],0),12),""))</f>
        <v/>
      </c>
      <c r="E661" s="80" t="str">
        <f>IF(tbAlugeis[[#This Row],[Veículo]]="","",IFERROR(INDEX(tbLocacao[],MATCH(tbAlugeis[[#This Row],[Veículo]],tbLocacao[Codigo locação],0),11),""))</f>
        <v/>
      </c>
      <c r="F661" s="163"/>
      <c r="G661" s="174"/>
      <c r="H661" s="79" t="str">
        <f>IF(tbAlugeis[[#This Row],[Veículo]]="","",IFERROR(INDEX(tbLocacao[],MATCH(tbAlugeis[[#This Row],[Veículo]],tbLocacao[Codigo locação],0),1),""))</f>
        <v/>
      </c>
    </row>
    <row r="662" spans="2:8" ht="30" customHeight="1" x14ac:dyDescent="0.25">
      <c r="B662" s="167"/>
      <c r="C662" s="79" t="str">
        <f>IF(tbAlugeis[[#This Row],[Veículo]]="","",IFERROR(INDEX(tbLocacao[],MATCH(tbAlugeis[[#This Row],[Veículo]],tbLocacao[Codigo locação],0),2),""))</f>
        <v/>
      </c>
      <c r="D662" s="79" t="str">
        <f>IF(tbAlugeis[[#This Row],[Veículo]]="","",IFERROR(INDEX(tbLocacao[],MATCH(tbAlugeis[[#This Row],[Veículo]],tbLocacao[Codigo locação],0),12),""))</f>
        <v/>
      </c>
      <c r="E662" s="80" t="str">
        <f>IF(tbAlugeis[[#This Row],[Veículo]]="","",IFERROR(INDEX(tbLocacao[],MATCH(tbAlugeis[[#This Row],[Veículo]],tbLocacao[Codigo locação],0),11),""))</f>
        <v/>
      </c>
      <c r="F662" s="163"/>
      <c r="G662" s="174"/>
      <c r="H662" s="79" t="str">
        <f>IF(tbAlugeis[[#This Row],[Veículo]]="","",IFERROR(INDEX(tbLocacao[],MATCH(tbAlugeis[[#This Row],[Veículo]],tbLocacao[Codigo locação],0),1),""))</f>
        <v/>
      </c>
    </row>
    <row r="663" spans="2:8" ht="30" customHeight="1" x14ac:dyDescent="0.25">
      <c r="B663" s="167"/>
      <c r="C663" s="79" t="str">
        <f>IF(tbAlugeis[[#This Row],[Veículo]]="","",IFERROR(INDEX(tbLocacao[],MATCH(tbAlugeis[[#This Row],[Veículo]],tbLocacao[Codigo locação],0),2),""))</f>
        <v/>
      </c>
      <c r="D663" s="79" t="str">
        <f>IF(tbAlugeis[[#This Row],[Veículo]]="","",IFERROR(INDEX(tbLocacao[],MATCH(tbAlugeis[[#This Row],[Veículo]],tbLocacao[Codigo locação],0),12),""))</f>
        <v/>
      </c>
      <c r="E663" s="80" t="str">
        <f>IF(tbAlugeis[[#This Row],[Veículo]]="","",IFERROR(INDEX(tbLocacao[],MATCH(tbAlugeis[[#This Row],[Veículo]],tbLocacao[Codigo locação],0),11),""))</f>
        <v/>
      </c>
      <c r="F663" s="163"/>
      <c r="G663" s="174"/>
      <c r="H663" s="79" t="str">
        <f>IF(tbAlugeis[[#This Row],[Veículo]]="","",IFERROR(INDEX(tbLocacao[],MATCH(tbAlugeis[[#This Row],[Veículo]],tbLocacao[Codigo locação],0),1),""))</f>
        <v/>
      </c>
    </row>
    <row r="664" spans="2:8" ht="30" customHeight="1" x14ac:dyDescent="0.25">
      <c r="B664" s="167"/>
      <c r="C664" s="79" t="str">
        <f>IF(tbAlugeis[[#This Row],[Veículo]]="","",IFERROR(INDEX(tbLocacao[],MATCH(tbAlugeis[[#This Row],[Veículo]],tbLocacao[Codigo locação],0),2),""))</f>
        <v/>
      </c>
      <c r="D664" s="79" t="str">
        <f>IF(tbAlugeis[[#This Row],[Veículo]]="","",IFERROR(INDEX(tbLocacao[],MATCH(tbAlugeis[[#This Row],[Veículo]],tbLocacao[Codigo locação],0),12),""))</f>
        <v/>
      </c>
      <c r="E664" s="80" t="str">
        <f>IF(tbAlugeis[[#This Row],[Veículo]]="","",IFERROR(INDEX(tbLocacao[],MATCH(tbAlugeis[[#This Row],[Veículo]],tbLocacao[Codigo locação],0),11),""))</f>
        <v/>
      </c>
      <c r="F664" s="163"/>
      <c r="G664" s="174"/>
      <c r="H664" s="79" t="str">
        <f>IF(tbAlugeis[[#This Row],[Veículo]]="","",IFERROR(INDEX(tbLocacao[],MATCH(tbAlugeis[[#This Row],[Veículo]],tbLocacao[Codigo locação],0),1),""))</f>
        <v/>
      </c>
    </row>
    <row r="665" spans="2:8" ht="30" customHeight="1" x14ac:dyDescent="0.25">
      <c r="B665" s="167"/>
      <c r="C665" s="79" t="str">
        <f>IF(tbAlugeis[[#This Row],[Veículo]]="","",IFERROR(INDEX(tbLocacao[],MATCH(tbAlugeis[[#This Row],[Veículo]],tbLocacao[Codigo locação],0),2),""))</f>
        <v/>
      </c>
      <c r="D665" s="79" t="str">
        <f>IF(tbAlugeis[[#This Row],[Veículo]]="","",IFERROR(INDEX(tbLocacao[],MATCH(tbAlugeis[[#This Row],[Veículo]],tbLocacao[Codigo locação],0),12),""))</f>
        <v/>
      </c>
      <c r="E665" s="80" t="str">
        <f>IF(tbAlugeis[[#This Row],[Veículo]]="","",IFERROR(INDEX(tbLocacao[],MATCH(tbAlugeis[[#This Row],[Veículo]],tbLocacao[Codigo locação],0),11),""))</f>
        <v/>
      </c>
      <c r="F665" s="163"/>
      <c r="G665" s="174"/>
      <c r="H665" s="79" t="str">
        <f>IF(tbAlugeis[[#This Row],[Veículo]]="","",IFERROR(INDEX(tbLocacao[],MATCH(tbAlugeis[[#This Row],[Veículo]],tbLocacao[Codigo locação],0),1),""))</f>
        <v/>
      </c>
    </row>
    <row r="666" spans="2:8" ht="30" customHeight="1" x14ac:dyDescent="0.25">
      <c r="B666" s="167"/>
      <c r="C666" s="79" t="str">
        <f>IF(tbAlugeis[[#This Row],[Veículo]]="","",IFERROR(INDEX(tbLocacao[],MATCH(tbAlugeis[[#This Row],[Veículo]],tbLocacao[Codigo locação],0),2),""))</f>
        <v/>
      </c>
      <c r="D666" s="79" t="str">
        <f>IF(tbAlugeis[[#This Row],[Veículo]]="","",IFERROR(INDEX(tbLocacao[],MATCH(tbAlugeis[[#This Row],[Veículo]],tbLocacao[Codigo locação],0),12),""))</f>
        <v/>
      </c>
      <c r="E666" s="80" t="str">
        <f>IF(tbAlugeis[[#This Row],[Veículo]]="","",IFERROR(INDEX(tbLocacao[],MATCH(tbAlugeis[[#This Row],[Veículo]],tbLocacao[Codigo locação],0),11),""))</f>
        <v/>
      </c>
      <c r="F666" s="163"/>
      <c r="G666" s="174"/>
      <c r="H666" s="79" t="str">
        <f>IF(tbAlugeis[[#This Row],[Veículo]]="","",IFERROR(INDEX(tbLocacao[],MATCH(tbAlugeis[[#This Row],[Veículo]],tbLocacao[Codigo locação],0),1),""))</f>
        <v/>
      </c>
    </row>
    <row r="667" spans="2:8" ht="30" customHeight="1" x14ac:dyDescent="0.25">
      <c r="B667" s="167"/>
      <c r="C667" s="79" t="str">
        <f>IF(tbAlugeis[[#This Row],[Veículo]]="","",IFERROR(INDEX(tbLocacao[],MATCH(tbAlugeis[[#This Row],[Veículo]],tbLocacao[Codigo locação],0),2),""))</f>
        <v/>
      </c>
      <c r="D667" s="79" t="str">
        <f>IF(tbAlugeis[[#This Row],[Veículo]]="","",IFERROR(INDEX(tbLocacao[],MATCH(tbAlugeis[[#This Row],[Veículo]],tbLocacao[Codigo locação],0),12),""))</f>
        <v/>
      </c>
      <c r="E667" s="80" t="str">
        <f>IF(tbAlugeis[[#This Row],[Veículo]]="","",IFERROR(INDEX(tbLocacao[],MATCH(tbAlugeis[[#This Row],[Veículo]],tbLocacao[Codigo locação],0),11),""))</f>
        <v/>
      </c>
      <c r="F667" s="163"/>
      <c r="G667" s="174"/>
      <c r="H667" s="79" t="str">
        <f>IF(tbAlugeis[[#This Row],[Veículo]]="","",IFERROR(INDEX(tbLocacao[],MATCH(tbAlugeis[[#This Row],[Veículo]],tbLocacao[Codigo locação],0),1),""))</f>
        <v/>
      </c>
    </row>
    <row r="668" spans="2:8" ht="30" customHeight="1" x14ac:dyDescent="0.25">
      <c r="B668" s="167"/>
      <c r="C668" s="79" t="str">
        <f>IF(tbAlugeis[[#This Row],[Veículo]]="","",IFERROR(INDEX(tbLocacao[],MATCH(tbAlugeis[[#This Row],[Veículo]],tbLocacao[Codigo locação],0),2),""))</f>
        <v/>
      </c>
      <c r="D668" s="79" t="str">
        <f>IF(tbAlugeis[[#This Row],[Veículo]]="","",IFERROR(INDEX(tbLocacao[],MATCH(tbAlugeis[[#This Row],[Veículo]],tbLocacao[Codigo locação],0),12),""))</f>
        <v/>
      </c>
      <c r="E668" s="80" t="str">
        <f>IF(tbAlugeis[[#This Row],[Veículo]]="","",IFERROR(INDEX(tbLocacao[],MATCH(tbAlugeis[[#This Row],[Veículo]],tbLocacao[Codigo locação],0),11),""))</f>
        <v/>
      </c>
      <c r="F668" s="163"/>
      <c r="G668" s="174"/>
      <c r="H668" s="79" t="str">
        <f>IF(tbAlugeis[[#This Row],[Veículo]]="","",IFERROR(INDEX(tbLocacao[],MATCH(tbAlugeis[[#This Row],[Veículo]],tbLocacao[Codigo locação],0),1),""))</f>
        <v/>
      </c>
    </row>
    <row r="669" spans="2:8" ht="30" customHeight="1" x14ac:dyDescent="0.25">
      <c r="B669" s="167"/>
      <c r="C669" s="79" t="str">
        <f>IF(tbAlugeis[[#This Row],[Veículo]]="","",IFERROR(INDEX(tbLocacao[],MATCH(tbAlugeis[[#This Row],[Veículo]],tbLocacao[Codigo locação],0),2),""))</f>
        <v/>
      </c>
      <c r="D669" s="79" t="str">
        <f>IF(tbAlugeis[[#This Row],[Veículo]]="","",IFERROR(INDEX(tbLocacao[],MATCH(tbAlugeis[[#This Row],[Veículo]],tbLocacao[Codigo locação],0),12),""))</f>
        <v/>
      </c>
      <c r="E669" s="80" t="str">
        <f>IF(tbAlugeis[[#This Row],[Veículo]]="","",IFERROR(INDEX(tbLocacao[],MATCH(tbAlugeis[[#This Row],[Veículo]],tbLocacao[Codigo locação],0),11),""))</f>
        <v/>
      </c>
      <c r="F669" s="163"/>
      <c r="G669" s="174"/>
      <c r="H669" s="79" t="str">
        <f>IF(tbAlugeis[[#This Row],[Veículo]]="","",IFERROR(INDEX(tbLocacao[],MATCH(tbAlugeis[[#This Row],[Veículo]],tbLocacao[Codigo locação],0),1),""))</f>
        <v/>
      </c>
    </row>
    <row r="670" spans="2:8" ht="30" customHeight="1" x14ac:dyDescent="0.25">
      <c r="B670" s="167"/>
      <c r="C670" s="79" t="str">
        <f>IF(tbAlugeis[[#This Row],[Veículo]]="","",IFERROR(INDEX(tbLocacao[],MATCH(tbAlugeis[[#This Row],[Veículo]],tbLocacao[Codigo locação],0),2),""))</f>
        <v/>
      </c>
      <c r="D670" s="79" t="str">
        <f>IF(tbAlugeis[[#This Row],[Veículo]]="","",IFERROR(INDEX(tbLocacao[],MATCH(tbAlugeis[[#This Row],[Veículo]],tbLocacao[Codigo locação],0),12),""))</f>
        <v/>
      </c>
      <c r="E670" s="80" t="str">
        <f>IF(tbAlugeis[[#This Row],[Veículo]]="","",IFERROR(INDEX(tbLocacao[],MATCH(tbAlugeis[[#This Row],[Veículo]],tbLocacao[Codigo locação],0),11),""))</f>
        <v/>
      </c>
      <c r="F670" s="163"/>
      <c r="G670" s="174"/>
      <c r="H670" s="79" t="str">
        <f>IF(tbAlugeis[[#This Row],[Veículo]]="","",IFERROR(INDEX(tbLocacao[],MATCH(tbAlugeis[[#This Row],[Veículo]],tbLocacao[Codigo locação],0),1),""))</f>
        <v/>
      </c>
    </row>
    <row r="671" spans="2:8" ht="30" customHeight="1" x14ac:dyDescent="0.25">
      <c r="B671" s="167"/>
      <c r="C671" s="79" t="str">
        <f>IF(tbAlugeis[[#This Row],[Veículo]]="","",IFERROR(INDEX(tbLocacao[],MATCH(tbAlugeis[[#This Row],[Veículo]],tbLocacao[Codigo locação],0),2),""))</f>
        <v/>
      </c>
      <c r="D671" s="79" t="str">
        <f>IF(tbAlugeis[[#This Row],[Veículo]]="","",IFERROR(INDEX(tbLocacao[],MATCH(tbAlugeis[[#This Row],[Veículo]],tbLocacao[Codigo locação],0),12),""))</f>
        <v/>
      </c>
      <c r="E671" s="80" t="str">
        <f>IF(tbAlugeis[[#This Row],[Veículo]]="","",IFERROR(INDEX(tbLocacao[],MATCH(tbAlugeis[[#This Row],[Veículo]],tbLocacao[Codigo locação],0),11),""))</f>
        <v/>
      </c>
      <c r="F671" s="163"/>
      <c r="G671" s="174"/>
      <c r="H671" s="79" t="str">
        <f>IF(tbAlugeis[[#This Row],[Veículo]]="","",IFERROR(INDEX(tbLocacao[],MATCH(tbAlugeis[[#This Row],[Veículo]],tbLocacao[Codigo locação],0),1),""))</f>
        <v/>
      </c>
    </row>
    <row r="672" spans="2:8" ht="30" customHeight="1" x14ac:dyDescent="0.25">
      <c r="B672" s="167"/>
      <c r="C672" s="79" t="str">
        <f>IF(tbAlugeis[[#This Row],[Veículo]]="","",IFERROR(INDEX(tbLocacao[],MATCH(tbAlugeis[[#This Row],[Veículo]],tbLocacao[Codigo locação],0),2),""))</f>
        <v/>
      </c>
      <c r="D672" s="79" t="str">
        <f>IF(tbAlugeis[[#This Row],[Veículo]]="","",IFERROR(INDEX(tbLocacao[],MATCH(tbAlugeis[[#This Row],[Veículo]],tbLocacao[Codigo locação],0),12),""))</f>
        <v/>
      </c>
      <c r="E672" s="80" t="str">
        <f>IF(tbAlugeis[[#This Row],[Veículo]]="","",IFERROR(INDEX(tbLocacao[],MATCH(tbAlugeis[[#This Row],[Veículo]],tbLocacao[Codigo locação],0),11),""))</f>
        <v/>
      </c>
      <c r="F672" s="163"/>
      <c r="G672" s="174"/>
      <c r="H672" s="79" t="str">
        <f>IF(tbAlugeis[[#This Row],[Veículo]]="","",IFERROR(INDEX(tbLocacao[],MATCH(tbAlugeis[[#This Row],[Veículo]],tbLocacao[Codigo locação],0),1),""))</f>
        <v/>
      </c>
    </row>
    <row r="673" spans="2:8" ht="30" customHeight="1" x14ac:dyDescent="0.25">
      <c r="B673" s="167"/>
      <c r="C673" s="79" t="str">
        <f>IF(tbAlugeis[[#This Row],[Veículo]]="","",IFERROR(INDEX(tbLocacao[],MATCH(tbAlugeis[[#This Row],[Veículo]],tbLocacao[Codigo locação],0),2),""))</f>
        <v/>
      </c>
      <c r="D673" s="79" t="str">
        <f>IF(tbAlugeis[[#This Row],[Veículo]]="","",IFERROR(INDEX(tbLocacao[],MATCH(tbAlugeis[[#This Row],[Veículo]],tbLocacao[Codigo locação],0),12),""))</f>
        <v/>
      </c>
      <c r="E673" s="80" t="str">
        <f>IF(tbAlugeis[[#This Row],[Veículo]]="","",IFERROR(INDEX(tbLocacao[],MATCH(tbAlugeis[[#This Row],[Veículo]],tbLocacao[Codigo locação],0),11),""))</f>
        <v/>
      </c>
      <c r="F673" s="163"/>
      <c r="G673" s="174"/>
      <c r="H673" s="79" t="str">
        <f>IF(tbAlugeis[[#This Row],[Veículo]]="","",IFERROR(INDEX(tbLocacao[],MATCH(tbAlugeis[[#This Row],[Veículo]],tbLocacao[Codigo locação],0),1),""))</f>
        <v/>
      </c>
    </row>
    <row r="674" spans="2:8" ht="30" customHeight="1" x14ac:dyDescent="0.25">
      <c r="B674" s="167"/>
      <c r="C674" s="79" t="str">
        <f>IF(tbAlugeis[[#This Row],[Veículo]]="","",IFERROR(INDEX(tbLocacao[],MATCH(tbAlugeis[[#This Row],[Veículo]],tbLocacao[Codigo locação],0),2),""))</f>
        <v/>
      </c>
      <c r="D674" s="79" t="str">
        <f>IF(tbAlugeis[[#This Row],[Veículo]]="","",IFERROR(INDEX(tbLocacao[],MATCH(tbAlugeis[[#This Row],[Veículo]],tbLocacao[Codigo locação],0),12),""))</f>
        <v/>
      </c>
      <c r="E674" s="80" t="str">
        <f>IF(tbAlugeis[[#This Row],[Veículo]]="","",IFERROR(INDEX(tbLocacao[],MATCH(tbAlugeis[[#This Row],[Veículo]],tbLocacao[Codigo locação],0),11),""))</f>
        <v/>
      </c>
      <c r="F674" s="163"/>
      <c r="G674" s="174"/>
      <c r="H674" s="79" t="str">
        <f>IF(tbAlugeis[[#This Row],[Veículo]]="","",IFERROR(INDEX(tbLocacao[],MATCH(tbAlugeis[[#This Row],[Veículo]],tbLocacao[Codigo locação],0),1),""))</f>
        <v/>
      </c>
    </row>
    <row r="675" spans="2:8" ht="30" customHeight="1" x14ac:dyDescent="0.25">
      <c r="B675" s="167"/>
      <c r="C675" s="79" t="str">
        <f>IF(tbAlugeis[[#This Row],[Veículo]]="","",IFERROR(INDEX(tbLocacao[],MATCH(tbAlugeis[[#This Row],[Veículo]],tbLocacao[Codigo locação],0),2),""))</f>
        <v/>
      </c>
      <c r="D675" s="79" t="str">
        <f>IF(tbAlugeis[[#This Row],[Veículo]]="","",IFERROR(INDEX(tbLocacao[],MATCH(tbAlugeis[[#This Row],[Veículo]],tbLocacao[Codigo locação],0),12),""))</f>
        <v/>
      </c>
      <c r="E675" s="80" t="str">
        <f>IF(tbAlugeis[[#This Row],[Veículo]]="","",IFERROR(INDEX(tbLocacao[],MATCH(tbAlugeis[[#This Row],[Veículo]],tbLocacao[Codigo locação],0),11),""))</f>
        <v/>
      </c>
      <c r="F675" s="163"/>
      <c r="G675" s="174"/>
      <c r="H675" s="79" t="str">
        <f>IF(tbAlugeis[[#This Row],[Veículo]]="","",IFERROR(INDEX(tbLocacao[],MATCH(tbAlugeis[[#This Row],[Veículo]],tbLocacao[Codigo locação],0),1),""))</f>
        <v/>
      </c>
    </row>
    <row r="676" spans="2:8" ht="30" customHeight="1" x14ac:dyDescent="0.25">
      <c r="B676" s="167"/>
      <c r="C676" s="79" t="str">
        <f>IF(tbAlugeis[[#This Row],[Veículo]]="","",IFERROR(INDEX(tbLocacao[],MATCH(tbAlugeis[[#This Row],[Veículo]],tbLocacao[Codigo locação],0),2),""))</f>
        <v/>
      </c>
      <c r="D676" s="79" t="str">
        <f>IF(tbAlugeis[[#This Row],[Veículo]]="","",IFERROR(INDEX(tbLocacao[],MATCH(tbAlugeis[[#This Row],[Veículo]],tbLocacao[Codigo locação],0),12),""))</f>
        <v/>
      </c>
      <c r="E676" s="80" t="str">
        <f>IF(tbAlugeis[[#This Row],[Veículo]]="","",IFERROR(INDEX(tbLocacao[],MATCH(tbAlugeis[[#This Row],[Veículo]],tbLocacao[Codigo locação],0),11),""))</f>
        <v/>
      </c>
      <c r="F676" s="163"/>
      <c r="G676" s="174"/>
      <c r="H676" s="79" t="str">
        <f>IF(tbAlugeis[[#This Row],[Veículo]]="","",IFERROR(INDEX(tbLocacao[],MATCH(tbAlugeis[[#This Row],[Veículo]],tbLocacao[Codigo locação],0),1),""))</f>
        <v/>
      </c>
    </row>
    <row r="677" spans="2:8" ht="30" customHeight="1" x14ac:dyDescent="0.25">
      <c r="B677" s="167"/>
      <c r="C677" s="79" t="str">
        <f>IF(tbAlugeis[[#This Row],[Veículo]]="","",IFERROR(INDEX(tbLocacao[],MATCH(tbAlugeis[[#This Row],[Veículo]],tbLocacao[Codigo locação],0),2),""))</f>
        <v/>
      </c>
      <c r="D677" s="79" t="str">
        <f>IF(tbAlugeis[[#This Row],[Veículo]]="","",IFERROR(INDEX(tbLocacao[],MATCH(tbAlugeis[[#This Row],[Veículo]],tbLocacao[Codigo locação],0),12),""))</f>
        <v/>
      </c>
      <c r="E677" s="80" t="str">
        <f>IF(tbAlugeis[[#This Row],[Veículo]]="","",IFERROR(INDEX(tbLocacao[],MATCH(tbAlugeis[[#This Row],[Veículo]],tbLocacao[Codigo locação],0),11),""))</f>
        <v/>
      </c>
      <c r="F677" s="163"/>
      <c r="G677" s="174"/>
      <c r="H677" s="79" t="str">
        <f>IF(tbAlugeis[[#This Row],[Veículo]]="","",IFERROR(INDEX(tbLocacao[],MATCH(tbAlugeis[[#This Row],[Veículo]],tbLocacao[Codigo locação],0),1),""))</f>
        <v/>
      </c>
    </row>
    <row r="678" spans="2:8" ht="30" customHeight="1" x14ac:dyDescent="0.25">
      <c r="B678" s="167"/>
      <c r="C678" s="79" t="str">
        <f>IF(tbAlugeis[[#This Row],[Veículo]]="","",IFERROR(INDEX(tbLocacao[],MATCH(tbAlugeis[[#This Row],[Veículo]],tbLocacao[Codigo locação],0),2),""))</f>
        <v/>
      </c>
      <c r="D678" s="79" t="str">
        <f>IF(tbAlugeis[[#This Row],[Veículo]]="","",IFERROR(INDEX(tbLocacao[],MATCH(tbAlugeis[[#This Row],[Veículo]],tbLocacao[Codigo locação],0),12),""))</f>
        <v/>
      </c>
      <c r="E678" s="80" t="str">
        <f>IF(tbAlugeis[[#This Row],[Veículo]]="","",IFERROR(INDEX(tbLocacao[],MATCH(tbAlugeis[[#This Row],[Veículo]],tbLocacao[Codigo locação],0),11),""))</f>
        <v/>
      </c>
      <c r="F678" s="163"/>
      <c r="G678" s="174"/>
      <c r="H678" s="79" t="str">
        <f>IF(tbAlugeis[[#This Row],[Veículo]]="","",IFERROR(INDEX(tbLocacao[],MATCH(tbAlugeis[[#This Row],[Veículo]],tbLocacao[Codigo locação],0),1),""))</f>
        <v/>
      </c>
    </row>
    <row r="679" spans="2:8" ht="30" customHeight="1" x14ac:dyDescent="0.25">
      <c r="B679" s="167"/>
      <c r="C679" s="79" t="str">
        <f>IF(tbAlugeis[[#This Row],[Veículo]]="","",IFERROR(INDEX(tbLocacao[],MATCH(tbAlugeis[[#This Row],[Veículo]],tbLocacao[Codigo locação],0),2),""))</f>
        <v/>
      </c>
      <c r="D679" s="79" t="str">
        <f>IF(tbAlugeis[[#This Row],[Veículo]]="","",IFERROR(INDEX(tbLocacao[],MATCH(tbAlugeis[[#This Row],[Veículo]],tbLocacao[Codigo locação],0),12),""))</f>
        <v/>
      </c>
      <c r="E679" s="80" t="str">
        <f>IF(tbAlugeis[[#This Row],[Veículo]]="","",IFERROR(INDEX(tbLocacao[],MATCH(tbAlugeis[[#This Row],[Veículo]],tbLocacao[Codigo locação],0),11),""))</f>
        <v/>
      </c>
      <c r="F679" s="163"/>
      <c r="G679" s="174"/>
      <c r="H679" s="79" t="str">
        <f>IF(tbAlugeis[[#This Row],[Veículo]]="","",IFERROR(INDEX(tbLocacao[],MATCH(tbAlugeis[[#This Row],[Veículo]],tbLocacao[Codigo locação],0),1),""))</f>
        <v/>
      </c>
    </row>
    <row r="680" spans="2:8" ht="30" customHeight="1" x14ac:dyDescent="0.25">
      <c r="B680" s="167"/>
      <c r="C680" s="79" t="str">
        <f>IF(tbAlugeis[[#This Row],[Veículo]]="","",IFERROR(INDEX(tbLocacao[],MATCH(tbAlugeis[[#This Row],[Veículo]],tbLocacao[Codigo locação],0),2),""))</f>
        <v/>
      </c>
      <c r="D680" s="79" t="str">
        <f>IF(tbAlugeis[[#This Row],[Veículo]]="","",IFERROR(INDEX(tbLocacao[],MATCH(tbAlugeis[[#This Row],[Veículo]],tbLocacao[Codigo locação],0),12),""))</f>
        <v/>
      </c>
      <c r="E680" s="80" t="str">
        <f>IF(tbAlugeis[[#This Row],[Veículo]]="","",IFERROR(INDEX(tbLocacao[],MATCH(tbAlugeis[[#This Row],[Veículo]],tbLocacao[Codigo locação],0),11),""))</f>
        <v/>
      </c>
      <c r="F680" s="163"/>
      <c r="G680" s="174"/>
      <c r="H680" s="79" t="str">
        <f>IF(tbAlugeis[[#This Row],[Veículo]]="","",IFERROR(INDEX(tbLocacao[],MATCH(tbAlugeis[[#This Row],[Veículo]],tbLocacao[Codigo locação],0),1),""))</f>
        <v/>
      </c>
    </row>
    <row r="681" spans="2:8" ht="30" customHeight="1" x14ac:dyDescent="0.25">
      <c r="B681" s="167"/>
      <c r="C681" s="79" t="str">
        <f>IF(tbAlugeis[[#This Row],[Veículo]]="","",IFERROR(INDEX(tbLocacao[],MATCH(tbAlugeis[[#This Row],[Veículo]],tbLocacao[Codigo locação],0),2),""))</f>
        <v/>
      </c>
      <c r="D681" s="79" t="str">
        <f>IF(tbAlugeis[[#This Row],[Veículo]]="","",IFERROR(INDEX(tbLocacao[],MATCH(tbAlugeis[[#This Row],[Veículo]],tbLocacao[Codigo locação],0),12),""))</f>
        <v/>
      </c>
      <c r="E681" s="80" t="str">
        <f>IF(tbAlugeis[[#This Row],[Veículo]]="","",IFERROR(INDEX(tbLocacao[],MATCH(tbAlugeis[[#This Row],[Veículo]],tbLocacao[Codigo locação],0),11),""))</f>
        <v/>
      </c>
      <c r="F681" s="163"/>
      <c r="G681" s="174"/>
      <c r="H681" s="79" t="str">
        <f>IF(tbAlugeis[[#This Row],[Veículo]]="","",IFERROR(INDEX(tbLocacao[],MATCH(tbAlugeis[[#This Row],[Veículo]],tbLocacao[Codigo locação],0),1),""))</f>
        <v/>
      </c>
    </row>
    <row r="682" spans="2:8" ht="30" customHeight="1" x14ac:dyDescent="0.25">
      <c r="B682" s="167"/>
      <c r="C682" s="79" t="str">
        <f>IF(tbAlugeis[[#This Row],[Veículo]]="","",IFERROR(INDEX(tbLocacao[],MATCH(tbAlugeis[[#This Row],[Veículo]],tbLocacao[Codigo locação],0),2),""))</f>
        <v/>
      </c>
      <c r="D682" s="79" t="str">
        <f>IF(tbAlugeis[[#This Row],[Veículo]]="","",IFERROR(INDEX(tbLocacao[],MATCH(tbAlugeis[[#This Row],[Veículo]],tbLocacao[Codigo locação],0),12),""))</f>
        <v/>
      </c>
      <c r="E682" s="80" t="str">
        <f>IF(tbAlugeis[[#This Row],[Veículo]]="","",IFERROR(INDEX(tbLocacao[],MATCH(tbAlugeis[[#This Row],[Veículo]],tbLocacao[Codigo locação],0),11),""))</f>
        <v/>
      </c>
      <c r="F682" s="163"/>
      <c r="G682" s="174"/>
      <c r="H682" s="79" t="str">
        <f>IF(tbAlugeis[[#This Row],[Veículo]]="","",IFERROR(INDEX(tbLocacao[],MATCH(tbAlugeis[[#This Row],[Veículo]],tbLocacao[Codigo locação],0),1),""))</f>
        <v/>
      </c>
    </row>
    <row r="683" spans="2:8" ht="30" customHeight="1" x14ac:dyDescent="0.25">
      <c r="B683" s="167"/>
      <c r="C683" s="79" t="str">
        <f>IF(tbAlugeis[[#This Row],[Veículo]]="","",IFERROR(INDEX(tbLocacao[],MATCH(tbAlugeis[[#This Row],[Veículo]],tbLocacao[Codigo locação],0),2),""))</f>
        <v/>
      </c>
      <c r="D683" s="79" t="str">
        <f>IF(tbAlugeis[[#This Row],[Veículo]]="","",IFERROR(INDEX(tbLocacao[],MATCH(tbAlugeis[[#This Row],[Veículo]],tbLocacao[Codigo locação],0),12),""))</f>
        <v/>
      </c>
      <c r="E683" s="80" t="str">
        <f>IF(tbAlugeis[[#This Row],[Veículo]]="","",IFERROR(INDEX(tbLocacao[],MATCH(tbAlugeis[[#This Row],[Veículo]],tbLocacao[Codigo locação],0),11),""))</f>
        <v/>
      </c>
      <c r="F683" s="163"/>
      <c r="G683" s="174"/>
      <c r="H683" s="79" t="str">
        <f>IF(tbAlugeis[[#This Row],[Veículo]]="","",IFERROR(INDEX(tbLocacao[],MATCH(tbAlugeis[[#This Row],[Veículo]],tbLocacao[Codigo locação],0),1),""))</f>
        <v/>
      </c>
    </row>
    <row r="684" spans="2:8" ht="30" customHeight="1" x14ac:dyDescent="0.25">
      <c r="B684" s="167"/>
      <c r="C684" s="79" t="str">
        <f>IF(tbAlugeis[[#This Row],[Veículo]]="","",IFERROR(INDEX(tbLocacao[],MATCH(tbAlugeis[[#This Row],[Veículo]],tbLocacao[Codigo locação],0),2),""))</f>
        <v/>
      </c>
      <c r="D684" s="79" t="str">
        <f>IF(tbAlugeis[[#This Row],[Veículo]]="","",IFERROR(INDEX(tbLocacao[],MATCH(tbAlugeis[[#This Row],[Veículo]],tbLocacao[Codigo locação],0),12),""))</f>
        <v/>
      </c>
      <c r="E684" s="80" t="str">
        <f>IF(tbAlugeis[[#This Row],[Veículo]]="","",IFERROR(INDEX(tbLocacao[],MATCH(tbAlugeis[[#This Row],[Veículo]],tbLocacao[Codigo locação],0),11),""))</f>
        <v/>
      </c>
      <c r="F684" s="163"/>
      <c r="G684" s="174"/>
      <c r="H684" s="79" t="str">
        <f>IF(tbAlugeis[[#This Row],[Veículo]]="","",IFERROR(INDEX(tbLocacao[],MATCH(tbAlugeis[[#This Row],[Veículo]],tbLocacao[Codigo locação],0),1),""))</f>
        <v/>
      </c>
    </row>
    <row r="685" spans="2:8" ht="30" customHeight="1" x14ac:dyDescent="0.25">
      <c r="B685" s="167"/>
      <c r="C685" s="79" t="str">
        <f>IF(tbAlugeis[[#This Row],[Veículo]]="","",IFERROR(INDEX(tbLocacao[],MATCH(tbAlugeis[[#This Row],[Veículo]],tbLocacao[Codigo locação],0),2),""))</f>
        <v/>
      </c>
      <c r="D685" s="79" t="str">
        <f>IF(tbAlugeis[[#This Row],[Veículo]]="","",IFERROR(INDEX(tbLocacao[],MATCH(tbAlugeis[[#This Row],[Veículo]],tbLocacao[Codigo locação],0),12),""))</f>
        <v/>
      </c>
      <c r="E685" s="80" t="str">
        <f>IF(tbAlugeis[[#This Row],[Veículo]]="","",IFERROR(INDEX(tbLocacao[],MATCH(tbAlugeis[[#This Row],[Veículo]],tbLocacao[Codigo locação],0),11),""))</f>
        <v/>
      </c>
      <c r="F685" s="163"/>
      <c r="G685" s="174"/>
      <c r="H685" s="79" t="str">
        <f>IF(tbAlugeis[[#This Row],[Veículo]]="","",IFERROR(INDEX(tbLocacao[],MATCH(tbAlugeis[[#This Row],[Veículo]],tbLocacao[Codigo locação],0),1),""))</f>
        <v/>
      </c>
    </row>
    <row r="686" spans="2:8" ht="30" customHeight="1" x14ac:dyDescent="0.25">
      <c r="B686" s="167"/>
      <c r="C686" s="79" t="str">
        <f>IF(tbAlugeis[[#This Row],[Veículo]]="","",IFERROR(INDEX(tbLocacao[],MATCH(tbAlugeis[[#This Row],[Veículo]],tbLocacao[Codigo locação],0),2),""))</f>
        <v/>
      </c>
      <c r="D686" s="79" t="str">
        <f>IF(tbAlugeis[[#This Row],[Veículo]]="","",IFERROR(INDEX(tbLocacao[],MATCH(tbAlugeis[[#This Row],[Veículo]],tbLocacao[Codigo locação],0),12),""))</f>
        <v/>
      </c>
      <c r="E686" s="80" t="str">
        <f>IF(tbAlugeis[[#This Row],[Veículo]]="","",IFERROR(INDEX(tbLocacao[],MATCH(tbAlugeis[[#This Row],[Veículo]],tbLocacao[Codigo locação],0),11),""))</f>
        <v/>
      </c>
      <c r="F686" s="163"/>
      <c r="G686" s="174"/>
      <c r="H686" s="79" t="str">
        <f>IF(tbAlugeis[[#This Row],[Veículo]]="","",IFERROR(INDEX(tbLocacao[],MATCH(tbAlugeis[[#This Row],[Veículo]],tbLocacao[Codigo locação],0),1),""))</f>
        <v/>
      </c>
    </row>
    <row r="687" spans="2:8" ht="30" customHeight="1" x14ac:dyDescent="0.25">
      <c r="B687" s="167"/>
      <c r="C687" s="79" t="str">
        <f>IF(tbAlugeis[[#This Row],[Veículo]]="","",IFERROR(INDEX(tbLocacao[],MATCH(tbAlugeis[[#This Row],[Veículo]],tbLocacao[Codigo locação],0),2),""))</f>
        <v/>
      </c>
      <c r="D687" s="79" t="str">
        <f>IF(tbAlugeis[[#This Row],[Veículo]]="","",IFERROR(INDEX(tbLocacao[],MATCH(tbAlugeis[[#This Row],[Veículo]],tbLocacao[Codigo locação],0),12),""))</f>
        <v/>
      </c>
      <c r="E687" s="80" t="str">
        <f>IF(tbAlugeis[[#This Row],[Veículo]]="","",IFERROR(INDEX(tbLocacao[],MATCH(tbAlugeis[[#This Row],[Veículo]],tbLocacao[Codigo locação],0),11),""))</f>
        <v/>
      </c>
      <c r="F687" s="163"/>
      <c r="G687" s="174"/>
      <c r="H687" s="79" t="str">
        <f>IF(tbAlugeis[[#This Row],[Veículo]]="","",IFERROR(INDEX(tbLocacao[],MATCH(tbAlugeis[[#This Row],[Veículo]],tbLocacao[Codigo locação],0),1),""))</f>
        <v/>
      </c>
    </row>
    <row r="688" spans="2:8" ht="30" customHeight="1" x14ac:dyDescent="0.25">
      <c r="B688" s="167"/>
      <c r="C688" s="79" t="str">
        <f>IF(tbAlugeis[[#This Row],[Veículo]]="","",IFERROR(INDEX(tbLocacao[],MATCH(tbAlugeis[[#This Row],[Veículo]],tbLocacao[Codigo locação],0),2),""))</f>
        <v/>
      </c>
      <c r="D688" s="79" t="str">
        <f>IF(tbAlugeis[[#This Row],[Veículo]]="","",IFERROR(INDEX(tbLocacao[],MATCH(tbAlugeis[[#This Row],[Veículo]],tbLocacao[Codigo locação],0),12),""))</f>
        <v/>
      </c>
      <c r="E688" s="80" t="str">
        <f>IF(tbAlugeis[[#This Row],[Veículo]]="","",IFERROR(INDEX(tbLocacao[],MATCH(tbAlugeis[[#This Row],[Veículo]],tbLocacao[Codigo locação],0),11),""))</f>
        <v/>
      </c>
      <c r="F688" s="163"/>
      <c r="G688" s="174"/>
      <c r="H688" s="79" t="str">
        <f>IF(tbAlugeis[[#This Row],[Veículo]]="","",IFERROR(INDEX(tbLocacao[],MATCH(tbAlugeis[[#This Row],[Veículo]],tbLocacao[Codigo locação],0),1),""))</f>
        <v/>
      </c>
    </row>
    <row r="689" spans="2:8" ht="30" customHeight="1" x14ac:dyDescent="0.25">
      <c r="B689" s="167"/>
      <c r="C689" s="79" t="str">
        <f>IF(tbAlugeis[[#This Row],[Veículo]]="","",IFERROR(INDEX(tbLocacao[],MATCH(tbAlugeis[[#This Row],[Veículo]],tbLocacao[Codigo locação],0),2),""))</f>
        <v/>
      </c>
      <c r="D689" s="79" t="str">
        <f>IF(tbAlugeis[[#This Row],[Veículo]]="","",IFERROR(INDEX(tbLocacao[],MATCH(tbAlugeis[[#This Row],[Veículo]],tbLocacao[Codigo locação],0),12),""))</f>
        <v/>
      </c>
      <c r="E689" s="80" t="str">
        <f>IF(tbAlugeis[[#This Row],[Veículo]]="","",IFERROR(INDEX(tbLocacao[],MATCH(tbAlugeis[[#This Row],[Veículo]],tbLocacao[Codigo locação],0),11),""))</f>
        <v/>
      </c>
      <c r="F689" s="163"/>
      <c r="G689" s="174"/>
      <c r="H689" s="79" t="str">
        <f>IF(tbAlugeis[[#This Row],[Veículo]]="","",IFERROR(INDEX(tbLocacao[],MATCH(tbAlugeis[[#This Row],[Veículo]],tbLocacao[Codigo locação],0),1),""))</f>
        <v/>
      </c>
    </row>
    <row r="690" spans="2:8" ht="30" customHeight="1" x14ac:dyDescent="0.25">
      <c r="B690" s="167"/>
      <c r="C690" s="79" t="str">
        <f>IF(tbAlugeis[[#This Row],[Veículo]]="","",IFERROR(INDEX(tbLocacao[],MATCH(tbAlugeis[[#This Row],[Veículo]],tbLocacao[Codigo locação],0),2),""))</f>
        <v/>
      </c>
      <c r="D690" s="79" t="str">
        <f>IF(tbAlugeis[[#This Row],[Veículo]]="","",IFERROR(INDEX(tbLocacao[],MATCH(tbAlugeis[[#This Row],[Veículo]],tbLocacao[Codigo locação],0),12),""))</f>
        <v/>
      </c>
      <c r="E690" s="80" t="str">
        <f>IF(tbAlugeis[[#This Row],[Veículo]]="","",IFERROR(INDEX(tbLocacao[],MATCH(tbAlugeis[[#This Row],[Veículo]],tbLocacao[Codigo locação],0),11),""))</f>
        <v/>
      </c>
      <c r="F690" s="163"/>
      <c r="G690" s="174"/>
      <c r="H690" s="79" t="str">
        <f>IF(tbAlugeis[[#This Row],[Veículo]]="","",IFERROR(INDEX(tbLocacao[],MATCH(tbAlugeis[[#This Row],[Veículo]],tbLocacao[Codigo locação],0),1),""))</f>
        <v/>
      </c>
    </row>
    <row r="691" spans="2:8" ht="30" customHeight="1" x14ac:dyDescent="0.25">
      <c r="B691" s="167"/>
      <c r="C691" s="79" t="str">
        <f>IF(tbAlugeis[[#This Row],[Veículo]]="","",IFERROR(INDEX(tbLocacao[],MATCH(tbAlugeis[[#This Row],[Veículo]],tbLocacao[Codigo locação],0),2),""))</f>
        <v/>
      </c>
      <c r="D691" s="79" t="str">
        <f>IF(tbAlugeis[[#This Row],[Veículo]]="","",IFERROR(INDEX(tbLocacao[],MATCH(tbAlugeis[[#This Row],[Veículo]],tbLocacao[Codigo locação],0),12),""))</f>
        <v/>
      </c>
      <c r="E691" s="80" t="str">
        <f>IF(tbAlugeis[[#This Row],[Veículo]]="","",IFERROR(INDEX(tbLocacao[],MATCH(tbAlugeis[[#This Row],[Veículo]],tbLocacao[Codigo locação],0),11),""))</f>
        <v/>
      </c>
      <c r="F691" s="163"/>
      <c r="G691" s="174"/>
      <c r="H691" s="79" t="str">
        <f>IF(tbAlugeis[[#This Row],[Veículo]]="","",IFERROR(INDEX(tbLocacao[],MATCH(tbAlugeis[[#This Row],[Veículo]],tbLocacao[Codigo locação],0),1),""))</f>
        <v/>
      </c>
    </row>
    <row r="692" spans="2:8" ht="30" customHeight="1" x14ac:dyDescent="0.25">
      <c r="B692" s="167"/>
      <c r="C692" s="79" t="str">
        <f>IF(tbAlugeis[[#This Row],[Veículo]]="","",IFERROR(INDEX(tbLocacao[],MATCH(tbAlugeis[[#This Row],[Veículo]],tbLocacao[Codigo locação],0),2),""))</f>
        <v/>
      </c>
      <c r="D692" s="79" t="str">
        <f>IF(tbAlugeis[[#This Row],[Veículo]]="","",IFERROR(INDEX(tbLocacao[],MATCH(tbAlugeis[[#This Row],[Veículo]],tbLocacao[Codigo locação],0),12),""))</f>
        <v/>
      </c>
      <c r="E692" s="80" t="str">
        <f>IF(tbAlugeis[[#This Row],[Veículo]]="","",IFERROR(INDEX(tbLocacao[],MATCH(tbAlugeis[[#This Row],[Veículo]],tbLocacao[Codigo locação],0),11),""))</f>
        <v/>
      </c>
      <c r="F692" s="163"/>
      <c r="G692" s="174"/>
      <c r="H692" s="79" t="str">
        <f>IF(tbAlugeis[[#This Row],[Veículo]]="","",IFERROR(INDEX(tbLocacao[],MATCH(tbAlugeis[[#This Row],[Veículo]],tbLocacao[Codigo locação],0),1),""))</f>
        <v/>
      </c>
    </row>
    <row r="693" spans="2:8" ht="30" customHeight="1" x14ac:dyDescent="0.25">
      <c r="B693" s="167"/>
      <c r="C693" s="79" t="str">
        <f>IF(tbAlugeis[[#This Row],[Veículo]]="","",IFERROR(INDEX(tbLocacao[],MATCH(tbAlugeis[[#This Row],[Veículo]],tbLocacao[Codigo locação],0),2),""))</f>
        <v/>
      </c>
      <c r="D693" s="79" t="str">
        <f>IF(tbAlugeis[[#This Row],[Veículo]]="","",IFERROR(INDEX(tbLocacao[],MATCH(tbAlugeis[[#This Row],[Veículo]],tbLocacao[Codigo locação],0),12),""))</f>
        <v/>
      </c>
      <c r="E693" s="80" t="str">
        <f>IF(tbAlugeis[[#This Row],[Veículo]]="","",IFERROR(INDEX(tbLocacao[],MATCH(tbAlugeis[[#This Row],[Veículo]],tbLocacao[Codigo locação],0),11),""))</f>
        <v/>
      </c>
      <c r="F693" s="163"/>
      <c r="G693" s="174"/>
      <c r="H693" s="79" t="str">
        <f>IF(tbAlugeis[[#This Row],[Veículo]]="","",IFERROR(INDEX(tbLocacao[],MATCH(tbAlugeis[[#This Row],[Veículo]],tbLocacao[Codigo locação],0),1),""))</f>
        <v/>
      </c>
    </row>
    <row r="694" spans="2:8" ht="30" customHeight="1" x14ac:dyDescent="0.25">
      <c r="B694" s="167"/>
      <c r="C694" s="79" t="str">
        <f>IF(tbAlugeis[[#This Row],[Veículo]]="","",IFERROR(INDEX(tbLocacao[],MATCH(tbAlugeis[[#This Row],[Veículo]],tbLocacao[Codigo locação],0),2),""))</f>
        <v/>
      </c>
      <c r="D694" s="79" t="str">
        <f>IF(tbAlugeis[[#This Row],[Veículo]]="","",IFERROR(INDEX(tbLocacao[],MATCH(tbAlugeis[[#This Row],[Veículo]],tbLocacao[Codigo locação],0),12),""))</f>
        <v/>
      </c>
      <c r="E694" s="80" t="str">
        <f>IF(tbAlugeis[[#This Row],[Veículo]]="","",IFERROR(INDEX(tbLocacao[],MATCH(tbAlugeis[[#This Row],[Veículo]],tbLocacao[Codigo locação],0),11),""))</f>
        <v/>
      </c>
      <c r="F694" s="163"/>
      <c r="G694" s="174"/>
      <c r="H694" s="79" t="str">
        <f>IF(tbAlugeis[[#This Row],[Veículo]]="","",IFERROR(INDEX(tbLocacao[],MATCH(tbAlugeis[[#This Row],[Veículo]],tbLocacao[Codigo locação],0),1),""))</f>
        <v/>
      </c>
    </row>
    <row r="695" spans="2:8" ht="30" customHeight="1" x14ac:dyDescent="0.25">
      <c r="B695" s="167"/>
      <c r="C695" s="79" t="str">
        <f>IF(tbAlugeis[[#This Row],[Veículo]]="","",IFERROR(INDEX(tbLocacao[],MATCH(tbAlugeis[[#This Row],[Veículo]],tbLocacao[Codigo locação],0),2),""))</f>
        <v/>
      </c>
      <c r="D695" s="79" t="str">
        <f>IF(tbAlugeis[[#This Row],[Veículo]]="","",IFERROR(INDEX(tbLocacao[],MATCH(tbAlugeis[[#This Row],[Veículo]],tbLocacao[Codigo locação],0),12),""))</f>
        <v/>
      </c>
      <c r="E695" s="80" t="str">
        <f>IF(tbAlugeis[[#This Row],[Veículo]]="","",IFERROR(INDEX(tbLocacao[],MATCH(tbAlugeis[[#This Row],[Veículo]],tbLocacao[Codigo locação],0),11),""))</f>
        <v/>
      </c>
      <c r="F695" s="163"/>
      <c r="G695" s="174"/>
      <c r="H695" s="79" t="str">
        <f>IF(tbAlugeis[[#This Row],[Veículo]]="","",IFERROR(INDEX(tbLocacao[],MATCH(tbAlugeis[[#This Row],[Veículo]],tbLocacao[Codigo locação],0),1),""))</f>
        <v/>
      </c>
    </row>
    <row r="696" spans="2:8" ht="30" customHeight="1" x14ac:dyDescent="0.25">
      <c r="B696" s="167"/>
      <c r="C696" s="79" t="str">
        <f>IF(tbAlugeis[[#This Row],[Veículo]]="","",IFERROR(INDEX(tbLocacao[],MATCH(tbAlugeis[[#This Row],[Veículo]],tbLocacao[Codigo locação],0),2),""))</f>
        <v/>
      </c>
      <c r="D696" s="79" t="str">
        <f>IF(tbAlugeis[[#This Row],[Veículo]]="","",IFERROR(INDEX(tbLocacao[],MATCH(tbAlugeis[[#This Row],[Veículo]],tbLocacao[Codigo locação],0),12),""))</f>
        <v/>
      </c>
      <c r="E696" s="80" t="str">
        <f>IF(tbAlugeis[[#This Row],[Veículo]]="","",IFERROR(INDEX(tbLocacao[],MATCH(tbAlugeis[[#This Row],[Veículo]],tbLocacao[Codigo locação],0),11),""))</f>
        <v/>
      </c>
      <c r="F696" s="163"/>
      <c r="G696" s="174"/>
      <c r="H696" s="79" t="str">
        <f>IF(tbAlugeis[[#This Row],[Veículo]]="","",IFERROR(INDEX(tbLocacao[],MATCH(tbAlugeis[[#This Row],[Veículo]],tbLocacao[Codigo locação],0),1),""))</f>
        <v/>
      </c>
    </row>
    <row r="697" spans="2:8" ht="30" customHeight="1" x14ac:dyDescent="0.25">
      <c r="B697" s="167"/>
      <c r="C697" s="79" t="str">
        <f>IF(tbAlugeis[[#This Row],[Veículo]]="","",IFERROR(INDEX(tbLocacao[],MATCH(tbAlugeis[[#This Row],[Veículo]],tbLocacao[Codigo locação],0),2),""))</f>
        <v/>
      </c>
      <c r="D697" s="79" t="str">
        <f>IF(tbAlugeis[[#This Row],[Veículo]]="","",IFERROR(INDEX(tbLocacao[],MATCH(tbAlugeis[[#This Row],[Veículo]],tbLocacao[Codigo locação],0),12),""))</f>
        <v/>
      </c>
      <c r="E697" s="80" t="str">
        <f>IF(tbAlugeis[[#This Row],[Veículo]]="","",IFERROR(INDEX(tbLocacao[],MATCH(tbAlugeis[[#This Row],[Veículo]],tbLocacao[Codigo locação],0),11),""))</f>
        <v/>
      </c>
      <c r="F697" s="163"/>
      <c r="G697" s="174"/>
      <c r="H697" s="79" t="str">
        <f>IF(tbAlugeis[[#This Row],[Veículo]]="","",IFERROR(INDEX(tbLocacao[],MATCH(tbAlugeis[[#This Row],[Veículo]],tbLocacao[Codigo locação],0),1),""))</f>
        <v/>
      </c>
    </row>
    <row r="698" spans="2:8" ht="30" customHeight="1" x14ac:dyDescent="0.25">
      <c r="B698" s="167"/>
      <c r="C698" s="79" t="str">
        <f>IF(tbAlugeis[[#This Row],[Veículo]]="","",IFERROR(INDEX(tbLocacao[],MATCH(tbAlugeis[[#This Row],[Veículo]],tbLocacao[Codigo locação],0),2),""))</f>
        <v/>
      </c>
      <c r="D698" s="79" t="str">
        <f>IF(tbAlugeis[[#This Row],[Veículo]]="","",IFERROR(INDEX(tbLocacao[],MATCH(tbAlugeis[[#This Row],[Veículo]],tbLocacao[Codigo locação],0),12),""))</f>
        <v/>
      </c>
      <c r="E698" s="80" t="str">
        <f>IF(tbAlugeis[[#This Row],[Veículo]]="","",IFERROR(INDEX(tbLocacao[],MATCH(tbAlugeis[[#This Row],[Veículo]],tbLocacao[Codigo locação],0),11),""))</f>
        <v/>
      </c>
      <c r="F698" s="163"/>
      <c r="G698" s="174"/>
      <c r="H698" s="79" t="str">
        <f>IF(tbAlugeis[[#This Row],[Veículo]]="","",IFERROR(INDEX(tbLocacao[],MATCH(tbAlugeis[[#This Row],[Veículo]],tbLocacao[Codigo locação],0),1),""))</f>
        <v/>
      </c>
    </row>
    <row r="699" spans="2:8" ht="30" customHeight="1" x14ac:dyDescent="0.25">
      <c r="B699" s="167"/>
      <c r="C699" s="79" t="str">
        <f>IF(tbAlugeis[[#This Row],[Veículo]]="","",IFERROR(INDEX(tbLocacao[],MATCH(tbAlugeis[[#This Row],[Veículo]],tbLocacao[Codigo locação],0),2),""))</f>
        <v/>
      </c>
      <c r="D699" s="79" t="str">
        <f>IF(tbAlugeis[[#This Row],[Veículo]]="","",IFERROR(INDEX(tbLocacao[],MATCH(tbAlugeis[[#This Row],[Veículo]],tbLocacao[Codigo locação],0),12),""))</f>
        <v/>
      </c>
      <c r="E699" s="80" t="str">
        <f>IF(tbAlugeis[[#This Row],[Veículo]]="","",IFERROR(INDEX(tbLocacao[],MATCH(tbAlugeis[[#This Row],[Veículo]],tbLocacao[Codigo locação],0),11),""))</f>
        <v/>
      </c>
      <c r="F699" s="163"/>
      <c r="G699" s="174"/>
      <c r="H699" s="79" t="str">
        <f>IF(tbAlugeis[[#This Row],[Veículo]]="","",IFERROR(INDEX(tbLocacao[],MATCH(tbAlugeis[[#This Row],[Veículo]],tbLocacao[Codigo locação],0),1),""))</f>
        <v/>
      </c>
    </row>
    <row r="700" spans="2:8" ht="30" customHeight="1" x14ac:dyDescent="0.25">
      <c r="B700" s="167"/>
      <c r="C700" s="79" t="str">
        <f>IF(tbAlugeis[[#This Row],[Veículo]]="","",IFERROR(INDEX(tbLocacao[],MATCH(tbAlugeis[[#This Row],[Veículo]],tbLocacao[Codigo locação],0),2),""))</f>
        <v/>
      </c>
      <c r="D700" s="79" t="str">
        <f>IF(tbAlugeis[[#This Row],[Veículo]]="","",IFERROR(INDEX(tbLocacao[],MATCH(tbAlugeis[[#This Row],[Veículo]],tbLocacao[Codigo locação],0),12),""))</f>
        <v/>
      </c>
      <c r="E700" s="80" t="str">
        <f>IF(tbAlugeis[[#This Row],[Veículo]]="","",IFERROR(INDEX(tbLocacao[],MATCH(tbAlugeis[[#This Row],[Veículo]],tbLocacao[Codigo locação],0),11),""))</f>
        <v/>
      </c>
      <c r="F700" s="163"/>
      <c r="G700" s="174"/>
      <c r="H700" s="79" t="str">
        <f>IF(tbAlugeis[[#This Row],[Veículo]]="","",IFERROR(INDEX(tbLocacao[],MATCH(tbAlugeis[[#This Row],[Veículo]],tbLocacao[Codigo locação],0),1),""))</f>
        <v/>
      </c>
    </row>
    <row r="701" spans="2:8" ht="30" customHeight="1" x14ac:dyDescent="0.25">
      <c r="B701" s="167"/>
      <c r="C701" s="79" t="str">
        <f>IF(tbAlugeis[[#This Row],[Veículo]]="","",IFERROR(INDEX(tbLocacao[],MATCH(tbAlugeis[[#This Row],[Veículo]],tbLocacao[Codigo locação],0),2),""))</f>
        <v/>
      </c>
      <c r="D701" s="79" t="str">
        <f>IF(tbAlugeis[[#This Row],[Veículo]]="","",IFERROR(INDEX(tbLocacao[],MATCH(tbAlugeis[[#This Row],[Veículo]],tbLocacao[Codigo locação],0),12),""))</f>
        <v/>
      </c>
      <c r="E701" s="80" t="str">
        <f>IF(tbAlugeis[[#This Row],[Veículo]]="","",IFERROR(INDEX(tbLocacao[],MATCH(tbAlugeis[[#This Row],[Veículo]],tbLocacao[Codigo locação],0),11),""))</f>
        <v/>
      </c>
      <c r="F701" s="163"/>
      <c r="G701" s="174"/>
      <c r="H701" s="79" t="str">
        <f>IF(tbAlugeis[[#This Row],[Veículo]]="","",IFERROR(INDEX(tbLocacao[],MATCH(tbAlugeis[[#This Row],[Veículo]],tbLocacao[Codigo locação],0),1),""))</f>
        <v/>
      </c>
    </row>
    <row r="702" spans="2:8" ht="30" customHeight="1" x14ac:dyDescent="0.25">
      <c r="B702" s="167"/>
      <c r="C702" s="79" t="str">
        <f>IF(tbAlugeis[[#This Row],[Veículo]]="","",IFERROR(INDEX(tbLocacao[],MATCH(tbAlugeis[[#This Row],[Veículo]],tbLocacao[Codigo locação],0),2),""))</f>
        <v/>
      </c>
      <c r="D702" s="79" t="str">
        <f>IF(tbAlugeis[[#This Row],[Veículo]]="","",IFERROR(INDEX(tbLocacao[],MATCH(tbAlugeis[[#This Row],[Veículo]],tbLocacao[Codigo locação],0),12),""))</f>
        <v/>
      </c>
      <c r="E702" s="80" t="str">
        <f>IF(tbAlugeis[[#This Row],[Veículo]]="","",IFERROR(INDEX(tbLocacao[],MATCH(tbAlugeis[[#This Row],[Veículo]],tbLocacao[Codigo locação],0),11),""))</f>
        <v/>
      </c>
      <c r="F702" s="163"/>
      <c r="G702" s="174"/>
      <c r="H702" s="79" t="str">
        <f>IF(tbAlugeis[[#This Row],[Veículo]]="","",IFERROR(INDEX(tbLocacao[],MATCH(tbAlugeis[[#This Row],[Veículo]],tbLocacao[Codigo locação],0),1),""))</f>
        <v/>
      </c>
    </row>
    <row r="703" spans="2:8" ht="30" customHeight="1" x14ac:dyDescent="0.25">
      <c r="B703" s="167"/>
      <c r="C703" s="79" t="str">
        <f>IF(tbAlugeis[[#This Row],[Veículo]]="","",IFERROR(INDEX(tbLocacao[],MATCH(tbAlugeis[[#This Row],[Veículo]],tbLocacao[Codigo locação],0),2),""))</f>
        <v/>
      </c>
      <c r="D703" s="79" t="str">
        <f>IF(tbAlugeis[[#This Row],[Veículo]]="","",IFERROR(INDEX(tbLocacao[],MATCH(tbAlugeis[[#This Row],[Veículo]],tbLocacao[Codigo locação],0),12),""))</f>
        <v/>
      </c>
      <c r="E703" s="80" t="str">
        <f>IF(tbAlugeis[[#This Row],[Veículo]]="","",IFERROR(INDEX(tbLocacao[],MATCH(tbAlugeis[[#This Row],[Veículo]],tbLocacao[Codigo locação],0),11),""))</f>
        <v/>
      </c>
      <c r="F703" s="163"/>
      <c r="G703" s="174"/>
      <c r="H703" s="79" t="str">
        <f>IF(tbAlugeis[[#This Row],[Veículo]]="","",IFERROR(INDEX(tbLocacao[],MATCH(tbAlugeis[[#This Row],[Veículo]],tbLocacao[Codigo locação],0),1),""))</f>
        <v/>
      </c>
    </row>
    <row r="704" spans="2:8" ht="30" customHeight="1" x14ac:dyDescent="0.25">
      <c r="B704" s="167"/>
      <c r="C704" s="79" t="str">
        <f>IF(tbAlugeis[[#This Row],[Veículo]]="","",IFERROR(INDEX(tbLocacao[],MATCH(tbAlugeis[[#This Row],[Veículo]],tbLocacao[Codigo locação],0),2),""))</f>
        <v/>
      </c>
      <c r="D704" s="79" t="str">
        <f>IF(tbAlugeis[[#This Row],[Veículo]]="","",IFERROR(INDEX(tbLocacao[],MATCH(tbAlugeis[[#This Row],[Veículo]],tbLocacao[Codigo locação],0),12),""))</f>
        <v/>
      </c>
      <c r="E704" s="80" t="str">
        <f>IF(tbAlugeis[[#This Row],[Veículo]]="","",IFERROR(INDEX(tbLocacao[],MATCH(tbAlugeis[[#This Row],[Veículo]],tbLocacao[Codigo locação],0),11),""))</f>
        <v/>
      </c>
      <c r="F704" s="163"/>
      <c r="G704" s="174"/>
      <c r="H704" s="79" t="str">
        <f>IF(tbAlugeis[[#This Row],[Veículo]]="","",IFERROR(INDEX(tbLocacao[],MATCH(tbAlugeis[[#This Row],[Veículo]],tbLocacao[Codigo locação],0),1),""))</f>
        <v/>
      </c>
    </row>
    <row r="705" spans="2:8" ht="30" customHeight="1" x14ac:dyDescent="0.25">
      <c r="B705" s="167"/>
      <c r="C705" s="79" t="str">
        <f>IF(tbAlugeis[[#This Row],[Veículo]]="","",IFERROR(INDEX(tbLocacao[],MATCH(tbAlugeis[[#This Row],[Veículo]],tbLocacao[Codigo locação],0),2),""))</f>
        <v/>
      </c>
      <c r="D705" s="79" t="str">
        <f>IF(tbAlugeis[[#This Row],[Veículo]]="","",IFERROR(INDEX(tbLocacao[],MATCH(tbAlugeis[[#This Row],[Veículo]],tbLocacao[Codigo locação],0),12),""))</f>
        <v/>
      </c>
      <c r="E705" s="80" t="str">
        <f>IF(tbAlugeis[[#This Row],[Veículo]]="","",IFERROR(INDEX(tbLocacao[],MATCH(tbAlugeis[[#This Row],[Veículo]],tbLocacao[Codigo locação],0),11),""))</f>
        <v/>
      </c>
      <c r="F705" s="163"/>
      <c r="G705" s="174"/>
      <c r="H705" s="79" t="str">
        <f>IF(tbAlugeis[[#This Row],[Veículo]]="","",IFERROR(INDEX(tbLocacao[],MATCH(tbAlugeis[[#This Row],[Veículo]],tbLocacao[Codigo locação],0),1),""))</f>
        <v/>
      </c>
    </row>
    <row r="706" spans="2:8" ht="30" customHeight="1" x14ac:dyDescent="0.25">
      <c r="B706" s="167"/>
      <c r="C706" s="79" t="str">
        <f>IF(tbAlugeis[[#This Row],[Veículo]]="","",IFERROR(INDEX(tbLocacao[],MATCH(tbAlugeis[[#This Row],[Veículo]],tbLocacao[Codigo locação],0),2),""))</f>
        <v/>
      </c>
      <c r="D706" s="79" t="str">
        <f>IF(tbAlugeis[[#This Row],[Veículo]]="","",IFERROR(INDEX(tbLocacao[],MATCH(tbAlugeis[[#This Row],[Veículo]],tbLocacao[Codigo locação],0),12),""))</f>
        <v/>
      </c>
      <c r="E706" s="80" t="str">
        <f>IF(tbAlugeis[[#This Row],[Veículo]]="","",IFERROR(INDEX(tbLocacao[],MATCH(tbAlugeis[[#This Row],[Veículo]],tbLocacao[Codigo locação],0),11),""))</f>
        <v/>
      </c>
      <c r="F706" s="163"/>
      <c r="G706" s="174"/>
      <c r="H706" s="79" t="str">
        <f>IF(tbAlugeis[[#This Row],[Veículo]]="","",IFERROR(INDEX(tbLocacao[],MATCH(tbAlugeis[[#This Row],[Veículo]],tbLocacao[Codigo locação],0),1),""))</f>
        <v/>
      </c>
    </row>
    <row r="707" spans="2:8" ht="30" customHeight="1" x14ac:dyDescent="0.25">
      <c r="B707" s="167"/>
      <c r="C707" s="79" t="str">
        <f>IF(tbAlugeis[[#This Row],[Veículo]]="","",IFERROR(INDEX(tbLocacao[],MATCH(tbAlugeis[[#This Row],[Veículo]],tbLocacao[Codigo locação],0),2),""))</f>
        <v/>
      </c>
      <c r="D707" s="79" t="str">
        <f>IF(tbAlugeis[[#This Row],[Veículo]]="","",IFERROR(INDEX(tbLocacao[],MATCH(tbAlugeis[[#This Row],[Veículo]],tbLocacao[Codigo locação],0),12),""))</f>
        <v/>
      </c>
      <c r="E707" s="80" t="str">
        <f>IF(tbAlugeis[[#This Row],[Veículo]]="","",IFERROR(INDEX(tbLocacao[],MATCH(tbAlugeis[[#This Row],[Veículo]],tbLocacao[Codigo locação],0),11),""))</f>
        <v/>
      </c>
      <c r="F707" s="163"/>
      <c r="G707" s="174"/>
      <c r="H707" s="79" t="str">
        <f>IF(tbAlugeis[[#This Row],[Veículo]]="","",IFERROR(INDEX(tbLocacao[],MATCH(tbAlugeis[[#This Row],[Veículo]],tbLocacao[Codigo locação],0),1),""))</f>
        <v/>
      </c>
    </row>
    <row r="708" spans="2:8" ht="30" customHeight="1" x14ac:dyDescent="0.25">
      <c r="B708" s="167"/>
      <c r="C708" s="79" t="str">
        <f>IF(tbAlugeis[[#This Row],[Veículo]]="","",IFERROR(INDEX(tbLocacao[],MATCH(tbAlugeis[[#This Row],[Veículo]],tbLocacao[Codigo locação],0),2),""))</f>
        <v/>
      </c>
      <c r="D708" s="79" t="str">
        <f>IF(tbAlugeis[[#This Row],[Veículo]]="","",IFERROR(INDEX(tbLocacao[],MATCH(tbAlugeis[[#This Row],[Veículo]],tbLocacao[Codigo locação],0),12),""))</f>
        <v/>
      </c>
      <c r="E708" s="80" t="str">
        <f>IF(tbAlugeis[[#This Row],[Veículo]]="","",IFERROR(INDEX(tbLocacao[],MATCH(tbAlugeis[[#This Row],[Veículo]],tbLocacao[Codigo locação],0),11),""))</f>
        <v/>
      </c>
      <c r="F708" s="163"/>
      <c r="G708" s="174"/>
      <c r="H708" s="79" t="str">
        <f>IF(tbAlugeis[[#This Row],[Veículo]]="","",IFERROR(INDEX(tbLocacao[],MATCH(tbAlugeis[[#This Row],[Veículo]],tbLocacao[Codigo locação],0),1),""))</f>
        <v/>
      </c>
    </row>
    <row r="709" spans="2:8" ht="30" customHeight="1" x14ac:dyDescent="0.25">
      <c r="B709" s="167"/>
      <c r="C709" s="79" t="str">
        <f>IF(tbAlugeis[[#This Row],[Veículo]]="","",IFERROR(INDEX(tbLocacao[],MATCH(tbAlugeis[[#This Row],[Veículo]],tbLocacao[Codigo locação],0),2),""))</f>
        <v/>
      </c>
      <c r="D709" s="79" t="str">
        <f>IF(tbAlugeis[[#This Row],[Veículo]]="","",IFERROR(INDEX(tbLocacao[],MATCH(tbAlugeis[[#This Row],[Veículo]],tbLocacao[Codigo locação],0),12),""))</f>
        <v/>
      </c>
      <c r="E709" s="80" t="str">
        <f>IF(tbAlugeis[[#This Row],[Veículo]]="","",IFERROR(INDEX(tbLocacao[],MATCH(tbAlugeis[[#This Row],[Veículo]],tbLocacao[Codigo locação],0),11),""))</f>
        <v/>
      </c>
      <c r="F709" s="163"/>
      <c r="G709" s="174"/>
      <c r="H709" s="79" t="str">
        <f>IF(tbAlugeis[[#This Row],[Veículo]]="","",IFERROR(INDEX(tbLocacao[],MATCH(tbAlugeis[[#This Row],[Veículo]],tbLocacao[Codigo locação],0),1),""))</f>
        <v/>
      </c>
    </row>
    <row r="710" spans="2:8" ht="30" customHeight="1" x14ac:dyDescent="0.25">
      <c r="B710" s="167"/>
      <c r="C710" s="79" t="str">
        <f>IF(tbAlugeis[[#This Row],[Veículo]]="","",IFERROR(INDEX(tbLocacao[],MATCH(tbAlugeis[[#This Row],[Veículo]],tbLocacao[Codigo locação],0),2),""))</f>
        <v/>
      </c>
      <c r="D710" s="79" t="str">
        <f>IF(tbAlugeis[[#This Row],[Veículo]]="","",IFERROR(INDEX(tbLocacao[],MATCH(tbAlugeis[[#This Row],[Veículo]],tbLocacao[Codigo locação],0),12),""))</f>
        <v/>
      </c>
      <c r="E710" s="80" t="str">
        <f>IF(tbAlugeis[[#This Row],[Veículo]]="","",IFERROR(INDEX(tbLocacao[],MATCH(tbAlugeis[[#This Row],[Veículo]],tbLocacao[Codigo locação],0),11),""))</f>
        <v/>
      </c>
      <c r="F710" s="163"/>
      <c r="G710" s="174"/>
      <c r="H710" s="79" t="str">
        <f>IF(tbAlugeis[[#This Row],[Veículo]]="","",IFERROR(INDEX(tbLocacao[],MATCH(tbAlugeis[[#This Row],[Veículo]],tbLocacao[Codigo locação],0),1),""))</f>
        <v/>
      </c>
    </row>
    <row r="711" spans="2:8" ht="30" customHeight="1" x14ac:dyDescent="0.25">
      <c r="B711" s="167"/>
      <c r="C711" s="79" t="str">
        <f>IF(tbAlugeis[[#This Row],[Veículo]]="","",IFERROR(INDEX(tbLocacao[],MATCH(tbAlugeis[[#This Row],[Veículo]],tbLocacao[Codigo locação],0),2),""))</f>
        <v/>
      </c>
      <c r="D711" s="79" t="str">
        <f>IF(tbAlugeis[[#This Row],[Veículo]]="","",IFERROR(INDEX(tbLocacao[],MATCH(tbAlugeis[[#This Row],[Veículo]],tbLocacao[Codigo locação],0),12),""))</f>
        <v/>
      </c>
      <c r="E711" s="80" t="str">
        <f>IF(tbAlugeis[[#This Row],[Veículo]]="","",IFERROR(INDEX(tbLocacao[],MATCH(tbAlugeis[[#This Row],[Veículo]],tbLocacao[Codigo locação],0),11),""))</f>
        <v/>
      </c>
      <c r="F711" s="163"/>
      <c r="G711" s="174"/>
      <c r="H711" s="79" t="str">
        <f>IF(tbAlugeis[[#This Row],[Veículo]]="","",IFERROR(INDEX(tbLocacao[],MATCH(tbAlugeis[[#This Row],[Veículo]],tbLocacao[Codigo locação],0),1),""))</f>
        <v/>
      </c>
    </row>
    <row r="712" spans="2:8" ht="30" customHeight="1" x14ac:dyDescent="0.25">
      <c r="B712" s="167"/>
      <c r="C712" s="79" t="str">
        <f>IF(tbAlugeis[[#This Row],[Veículo]]="","",IFERROR(INDEX(tbLocacao[],MATCH(tbAlugeis[[#This Row],[Veículo]],tbLocacao[Codigo locação],0),2),""))</f>
        <v/>
      </c>
      <c r="D712" s="79" t="str">
        <f>IF(tbAlugeis[[#This Row],[Veículo]]="","",IFERROR(INDEX(tbLocacao[],MATCH(tbAlugeis[[#This Row],[Veículo]],tbLocacao[Codigo locação],0),12),""))</f>
        <v/>
      </c>
      <c r="E712" s="80" t="str">
        <f>IF(tbAlugeis[[#This Row],[Veículo]]="","",IFERROR(INDEX(tbLocacao[],MATCH(tbAlugeis[[#This Row],[Veículo]],tbLocacao[Codigo locação],0),11),""))</f>
        <v/>
      </c>
      <c r="F712" s="163"/>
      <c r="G712" s="174"/>
      <c r="H712" s="79" t="str">
        <f>IF(tbAlugeis[[#This Row],[Veículo]]="","",IFERROR(INDEX(tbLocacao[],MATCH(tbAlugeis[[#This Row],[Veículo]],tbLocacao[Codigo locação],0),1),""))</f>
        <v/>
      </c>
    </row>
    <row r="713" spans="2:8" ht="30" customHeight="1" x14ac:dyDescent="0.25">
      <c r="B713" s="167"/>
      <c r="C713" s="79" t="str">
        <f>IF(tbAlugeis[[#This Row],[Veículo]]="","",IFERROR(INDEX(tbLocacao[],MATCH(tbAlugeis[[#This Row],[Veículo]],tbLocacao[Codigo locação],0),2),""))</f>
        <v/>
      </c>
      <c r="D713" s="79" t="str">
        <f>IF(tbAlugeis[[#This Row],[Veículo]]="","",IFERROR(INDEX(tbLocacao[],MATCH(tbAlugeis[[#This Row],[Veículo]],tbLocacao[Codigo locação],0),12),""))</f>
        <v/>
      </c>
      <c r="E713" s="80" t="str">
        <f>IF(tbAlugeis[[#This Row],[Veículo]]="","",IFERROR(INDEX(tbLocacao[],MATCH(tbAlugeis[[#This Row],[Veículo]],tbLocacao[Codigo locação],0),11),""))</f>
        <v/>
      </c>
      <c r="F713" s="163"/>
      <c r="G713" s="174"/>
      <c r="H713" s="79" t="str">
        <f>IF(tbAlugeis[[#This Row],[Veículo]]="","",IFERROR(INDEX(tbLocacao[],MATCH(tbAlugeis[[#This Row],[Veículo]],tbLocacao[Codigo locação],0),1),""))</f>
        <v/>
      </c>
    </row>
    <row r="714" spans="2:8" ht="30" customHeight="1" x14ac:dyDescent="0.25">
      <c r="B714" s="167"/>
      <c r="C714" s="79" t="str">
        <f>IF(tbAlugeis[[#This Row],[Veículo]]="","",IFERROR(INDEX(tbLocacao[],MATCH(tbAlugeis[[#This Row],[Veículo]],tbLocacao[Codigo locação],0),2),""))</f>
        <v/>
      </c>
      <c r="D714" s="79" t="str">
        <f>IF(tbAlugeis[[#This Row],[Veículo]]="","",IFERROR(INDEX(tbLocacao[],MATCH(tbAlugeis[[#This Row],[Veículo]],tbLocacao[Codigo locação],0),12),""))</f>
        <v/>
      </c>
      <c r="E714" s="80" t="str">
        <f>IF(tbAlugeis[[#This Row],[Veículo]]="","",IFERROR(INDEX(tbLocacao[],MATCH(tbAlugeis[[#This Row],[Veículo]],tbLocacao[Codigo locação],0),11),""))</f>
        <v/>
      </c>
      <c r="F714" s="163"/>
      <c r="G714" s="174"/>
      <c r="H714" s="79" t="str">
        <f>IF(tbAlugeis[[#This Row],[Veículo]]="","",IFERROR(INDEX(tbLocacao[],MATCH(tbAlugeis[[#This Row],[Veículo]],tbLocacao[Codigo locação],0),1),""))</f>
        <v/>
      </c>
    </row>
    <row r="715" spans="2:8" ht="30" customHeight="1" x14ac:dyDescent="0.25">
      <c r="B715" s="167"/>
      <c r="C715" s="79" t="str">
        <f>IF(tbAlugeis[[#This Row],[Veículo]]="","",IFERROR(INDEX(tbLocacao[],MATCH(tbAlugeis[[#This Row],[Veículo]],tbLocacao[Codigo locação],0),2),""))</f>
        <v/>
      </c>
      <c r="D715" s="79" t="str">
        <f>IF(tbAlugeis[[#This Row],[Veículo]]="","",IFERROR(INDEX(tbLocacao[],MATCH(tbAlugeis[[#This Row],[Veículo]],tbLocacao[Codigo locação],0),12),""))</f>
        <v/>
      </c>
      <c r="E715" s="80" t="str">
        <f>IF(tbAlugeis[[#This Row],[Veículo]]="","",IFERROR(INDEX(tbLocacao[],MATCH(tbAlugeis[[#This Row],[Veículo]],tbLocacao[Codigo locação],0),11),""))</f>
        <v/>
      </c>
      <c r="F715" s="163"/>
      <c r="G715" s="174"/>
      <c r="H715" s="79" t="str">
        <f>IF(tbAlugeis[[#This Row],[Veículo]]="","",IFERROR(INDEX(tbLocacao[],MATCH(tbAlugeis[[#This Row],[Veículo]],tbLocacao[Codigo locação],0),1),""))</f>
        <v/>
      </c>
    </row>
    <row r="716" spans="2:8" ht="30" customHeight="1" x14ac:dyDescent="0.25">
      <c r="B716" s="167"/>
      <c r="C716" s="79" t="str">
        <f>IF(tbAlugeis[[#This Row],[Veículo]]="","",IFERROR(INDEX(tbLocacao[],MATCH(tbAlugeis[[#This Row],[Veículo]],tbLocacao[Codigo locação],0),2),""))</f>
        <v/>
      </c>
      <c r="D716" s="79" t="str">
        <f>IF(tbAlugeis[[#This Row],[Veículo]]="","",IFERROR(INDEX(tbLocacao[],MATCH(tbAlugeis[[#This Row],[Veículo]],tbLocacao[Codigo locação],0),12),""))</f>
        <v/>
      </c>
      <c r="E716" s="80" t="str">
        <f>IF(tbAlugeis[[#This Row],[Veículo]]="","",IFERROR(INDEX(tbLocacao[],MATCH(tbAlugeis[[#This Row],[Veículo]],tbLocacao[Codigo locação],0),11),""))</f>
        <v/>
      </c>
      <c r="F716" s="163"/>
      <c r="G716" s="174"/>
      <c r="H716" s="79" t="str">
        <f>IF(tbAlugeis[[#This Row],[Veículo]]="","",IFERROR(INDEX(tbLocacao[],MATCH(tbAlugeis[[#This Row],[Veículo]],tbLocacao[Codigo locação],0),1),""))</f>
        <v/>
      </c>
    </row>
    <row r="717" spans="2:8" ht="30" customHeight="1" x14ac:dyDescent="0.25">
      <c r="B717" s="167"/>
      <c r="C717" s="79" t="str">
        <f>IF(tbAlugeis[[#This Row],[Veículo]]="","",IFERROR(INDEX(tbLocacao[],MATCH(tbAlugeis[[#This Row],[Veículo]],tbLocacao[Codigo locação],0),2),""))</f>
        <v/>
      </c>
      <c r="D717" s="79" t="str">
        <f>IF(tbAlugeis[[#This Row],[Veículo]]="","",IFERROR(INDEX(tbLocacao[],MATCH(tbAlugeis[[#This Row],[Veículo]],tbLocacao[Codigo locação],0),12),""))</f>
        <v/>
      </c>
      <c r="E717" s="80" t="str">
        <f>IF(tbAlugeis[[#This Row],[Veículo]]="","",IFERROR(INDEX(tbLocacao[],MATCH(tbAlugeis[[#This Row],[Veículo]],tbLocacao[Codigo locação],0),11),""))</f>
        <v/>
      </c>
      <c r="F717" s="163"/>
      <c r="G717" s="174"/>
      <c r="H717" s="79" t="str">
        <f>IF(tbAlugeis[[#This Row],[Veículo]]="","",IFERROR(INDEX(tbLocacao[],MATCH(tbAlugeis[[#This Row],[Veículo]],tbLocacao[Codigo locação],0),1),""))</f>
        <v/>
      </c>
    </row>
    <row r="718" spans="2:8" ht="30" customHeight="1" x14ac:dyDescent="0.25">
      <c r="B718" s="167"/>
      <c r="C718" s="79" t="str">
        <f>IF(tbAlugeis[[#This Row],[Veículo]]="","",IFERROR(INDEX(tbLocacao[],MATCH(tbAlugeis[[#This Row],[Veículo]],tbLocacao[Codigo locação],0),2),""))</f>
        <v/>
      </c>
      <c r="D718" s="79" t="str">
        <f>IF(tbAlugeis[[#This Row],[Veículo]]="","",IFERROR(INDEX(tbLocacao[],MATCH(tbAlugeis[[#This Row],[Veículo]],tbLocacao[Codigo locação],0),12),""))</f>
        <v/>
      </c>
      <c r="E718" s="80" t="str">
        <f>IF(tbAlugeis[[#This Row],[Veículo]]="","",IFERROR(INDEX(tbLocacao[],MATCH(tbAlugeis[[#This Row],[Veículo]],tbLocacao[Codigo locação],0),11),""))</f>
        <v/>
      </c>
      <c r="F718" s="163"/>
      <c r="G718" s="174"/>
      <c r="H718" s="79" t="str">
        <f>IF(tbAlugeis[[#This Row],[Veículo]]="","",IFERROR(INDEX(tbLocacao[],MATCH(tbAlugeis[[#This Row],[Veículo]],tbLocacao[Codigo locação],0),1),""))</f>
        <v/>
      </c>
    </row>
    <row r="719" spans="2:8" ht="30" customHeight="1" x14ac:dyDescent="0.25">
      <c r="B719" s="167"/>
      <c r="C719" s="79" t="str">
        <f>IF(tbAlugeis[[#This Row],[Veículo]]="","",IFERROR(INDEX(tbLocacao[],MATCH(tbAlugeis[[#This Row],[Veículo]],tbLocacao[Codigo locação],0),2),""))</f>
        <v/>
      </c>
      <c r="D719" s="79" t="str">
        <f>IF(tbAlugeis[[#This Row],[Veículo]]="","",IFERROR(INDEX(tbLocacao[],MATCH(tbAlugeis[[#This Row],[Veículo]],tbLocacao[Codigo locação],0),12),""))</f>
        <v/>
      </c>
      <c r="E719" s="80" t="str">
        <f>IF(tbAlugeis[[#This Row],[Veículo]]="","",IFERROR(INDEX(tbLocacao[],MATCH(tbAlugeis[[#This Row],[Veículo]],tbLocacao[Codigo locação],0),11),""))</f>
        <v/>
      </c>
      <c r="F719" s="163"/>
      <c r="G719" s="174"/>
      <c r="H719" s="79" t="str">
        <f>IF(tbAlugeis[[#This Row],[Veículo]]="","",IFERROR(INDEX(tbLocacao[],MATCH(tbAlugeis[[#This Row],[Veículo]],tbLocacao[Codigo locação],0),1),""))</f>
        <v/>
      </c>
    </row>
    <row r="720" spans="2:8" ht="30" customHeight="1" x14ac:dyDescent="0.25">
      <c r="B720" s="167"/>
      <c r="C720" s="79" t="str">
        <f>IF(tbAlugeis[[#This Row],[Veículo]]="","",IFERROR(INDEX(tbLocacao[],MATCH(tbAlugeis[[#This Row],[Veículo]],tbLocacao[Codigo locação],0),2),""))</f>
        <v/>
      </c>
      <c r="D720" s="79" t="str">
        <f>IF(tbAlugeis[[#This Row],[Veículo]]="","",IFERROR(INDEX(tbLocacao[],MATCH(tbAlugeis[[#This Row],[Veículo]],tbLocacao[Codigo locação],0),12),""))</f>
        <v/>
      </c>
      <c r="E720" s="80" t="str">
        <f>IF(tbAlugeis[[#This Row],[Veículo]]="","",IFERROR(INDEX(tbLocacao[],MATCH(tbAlugeis[[#This Row],[Veículo]],tbLocacao[Codigo locação],0),11),""))</f>
        <v/>
      </c>
      <c r="F720" s="163"/>
      <c r="G720" s="174"/>
      <c r="H720" s="79" t="str">
        <f>IF(tbAlugeis[[#This Row],[Veículo]]="","",IFERROR(INDEX(tbLocacao[],MATCH(tbAlugeis[[#This Row],[Veículo]],tbLocacao[Codigo locação],0),1),""))</f>
        <v/>
      </c>
    </row>
    <row r="721" spans="2:8" ht="30" customHeight="1" x14ac:dyDescent="0.25">
      <c r="B721" s="167"/>
      <c r="C721" s="79" t="str">
        <f>IF(tbAlugeis[[#This Row],[Veículo]]="","",IFERROR(INDEX(tbLocacao[],MATCH(tbAlugeis[[#This Row],[Veículo]],tbLocacao[Codigo locação],0),2),""))</f>
        <v/>
      </c>
      <c r="D721" s="79" t="str">
        <f>IF(tbAlugeis[[#This Row],[Veículo]]="","",IFERROR(INDEX(tbLocacao[],MATCH(tbAlugeis[[#This Row],[Veículo]],tbLocacao[Codigo locação],0),12),""))</f>
        <v/>
      </c>
      <c r="E721" s="80" t="str">
        <f>IF(tbAlugeis[[#This Row],[Veículo]]="","",IFERROR(INDEX(tbLocacao[],MATCH(tbAlugeis[[#This Row],[Veículo]],tbLocacao[Codigo locação],0),11),""))</f>
        <v/>
      </c>
      <c r="F721" s="163"/>
      <c r="G721" s="174"/>
      <c r="H721" s="79" t="str">
        <f>IF(tbAlugeis[[#This Row],[Veículo]]="","",IFERROR(INDEX(tbLocacao[],MATCH(tbAlugeis[[#This Row],[Veículo]],tbLocacao[Codigo locação],0),1),""))</f>
        <v/>
      </c>
    </row>
    <row r="722" spans="2:8" ht="30" customHeight="1" x14ac:dyDescent="0.25">
      <c r="B722" s="167"/>
      <c r="C722" s="79" t="str">
        <f>IF(tbAlugeis[[#This Row],[Veículo]]="","",IFERROR(INDEX(tbLocacao[],MATCH(tbAlugeis[[#This Row],[Veículo]],tbLocacao[Codigo locação],0),2),""))</f>
        <v/>
      </c>
      <c r="D722" s="79" t="str">
        <f>IF(tbAlugeis[[#This Row],[Veículo]]="","",IFERROR(INDEX(tbLocacao[],MATCH(tbAlugeis[[#This Row],[Veículo]],tbLocacao[Codigo locação],0),12),""))</f>
        <v/>
      </c>
      <c r="E722" s="80" t="str">
        <f>IF(tbAlugeis[[#This Row],[Veículo]]="","",IFERROR(INDEX(tbLocacao[],MATCH(tbAlugeis[[#This Row],[Veículo]],tbLocacao[Codigo locação],0),11),""))</f>
        <v/>
      </c>
      <c r="F722" s="163"/>
      <c r="G722" s="174"/>
      <c r="H722" s="79" t="str">
        <f>IF(tbAlugeis[[#This Row],[Veículo]]="","",IFERROR(INDEX(tbLocacao[],MATCH(tbAlugeis[[#This Row],[Veículo]],tbLocacao[Codigo locação],0),1),""))</f>
        <v/>
      </c>
    </row>
    <row r="723" spans="2:8" ht="30" customHeight="1" x14ac:dyDescent="0.25">
      <c r="B723" s="167"/>
      <c r="C723" s="79" t="str">
        <f>IF(tbAlugeis[[#This Row],[Veículo]]="","",IFERROR(INDEX(tbLocacao[],MATCH(tbAlugeis[[#This Row],[Veículo]],tbLocacao[Codigo locação],0),2),""))</f>
        <v/>
      </c>
      <c r="D723" s="79" t="str">
        <f>IF(tbAlugeis[[#This Row],[Veículo]]="","",IFERROR(INDEX(tbLocacao[],MATCH(tbAlugeis[[#This Row],[Veículo]],tbLocacao[Codigo locação],0),12),""))</f>
        <v/>
      </c>
      <c r="E723" s="80" t="str">
        <f>IF(tbAlugeis[[#This Row],[Veículo]]="","",IFERROR(INDEX(tbLocacao[],MATCH(tbAlugeis[[#This Row],[Veículo]],tbLocacao[Codigo locação],0),11),""))</f>
        <v/>
      </c>
      <c r="F723" s="163"/>
      <c r="G723" s="174"/>
      <c r="H723" s="79" t="str">
        <f>IF(tbAlugeis[[#This Row],[Veículo]]="","",IFERROR(INDEX(tbLocacao[],MATCH(tbAlugeis[[#This Row],[Veículo]],tbLocacao[Codigo locação],0),1),""))</f>
        <v/>
      </c>
    </row>
    <row r="724" spans="2:8" ht="30" customHeight="1" x14ac:dyDescent="0.25">
      <c r="B724" s="167"/>
      <c r="C724" s="79" t="str">
        <f>IF(tbAlugeis[[#This Row],[Veículo]]="","",IFERROR(INDEX(tbLocacao[],MATCH(tbAlugeis[[#This Row],[Veículo]],tbLocacao[Codigo locação],0),2),""))</f>
        <v/>
      </c>
      <c r="D724" s="79" t="str">
        <f>IF(tbAlugeis[[#This Row],[Veículo]]="","",IFERROR(INDEX(tbLocacao[],MATCH(tbAlugeis[[#This Row],[Veículo]],tbLocacao[Codigo locação],0),12),""))</f>
        <v/>
      </c>
      <c r="E724" s="80" t="str">
        <f>IF(tbAlugeis[[#This Row],[Veículo]]="","",IFERROR(INDEX(tbLocacao[],MATCH(tbAlugeis[[#This Row],[Veículo]],tbLocacao[Codigo locação],0),11),""))</f>
        <v/>
      </c>
      <c r="F724" s="163"/>
      <c r="G724" s="174"/>
      <c r="H724" s="79" t="str">
        <f>IF(tbAlugeis[[#This Row],[Veículo]]="","",IFERROR(INDEX(tbLocacao[],MATCH(tbAlugeis[[#This Row],[Veículo]],tbLocacao[Codigo locação],0),1),""))</f>
        <v/>
      </c>
    </row>
    <row r="725" spans="2:8" ht="30" customHeight="1" x14ac:dyDescent="0.25">
      <c r="B725" s="167"/>
      <c r="C725" s="79" t="str">
        <f>IF(tbAlugeis[[#This Row],[Veículo]]="","",IFERROR(INDEX(tbLocacao[],MATCH(tbAlugeis[[#This Row],[Veículo]],tbLocacao[Codigo locação],0),2),""))</f>
        <v/>
      </c>
      <c r="D725" s="79" t="str">
        <f>IF(tbAlugeis[[#This Row],[Veículo]]="","",IFERROR(INDEX(tbLocacao[],MATCH(tbAlugeis[[#This Row],[Veículo]],tbLocacao[Codigo locação],0),12),""))</f>
        <v/>
      </c>
      <c r="E725" s="80" t="str">
        <f>IF(tbAlugeis[[#This Row],[Veículo]]="","",IFERROR(INDEX(tbLocacao[],MATCH(tbAlugeis[[#This Row],[Veículo]],tbLocacao[Codigo locação],0),11),""))</f>
        <v/>
      </c>
      <c r="F725" s="163"/>
      <c r="G725" s="174"/>
      <c r="H725" s="79" t="str">
        <f>IF(tbAlugeis[[#This Row],[Veículo]]="","",IFERROR(INDEX(tbLocacao[],MATCH(tbAlugeis[[#This Row],[Veículo]],tbLocacao[Codigo locação],0),1),""))</f>
        <v/>
      </c>
    </row>
    <row r="726" spans="2:8" ht="30" customHeight="1" x14ac:dyDescent="0.25">
      <c r="B726" s="167"/>
      <c r="C726" s="79" t="str">
        <f>IF(tbAlugeis[[#This Row],[Veículo]]="","",IFERROR(INDEX(tbLocacao[],MATCH(tbAlugeis[[#This Row],[Veículo]],tbLocacao[Codigo locação],0),2),""))</f>
        <v/>
      </c>
      <c r="D726" s="79" t="str">
        <f>IF(tbAlugeis[[#This Row],[Veículo]]="","",IFERROR(INDEX(tbLocacao[],MATCH(tbAlugeis[[#This Row],[Veículo]],tbLocacao[Codigo locação],0),12),""))</f>
        <v/>
      </c>
      <c r="E726" s="80" t="str">
        <f>IF(tbAlugeis[[#This Row],[Veículo]]="","",IFERROR(INDEX(tbLocacao[],MATCH(tbAlugeis[[#This Row],[Veículo]],tbLocacao[Codigo locação],0),11),""))</f>
        <v/>
      </c>
      <c r="F726" s="163"/>
      <c r="G726" s="174"/>
      <c r="H726" s="79" t="str">
        <f>IF(tbAlugeis[[#This Row],[Veículo]]="","",IFERROR(INDEX(tbLocacao[],MATCH(tbAlugeis[[#This Row],[Veículo]],tbLocacao[Codigo locação],0),1),""))</f>
        <v/>
      </c>
    </row>
    <row r="727" spans="2:8" ht="30" customHeight="1" x14ac:dyDescent="0.25">
      <c r="B727" s="167"/>
      <c r="C727" s="79" t="str">
        <f>IF(tbAlugeis[[#This Row],[Veículo]]="","",IFERROR(INDEX(tbLocacao[],MATCH(tbAlugeis[[#This Row],[Veículo]],tbLocacao[Codigo locação],0),2),""))</f>
        <v/>
      </c>
      <c r="D727" s="79" t="str">
        <f>IF(tbAlugeis[[#This Row],[Veículo]]="","",IFERROR(INDEX(tbLocacao[],MATCH(tbAlugeis[[#This Row],[Veículo]],tbLocacao[Codigo locação],0),12),""))</f>
        <v/>
      </c>
      <c r="E727" s="80" t="str">
        <f>IF(tbAlugeis[[#This Row],[Veículo]]="","",IFERROR(INDEX(tbLocacao[],MATCH(tbAlugeis[[#This Row],[Veículo]],tbLocacao[Codigo locação],0),11),""))</f>
        <v/>
      </c>
      <c r="F727" s="163"/>
      <c r="G727" s="174"/>
      <c r="H727" s="79" t="str">
        <f>IF(tbAlugeis[[#This Row],[Veículo]]="","",IFERROR(INDEX(tbLocacao[],MATCH(tbAlugeis[[#This Row],[Veículo]],tbLocacao[Codigo locação],0),1),""))</f>
        <v/>
      </c>
    </row>
    <row r="728" spans="2:8" ht="30" customHeight="1" x14ac:dyDescent="0.25">
      <c r="B728" s="167"/>
      <c r="C728" s="79" t="str">
        <f>IF(tbAlugeis[[#This Row],[Veículo]]="","",IFERROR(INDEX(tbLocacao[],MATCH(tbAlugeis[[#This Row],[Veículo]],tbLocacao[Codigo locação],0),2),""))</f>
        <v/>
      </c>
      <c r="D728" s="79" t="str">
        <f>IF(tbAlugeis[[#This Row],[Veículo]]="","",IFERROR(INDEX(tbLocacao[],MATCH(tbAlugeis[[#This Row],[Veículo]],tbLocacao[Codigo locação],0),12),""))</f>
        <v/>
      </c>
      <c r="E728" s="80" t="str">
        <f>IF(tbAlugeis[[#This Row],[Veículo]]="","",IFERROR(INDEX(tbLocacao[],MATCH(tbAlugeis[[#This Row],[Veículo]],tbLocacao[Codigo locação],0),11),""))</f>
        <v/>
      </c>
      <c r="F728" s="163"/>
      <c r="G728" s="174"/>
      <c r="H728" s="79" t="str">
        <f>IF(tbAlugeis[[#This Row],[Veículo]]="","",IFERROR(INDEX(tbLocacao[],MATCH(tbAlugeis[[#This Row],[Veículo]],tbLocacao[Codigo locação],0),1),""))</f>
        <v/>
      </c>
    </row>
    <row r="729" spans="2:8" ht="30" customHeight="1" x14ac:dyDescent="0.25">
      <c r="B729" s="167"/>
      <c r="C729" s="79" t="str">
        <f>IF(tbAlugeis[[#This Row],[Veículo]]="","",IFERROR(INDEX(tbLocacao[],MATCH(tbAlugeis[[#This Row],[Veículo]],tbLocacao[Codigo locação],0),2),""))</f>
        <v/>
      </c>
      <c r="D729" s="79" t="str">
        <f>IF(tbAlugeis[[#This Row],[Veículo]]="","",IFERROR(INDEX(tbLocacao[],MATCH(tbAlugeis[[#This Row],[Veículo]],tbLocacao[Codigo locação],0),12),""))</f>
        <v/>
      </c>
      <c r="E729" s="80" t="str">
        <f>IF(tbAlugeis[[#This Row],[Veículo]]="","",IFERROR(INDEX(tbLocacao[],MATCH(tbAlugeis[[#This Row],[Veículo]],tbLocacao[Codigo locação],0),11),""))</f>
        <v/>
      </c>
      <c r="F729" s="163"/>
      <c r="G729" s="174"/>
      <c r="H729" s="79" t="str">
        <f>IF(tbAlugeis[[#This Row],[Veículo]]="","",IFERROR(INDEX(tbLocacao[],MATCH(tbAlugeis[[#This Row],[Veículo]],tbLocacao[Codigo locação],0),1),""))</f>
        <v/>
      </c>
    </row>
    <row r="730" spans="2:8" ht="30" customHeight="1" x14ac:dyDescent="0.25">
      <c r="B730" s="167"/>
      <c r="C730" s="79" t="str">
        <f>IF(tbAlugeis[[#This Row],[Veículo]]="","",IFERROR(INDEX(tbLocacao[],MATCH(tbAlugeis[[#This Row],[Veículo]],tbLocacao[Codigo locação],0),2),""))</f>
        <v/>
      </c>
      <c r="D730" s="79" t="str">
        <f>IF(tbAlugeis[[#This Row],[Veículo]]="","",IFERROR(INDEX(tbLocacao[],MATCH(tbAlugeis[[#This Row],[Veículo]],tbLocacao[Codigo locação],0),12),""))</f>
        <v/>
      </c>
      <c r="E730" s="80" t="str">
        <f>IF(tbAlugeis[[#This Row],[Veículo]]="","",IFERROR(INDEX(tbLocacao[],MATCH(tbAlugeis[[#This Row],[Veículo]],tbLocacao[Codigo locação],0),11),""))</f>
        <v/>
      </c>
      <c r="F730" s="163"/>
      <c r="G730" s="174"/>
      <c r="H730" s="79" t="str">
        <f>IF(tbAlugeis[[#This Row],[Veículo]]="","",IFERROR(INDEX(tbLocacao[],MATCH(tbAlugeis[[#This Row],[Veículo]],tbLocacao[Codigo locação],0),1),""))</f>
        <v/>
      </c>
    </row>
    <row r="731" spans="2:8" ht="30" customHeight="1" x14ac:dyDescent="0.25">
      <c r="B731" s="167"/>
      <c r="C731" s="79" t="str">
        <f>IF(tbAlugeis[[#This Row],[Veículo]]="","",IFERROR(INDEX(tbLocacao[],MATCH(tbAlugeis[[#This Row],[Veículo]],tbLocacao[Codigo locação],0),2),""))</f>
        <v/>
      </c>
      <c r="D731" s="79" t="str">
        <f>IF(tbAlugeis[[#This Row],[Veículo]]="","",IFERROR(INDEX(tbLocacao[],MATCH(tbAlugeis[[#This Row],[Veículo]],tbLocacao[Codigo locação],0),12),""))</f>
        <v/>
      </c>
      <c r="E731" s="80" t="str">
        <f>IF(tbAlugeis[[#This Row],[Veículo]]="","",IFERROR(INDEX(tbLocacao[],MATCH(tbAlugeis[[#This Row],[Veículo]],tbLocacao[Codigo locação],0),11),""))</f>
        <v/>
      </c>
      <c r="F731" s="163"/>
      <c r="G731" s="174"/>
      <c r="H731" s="79" t="str">
        <f>IF(tbAlugeis[[#This Row],[Veículo]]="","",IFERROR(INDEX(tbLocacao[],MATCH(tbAlugeis[[#This Row],[Veículo]],tbLocacao[Codigo locação],0),1),""))</f>
        <v/>
      </c>
    </row>
    <row r="732" spans="2:8" ht="30" customHeight="1" x14ac:dyDescent="0.25">
      <c r="B732" s="167"/>
      <c r="C732" s="79" t="str">
        <f>IF(tbAlugeis[[#This Row],[Veículo]]="","",IFERROR(INDEX(tbLocacao[],MATCH(tbAlugeis[[#This Row],[Veículo]],tbLocacao[Codigo locação],0),2),""))</f>
        <v/>
      </c>
      <c r="D732" s="79" t="str">
        <f>IF(tbAlugeis[[#This Row],[Veículo]]="","",IFERROR(INDEX(tbLocacao[],MATCH(tbAlugeis[[#This Row],[Veículo]],tbLocacao[Codigo locação],0),12),""))</f>
        <v/>
      </c>
      <c r="E732" s="80" t="str">
        <f>IF(tbAlugeis[[#This Row],[Veículo]]="","",IFERROR(INDEX(tbLocacao[],MATCH(tbAlugeis[[#This Row],[Veículo]],tbLocacao[Codigo locação],0),11),""))</f>
        <v/>
      </c>
      <c r="F732" s="163"/>
      <c r="G732" s="174"/>
      <c r="H732" s="79" t="str">
        <f>IF(tbAlugeis[[#This Row],[Veículo]]="","",IFERROR(INDEX(tbLocacao[],MATCH(tbAlugeis[[#This Row],[Veículo]],tbLocacao[Codigo locação],0),1),""))</f>
        <v/>
      </c>
    </row>
    <row r="733" spans="2:8" ht="30" customHeight="1" x14ac:dyDescent="0.25">
      <c r="B733" s="167"/>
      <c r="C733" s="79" t="str">
        <f>IF(tbAlugeis[[#This Row],[Veículo]]="","",IFERROR(INDEX(tbLocacao[],MATCH(tbAlugeis[[#This Row],[Veículo]],tbLocacao[Codigo locação],0),2),""))</f>
        <v/>
      </c>
      <c r="D733" s="79" t="str">
        <f>IF(tbAlugeis[[#This Row],[Veículo]]="","",IFERROR(INDEX(tbLocacao[],MATCH(tbAlugeis[[#This Row],[Veículo]],tbLocacao[Codigo locação],0),12),""))</f>
        <v/>
      </c>
      <c r="E733" s="80" t="str">
        <f>IF(tbAlugeis[[#This Row],[Veículo]]="","",IFERROR(INDEX(tbLocacao[],MATCH(tbAlugeis[[#This Row],[Veículo]],tbLocacao[Codigo locação],0),11),""))</f>
        <v/>
      </c>
      <c r="F733" s="163"/>
      <c r="G733" s="174"/>
      <c r="H733" s="79" t="str">
        <f>IF(tbAlugeis[[#This Row],[Veículo]]="","",IFERROR(INDEX(tbLocacao[],MATCH(tbAlugeis[[#This Row],[Veículo]],tbLocacao[Codigo locação],0),1),""))</f>
        <v/>
      </c>
    </row>
    <row r="734" spans="2:8" ht="30" customHeight="1" x14ac:dyDescent="0.25">
      <c r="B734" s="167"/>
      <c r="C734" s="79" t="str">
        <f>IF(tbAlugeis[[#This Row],[Veículo]]="","",IFERROR(INDEX(tbLocacao[],MATCH(tbAlugeis[[#This Row],[Veículo]],tbLocacao[Codigo locação],0),2),""))</f>
        <v/>
      </c>
      <c r="D734" s="79" t="str">
        <f>IF(tbAlugeis[[#This Row],[Veículo]]="","",IFERROR(INDEX(tbLocacao[],MATCH(tbAlugeis[[#This Row],[Veículo]],tbLocacao[Codigo locação],0),12),""))</f>
        <v/>
      </c>
      <c r="E734" s="80" t="str">
        <f>IF(tbAlugeis[[#This Row],[Veículo]]="","",IFERROR(INDEX(tbLocacao[],MATCH(tbAlugeis[[#This Row],[Veículo]],tbLocacao[Codigo locação],0),11),""))</f>
        <v/>
      </c>
      <c r="F734" s="163"/>
      <c r="G734" s="174"/>
      <c r="H734" s="79" t="str">
        <f>IF(tbAlugeis[[#This Row],[Veículo]]="","",IFERROR(INDEX(tbLocacao[],MATCH(tbAlugeis[[#This Row],[Veículo]],tbLocacao[Codigo locação],0),1),""))</f>
        <v/>
      </c>
    </row>
    <row r="735" spans="2:8" ht="30" customHeight="1" x14ac:dyDescent="0.25">
      <c r="B735" s="167"/>
      <c r="C735" s="79" t="str">
        <f>IF(tbAlugeis[[#This Row],[Veículo]]="","",IFERROR(INDEX(tbLocacao[],MATCH(tbAlugeis[[#This Row],[Veículo]],tbLocacao[Codigo locação],0),2),""))</f>
        <v/>
      </c>
      <c r="D735" s="79" t="str">
        <f>IF(tbAlugeis[[#This Row],[Veículo]]="","",IFERROR(INDEX(tbLocacao[],MATCH(tbAlugeis[[#This Row],[Veículo]],tbLocacao[Codigo locação],0),12),""))</f>
        <v/>
      </c>
      <c r="E735" s="80" t="str">
        <f>IF(tbAlugeis[[#This Row],[Veículo]]="","",IFERROR(INDEX(tbLocacao[],MATCH(tbAlugeis[[#This Row],[Veículo]],tbLocacao[Codigo locação],0),11),""))</f>
        <v/>
      </c>
      <c r="F735" s="163"/>
      <c r="G735" s="174"/>
      <c r="H735" s="79" t="str">
        <f>IF(tbAlugeis[[#This Row],[Veículo]]="","",IFERROR(INDEX(tbLocacao[],MATCH(tbAlugeis[[#This Row],[Veículo]],tbLocacao[Codigo locação],0),1),""))</f>
        <v/>
      </c>
    </row>
    <row r="736" spans="2:8" ht="30" customHeight="1" x14ac:dyDescent="0.25">
      <c r="B736" s="167"/>
      <c r="C736" s="79" t="str">
        <f>IF(tbAlugeis[[#This Row],[Veículo]]="","",IFERROR(INDEX(tbLocacao[],MATCH(tbAlugeis[[#This Row],[Veículo]],tbLocacao[Codigo locação],0),2),""))</f>
        <v/>
      </c>
      <c r="D736" s="79" t="str">
        <f>IF(tbAlugeis[[#This Row],[Veículo]]="","",IFERROR(INDEX(tbLocacao[],MATCH(tbAlugeis[[#This Row],[Veículo]],tbLocacao[Codigo locação],0),12),""))</f>
        <v/>
      </c>
      <c r="E736" s="80" t="str">
        <f>IF(tbAlugeis[[#This Row],[Veículo]]="","",IFERROR(INDEX(tbLocacao[],MATCH(tbAlugeis[[#This Row],[Veículo]],tbLocacao[Codigo locação],0),11),""))</f>
        <v/>
      </c>
      <c r="F736" s="163"/>
      <c r="G736" s="174"/>
      <c r="H736" s="79" t="str">
        <f>IF(tbAlugeis[[#This Row],[Veículo]]="","",IFERROR(INDEX(tbLocacao[],MATCH(tbAlugeis[[#This Row],[Veículo]],tbLocacao[Codigo locação],0),1),""))</f>
        <v/>
      </c>
    </row>
    <row r="737" spans="2:8" ht="30" customHeight="1" x14ac:dyDescent="0.25">
      <c r="B737" s="167"/>
      <c r="C737" s="79" t="str">
        <f>IF(tbAlugeis[[#This Row],[Veículo]]="","",IFERROR(INDEX(tbLocacao[],MATCH(tbAlugeis[[#This Row],[Veículo]],tbLocacao[Codigo locação],0),2),""))</f>
        <v/>
      </c>
      <c r="D737" s="79" t="str">
        <f>IF(tbAlugeis[[#This Row],[Veículo]]="","",IFERROR(INDEX(tbLocacao[],MATCH(tbAlugeis[[#This Row],[Veículo]],tbLocacao[Codigo locação],0),12),""))</f>
        <v/>
      </c>
      <c r="E737" s="80" t="str">
        <f>IF(tbAlugeis[[#This Row],[Veículo]]="","",IFERROR(INDEX(tbLocacao[],MATCH(tbAlugeis[[#This Row],[Veículo]],tbLocacao[Codigo locação],0),11),""))</f>
        <v/>
      </c>
      <c r="F737" s="163"/>
      <c r="G737" s="174"/>
      <c r="H737" s="79" t="str">
        <f>IF(tbAlugeis[[#This Row],[Veículo]]="","",IFERROR(INDEX(tbLocacao[],MATCH(tbAlugeis[[#This Row],[Veículo]],tbLocacao[Codigo locação],0),1),""))</f>
        <v/>
      </c>
    </row>
    <row r="738" spans="2:8" ht="30" customHeight="1" x14ac:dyDescent="0.25">
      <c r="B738" s="167"/>
      <c r="C738" s="79" t="str">
        <f>IF(tbAlugeis[[#This Row],[Veículo]]="","",IFERROR(INDEX(tbLocacao[],MATCH(tbAlugeis[[#This Row],[Veículo]],tbLocacao[Codigo locação],0),2),""))</f>
        <v/>
      </c>
      <c r="D738" s="79" t="str">
        <f>IF(tbAlugeis[[#This Row],[Veículo]]="","",IFERROR(INDEX(tbLocacao[],MATCH(tbAlugeis[[#This Row],[Veículo]],tbLocacao[Codigo locação],0),12),""))</f>
        <v/>
      </c>
      <c r="E738" s="80" t="str">
        <f>IF(tbAlugeis[[#This Row],[Veículo]]="","",IFERROR(INDEX(tbLocacao[],MATCH(tbAlugeis[[#This Row],[Veículo]],tbLocacao[Codigo locação],0),11),""))</f>
        <v/>
      </c>
      <c r="F738" s="163"/>
      <c r="G738" s="174"/>
      <c r="H738" s="79" t="str">
        <f>IF(tbAlugeis[[#This Row],[Veículo]]="","",IFERROR(INDEX(tbLocacao[],MATCH(tbAlugeis[[#This Row],[Veículo]],tbLocacao[Codigo locação],0),1),""))</f>
        <v/>
      </c>
    </row>
    <row r="739" spans="2:8" ht="30" customHeight="1" x14ac:dyDescent="0.25">
      <c r="B739" s="167"/>
      <c r="C739" s="79" t="str">
        <f>IF(tbAlugeis[[#This Row],[Veículo]]="","",IFERROR(INDEX(tbLocacao[],MATCH(tbAlugeis[[#This Row],[Veículo]],tbLocacao[Codigo locação],0),2),""))</f>
        <v/>
      </c>
      <c r="D739" s="79" t="str">
        <f>IF(tbAlugeis[[#This Row],[Veículo]]="","",IFERROR(INDEX(tbLocacao[],MATCH(tbAlugeis[[#This Row],[Veículo]],tbLocacao[Codigo locação],0),12),""))</f>
        <v/>
      </c>
      <c r="E739" s="80" t="str">
        <f>IF(tbAlugeis[[#This Row],[Veículo]]="","",IFERROR(INDEX(tbLocacao[],MATCH(tbAlugeis[[#This Row],[Veículo]],tbLocacao[Codigo locação],0),11),""))</f>
        <v/>
      </c>
      <c r="F739" s="163"/>
      <c r="G739" s="174"/>
      <c r="H739" s="79" t="str">
        <f>IF(tbAlugeis[[#This Row],[Veículo]]="","",IFERROR(INDEX(tbLocacao[],MATCH(tbAlugeis[[#This Row],[Veículo]],tbLocacao[Codigo locação],0),1),""))</f>
        <v/>
      </c>
    </row>
    <row r="740" spans="2:8" ht="30" customHeight="1" x14ac:dyDescent="0.25">
      <c r="B740" s="167"/>
      <c r="C740" s="79" t="str">
        <f>IF(tbAlugeis[[#This Row],[Veículo]]="","",IFERROR(INDEX(tbLocacao[],MATCH(tbAlugeis[[#This Row],[Veículo]],tbLocacao[Codigo locação],0),2),""))</f>
        <v/>
      </c>
      <c r="D740" s="79" t="str">
        <f>IF(tbAlugeis[[#This Row],[Veículo]]="","",IFERROR(INDEX(tbLocacao[],MATCH(tbAlugeis[[#This Row],[Veículo]],tbLocacao[Codigo locação],0),12),""))</f>
        <v/>
      </c>
      <c r="E740" s="80" t="str">
        <f>IF(tbAlugeis[[#This Row],[Veículo]]="","",IFERROR(INDEX(tbLocacao[],MATCH(tbAlugeis[[#This Row],[Veículo]],tbLocacao[Codigo locação],0),11),""))</f>
        <v/>
      </c>
      <c r="F740" s="163"/>
      <c r="G740" s="174"/>
      <c r="H740" s="79" t="str">
        <f>IF(tbAlugeis[[#This Row],[Veículo]]="","",IFERROR(INDEX(tbLocacao[],MATCH(tbAlugeis[[#This Row],[Veículo]],tbLocacao[Codigo locação],0),1),""))</f>
        <v/>
      </c>
    </row>
    <row r="741" spans="2:8" ht="30" customHeight="1" x14ac:dyDescent="0.25">
      <c r="B741" s="167"/>
      <c r="C741" s="79" t="str">
        <f>IF(tbAlugeis[[#This Row],[Veículo]]="","",IFERROR(INDEX(tbLocacao[],MATCH(tbAlugeis[[#This Row],[Veículo]],tbLocacao[Codigo locação],0),2),""))</f>
        <v/>
      </c>
      <c r="D741" s="79" t="str">
        <f>IF(tbAlugeis[[#This Row],[Veículo]]="","",IFERROR(INDEX(tbLocacao[],MATCH(tbAlugeis[[#This Row],[Veículo]],tbLocacao[Codigo locação],0),12),""))</f>
        <v/>
      </c>
      <c r="E741" s="80" t="str">
        <f>IF(tbAlugeis[[#This Row],[Veículo]]="","",IFERROR(INDEX(tbLocacao[],MATCH(tbAlugeis[[#This Row],[Veículo]],tbLocacao[Codigo locação],0),11),""))</f>
        <v/>
      </c>
      <c r="F741" s="163"/>
      <c r="G741" s="174"/>
      <c r="H741" s="79" t="str">
        <f>IF(tbAlugeis[[#This Row],[Veículo]]="","",IFERROR(INDEX(tbLocacao[],MATCH(tbAlugeis[[#This Row],[Veículo]],tbLocacao[Codigo locação],0),1),""))</f>
        <v/>
      </c>
    </row>
    <row r="742" spans="2:8" ht="30" customHeight="1" x14ac:dyDescent="0.25">
      <c r="B742" s="167"/>
      <c r="C742" s="79" t="str">
        <f>IF(tbAlugeis[[#This Row],[Veículo]]="","",IFERROR(INDEX(tbLocacao[],MATCH(tbAlugeis[[#This Row],[Veículo]],tbLocacao[Codigo locação],0),2),""))</f>
        <v/>
      </c>
      <c r="D742" s="79" t="str">
        <f>IF(tbAlugeis[[#This Row],[Veículo]]="","",IFERROR(INDEX(tbLocacao[],MATCH(tbAlugeis[[#This Row],[Veículo]],tbLocacao[Codigo locação],0),12),""))</f>
        <v/>
      </c>
      <c r="E742" s="80" t="str">
        <f>IF(tbAlugeis[[#This Row],[Veículo]]="","",IFERROR(INDEX(tbLocacao[],MATCH(tbAlugeis[[#This Row],[Veículo]],tbLocacao[Codigo locação],0),11),""))</f>
        <v/>
      </c>
      <c r="F742" s="163"/>
      <c r="G742" s="174"/>
      <c r="H742" s="79" t="str">
        <f>IF(tbAlugeis[[#This Row],[Veículo]]="","",IFERROR(INDEX(tbLocacao[],MATCH(tbAlugeis[[#This Row],[Veículo]],tbLocacao[Codigo locação],0),1),""))</f>
        <v/>
      </c>
    </row>
    <row r="743" spans="2:8" ht="30" customHeight="1" x14ac:dyDescent="0.25">
      <c r="B743" s="167"/>
      <c r="C743" s="79" t="str">
        <f>IF(tbAlugeis[[#This Row],[Veículo]]="","",IFERROR(INDEX(tbLocacao[],MATCH(tbAlugeis[[#This Row],[Veículo]],tbLocacao[Codigo locação],0),2),""))</f>
        <v/>
      </c>
      <c r="D743" s="79" t="str">
        <f>IF(tbAlugeis[[#This Row],[Veículo]]="","",IFERROR(INDEX(tbLocacao[],MATCH(tbAlugeis[[#This Row],[Veículo]],tbLocacao[Codigo locação],0),12),""))</f>
        <v/>
      </c>
      <c r="E743" s="80" t="str">
        <f>IF(tbAlugeis[[#This Row],[Veículo]]="","",IFERROR(INDEX(tbLocacao[],MATCH(tbAlugeis[[#This Row],[Veículo]],tbLocacao[Codigo locação],0),11),""))</f>
        <v/>
      </c>
      <c r="F743" s="163"/>
      <c r="G743" s="174"/>
      <c r="H743" s="79" t="str">
        <f>IF(tbAlugeis[[#This Row],[Veículo]]="","",IFERROR(INDEX(tbLocacao[],MATCH(tbAlugeis[[#This Row],[Veículo]],tbLocacao[Codigo locação],0),1),""))</f>
        <v/>
      </c>
    </row>
    <row r="744" spans="2:8" ht="30" customHeight="1" x14ac:dyDescent="0.25">
      <c r="B744" s="167"/>
      <c r="C744" s="79" t="str">
        <f>IF(tbAlugeis[[#This Row],[Veículo]]="","",IFERROR(INDEX(tbLocacao[],MATCH(tbAlugeis[[#This Row],[Veículo]],tbLocacao[Codigo locação],0),2),""))</f>
        <v/>
      </c>
      <c r="D744" s="79" t="str">
        <f>IF(tbAlugeis[[#This Row],[Veículo]]="","",IFERROR(INDEX(tbLocacao[],MATCH(tbAlugeis[[#This Row],[Veículo]],tbLocacao[Codigo locação],0),12),""))</f>
        <v/>
      </c>
      <c r="E744" s="80" t="str">
        <f>IF(tbAlugeis[[#This Row],[Veículo]]="","",IFERROR(INDEX(tbLocacao[],MATCH(tbAlugeis[[#This Row],[Veículo]],tbLocacao[Codigo locação],0),11),""))</f>
        <v/>
      </c>
      <c r="F744" s="163"/>
      <c r="G744" s="174"/>
      <c r="H744" s="79" t="str">
        <f>IF(tbAlugeis[[#This Row],[Veículo]]="","",IFERROR(INDEX(tbLocacao[],MATCH(tbAlugeis[[#This Row],[Veículo]],tbLocacao[Codigo locação],0),1),""))</f>
        <v/>
      </c>
    </row>
    <row r="745" spans="2:8" ht="30" customHeight="1" x14ac:dyDescent="0.25">
      <c r="B745" s="167"/>
      <c r="C745" s="79" t="str">
        <f>IF(tbAlugeis[[#This Row],[Veículo]]="","",IFERROR(INDEX(tbLocacao[],MATCH(tbAlugeis[[#This Row],[Veículo]],tbLocacao[Codigo locação],0),2),""))</f>
        <v/>
      </c>
      <c r="D745" s="79" t="str">
        <f>IF(tbAlugeis[[#This Row],[Veículo]]="","",IFERROR(INDEX(tbLocacao[],MATCH(tbAlugeis[[#This Row],[Veículo]],tbLocacao[Codigo locação],0),12),""))</f>
        <v/>
      </c>
      <c r="E745" s="80" t="str">
        <f>IF(tbAlugeis[[#This Row],[Veículo]]="","",IFERROR(INDEX(tbLocacao[],MATCH(tbAlugeis[[#This Row],[Veículo]],tbLocacao[Codigo locação],0),11),""))</f>
        <v/>
      </c>
      <c r="F745" s="163"/>
      <c r="G745" s="174"/>
      <c r="H745" s="79" t="str">
        <f>IF(tbAlugeis[[#This Row],[Veículo]]="","",IFERROR(INDEX(tbLocacao[],MATCH(tbAlugeis[[#This Row],[Veículo]],tbLocacao[Codigo locação],0),1),""))</f>
        <v/>
      </c>
    </row>
    <row r="746" spans="2:8" ht="30" customHeight="1" x14ac:dyDescent="0.25">
      <c r="B746" s="167"/>
      <c r="C746" s="79" t="str">
        <f>IF(tbAlugeis[[#This Row],[Veículo]]="","",IFERROR(INDEX(tbLocacao[],MATCH(tbAlugeis[[#This Row],[Veículo]],tbLocacao[Codigo locação],0),2),""))</f>
        <v/>
      </c>
      <c r="D746" s="79" t="str">
        <f>IF(tbAlugeis[[#This Row],[Veículo]]="","",IFERROR(INDEX(tbLocacao[],MATCH(tbAlugeis[[#This Row],[Veículo]],tbLocacao[Codigo locação],0),12),""))</f>
        <v/>
      </c>
      <c r="E746" s="80" t="str">
        <f>IF(tbAlugeis[[#This Row],[Veículo]]="","",IFERROR(INDEX(tbLocacao[],MATCH(tbAlugeis[[#This Row],[Veículo]],tbLocacao[Codigo locação],0),11),""))</f>
        <v/>
      </c>
      <c r="F746" s="163"/>
      <c r="G746" s="174"/>
      <c r="H746" s="79" t="str">
        <f>IF(tbAlugeis[[#This Row],[Veículo]]="","",IFERROR(INDEX(tbLocacao[],MATCH(tbAlugeis[[#This Row],[Veículo]],tbLocacao[Codigo locação],0),1),""))</f>
        <v/>
      </c>
    </row>
    <row r="747" spans="2:8" ht="30" customHeight="1" x14ac:dyDescent="0.25">
      <c r="B747" s="167"/>
      <c r="C747" s="79" t="str">
        <f>IF(tbAlugeis[[#This Row],[Veículo]]="","",IFERROR(INDEX(tbLocacao[],MATCH(tbAlugeis[[#This Row],[Veículo]],tbLocacao[Codigo locação],0),2),""))</f>
        <v/>
      </c>
      <c r="D747" s="79" t="str">
        <f>IF(tbAlugeis[[#This Row],[Veículo]]="","",IFERROR(INDEX(tbLocacao[],MATCH(tbAlugeis[[#This Row],[Veículo]],tbLocacao[Codigo locação],0),12),""))</f>
        <v/>
      </c>
      <c r="E747" s="80" t="str">
        <f>IF(tbAlugeis[[#This Row],[Veículo]]="","",IFERROR(INDEX(tbLocacao[],MATCH(tbAlugeis[[#This Row],[Veículo]],tbLocacao[Codigo locação],0),11),""))</f>
        <v/>
      </c>
      <c r="F747" s="163"/>
      <c r="G747" s="174"/>
      <c r="H747" s="79" t="str">
        <f>IF(tbAlugeis[[#This Row],[Veículo]]="","",IFERROR(INDEX(tbLocacao[],MATCH(tbAlugeis[[#This Row],[Veículo]],tbLocacao[Codigo locação],0),1),""))</f>
        <v/>
      </c>
    </row>
    <row r="748" spans="2:8" ht="30" customHeight="1" x14ac:dyDescent="0.25">
      <c r="B748" s="167"/>
      <c r="C748" s="79" t="str">
        <f>IF(tbAlugeis[[#This Row],[Veículo]]="","",IFERROR(INDEX(tbLocacao[],MATCH(tbAlugeis[[#This Row],[Veículo]],tbLocacao[Codigo locação],0),2),""))</f>
        <v/>
      </c>
      <c r="D748" s="79" t="str">
        <f>IF(tbAlugeis[[#This Row],[Veículo]]="","",IFERROR(INDEX(tbLocacao[],MATCH(tbAlugeis[[#This Row],[Veículo]],tbLocacao[Codigo locação],0),12),""))</f>
        <v/>
      </c>
      <c r="E748" s="80" t="str">
        <f>IF(tbAlugeis[[#This Row],[Veículo]]="","",IFERROR(INDEX(tbLocacao[],MATCH(tbAlugeis[[#This Row],[Veículo]],tbLocacao[Codigo locação],0),11),""))</f>
        <v/>
      </c>
      <c r="F748" s="163"/>
      <c r="G748" s="174"/>
      <c r="H748" s="79" t="str">
        <f>IF(tbAlugeis[[#This Row],[Veículo]]="","",IFERROR(INDEX(tbLocacao[],MATCH(tbAlugeis[[#This Row],[Veículo]],tbLocacao[Codigo locação],0),1),""))</f>
        <v/>
      </c>
    </row>
    <row r="749" spans="2:8" ht="30" customHeight="1" x14ac:dyDescent="0.25">
      <c r="B749" s="167"/>
      <c r="C749" s="79" t="str">
        <f>IF(tbAlugeis[[#This Row],[Veículo]]="","",IFERROR(INDEX(tbLocacao[],MATCH(tbAlugeis[[#This Row],[Veículo]],tbLocacao[Codigo locação],0),2),""))</f>
        <v/>
      </c>
      <c r="D749" s="79" t="str">
        <f>IF(tbAlugeis[[#This Row],[Veículo]]="","",IFERROR(INDEX(tbLocacao[],MATCH(tbAlugeis[[#This Row],[Veículo]],tbLocacao[Codigo locação],0),12),""))</f>
        <v/>
      </c>
      <c r="E749" s="80" t="str">
        <f>IF(tbAlugeis[[#This Row],[Veículo]]="","",IFERROR(INDEX(tbLocacao[],MATCH(tbAlugeis[[#This Row],[Veículo]],tbLocacao[Codigo locação],0),11),""))</f>
        <v/>
      </c>
      <c r="F749" s="163"/>
      <c r="G749" s="174"/>
      <c r="H749" s="79" t="str">
        <f>IF(tbAlugeis[[#This Row],[Veículo]]="","",IFERROR(INDEX(tbLocacao[],MATCH(tbAlugeis[[#This Row],[Veículo]],tbLocacao[Codigo locação],0),1),""))</f>
        <v/>
      </c>
    </row>
    <row r="750" spans="2:8" ht="30" customHeight="1" x14ac:dyDescent="0.25">
      <c r="B750" s="167"/>
      <c r="C750" s="79" t="str">
        <f>IF(tbAlugeis[[#This Row],[Veículo]]="","",IFERROR(INDEX(tbLocacao[],MATCH(tbAlugeis[[#This Row],[Veículo]],tbLocacao[Codigo locação],0),2),""))</f>
        <v/>
      </c>
      <c r="D750" s="79" t="str">
        <f>IF(tbAlugeis[[#This Row],[Veículo]]="","",IFERROR(INDEX(tbLocacao[],MATCH(tbAlugeis[[#This Row],[Veículo]],tbLocacao[Codigo locação],0),12),""))</f>
        <v/>
      </c>
      <c r="E750" s="80" t="str">
        <f>IF(tbAlugeis[[#This Row],[Veículo]]="","",IFERROR(INDEX(tbLocacao[],MATCH(tbAlugeis[[#This Row],[Veículo]],tbLocacao[Codigo locação],0),11),""))</f>
        <v/>
      </c>
      <c r="F750" s="163"/>
      <c r="G750" s="174"/>
      <c r="H750" s="79" t="str">
        <f>IF(tbAlugeis[[#This Row],[Veículo]]="","",IFERROR(INDEX(tbLocacao[],MATCH(tbAlugeis[[#This Row],[Veículo]],tbLocacao[Codigo locação],0),1),""))</f>
        <v/>
      </c>
    </row>
    <row r="751" spans="2:8" ht="30" customHeight="1" x14ac:dyDescent="0.25">
      <c r="B751" s="167"/>
      <c r="C751" s="79" t="str">
        <f>IF(tbAlugeis[[#This Row],[Veículo]]="","",IFERROR(INDEX(tbLocacao[],MATCH(tbAlugeis[[#This Row],[Veículo]],tbLocacao[Codigo locação],0),2),""))</f>
        <v/>
      </c>
      <c r="D751" s="79" t="str">
        <f>IF(tbAlugeis[[#This Row],[Veículo]]="","",IFERROR(INDEX(tbLocacao[],MATCH(tbAlugeis[[#This Row],[Veículo]],tbLocacao[Codigo locação],0),12),""))</f>
        <v/>
      </c>
      <c r="E751" s="80" t="str">
        <f>IF(tbAlugeis[[#This Row],[Veículo]]="","",IFERROR(INDEX(tbLocacao[],MATCH(tbAlugeis[[#This Row],[Veículo]],tbLocacao[Codigo locação],0),11),""))</f>
        <v/>
      </c>
      <c r="F751" s="163"/>
      <c r="G751" s="174"/>
      <c r="H751" s="79" t="str">
        <f>IF(tbAlugeis[[#This Row],[Veículo]]="","",IFERROR(INDEX(tbLocacao[],MATCH(tbAlugeis[[#This Row],[Veículo]],tbLocacao[Codigo locação],0),1),""))</f>
        <v/>
      </c>
    </row>
    <row r="752" spans="2:8" ht="30" customHeight="1" x14ac:dyDescent="0.25">
      <c r="B752" s="167"/>
      <c r="C752" s="79" t="str">
        <f>IF(tbAlugeis[[#This Row],[Veículo]]="","",IFERROR(INDEX(tbLocacao[],MATCH(tbAlugeis[[#This Row],[Veículo]],tbLocacao[Codigo locação],0),2),""))</f>
        <v/>
      </c>
      <c r="D752" s="79" t="str">
        <f>IF(tbAlugeis[[#This Row],[Veículo]]="","",IFERROR(INDEX(tbLocacao[],MATCH(tbAlugeis[[#This Row],[Veículo]],tbLocacao[Codigo locação],0),12),""))</f>
        <v/>
      </c>
      <c r="E752" s="80" t="str">
        <f>IF(tbAlugeis[[#This Row],[Veículo]]="","",IFERROR(INDEX(tbLocacao[],MATCH(tbAlugeis[[#This Row],[Veículo]],tbLocacao[Codigo locação],0),11),""))</f>
        <v/>
      </c>
      <c r="F752" s="163"/>
      <c r="G752" s="174"/>
      <c r="H752" s="79" t="str">
        <f>IF(tbAlugeis[[#This Row],[Veículo]]="","",IFERROR(INDEX(tbLocacao[],MATCH(tbAlugeis[[#This Row],[Veículo]],tbLocacao[Codigo locação],0),1),""))</f>
        <v/>
      </c>
    </row>
    <row r="753" spans="2:8" ht="30" customHeight="1" x14ac:dyDescent="0.25">
      <c r="B753" s="167"/>
      <c r="C753" s="79" t="str">
        <f>IF(tbAlugeis[[#This Row],[Veículo]]="","",IFERROR(INDEX(tbLocacao[],MATCH(tbAlugeis[[#This Row],[Veículo]],tbLocacao[Codigo locação],0),2),""))</f>
        <v/>
      </c>
      <c r="D753" s="79" t="str">
        <f>IF(tbAlugeis[[#This Row],[Veículo]]="","",IFERROR(INDEX(tbLocacao[],MATCH(tbAlugeis[[#This Row],[Veículo]],tbLocacao[Codigo locação],0),12),""))</f>
        <v/>
      </c>
      <c r="E753" s="80" t="str">
        <f>IF(tbAlugeis[[#This Row],[Veículo]]="","",IFERROR(INDEX(tbLocacao[],MATCH(tbAlugeis[[#This Row],[Veículo]],tbLocacao[Codigo locação],0),11),""))</f>
        <v/>
      </c>
      <c r="F753" s="163"/>
      <c r="G753" s="174"/>
      <c r="H753" s="79" t="str">
        <f>IF(tbAlugeis[[#This Row],[Veículo]]="","",IFERROR(INDEX(tbLocacao[],MATCH(tbAlugeis[[#This Row],[Veículo]],tbLocacao[Codigo locação],0),1),""))</f>
        <v/>
      </c>
    </row>
    <row r="754" spans="2:8" ht="30" customHeight="1" x14ac:dyDescent="0.25">
      <c r="B754" s="167"/>
      <c r="C754" s="79" t="str">
        <f>IF(tbAlugeis[[#This Row],[Veículo]]="","",IFERROR(INDEX(tbLocacao[],MATCH(tbAlugeis[[#This Row],[Veículo]],tbLocacao[Codigo locação],0),2),""))</f>
        <v/>
      </c>
      <c r="D754" s="79" t="str">
        <f>IF(tbAlugeis[[#This Row],[Veículo]]="","",IFERROR(INDEX(tbLocacao[],MATCH(tbAlugeis[[#This Row],[Veículo]],tbLocacao[Codigo locação],0),12),""))</f>
        <v/>
      </c>
      <c r="E754" s="80" t="str">
        <f>IF(tbAlugeis[[#This Row],[Veículo]]="","",IFERROR(INDEX(tbLocacao[],MATCH(tbAlugeis[[#This Row],[Veículo]],tbLocacao[Codigo locação],0),11),""))</f>
        <v/>
      </c>
      <c r="F754" s="163"/>
      <c r="G754" s="174"/>
      <c r="H754" s="79" t="str">
        <f>IF(tbAlugeis[[#This Row],[Veículo]]="","",IFERROR(INDEX(tbLocacao[],MATCH(tbAlugeis[[#This Row],[Veículo]],tbLocacao[Codigo locação],0),1),""))</f>
        <v/>
      </c>
    </row>
    <row r="755" spans="2:8" ht="30" customHeight="1" x14ac:dyDescent="0.25">
      <c r="B755" s="167"/>
      <c r="C755" s="79" t="str">
        <f>IF(tbAlugeis[[#This Row],[Veículo]]="","",IFERROR(INDEX(tbLocacao[],MATCH(tbAlugeis[[#This Row],[Veículo]],tbLocacao[Codigo locação],0),2),""))</f>
        <v/>
      </c>
      <c r="D755" s="79" t="str">
        <f>IF(tbAlugeis[[#This Row],[Veículo]]="","",IFERROR(INDEX(tbLocacao[],MATCH(tbAlugeis[[#This Row],[Veículo]],tbLocacao[Codigo locação],0),12),""))</f>
        <v/>
      </c>
      <c r="E755" s="80" t="str">
        <f>IF(tbAlugeis[[#This Row],[Veículo]]="","",IFERROR(INDEX(tbLocacao[],MATCH(tbAlugeis[[#This Row],[Veículo]],tbLocacao[Codigo locação],0),11),""))</f>
        <v/>
      </c>
      <c r="F755" s="163"/>
      <c r="G755" s="174"/>
      <c r="H755" s="79" t="str">
        <f>IF(tbAlugeis[[#This Row],[Veículo]]="","",IFERROR(INDEX(tbLocacao[],MATCH(tbAlugeis[[#This Row],[Veículo]],tbLocacao[Codigo locação],0),1),""))</f>
        <v/>
      </c>
    </row>
    <row r="756" spans="2:8" ht="30" customHeight="1" x14ac:dyDescent="0.25">
      <c r="B756" s="167"/>
      <c r="C756" s="79" t="str">
        <f>IF(tbAlugeis[[#This Row],[Veículo]]="","",IFERROR(INDEX(tbLocacao[],MATCH(tbAlugeis[[#This Row],[Veículo]],tbLocacao[Codigo locação],0),2),""))</f>
        <v/>
      </c>
      <c r="D756" s="79" t="str">
        <f>IF(tbAlugeis[[#This Row],[Veículo]]="","",IFERROR(INDEX(tbLocacao[],MATCH(tbAlugeis[[#This Row],[Veículo]],tbLocacao[Codigo locação],0),12),""))</f>
        <v/>
      </c>
      <c r="E756" s="80" t="str">
        <f>IF(tbAlugeis[[#This Row],[Veículo]]="","",IFERROR(INDEX(tbLocacao[],MATCH(tbAlugeis[[#This Row],[Veículo]],tbLocacao[Codigo locação],0),11),""))</f>
        <v/>
      </c>
      <c r="F756" s="163"/>
      <c r="G756" s="174"/>
      <c r="H756" s="79" t="str">
        <f>IF(tbAlugeis[[#This Row],[Veículo]]="","",IFERROR(INDEX(tbLocacao[],MATCH(tbAlugeis[[#This Row],[Veículo]],tbLocacao[Codigo locação],0),1),""))</f>
        <v/>
      </c>
    </row>
    <row r="757" spans="2:8" ht="30" customHeight="1" x14ac:dyDescent="0.25">
      <c r="B757" s="167"/>
      <c r="C757" s="79" t="str">
        <f>IF(tbAlugeis[[#This Row],[Veículo]]="","",IFERROR(INDEX(tbLocacao[],MATCH(tbAlugeis[[#This Row],[Veículo]],tbLocacao[Codigo locação],0),2),""))</f>
        <v/>
      </c>
      <c r="D757" s="79" t="str">
        <f>IF(tbAlugeis[[#This Row],[Veículo]]="","",IFERROR(INDEX(tbLocacao[],MATCH(tbAlugeis[[#This Row],[Veículo]],tbLocacao[Codigo locação],0),12),""))</f>
        <v/>
      </c>
      <c r="E757" s="80" t="str">
        <f>IF(tbAlugeis[[#This Row],[Veículo]]="","",IFERROR(INDEX(tbLocacao[],MATCH(tbAlugeis[[#This Row],[Veículo]],tbLocacao[Codigo locação],0),11),""))</f>
        <v/>
      </c>
      <c r="F757" s="163"/>
      <c r="G757" s="174"/>
      <c r="H757" s="79" t="str">
        <f>IF(tbAlugeis[[#This Row],[Veículo]]="","",IFERROR(INDEX(tbLocacao[],MATCH(tbAlugeis[[#This Row],[Veículo]],tbLocacao[Codigo locação],0),1),""))</f>
        <v/>
      </c>
    </row>
    <row r="758" spans="2:8" ht="30" customHeight="1" x14ac:dyDescent="0.25">
      <c r="B758" s="167"/>
      <c r="C758" s="79" t="str">
        <f>IF(tbAlugeis[[#This Row],[Veículo]]="","",IFERROR(INDEX(tbLocacao[],MATCH(tbAlugeis[[#This Row],[Veículo]],tbLocacao[Codigo locação],0),2),""))</f>
        <v/>
      </c>
      <c r="D758" s="79" t="str">
        <f>IF(tbAlugeis[[#This Row],[Veículo]]="","",IFERROR(INDEX(tbLocacao[],MATCH(tbAlugeis[[#This Row],[Veículo]],tbLocacao[Codigo locação],0),12),""))</f>
        <v/>
      </c>
      <c r="E758" s="80" t="str">
        <f>IF(tbAlugeis[[#This Row],[Veículo]]="","",IFERROR(INDEX(tbLocacao[],MATCH(tbAlugeis[[#This Row],[Veículo]],tbLocacao[Codigo locação],0),11),""))</f>
        <v/>
      </c>
      <c r="F758" s="163"/>
      <c r="G758" s="174"/>
      <c r="H758" s="79" t="str">
        <f>IF(tbAlugeis[[#This Row],[Veículo]]="","",IFERROR(INDEX(tbLocacao[],MATCH(tbAlugeis[[#This Row],[Veículo]],tbLocacao[Codigo locação],0),1),""))</f>
        <v/>
      </c>
    </row>
    <row r="759" spans="2:8" ht="30" customHeight="1" x14ac:dyDescent="0.25">
      <c r="B759" s="167"/>
      <c r="C759" s="79" t="str">
        <f>IF(tbAlugeis[[#This Row],[Veículo]]="","",IFERROR(INDEX(tbLocacao[],MATCH(tbAlugeis[[#This Row],[Veículo]],tbLocacao[Codigo locação],0),2),""))</f>
        <v/>
      </c>
      <c r="D759" s="79" t="str">
        <f>IF(tbAlugeis[[#This Row],[Veículo]]="","",IFERROR(INDEX(tbLocacao[],MATCH(tbAlugeis[[#This Row],[Veículo]],tbLocacao[Codigo locação],0),12),""))</f>
        <v/>
      </c>
      <c r="E759" s="80" t="str">
        <f>IF(tbAlugeis[[#This Row],[Veículo]]="","",IFERROR(INDEX(tbLocacao[],MATCH(tbAlugeis[[#This Row],[Veículo]],tbLocacao[Codigo locação],0),11),""))</f>
        <v/>
      </c>
      <c r="F759" s="163"/>
      <c r="G759" s="174"/>
      <c r="H759" s="79" t="str">
        <f>IF(tbAlugeis[[#This Row],[Veículo]]="","",IFERROR(INDEX(tbLocacao[],MATCH(tbAlugeis[[#This Row],[Veículo]],tbLocacao[Codigo locação],0),1),""))</f>
        <v/>
      </c>
    </row>
    <row r="760" spans="2:8" ht="30" customHeight="1" x14ac:dyDescent="0.25">
      <c r="B760" s="167"/>
      <c r="C760" s="79" t="str">
        <f>IF(tbAlugeis[[#This Row],[Veículo]]="","",IFERROR(INDEX(tbLocacao[],MATCH(tbAlugeis[[#This Row],[Veículo]],tbLocacao[Codigo locação],0),2),""))</f>
        <v/>
      </c>
      <c r="D760" s="79" t="str">
        <f>IF(tbAlugeis[[#This Row],[Veículo]]="","",IFERROR(INDEX(tbLocacao[],MATCH(tbAlugeis[[#This Row],[Veículo]],tbLocacao[Codigo locação],0),12),""))</f>
        <v/>
      </c>
      <c r="E760" s="80" t="str">
        <f>IF(tbAlugeis[[#This Row],[Veículo]]="","",IFERROR(INDEX(tbLocacao[],MATCH(tbAlugeis[[#This Row],[Veículo]],tbLocacao[Codigo locação],0),11),""))</f>
        <v/>
      </c>
      <c r="F760" s="163"/>
      <c r="G760" s="174"/>
      <c r="H760" s="79" t="str">
        <f>IF(tbAlugeis[[#This Row],[Veículo]]="","",IFERROR(INDEX(tbLocacao[],MATCH(tbAlugeis[[#This Row],[Veículo]],tbLocacao[Codigo locação],0),1),""))</f>
        <v/>
      </c>
    </row>
    <row r="761" spans="2:8" ht="30" customHeight="1" x14ac:dyDescent="0.25">
      <c r="B761" s="167"/>
      <c r="C761" s="79" t="str">
        <f>IF(tbAlugeis[[#This Row],[Veículo]]="","",IFERROR(INDEX(tbLocacao[],MATCH(tbAlugeis[[#This Row],[Veículo]],tbLocacao[Codigo locação],0),2),""))</f>
        <v/>
      </c>
      <c r="D761" s="79" t="str">
        <f>IF(tbAlugeis[[#This Row],[Veículo]]="","",IFERROR(INDEX(tbLocacao[],MATCH(tbAlugeis[[#This Row],[Veículo]],tbLocacao[Codigo locação],0),12),""))</f>
        <v/>
      </c>
      <c r="E761" s="80" t="str">
        <f>IF(tbAlugeis[[#This Row],[Veículo]]="","",IFERROR(INDEX(tbLocacao[],MATCH(tbAlugeis[[#This Row],[Veículo]],tbLocacao[Codigo locação],0),11),""))</f>
        <v/>
      </c>
      <c r="F761" s="163"/>
      <c r="G761" s="174"/>
      <c r="H761" s="79" t="str">
        <f>IF(tbAlugeis[[#This Row],[Veículo]]="","",IFERROR(INDEX(tbLocacao[],MATCH(tbAlugeis[[#This Row],[Veículo]],tbLocacao[Codigo locação],0),1),""))</f>
        <v/>
      </c>
    </row>
    <row r="762" spans="2:8" ht="30" customHeight="1" x14ac:dyDescent="0.25">
      <c r="B762" s="167"/>
      <c r="C762" s="79" t="str">
        <f>IF(tbAlugeis[[#This Row],[Veículo]]="","",IFERROR(INDEX(tbLocacao[],MATCH(tbAlugeis[[#This Row],[Veículo]],tbLocacao[Codigo locação],0),2),""))</f>
        <v/>
      </c>
      <c r="D762" s="79" t="str">
        <f>IF(tbAlugeis[[#This Row],[Veículo]]="","",IFERROR(INDEX(tbLocacao[],MATCH(tbAlugeis[[#This Row],[Veículo]],tbLocacao[Codigo locação],0),12),""))</f>
        <v/>
      </c>
      <c r="E762" s="80" t="str">
        <f>IF(tbAlugeis[[#This Row],[Veículo]]="","",IFERROR(INDEX(tbLocacao[],MATCH(tbAlugeis[[#This Row],[Veículo]],tbLocacao[Codigo locação],0),11),""))</f>
        <v/>
      </c>
      <c r="F762" s="163"/>
      <c r="G762" s="174"/>
      <c r="H762" s="79" t="str">
        <f>IF(tbAlugeis[[#This Row],[Veículo]]="","",IFERROR(INDEX(tbLocacao[],MATCH(tbAlugeis[[#This Row],[Veículo]],tbLocacao[Codigo locação],0),1),""))</f>
        <v/>
      </c>
    </row>
    <row r="763" spans="2:8" ht="30" customHeight="1" x14ac:dyDescent="0.25">
      <c r="B763" s="167"/>
      <c r="C763" s="79" t="str">
        <f>IF(tbAlugeis[[#This Row],[Veículo]]="","",IFERROR(INDEX(tbLocacao[],MATCH(tbAlugeis[[#This Row],[Veículo]],tbLocacao[Codigo locação],0),2),""))</f>
        <v/>
      </c>
      <c r="D763" s="79" t="str">
        <f>IF(tbAlugeis[[#This Row],[Veículo]]="","",IFERROR(INDEX(tbLocacao[],MATCH(tbAlugeis[[#This Row],[Veículo]],tbLocacao[Codigo locação],0),12),""))</f>
        <v/>
      </c>
      <c r="E763" s="80" t="str">
        <f>IF(tbAlugeis[[#This Row],[Veículo]]="","",IFERROR(INDEX(tbLocacao[],MATCH(tbAlugeis[[#This Row],[Veículo]],tbLocacao[Codigo locação],0),11),""))</f>
        <v/>
      </c>
      <c r="F763" s="163"/>
      <c r="G763" s="174"/>
      <c r="H763" s="79" t="str">
        <f>IF(tbAlugeis[[#This Row],[Veículo]]="","",IFERROR(INDEX(tbLocacao[],MATCH(tbAlugeis[[#This Row],[Veículo]],tbLocacao[Codigo locação],0),1),""))</f>
        <v/>
      </c>
    </row>
    <row r="764" spans="2:8" ht="30" customHeight="1" x14ac:dyDescent="0.25">
      <c r="B764" s="167"/>
      <c r="C764" s="79" t="str">
        <f>IF(tbAlugeis[[#This Row],[Veículo]]="","",IFERROR(INDEX(tbLocacao[],MATCH(tbAlugeis[[#This Row],[Veículo]],tbLocacao[Codigo locação],0),2),""))</f>
        <v/>
      </c>
      <c r="D764" s="79" t="str">
        <f>IF(tbAlugeis[[#This Row],[Veículo]]="","",IFERROR(INDEX(tbLocacao[],MATCH(tbAlugeis[[#This Row],[Veículo]],tbLocacao[Codigo locação],0),12),""))</f>
        <v/>
      </c>
      <c r="E764" s="80" t="str">
        <f>IF(tbAlugeis[[#This Row],[Veículo]]="","",IFERROR(INDEX(tbLocacao[],MATCH(tbAlugeis[[#This Row],[Veículo]],tbLocacao[Codigo locação],0),11),""))</f>
        <v/>
      </c>
      <c r="F764" s="163"/>
      <c r="G764" s="174"/>
      <c r="H764" s="79" t="str">
        <f>IF(tbAlugeis[[#This Row],[Veículo]]="","",IFERROR(INDEX(tbLocacao[],MATCH(tbAlugeis[[#This Row],[Veículo]],tbLocacao[Codigo locação],0),1),""))</f>
        <v/>
      </c>
    </row>
    <row r="765" spans="2:8" ht="30" customHeight="1" x14ac:dyDescent="0.25">
      <c r="B765" s="167"/>
      <c r="C765" s="79" t="str">
        <f>IF(tbAlugeis[[#This Row],[Veículo]]="","",IFERROR(INDEX(tbLocacao[],MATCH(tbAlugeis[[#This Row],[Veículo]],tbLocacao[Codigo locação],0),2),""))</f>
        <v/>
      </c>
      <c r="D765" s="79" t="str">
        <f>IF(tbAlugeis[[#This Row],[Veículo]]="","",IFERROR(INDEX(tbLocacao[],MATCH(tbAlugeis[[#This Row],[Veículo]],tbLocacao[Codigo locação],0),12),""))</f>
        <v/>
      </c>
      <c r="E765" s="80" t="str">
        <f>IF(tbAlugeis[[#This Row],[Veículo]]="","",IFERROR(INDEX(tbLocacao[],MATCH(tbAlugeis[[#This Row],[Veículo]],tbLocacao[Codigo locação],0),11),""))</f>
        <v/>
      </c>
      <c r="F765" s="163"/>
      <c r="G765" s="174"/>
      <c r="H765" s="79" t="str">
        <f>IF(tbAlugeis[[#This Row],[Veículo]]="","",IFERROR(INDEX(tbLocacao[],MATCH(tbAlugeis[[#This Row],[Veículo]],tbLocacao[Codigo locação],0),1),""))</f>
        <v/>
      </c>
    </row>
    <row r="766" spans="2:8" ht="30" customHeight="1" x14ac:dyDescent="0.25">
      <c r="B766" s="167"/>
      <c r="C766" s="79" t="str">
        <f>IF(tbAlugeis[[#This Row],[Veículo]]="","",IFERROR(INDEX(tbLocacao[],MATCH(tbAlugeis[[#This Row],[Veículo]],tbLocacao[Codigo locação],0),2),""))</f>
        <v/>
      </c>
      <c r="D766" s="79" t="str">
        <f>IF(tbAlugeis[[#This Row],[Veículo]]="","",IFERROR(INDEX(tbLocacao[],MATCH(tbAlugeis[[#This Row],[Veículo]],tbLocacao[Codigo locação],0),12),""))</f>
        <v/>
      </c>
      <c r="E766" s="80" t="str">
        <f>IF(tbAlugeis[[#This Row],[Veículo]]="","",IFERROR(INDEX(tbLocacao[],MATCH(tbAlugeis[[#This Row],[Veículo]],tbLocacao[Codigo locação],0),11),""))</f>
        <v/>
      </c>
      <c r="F766" s="163"/>
      <c r="G766" s="174"/>
      <c r="H766" s="79" t="str">
        <f>IF(tbAlugeis[[#This Row],[Veículo]]="","",IFERROR(INDEX(tbLocacao[],MATCH(tbAlugeis[[#This Row],[Veículo]],tbLocacao[Codigo locação],0),1),""))</f>
        <v/>
      </c>
    </row>
    <row r="767" spans="2:8" ht="30" customHeight="1" x14ac:dyDescent="0.25">
      <c r="B767" s="167"/>
      <c r="C767" s="79" t="str">
        <f>IF(tbAlugeis[[#This Row],[Veículo]]="","",IFERROR(INDEX(tbLocacao[],MATCH(tbAlugeis[[#This Row],[Veículo]],tbLocacao[Codigo locação],0),2),""))</f>
        <v/>
      </c>
      <c r="D767" s="79" t="str">
        <f>IF(tbAlugeis[[#This Row],[Veículo]]="","",IFERROR(INDEX(tbLocacao[],MATCH(tbAlugeis[[#This Row],[Veículo]],tbLocacao[Codigo locação],0),12),""))</f>
        <v/>
      </c>
      <c r="E767" s="80" t="str">
        <f>IF(tbAlugeis[[#This Row],[Veículo]]="","",IFERROR(INDEX(tbLocacao[],MATCH(tbAlugeis[[#This Row],[Veículo]],tbLocacao[Codigo locação],0),11),""))</f>
        <v/>
      </c>
      <c r="F767" s="163"/>
      <c r="G767" s="174"/>
      <c r="H767" s="79" t="str">
        <f>IF(tbAlugeis[[#This Row],[Veículo]]="","",IFERROR(INDEX(tbLocacao[],MATCH(tbAlugeis[[#This Row],[Veículo]],tbLocacao[Codigo locação],0),1),""))</f>
        <v/>
      </c>
    </row>
    <row r="768" spans="2:8" ht="30" customHeight="1" x14ac:dyDescent="0.25">
      <c r="B768" s="167"/>
      <c r="C768" s="79" t="str">
        <f>IF(tbAlugeis[[#This Row],[Veículo]]="","",IFERROR(INDEX(tbLocacao[],MATCH(tbAlugeis[[#This Row],[Veículo]],tbLocacao[Codigo locação],0),2),""))</f>
        <v/>
      </c>
      <c r="D768" s="79" t="str">
        <f>IF(tbAlugeis[[#This Row],[Veículo]]="","",IFERROR(INDEX(tbLocacao[],MATCH(tbAlugeis[[#This Row],[Veículo]],tbLocacao[Codigo locação],0),12),""))</f>
        <v/>
      </c>
      <c r="E768" s="80" t="str">
        <f>IF(tbAlugeis[[#This Row],[Veículo]]="","",IFERROR(INDEX(tbLocacao[],MATCH(tbAlugeis[[#This Row],[Veículo]],tbLocacao[Codigo locação],0),11),""))</f>
        <v/>
      </c>
      <c r="F768" s="163"/>
      <c r="G768" s="174"/>
      <c r="H768" s="79" t="str">
        <f>IF(tbAlugeis[[#This Row],[Veículo]]="","",IFERROR(INDEX(tbLocacao[],MATCH(tbAlugeis[[#This Row],[Veículo]],tbLocacao[Codigo locação],0),1),""))</f>
        <v/>
      </c>
    </row>
    <row r="769" spans="2:8" ht="30" customHeight="1" x14ac:dyDescent="0.25">
      <c r="B769" s="167"/>
      <c r="C769" s="79" t="str">
        <f>IF(tbAlugeis[[#This Row],[Veículo]]="","",IFERROR(INDEX(tbLocacao[],MATCH(tbAlugeis[[#This Row],[Veículo]],tbLocacao[Codigo locação],0),2),""))</f>
        <v/>
      </c>
      <c r="D769" s="79" t="str">
        <f>IF(tbAlugeis[[#This Row],[Veículo]]="","",IFERROR(INDEX(tbLocacao[],MATCH(tbAlugeis[[#This Row],[Veículo]],tbLocacao[Codigo locação],0),12),""))</f>
        <v/>
      </c>
      <c r="E769" s="80" t="str">
        <f>IF(tbAlugeis[[#This Row],[Veículo]]="","",IFERROR(INDEX(tbLocacao[],MATCH(tbAlugeis[[#This Row],[Veículo]],tbLocacao[Codigo locação],0),11),""))</f>
        <v/>
      </c>
      <c r="F769" s="163"/>
      <c r="G769" s="174"/>
      <c r="H769" s="79" t="str">
        <f>IF(tbAlugeis[[#This Row],[Veículo]]="","",IFERROR(INDEX(tbLocacao[],MATCH(tbAlugeis[[#This Row],[Veículo]],tbLocacao[Codigo locação],0),1),""))</f>
        <v/>
      </c>
    </row>
    <row r="770" spans="2:8" ht="30" customHeight="1" x14ac:dyDescent="0.25">
      <c r="B770" s="167"/>
      <c r="C770" s="79" t="str">
        <f>IF(tbAlugeis[[#This Row],[Veículo]]="","",IFERROR(INDEX(tbLocacao[],MATCH(tbAlugeis[[#This Row],[Veículo]],tbLocacao[Codigo locação],0),2),""))</f>
        <v/>
      </c>
      <c r="D770" s="79" t="str">
        <f>IF(tbAlugeis[[#This Row],[Veículo]]="","",IFERROR(INDEX(tbLocacao[],MATCH(tbAlugeis[[#This Row],[Veículo]],tbLocacao[Codigo locação],0),12),""))</f>
        <v/>
      </c>
      <c r="E770" s="80" t="str">
        <f>IF(tbAlugeis[[#This Row],[Veículo]]="","",IFERROR(INDEX(tbLocacao[],MATCH(tbAlugeis[[#This Row],[Veículo]],tbLocacao[Codigo locação],0),11),""))</f>
        <v/>
      </c>
      <c r="F770" s="163"/>
      <c r="G770" s="174"/>
      <c r="H770" s="79" t="str">
        <f>IF(tbAlugeis[[#This Row],[Veículo]]="","",IFERROR(INDEX(tbLocacao[],MATCH(tbAlugeis[[#This Row],[Veículo]],tbLocacao[Codigo locação],0),1),""))</f>
        <v/>
      </c>
    </row>
    <row r="771" spans="2:8" ht="30" customHeight="1" x14ac:dyDescent="0.25">
      <c r="B771" s="167"/>
      <c r="C771" s="79" t="str">
        <f>IF(tbAlugeis[[#This Row],[Veículo]]="","",IFERROR(INDEX(tbLocacao[],MATCH(tbAlugeis[[#This Row],[Veículo]],tbLocacao[Codigo locação],0),2),""))</f>
        <v/>
      </c>
      <c r="D771" s="79" t="str">
        <f>IF(tbAlugeis[[#This Row],[Veículo]]="","",IFERROR(INDEX(tbLocacao[],MATCH(tbAlugeis[[#This Row],[Veículo]],tbLocacao[Codigo locação],0),12),""))</f>
        <v/>
      </c>
      <c r="E771" s="80" t="str">
        <f>IF(tbAlugeis[[#This Row],[Veículo]]="","",IFERROR(INDEX(tbLocacao[],MATCH(tbAlugeis[[#This Row],[Veículo]],tbLocacao[Codigo locação],0),11),""))</f>
        <v/>
      </c>
      <c r="F771" s="163"/>
      <c r="G771" s="174"/>
      <c r="H771" s="79" t="str">
        <f>IF(tbAlugeis[[#This Row],[Veículo]]="","",IFERROR(INDEX(tbLocacao[],MATCH(tbAlugeis[[#This Row],[Veículo]],tbLocacao[Codigo locação],0),1),""))</f>
        <v/>
      </c>
    </row>
    <row r="772" spans="2:8" ht="30" customHeight="1" x14ac:dyDescent="0.25">
      <c r="B772" s="167"/>
      <c r="C772" s="79" t="str">
        <f>IF(tbAlugeis[[#This Row],[Veículo]]="","",IFERROR(INDEX(tbLocacao[],MATCH(tbAlugeis[[#This Row],[Veículo]],tbLocacao[Codigo locação],0),2),""))</f>
        <v/>
      </c>
      <c r="D772" s="79" t="str">
        <f>IF(tbAlugeis[[#This Row],[Veículo]]="","",IFERROR(INDEX(tbLocacao[],MATCH(tbAlugeis[[#This Row],[Veículo]],tbLocacao[Codigo locação],0),12),""))</f>
        <v/>
      </c>
      <c r="E772" s="80" t="str">
        <f>IF(tbAlugeis[[#This Row],[Veículo]]="","",IFERROR(INDEX(tbLocacao[],MATCH(tbAlugeis[[#This Row],[Veículo]],tbLocacao[Codigo locação],0),11),""))</f>
        <v/>
      </c>
      <c r="F772" s="163"/>
      <c r="G772" s="174"/>
      <c r="H772" s="79" t="str">
        <f>IF(tbAlugeis[[#This Row],[Veículo]]="","",IFERROR(INDEX(tbLocacao[],MATCH(tbAlugeis[[#This Row],[Veículo]],tbLocacao[Codigo locação],0),1),""))</f>
        <v/>
      </c>
    </row>
    <row r="773" spans="2:8" ht="30" customHeight="1" x14ac:dyDescent="0.25">
      <c r="B773" s="167"/>
      <c r="C773" s="79" t="str">
        <f>IF(tbAlugeis[[#This Row],[Veículo]]="","",IFERROR(INDEX(tbLocacao[],MATCH(tbAlugeis[[#This Row],[Veículo]],tbLocacao[Codigo locação],0),2),""))</f>
        <v/>
      </c>
      <c r="D773" s="79" t="str">
        <f>IF(tbAlugeis[[#This Row],[Veículo]]="","",IFERROR(INDEX(tbLocacao[],MATCH(tbAlugeis[[#This Row],[Veículo]],tbLocacao[Codigo locação],0),12),""))</f>
        <v/>
      </c>
      <c r="E773" s="80" t="str">
        <f>IF(tbAlugeis[[#This Row],[Veículo]]="","",IFERROR(INDEX(tbLocacao[],MATCH(tbAlugeis[[#This Row],[Veículo]],tbLocacao[Codigo locação],0),11),""))</f>
        <v/>
      </c>
      <c r="F773" s="163"/>
      <c r="G773" s="174"/>
      <c r="H773" s="79" t="str">
        <f>IF(tbAlugeis[[#This Row],[Veículo]]="","",IFERROR(INDEX(tbLocacao[],MATCH(tbAlugeis[[#This Row],[Veículo]],tbLocacao[Codigo locação],0),1),""))</f>
        <v/>
      </c>
    </row>
    <row r="774" spans="2:8" ht="30" customHeight="1" x14ac:dyDescent="0.25">
      <c r="B774" s="167"/>
      <c r="C774" s="79" t="str">
        <f>IF(tbAlugeis[[#This Row],[Veículo]]="","",IFERROR(INDEX(tbLocacao[],MATCH(tbAlugeis[[#This Row],[Veículo]],tbLocacao[Codigo locação],0),2),""))</f>
        <v/>
      </c>
      <c r="D774" s="79" t="str">
        <f>IF(tbAlugeis[[#This Row],[Veículo]]="","",IFERROR(INDEX(tbLocacao[],MATCH(tbAlugeis[[#This Row],[Veículo]],tbLocacao[Codigo locação],0),12),""))</f>
        <v/>
      </c>
      <c r="E774" s="80" t="str">
        <f>IF(tbAlugeis[[#This Row],[Veículo]]="","",IFERROR(INDEX(tbLocacao[],MATCH(tbAlugeis[[#This Row],[Veículo]],tbLocacao[Codigo locação],0),11),""))</f>
        <v/>
      </c>
      <c r="F774" s="163"/>
      <c r="G774" s="174"/>
      <c r="H774" s="79" t="str">
        <f>IF(tbAlugeis[[#This Row],[Veículo]]="","",IFERROR(INDEX(tbLocacao[],MATCH(tbAlugeis[[#This Row],[Veículo]],tbLocacao[Codigo locação],0),1),""))</f>
        <v/>
      </c>
    </row>
    <row r="775" spans="2:8" ht="30" customHeight="1" x14ac:dyDescent="0.25">
      <c r="B775" s="167"/>
      <c r="C775" s="79" t="str">
        <f>IF(tbAlugeis[[#This Row],[Veículo]]="","",IFERROR(INDEX(tbLocacao[],MATCH(tbAlugeis[[#This Row],[Veículo]],tbLocacao[Codigo locação],0),2),""))</f>
        <v/>
      </c>
      <c r="D775" s="79" t="str">
        <f>IF(tbAlugeis[[#This Row],[Veículo]]="","",IFERROR(INDEX(tbLocacao[],MATCH(tbAlugeis[[#This Row],[Veículo]],tbLocacao[Codigo locação],0),12),""))</f>
        <v/>
      </c>
      <c r="E775" s="80" t="str">
        <f>IF(tbAlugeis[[#This Row],[Veículo]]="","",IFERROR(INDEX(tbLocacao[],MATCH(tbAlugeis[[#This Row],[Veículo]],tbLocacao[Codigo locação],0),11),""))</f>
        <v/>
      </c>
      <c r="F775" s="163"/>
      <c r="G775" s="174"/>
      <c r="H775" s="79" t="str">
        <f>IF(tbAlugeis[[#This Row],[Veículo]]="","",IFERROR(INDEX(tbLocacao[],MATCH(tbAlugeis[[#This Row],[Veículo]],tbLocacao[Codigo locação],0),1),""))</f>
        <v/>
      </c>
    </row>
    <row r="776" spans="2:8" ht="30" customHeight="1" x14ac:dyDescent="0.25">
      <c r="B776" s="167"/>
      <c r="C776" s="79" t="str">
        <f>IF(tbAlugeis[[#This Row],[Veículo]]="","",IFERROR(INDEX(tbLocacao[],MATCH(tbAlugeis[[#This Row],[Veículo]],tbLocacao[Codigo locação],0),2),""))</f>
        <v/>
      </c>
      <c r="D776" s="79" t="str">
        <f>IF(tbAlugeis[[#This Row],[Veículo]]="","",IFERROR(INDEX(tbLocacao[],MATCH(tbAlugeis[[#This Row],[Veículo]],tbLocacao[Codigo locação],0),12),""))</f>
        <v/>
      </c>
      <c r="E776" s="80" t="str">
        <f>IF(tbAlugeis[[#This Row],[Veículo]]="","",IFERROR(INDEX(tbLocacao[],MATCH(tbAlugeis[[#This Row],[Veículo]],tbLocacao[Codigo locação],0),11),""))</f>
        <v/>
      </c>
      <c r="F776" s="163"/>
      <c r="G776" s="174"/>
      <c r="H776" s="79" t="str">
        <f>IF(tbAlugeis[[#This Row],[Veículo]]="","",IFERROR(INDEX(tbLocacao[],MATCH(tbAlugeis[[#This Row],[Veículo]],tbLocacao[Codigo locação],0),1),""))</f>
        <v/>
      </c>
    </row>
    <row r="777" spans="2:8" ht="30" customHeight="1" x14ac:dyDescent="0.25">
      <c r="B777" s="167"/>
      <c r="C777" s="79" t="str">
        <f>IF(tbAlugeis[[#This Row],[Veículo]]="","",IFERROR(INDEX(tbLocacao[],MATCH(tbAlugeis[[#This Row],[Veículo]],tbLocacao[Codigo locação],0),2),""))</f>
        <v/>
      </c>
      <c r="D777" s="79" t="str">
        <f>IF(tbAlugeis[[#This Row],[Veículo]]="","",IFERROR(INDEX(tbLocacao[],MATCH(tbAlugeis[[#This Row],[Veículo]],tbLocacao[Codigo locação],0),12),""))</f>
        <v/>
      </c>
      <c r="E777" s="80" t="str">
        <f>IF(tbAlugeis[[#This Row],[Veículo]]="","",IFERROR(INDEX(tbLocacao[],MATCH(tbAlugeis[[#This Row],[Veículo]],tbLocacao[Codigo locação],0),11),""))</f>
        <v/>
      </c>
      <c r="F777" s="163"/>
      <c r="G777" s="174"/>
      <c r="H777" s="79" t="str">
        <f>IF(tbAlugeis[[#This Row],[Veículo]]="","",IFERROR(INDEX(tbLocacao[],MATCH(tbAlugeis[[#This Row],[Veículo]],tbLocacao[Codigo locação],0),1),""))</f>
        <v/>
      </c>
    </row>
    <row r="778" spans="2:8" ht="30" customHeight="1" x14ac:dyDescent="0.25">
      <c r="B778" s="167"/>
      <c r="C778" s="79" t="str">
        <f>IF(tbAlugeis[[#This Row],[Veículo]]="","",IFERROR(INDEX(tbLocacao[],MATCH(tbAlugeis[[#This Row],[Veículo]],tbLocacao[Codigo locação],0),2),""))</f>
        <v/>
      </c>
      <c r="D778" s="79" t="str">
        <f>IF(tbAlugeis[[#This Row],[Veículo]]="","",IFERROR(INDEX(tbLocacao[],MATCH(tbAlugeis[[#This Row],[Veículo]],tbLocacao[Codigo locação],0),12),""))</f>
        <v/>
      </c>
      <c r="E778" s="80" t="str">
        <f>IF(tbAlugeis[[#This Row],[Veículo]]="","",IFERROR(INDEX(tbLocacao[],MATCH(tbAlugeis[[#This Row],[Veículo]],tbLocacao[Codigo locação],0),11),""))</f>
        <v/>
      </c>
      <c r="F778" s="163"/>
      <c r="G778" s="174"/>
      <c r="H778" s="79" t="str">
        <f>IF(tbAlugeis[[#This Row],[Veículo]]="","",IFERROR(INDEX(tbLocacao[],MATCH(tbAlugeis[[#This Row],[Veículo]],tbLocacao[Codigo locação],0),1),""))</f>
        <v/>
      </c>
    </row>
    <row r="779" spans="2:8" ht="30" customHeight="1" x14ac:dyDescent="0.25">
      <c r="B779" s="167"/>
      <c r="C779" s="79" t="str">
        <f>IF(tbAlugeis[[#This Row],[Veículo]]="","",IFERROR(INDEX(tbLocacao[],MATCH(tbAlugeis[[#This Row],[Veículo]],tbLocacao[Codigo locação],0),2),""))</f>
        <v/>
      </c>
      <c r="D779" s="79" t="str">
        <f>IF(tbAlugeis[[#This Row],[Veículo]]="","",IFERROR(INDEX(tbLocacao[],MATCH(tbAlugeis[[#This Row],[Veículo]],tbLocacao[Codigo locação],0),12),""))</f>
        <v/>
      </c>
      <c r="E779" s="80" t="str">
        <f>IF(tbAlugeis[[#This Row],[Veículo]]="","",IFERROR(INDEX(tbLocacao[],MATCH(tbAlugeis[[#This Row],[Veículo]],tbLocacao[Codigo locação],0),11),""))</f>
        <v/>
      </c>
      <c r="F779" s="163"/>
      <c r="G779" s="174"/>
      <c r="H779" s="79" t="str">
        <f>IF(tbAlugeis[[#This Row],[Veículo]]="","",IFERROR(INDEX(tbLocacao[],MATCH(tbAlugeis[[#This Row],[Veículo]],tbLocacao[Codigo locação],0),1),""))</f>
        <v/>
      </c>
    </row>
    <row r="780" spans="2:8" ht="30" customHeight="1" x14ac:dyDescent="0.25">
      <c r="B780" s="167"/>
      <c r="C780" s="79" t="str">
        <f>IF(tbAlugeis[[#This Row],[Veículo]]="","",IFERROR(INDEX(tbLocacao[],MATCH(tbAlugeis[[#This Row],[Veículo]],tbLocacao[Codigo locação],0),2),""))</f>
        <v/>
      </c>
      <c r="D780" s="79" t="str">
        <f>IF(tbAlugeis[[#This Row],[Veículo]]="","",IFERROR(INDEX(tbLocacao[],MATCH(tbAlugeis[[#This Row],[Veículo]],tbLocacao[Codigo locação],0),12),""))</f>
        <v/>
      </c>
      <c r="E780" s="80" t="str">
        <f>IF(tbAlugeis[[#This Row],[Veículo]]="","",IFERROR(INDEX(tbLocacao[],MATCH(tbAlugeis[[#This Row],[Veículo]],tbLocacao[Codigo locação],0),11),""))</f>
        <v/>
      </c>
      <c r="F780" s="163"/>
      <c r="G780" s="174"/>
      <c r="H780" s="79" t="str">
        <f>IF(tbAlugeis[[#This Row],[Veículo]]="","",IFERROR(INDEX(tbLocacao[],MATCH(tbAlugeis[[#This Row],[Veículo]],tbLocacao[Codigo locação],0),1),""))</f>
        <v/>
      </c>
    </row>
    <row r="781" spans="2:8" ht="30" customHeight="1" x14ac:dyDescent="0.25">
      <c r="B781" s="167"/>
      <c r="C781" s="79" t="str">
        <f>IF(tbAlugeis[[#This Row],[Veículo]]="","",IFERROR(INDEX(tbLocacao[],MATCH(tbAlugeis[[#This Row],[Veículo]],tbLocacao[Codigo locação],0),2),""))</f>
        <v/>
      </c>
      <c r="D781" s="79" t="str">
        <f>IF(tbAlugeis[[#This Row],[Veículo]]="","",IFERROR(INDEX(tbLocacao[],MATCH(tbAlugeis[[#This Row],[Veículo]],tbLocacao[Codigo locação],0),12),""))</f>
        <v/>
      </c>
      <c r="E781" s="80" t="str">
        <f>IF(tbAlugeis[[#This Row],[Veículo]]="","",IFERROR(INDEX(tbLocacao[],MATCH(tbAlugeis[[#This Row],[Veículo]],tbLocacao[Codigo locação],0),11),""))</f>
        <v/>
      </c>
      <c r="F781" s="163"/>
      <c r="G781" s="174"/>
      <c r="H781" s="79" t="str">
        <f>IF(tbAlugeis[[#This Row],[Veículo]]="","",IFERROR(INDEX(tbLocacao[],MATCH(tbAlugeis[[#This Row],[Veículo]],tbLocacao[Codigo locação],0),1),""))</f>
        <v/>
      </c>
    </row>
    <row r="782" spans="2:8" ht="30" customHeight="1" x14ac:dyDescent="0.25">
      <c r="B782" s="167"/>
      <c r="C782" s="79" t="str">
        <f>IF(tbAlugeis[[#This Row],[Veículo]]="","",IFERROR(INDEX(tbLocacao[],MATCH(tbAlugeis[[#This Row],[Veículo]],tbLocacao[Codigo locação],0),2),""))</f>
        <v/>
      </c>
      <c r="D782" s="79" t="str">
        <f>IF(tbAlugeis[[#This Row],[Veículo]]="","",IFERROR(INDEX(tbLocacao[],MATCH(tbAlugeis[[#This Row],[Veículo]],tbLocacao[Codigo locação],0),12),""))</f>
        <v/>
      </c>
      <c r="E782" s="80" t="str">
        <f>IF(tbAlugeis[[#This Row],[Veículo]]="","",IFERROR(INDEX(tbLocacao[],MATCH(tbAlugeis[[#This Row],[Veículo]],tbLocacao[Codigo locação],0),11),""))</f>
        <v/>
      </c>
      <c r="F782" s="163"/>
      <c r="G782" s="174"/>
      <c r="H782" s="79" t="str">
        <f>IF(tbAlugeis[[#This Row],[Veículo]]="","",IFERROR(INDEX(tbLocacao[],MATCH(tbAlugeis[[#This Row],[Veículo]],tbLocacao[Codigo locação],0),1),""))</f>
        <v/>
      </c>
    </row>
    <row r="783" spans="2:8" ht="30" customHeight="1" x14ac:dyDescent="0.25">
      <c r="B783" s="167"/>
      <c r="C783" s="79" t="str">
        <f>IF(tbAlugeis[[#This Row],[Veículo]]="","",IFERROR(INDEX(tbLocacao[],MATCH(tbAlugeis[[#This Row],[Veículo]],tbLocacao[Codigo locação],0),2),""))</f>
        <v/>
      </c>
      <c r="D783" s="79" t="str">
        <f>IF(tbAlugeis[[#This Row],[Veículo]]="","",IFERROR(INDEX(tbLocacao[],MATCH(tbAlugeis[[#This Row],[Veículo]],tbLocacao[Codigo locação],0),12),""))</f>
        <v/>
      </c>
      <c r="E783" s="80" t="str">
        <f>IF(tbAlugeis[[#This Row],[Veículo]]="","",IFERROR(INDEX(tbLocacao[],MATCH(tbAlugeis[[#This Row],[Veículo]],tbLocacao[Codigo locação],0),11),""))</f>
        <v/>
      </c>
      <c r="F783" s="163"/>
      <c r="G783" s="174"/>
      <c r="H783" s="79" t="str">
        <f>IF(tbAlugeis[[#This Row],[Veículo]]="","",IFERROR(INDEX(tbLocacao[],MATCH(tbAlugeis[[#This Row],[Veículo]],tbLocacao[Codigo locação],0),1),""))</f>
        <v/>
      </c>
    </row>
    <row r="784" spans="2:8" ht="30" customHeight="1" x14ac:dyDescent="0.25">
      <c r="B784" s="167"/>
      <c r="C784" s="79" t="str">
        <f>IF(tbAlugeis[[#This Row],[Veículo]]="","",IFERROR(INDEX(tbLocacao[],MATCH(tbAlugeis[[#This Row],[Veículo]],tbLocacao[Codigo locação],0),2),""))</f>
        <v/>
      </c>
      <c r="D784" s="79" t="str">
        <f>IF(tbAlugeis[[#This Row],[Veículo]]="","",IFERROR(INDEX(tbLocacao[],MATCH(tbAlugeis[[#This Row],[Veículo]],tbLocacao[Codigo locação],0),12),""))</f>
        <v/>
      </c>
      <c r="E784" s="80" t="str">
        <f>IF(tbAlugeis[[#This Row],[Veículo]]="","",IFERROR(INDEX(tbLocacao[],MATCH(tbAlugeis[[#This Row],[Veículo]],tbLocacao[Codigo locação],0),11),""))</f>
        <v/>
      </c>
      <c r="F784" s="163"/>
      <c r="G784" s="174"/>
      <c r="H784" s="79" t="str">
        <f>IF(tbAlugeis[[#This Row],[Veículo]]="","",IFERROR(INDEX(tbLocacao[],MATCH(tbAlugeis[[#This Row],[Veículo]],tbLocacao[Codigo locação],0),1),""))</f>
        <v/>
      </c>
    </row>
    <row r="785" spans="2:8" ht="30" customHeight="1" x14ac:dyDescent="0.25">
      <c r="B785" s="167"/>
      <c r="C785" s="79" t="str">
        <f>IF(tbAlugeis[[#This Row],[Veículo]]="","",IFERROR(INDEX(tbLocacao[],MATCH(tbAlugeis[[#This Row],[Veículo]],tbLocacao[Codigo locação],0),2),""))</f>
        <v/>
      </c>
      <c r="D785" s="79" t="str">
        <f>IF(tbAlugeis[[#This Row],[Veículo]]="","",IFERROR(INDEX(tbLocacao[],MATCH(tbAlugeis[[#This Row],[Veículo]],tbLocacao[Codigo locação],0),12),""))</f>
        <v/>
      </c>
      <c r="E785" s="80" t="str">
        <f>IF(tbAlugeis[[#This Row],[Veículo]]="","",IFERROR(INDEX(tbLocacao[],MATCH(tbAlugeis[[#This Row],[Veículo]],tbLocacao[Codigo locação],0),11),""))</f>
        <v/>
      </c>
      <c r="F785" s="163"/>
      <c r="G785" s="174"/>
      <c r="H785" s="79" t="str">
        <f>IF(tbAlugeis[[#This Row],[Veículo]]="","",IFERROR(INDEX(tbLocacao[],MATCH(tbAlugeis[[#This Row],[Veículo]],tbLocacao[Codigo locação],0),1),""))</f>
        <v/>
      </c>
    </row>
    <row r="786" spans="2:8" ht="30" customHeight="1" x14ac:dyDescent="0.25">
      <c r="B786" s="167"/>
      <c r="C786" s="79" t="str">
        <f>IF(tbAlugeis[[#This Row],[Veículo]]="","",IFERROR(INDEX(tbLocacao[],MATCH(tbAlugeis[[#This Row],[Veículo]],tbLocacao[Codigo locação],0),2),""))</f>
        <v/>
      </c>
      <c r="D786" s="79" t="str">
        <f>IF(tbAlugeis[[#This Row],[Veículo]]="","",IFERROR(INDEX(tbLocacao[],MATCH(tbAlugeis[[#This Row],[Veículo]],tbLocacao[Codigo locação],0),12),""))</f>
        <v/>
      </c>
      <c r="E786" s="80" t="str">
        <f>IF(tbAlugeis[[#This Row],[Veículo]]="","",IFERROR(INDEX(tbLocacao[],MATCH(tbAlugeis[[#This Row],[Veículo]],tbLocacao[Codigo locação],0),11),""))</f>
        <v/>
      </c>
      <c r="F786" s="163"/>
      <c r="G786" s="174"/>
      <c r="H786" s="79" t="str">
        <f>IF(tbAlugeis[[#This Row],[Veículo]]="","",IFERROR(INDEX(tbLocacao[],MATCH(tbAlugeis[[#This Row],[Veículo]],tbLocacao[Codigo locação],0),1),""))</f>
        <v/>
      </c>
    </row>
    <row r="787" spans="2:8" ht="30" customHeight="1" x14ac:dyDescent="0.25">
      <c r="B787" s="167"/>
      <c r="C787" s="79" t="str">
        <f>IF(tbAlugeis[[#This Row],[Veículo]]="","",IFERROR(INDEX(tbLocacao[],MATCH(tbAlugeis[[#This Row],[Veículo]],tbLocacao[Codigo locação],0),2),""))</f>
        <v/>
      </c>
      <c r="D787" s="79" t="str">
        <f>IF(tbAlugeis[[#This Row],[Veículo]]="","",IFERROR(INDEX(tbLocacao[],MATCH(tbAlugeis[[#This Row],[Veículo]],tbLocacao[Codigo locação],0),12),""))</f>
        <v/>
      </c>
      <c r="E787" s="80" t="str">
        <f>IF(tbAlugeis[[#This Row],[Veículo]]="","",IFERROR(INDEX(tbLocacao[],MATCH(tbAlugeis[[#This Row],[Veículo]],tbLocacao[Codigo locação],0),11),""))</f>
        <v/>
      </c>
      <c r="F787" s="163"/>
      <c r="G787" s="174"/>
      <c r="H787" s="79" t="str">
        <f>IF(tbAlugeis[[#This Row],[Veículo]]="","",IFERROR(INDEX(tbLocacao[],MATCH(tbAlugeis[[#This Row],[Veículo]],tbLocacao[Codigo locação],0),1),""))</f>
        <v/>
      </c>
    </row>
    <row r="788" spans="2:8" ht="30" customHeight="1" x14ac:dyDescent="0.25">
      <c r="B788" s="167"/>
      <c r="C788" s="79" t="str">
        <f>IF(tbAlugeis[[#This Row],[Veículo]]="","",IFERROR(INDEX(tbLocacao[],MATCH(tbAlugeis[[#This Row],[Veículo]],tbLocacao[Codigo locação],0),2),""))</f>
        <v/>
      </c>
      <c r="D788" s="79" t="str">
        <f>IF(tbAlugeis[[#This Row],[Veículo]]="","",IFERROR(INDEX(tbLocacao[],MATCH(tbAlugeis[[#This Row],[Veículo]],tbLocacao[Codigo locação],0),12),""))</f>
        <v/>
      </c>
      <c r="E788" s="80" t="str">
        <f>IF(tbAlugeis[[#This Row],[Veículo]]="","",IFERROR(INDEX(tbLocacao[],MATCH(tbAlugeis[[#This Row],[Veículo]],tbLocacao[Codigo locação],0),11),""))</f>
        <v/>
      </c>
      <c r="F788" s="163"/>
      <c r="G788" s="174"/>
      <c r="H788" s="79" t="str">
        <f>IF(tbAlugeis[[#This Row],[Veículo]]="","",IFERROR(INDEX(tbLocacao[],MATCH(tbAlugeis[[#This Row],[Veículo]],tbLocacao[Codigo locação],0),1),""))</f>
        <v/>
      </c>
    </row>
    <row r="789" spans="2:8" ht="30" customHeight="1" x14ac:dyDescent="0.25">
      <c r="B789" s="167"/>
      <c r="C789" s="79" t="str">
        <f>IF(tbAlugeis[[#This Row],[Veículo]]="","",IFERROR(INDEX(tbLocacao[],MATCH(tbAlugeis[[#This Row],[Veículo]],tbLocacao[Codigo locação],0),2),""))</f>
        <v/>
      </c>
      <c r="D789" s="79" t="str">
        <f>IF(tbAlugeis[[#This Row],[Veículo]]="","",IFERROR(INDEX(tbLocacao[],MATCH(tbAlugeis[[#This Row],[Veículo]],tbLocacao[Codigo locação],0),12),""))</f>
        <v/>
      </c>
      <c r="E789" s="80" t="str">
        <f>IF(tbAlugeis[[#This Row],[Veículo]]="","",IFERROR(INDEX(tbLocacao[],MATCH(tbAlugeis[[#This Row],[Veículo]],tbLocacao[Codigo locação],0),11),""))</f>
        <v/>
      </c>
      <c r="F789" s="163"/>
      <c r="G789" s="174"/>
      <c r="H789" s="79" t="str">
        <f>IF(tbAlugeis[[#This Row],[Veículo]]="","",IFERROR(INDEX(tbLocacao[],MATCH(tbAlugeis[[#This Row],[Veículo]],tbLocacao[Codigo locação],0),1),""))</f>
        <v/>
      </c>
    </row>
    <row r="790" spans="2:8" ht="30" customHeight="1" x14ac:dyDescent="0.25">
      <c r="B790" s="167"/>
      <c r="C790" s="79" t="str">
        <f>IF(tbAlugeis[[#This Row],[Veículo]]="","",IFERROR(INDEX(tbLocacao[],MATCH(tbAlugeis[[#This Row],[Veículo]],tbLocacao[Codigo locação],0),2),""))</f>
        <v/>
      </c>
      <c r="D790" s="79" t="str">
        <f>IF(tbAlugeis[[#This Row],[Veículo]]="","",IFERROR(INDEX(tbLocacao[],MATCH(tbAlugeis[[#This Row],[Veículo]],tbLocacao[Codigo locação],0),12),""))</f>
        <v/>
      </c>
      <c r="E790" s="80" t="str">
        <f>IF(tbAlugeis[[#This Row],[Veículo]]="","",IFERROR(INDEX(tbLocacao[],MATCH(tbAlugeis[[#This Row],[Veículo]],tbLocacao[Codigo locação],0),11),""))</f>
        <v/>
      </c>
      <c r="F790" s="163"/>
      <c r="G790" s="174"/>
      <c r="H790" s="79" t="str">
        <f>IF(tbAlugeis[[#This Row],[Veículo]]="","",IFERROR(INDEX(tbLocacao[],MATCH(tbAlugeis[[#This Row],[Veículo]],tbLocacao[Codigo locação],0),1),""))</f>
        <v/>
      </c>
    </row>
    <row r="791" spans="2:8" ht="30" customHeight="1" x14ac:dyDescent="0.25">
      <c r="B791" s="167"/>
      <c r="C791" s="79" t="str">
        <f>IF(tbAlugeis[[#This Row],[Veículo]]="","",IFERROR(INDEX(tbLocacao[],MATCH(tbAlugeis[[#This Row],[Veículo]],tbLocacao[Codigo locação],0),2),""))</f>
        <v/>
      </c>
      <c r="D791" s="79" t="str">
        <f>IF(tbAlugeis[[#This Row],[Veículo]]="","",IFERROR(INDEX(tbLocacao[],MATCH(tbAlugeis[[#This Row],[Veículo]],tbLocacao[Codigo locação],0),12),""))</f>
        <v/>
      </c>
      <c r="E791" s="80" t="str">
        <f>IF(tbAlugeis[[#This Row],[Veículo]]="","",IFERROR(INDEX(tbLocacao[],MATCH(tbAlugeis[[#This Row],[Veículo]],tbLocacao[Codigo locação],0),11),""))</f>
        <v/>
      </c>
      <c r="F791" s="163"/>
      <c r="G791" s="174"/>
      <c r="H791" s="79" t="str">
        <f>IF(tbAlugeis[[#This Row],[Veículo]]="","",IFERROR(INDEX(tbLocacao[],MATCH(tbAlugeis[[#This Row],[Veículo]],tbLocacao[Codigo locação],0),1),""))</f>
        <v/>
      </c>
    </row>
    <row r="792" spans="2:8" ht="30" customHeight="1" x14ac:dyDescent="0.25">
      <c r="B792" s="167"/>
      <c r="C792" s="79" t="str">
        <f>IF(tbAlugeis[[#This Row],[Veículo]]="","",IFERROR(INDEX(tbLocacao[],MATCH(tbAlugeis[[#This Row],[Veículo]],tbLocacao[Codigo locação],0),2),""))</f>
        <v/>
      </c>
      <c r="D792" s="79" t="str">
        <f>IF(tbAlugeis[[#This Row],[Veículo]]="","",IFERROR(INDEX(tbLocacao[],MATCH(tbAlugeis[[#This Row],[Veículo]],tbLocacao[Codigo locação],0),12),""))</f>
        <v/>
      </c>
      <c r="E792" s="80" t="str">
        <f>IF(tbAlugeis[[#This Row],[Veículo]]="","",IFERROR(INDEX(tbLocacao[],MATCH(tbAlugeis[[#This Row],[Veículo]],tbLocacao[Codigo locação],0),11),""))</f>
        <v/>
      </c>
      <c r="F792" s="163"/>
      <c r="G792" s="174"/>
      <c r="H792" s="79" t="str">
        <f>IF(tbAlugeis[[#This Row],[Veículo]]="","",IFERROR(INDEX(tbLocacao[],MATCH(tbAlugeis[[#This Row],[Veículo]],tbLocacao[Codigo locação],0),1),""))</f>
        <v/>
      </c>
    </row>
    <row r="793" spans="2:8" ht="30" customHeight="1" x14ac:dyDescent="0.25">
      <c r="B793" s="167"/>
      <c r="C793" s="79" t="str">
        <f>IF(tbAlugeis[[#This Row],[Veículo]]="","",IFERROR(INDEX(tbLocacao[],MATCH(tbAlugeis[[#This Row],[Veículo]],tbLocacao[Codigo locação],0),2),""))</f>
        <v/>
      </c>
      <c r="D793" s="79" t="str">
        <f>IF(tbAlugeis[[#This Row],[Veículo]]="","",IFERROR(INDEX(tbLocacao[],MATCH(tbAlugeis[[#This Row],[Veículo]],tbLocacao[Codigo locação],0),12),""))</f>
        <v/>
      </c>
      <c r="E793" s="80" t="str">
        <f>IF(tbAlugeis[[#This Row],[Veículo]]="","",IFERROR(INDEX(tbLocacao[],MATCH(tbAlugeis[[#This Row],[Veículo]],tbLocacao[Codigo locação],0),11),""))</f>
        <v/>
      </c>
      <c r="F793" s="163"/>
      <c r="G793" s="174"/>
      <c r="H793" s="79" t="str">
        <f>IF(tbAlugeis[[#This Row],[Veículo]]="","",IFERROR(INDEX(tbLocacao[],MATCH(tbAlugeis[[#This Row],[Veículo]],tbLocacao[Codigo locação],0),1),""))</f>
        <v/>
      </c>
    </row>
    <row r="794" spans="2:8" ht="30" customHeight="1" x14ac:dyDescent="0.25">
      <c r="B794" s="167"/>
      <c r="C794" s="79" t="str">
        <f>IF(tbAlugeis[[#This Row],[Veículo]]="","",IFERROR(INDEX(tbLocacao[],MATCH(tbAlugeis[[#This Row],[Veículo]],tbLocacao[Codigo locação],0),2),""))</f>
        <v/>
      </c>
      <c r="D794" s="79" t="str">
        <f>IF(tbAlugeis[[#This Row],[Veículo]]="","",IFERROR(INDEX(tbLocacao[],MATCH(tbAlugeis[[#This Row],[Veículo]],tbLocacao[Codigo locação],0),12),""))</f>
        <v/>
      </c>
      <c r="E794" s="80" t="str">
        <f>IF(tbAlugeis[[#This Row],[Veículo]]="","",IFERROR(INDEX(tbLocacao[],MATCH(tbAlugeis[[#This Row],[Veículo]],tbLocacao[Codigo locação],0),11),""))</f>
        <v/>
      </c>
      <c r="F794" s="163"/>
      <c r="G794" s="174"/>
      <c r="H794" s="79" t="str">
        <f>IF(tbAlugeis[[#This Row],[Veículo]]="","",IFERROR(INDEX(tbLocacao[],MATCH(tbAlugeis[[#This Row],[Veículo]],tbLocacao[Codigo locação],0),1),""))</f>
        <v/>
      </c>
    </row>
    <row r="795" spans="2:8" ht="30" customHeight="1" x14ac:dyDescent="0.25">
      <c r="B795" s="167"/>
      <c r="C795" s="79" t="str">
        <f>IF(tbAlugeis[[#This Row],[Veículo]]="","",IFERROR(INDEX(tbLocacao[],MATCH(tbAlugeis[[#This Row],[Veículo]],tbLocacao[Codigo locação],0),2),""))</f>
        <v/>
      </c>
      <c r="D795" s="79" t="str">
        <f>IF(tbAlugeis[[#This Row],[Veículo]]="","",IFERROR(INDEX(tbLocacao[],MATCH(tbAlugeis[[#This Row],[Veículo]],tbLocacao[Codigo locação],0),12),""))</f>
        <v/>
      </c>
      <c r="E795" s="80" t="str">
        <f>IF(tbAlugeis[[#This Row],[Veículo]]="","",IFERROR(INDEX(tbLocacao[],MATCH(tbAlugeis[[#This Row],[Veículo]],tbLocacao[Codigo locação],0),11),""))</f>
        <v/>
      </c>
      <c r="F795" s="163"/>
      <c r="G795" s="174"/>
      <c r="H795" s="79" t="str">
        <f>IF(tbAlugeis[[#This Row],[Veículo]]="","",IFERROR(INDEX(tbLocacao[],MATCH(tbAlugeis[[#This Row],[Veículo]],tbLocacao[Codigo locação],0),1),""))</f>
        <v/>
      </c>
    </row>
    <row r="796" spans="2:8" ht="30" customHeight="1" x14ac:dyDescent="0.25">
      <c r="B796" s="167"/>
      <c r="C796" s="79" t="str">
        <f>IF(tbAlugeis[[#This Row],[Veículo]]="","",IFERROR(INDEX(tbLocacao[],MATCH(tbAlugeis[[#This Row],[Veículo]],tbLocacao[Codigo locação],0),2),""))</f>
        <v/>
      </c>
      <c r="D796" s="79" t="str">
        <f>IF(tbAlugeis[[#This Row],[Veículo]]="","",IFERROR(INDEX(tbLocacao[],MATCH(tbAlugeis[[#This Row],[Veículo]],tbLocacao[Codigo locação],0),12),""))</f>
        <v/>
      </c>
      <c r="E796" s="80" t="str">
        <f>IF(tbAlugeis[[#This Row],[Veículo]]="","",IFERROR(INDEX(tbLocacao[],MATCH(tbAlugeis[[#This Row],[Veículo]],tbLocacao[Codigo locação],0),11),""))</f>
        <v/>
      </c>
      <c r="F796" s="163"/>
      <c r="G796" s="174"/>
      <c r="H796" s="79" t="str">
        <f>IF(tbAlugeis[[#This Row],[Veículo]]="","",IFERROR(INDEX(tbLocacao[],MATCH(tbAlugeis[[#This Row],[Veículo]],tbLocacao[Codigo locação],0),1),""))</f>
        <v/>
      </c>
    </row>
    <row r="797" spans="2:8" ht="30" customHeight="1" x14ac:dyDescent="0.25">
      <c r="B797" s="167"/>
      <c r="C797" s="79" t="str">
        <f>IF(tbAlugeis[[#This Row],[Veículo]]="","",IFERROR(INDEX(tbLocacao[],MATCH(tbAlugeis[[#This Row],[Veículo]],tbLocacao[Codigo locação],0),2),""))</f>
        <v/>
      </c>
      <c r="D797" s="79" t="str">
        <f>IF(tbAlugeis[[#This Row],[Veículo]]="","",IFERROR(INDEX(tbLocacao[],MATCH(tbAlugeis[[#This Row],[Veículo]],tbLocacao[Codigo locação],0),12),""))</f>
        <v/>
      </c>
      <c r="E797" s="80" t="str">
        <f>IF(tbAlugeis[[#This Row],[Veículo]]="","",IFERROR(INDEX(tbLocacao[],MATCH(tbAlugeis[[#This Row],[Veículo]],tbLocacao[Codigo locação],0),11),""))</f>
        <v/>
      </c>
      <c r="F797" s="163"/>
      <c r="G797" s="174"/>
      <c r="H797" s="79" t="str">
        <f>IF(tbAlugeis[[#This Row],[Veículo]]="","",IFERROR(INDEX(tbLocacao[],MATCH(tbAlugeis[[#This Row],[Veículo]],tbLocacao[Codigo locação],0),1),""))</f>
        <v/>
      </c>
    </row>
    <row r="798" spans="2:8" ht="30" customHeight="1" x14ac:dyDescent="0.25">
      <c r="B798" s="167"/>
      <c r="C798" s="79" t="str">
        <f>IF(tbAlugeis[[#This Row],[Veículo]]="","",IFERROR(INDEX(tbLocacao[],MATCH(tbAlugeis[[#This Row],[Veículo]],tbLocacao[Codigo locação],0),2),""))</f>
        <v/>
      </c>
      <c r="D798" s="79" t="str">
        <f>IF(tbAlugeis[[#This Row],[Veículo]]="","",IFERROR(INDEX(tbLocacao[],MATCH(tbAlugeis[[#This Row],[Veículo]],tbLocacao[Codigo locação],0),12),""))</f>
        <v/>
      </c>
      <c r="E798" s="80" t="str">
        <f>IF(tbAlugeis[[#This Row],[Veículo]]="","",IFERROR(INDEX(tbLocacao[],MATCH(tbAlugeis[[#This Row],[Veículo]],tbLocacao[Codigo locação],0),11),""))</f>
        <v/>
      </c>
      <c r="F798" s="163"/>
      <c r="G798" s="174"/>
      <c r="H798" s="79" t="str">
        <f>IF(tbAlugeis[[#This Row],[Veículo]]="","",IFERROR(INDEX(tbLocacao[],MATCH(tbAlugeis[[#This Row],[Veículo]],tbLocacao[Codigo locação],0),1),""))</f>
        <v/>
      </c>
    </row>
    <row r="799" spans="2:8" ht="30" customHeight="1" x14ac:dyDescent="0.25">
      <c r="B799" s="167"/>
      <c r="C799" s="79" t="str">
        <f>IF(tbAlugeis[[#This Row],[Veículo]]="","",IFERROR(INDEX(tbLocacao[],MATCH(tbAlugeis[[#This Row],[Veículo]],tbLocacao[Codigo locação],0),2),""))</f>
        <v/>
      </c>
      <c r="D799" s="79" t="str">
        <f>IF(tbAlugeis[[#This Row],[Veículo]]="","",IFERROR(INDEX(tbLocacao[],MATCH(tbAlugeis[[#This Row],[Veículo]],tbLocacao[Codigo locação],0),12),""))</f>
        <v/>
      </c>
      <c r="E799" s="80" t="str">
        <f>IF(tbAlugeis[[#This Row],[Veículo]]="","",IFERROR(INDEX(tbLocacao[],MATCH(tbAlugeis[[#This Row],[Veículo]],tbLocacao[Codigo locação],0),11),""))</f>
        <v/>
      </c>
      <c r="F799" s="163"/>
      <c r="G799" s="174"/>
      <c r="H799" s="79" t="str">
        <f>IF(tbAlugeis[[#This Row],[Veículo]]="","",IFERROR(INDEX(tbLocacao[],MATCH(tbAlugeis[[#This Row],[Veículo]],tbLocacao[Codigo locação],0),1),""))</f>
        <v/>
      </c>
    </row>
    <row r="800" spans="2:8" ht="30" customHeight="1" x14ac:dyDescent="0.25">
      <c r="B800" s="167"/>
      <c r="C800" s="79" t="str">
        <f>IF(tbAlugeis[[#This Row],[Veículo]]="","",IFERROR(INDEX(tbLocacao[],MATCH(tbAlugeis[[#This Row],[Veículo]],tbLocacao[Codigo locação],0),2),""))</f>
        <v/>
      </c>
      <c r="D800" s="79" t="str">
        <f>IF(tbAlugeis[[#This Row],[Veículo]]="","",IFERROR(INDEX(tbLocacao[],MATCH(tbAlugeis[[#This Row],[Veículo]],tbLocacao[Codigo locação],0),12),""))</f>
        <v/>
      </c>
      <c r="E800" s="80" t="str">
        <f>IF(tbAlugeis[[#This Row],[Veículo]]="","",IFERROR(INDEX(tbLocacao[],MATCH(tbAlugeis[[#This Row],[Veículo]],tbLocacao[Codigo locação],0),11),""))</f>
        <v/>
      </c>
      <c r="F800" s="163"/>
      <c r="G800" s="174"/>
      <c r="H800" s="79" t="str">
        <f>IF(tbAlugeis[[#This Row],[Veículo]]="","",IFERROR(INDEX(tbLocacao[],MATCH(tbAlugeis[[#This Row],[Veículo]],tbLocacao[Codigo locação],0),1),""))</f>
        <v/>
      </c>
    </row>
    <row r="801" spans="2:8" ht="30" customHeight="1" x14ac:dyDescent="0.25">
      <c r="B801" s="167"/>
      <c r="C801" s="79" t="str">
        <f>IF(tbAlugeis[[#This Row],[Veículo]]="","",IFERROR(INDEX(tbLocacao[],MATCH(tbAlugeis[[#This Row],[Veículo]],tbLocacao[Codigo locação],0),2),""))</f>
        <v/>
      </c>
      <c r="D801" s="79" t="str">
        <f>IF(tbAlugeis[[#This Row],[Veículo]]="","",IFERROR(INDEX(tbLocacao[],MATCH(tbAlugeis[[#This Row],[Veículo]],tbLocacao[Codigo locação],0),12),""))</f>
        <v/>
      </c>
      <c r="E801" s="80" t="str">
        <f>IF(tbAlugeis[[#This Row],[Veículo]]="","",IFERROR(INDEX(tbLocacao[],MATCH(tbAlugeis[[#This Row],[Veículo]],tbLocacao[Codigo locação],0),11),""))</f>
        <v/>
      </c>
      <c r="F801" s="163"/>
      <c r="G801" s="174"/>
      <c r="H801" s="79" t="str">
        <f>IF(tbAlugeis[[#This Row],[Veículo]]="","",IFERROR(INDEX(tbLocacao[],MATCH(tbAlugeis[[#This Row],[Veículo]],tbLocacao[Codigo locação],0),1),""))</f>
        <v/>
      </c>
    </row>
    <row r="802" spans="2:8" ht="30" customHeight="1" x14ac:dyDescent="0.25">
      <c r="B802" s="167"/>
      <c r="C802" s="79" t="str">
        <f>IF(tbAlugeis[[#This Row],[Veículo]]="","",IFERROR(INDEX(tbLocacao[],MATCH(tbAlugeis[[#This Row],[Veículo]],tbLocacao[Codigo locação],0),2),""))</f>
        <v/>
      </c>
      <c r="D802" s="79" t="str">
        <f>IF(tbAlugeis[[#This Row],[Veículo]]="","",IFERROR(INDEX(tbLocacao[],MATCH(tbAlugeis[[#This Row],[Veículo]],tbLocacao[Codigo locação],0),12),""))</f>
        <v/>
      </c>
      <c r="E802" s="80" t="str">
        <f>IF(tbAlugeis[[#This Row],[Veículo]]="","",IFERROR(INDEX(tbLocacao[],MATCH(tbAlugeis[[#This Row],[Veículo]],tbLocacao[Codigo locação],0),11),""))</f>
        <v/>
      </c>
      <c r="F802" s="163"/>
      <c r="G802" s="174"/>
      <c r="H802" s="79" t="str">
        <f>IF(tbAlugeis[[#This Row],[Veículo]]="","",IFERROR(INDEX(tbLocacao[],MATCH(tbAlugeis[[#This Row],[Veículo]],tbLocacao[Codigo locação],0),1),""))</f>
        <v/>
      </c>
    </row>
    <row r="803" spans="2:8" ht="30" customHeight="1" x14ac:dyDescent="0.25">
      <c r="B803" s="167"/>
      <c r="C803" s="79" t="str">
        <f>IF(tbAlugeis[[#This Row],[Veículo]]="","",IFERROR(INDEX(tbLocacao[],MATCH(tbAlugeis[[#This Row],[Veículo]],tbLocacao[Codigo locação],0),2),""))</f>
        <v/>
      </c>
      <c r="D803" s="79" t="str">
        <f>IF(tbAlugeis[[#This Row],[Veículo]]="","",IFERROR(INDEX(tbLocacao[],MATCH(tbAlugeis[[#This Row],[Veículo]],tbLocacao[Codigo locação],0),12),""))</f>
        <v/>
      </c>
      <c r="E803" s="80" t="str">
        <f>IF(tbAlugeis[[#This Row],[Veículo]]="","",IFERROR(INDEX(tbLocacao[],MATCH(tbAlugeis[[#This Row],[Veículo]],tbLocacao[Codigo locação],0),11),""))</f>
        <v/>
      </c>
      <c r="F803" s="163"/>
      <c r="G803" s="174"/>
      <c r="H803" s="79" t="str">
        <f>IF(tbAlugeis[[#This Row],[Veículo]]="","",IFERROR(INDEX(tbLocacao[],MATCH(tbAlugeis[[#This Row],[Veículo]],tbLocacao[Codigo locação],0),1),""))</f>
        <v/>
      </c>
    </row>
    <row r="804" spans="2:8" ht="30" customHeight="1" x14ac:dyDescent="0.25">
      <c r="B804" s="167"/>
      <c r="C804" s="79" t="str">
        <f>IF(tbAlugeis[[#This Row],[Veículo]]="","",IFERROR(INDEX(tbLocacao[],MATCH(tbAlugeis[[#This Row],[Veículo]],tbLocacao[Codigo locação],0),2),""))</f>
        <v/>
      </c>
      <c r="D804" s="79" t="str">
        <f>IF(tbAlugeis[[#This Row],[Veículo]]="","",IFERROR(INDEX(tbLocacao[],MATCH(tbAlugeis[[#This Row],[Veículo]],tbLocacao[Codigo locação],0),12),""))</f>
        <v/>
      </c>
      <c r="E804" s="80" t="str">
        <f>IF(tbAlugeis[[#This Row],[Veículo]]="","",IFERROR(INDEX(tbLocacao[],MATCH(tbAlugeis[[#This Row],[Veículo]],tbLocacao[Codigo locação],0),11),""))</f>
        <v/>
      </c>
      <c r="F804" s="163"/>
      <c r="G804" s="174"/>
      <c r="H804" s="79" t="str">
        <f>IF(tbAlugeis[[#This Row],[Veículo]]="","",IFERROR(INDEX(tbLocacao[],MATCH(tbAlugeis[[#This Row],[Veículo]],tbLocacao[Codigo locação],0),1),""))</f>
        <v/>
      </c>
    </row>
    <row r="805" spans="2:8" ht="30" customHeight="1" x14ac:dyDescent="0.25">
      <c r="B805" s="167"/>
      <c r="C805" s="79" t="str">
        <f>IF(tbAlugeis[[#This Row],[Veículo]]="","",IFERROR(INDEX(tbLocacao[],MATCH(tbAlugeis[[#This Row],[Veículo]],tbLocacao[Codigo locação],0),2),""))</f>
        <v/>
      </c>
      <c r="D805" s="79" t="str">
        <f>IF(tbAlugeis[[#This Row],[Veículo]]="","",IFERROR(INDEX(tbLocacao[],MATCH(tbAlugeis[[#This Row],[Veículo]],tbLocacao[Codigo locação],0),12),""))</f>
        <v/>
      </c>
      <c r="E805" s="80" t="str">
        <f>IF(tbAlugeis[[#This Row],[Veículo]]="","",IFERROR(INDEX(tbLocacao[],MATCH(tbAlugeis[[#This Row],[Veículo]],tbLocacao[Codigo locação],0),11),""))</f>
        <v/>
      </c>
      <c r="F805" s="163"/>
      <c r="G805" s="174"/>
      <c r="H805" s="79" t="str">
        <f>IF(tbAlugeis[[#This Row],[Veículo]]="","",IFERROR(INDEX(tbLocacao[],MATCH(tbAlugeis[[#This Row],[Veículo]],tbLocacao[Codigo locação],0),1),""))</f>
        <v/>
      </c>
    </row>
    <row r="806" spans="2:8" ht="30" customHeight="1" x14ac:dyDescent="0.25">
      <c r="B806" s="167"/>
      <c r="C806" s="79" t="str">
        <f>IF(tbAlugeis[[#This Row],[Veículo]]="","",IFERROR(INDEX(tbLocacao[],MATCH(tbAlugeis[[#This Row],[Veículo]],tbLocacao[Codigo locação],0),2),""))</f>
        <v/>
      </c>
      <c r="D806" s="79" t="str">
        <f>IF(tbAlugeis[[#This Row],[Veículo]]="","",IFERROR(INDEX(tbLocacao[],MATCH(tbAlugeis[[#This Row],[Veículo]],tbLocacao[Codigo locação],0),12),""))</f>
        <v/>
      </c>
      <c r="E806" s="80" t="str">
        <f>IF(tbAlugeis[[#This Row],[Veículo]]="","",IFERROR(INDEX(tbLocacao[],MATCH(tbAlugeis[[#This Row],[Veículo]],tbLocacao[Codigo locação],0),11),""))</f>
        <v/>
      </c>
      <c r="F806" s="163"/>
      <c r="G806" s="174"/>
      <c r="H806" s="79" t="str">
        <f>IF(tbAlugeis[[#This Row],[Veículo]]="","",IFERROR(INDEX(tbLocacao[],MATCH(tbAlugeis[[#This Row],[Veículo]],tbLocacao[Codigo locação],0),1),""))</f>
        <v/>
      </c>
    </row>
    <row r="807" spans="2:8" ht="30" customHeight="1" x14ac:dyDescent="0.25">
      <c r="B807" s="167"/>
      <c r="C807" s="79" t="str">
        <f>IF(tbAlugeis[[#This Row],[Veículo]]="","",IFERROR(INDEX(tbLocacao[],MATCH(tbAlugeis[[#This Row],[Veículo]],tbLocacao[Codigo locação],0),2),""))</f>
        <v/>
      </c>
      <c r="D807" s="79" t="str">
        <f>IF(tbAlugeis[[#This Row],[Veículo]]="","",IFERROR(INDEX(tbLocacao[],MATCH(tbAlugeis[[#This Row],[Veículo]],tbLocacao[Codigo locação],0),12),""))</f>
        <v/>
      </c>
      <c r="E807" s="80" t="str">
        <f>IF(tbAlugeis[[#This Row],[Veículo]]="","",IFERROR(INDEX(tbLocacao[],MATCH(tbAlugeis[[#This Row],[Veículo]],tbLocacao[Codigo locação],0),11),""))</f>
        <v/>
      </c>
      <c r="F807" s="163"/>
      <c r="G807" s="174"/>
      <c r="H807" s="79" t="str">
        <f>IF(tbAlugeis[[#This Row],[Veículo]]="","",IFERROR(INDEX(tbLocacao[],MATCH(tbAlugeis[[#This Row],[Veículo]],tbLocacao[Codigo locação],0),1),""))</f>
        <v/>
      </c>
    </row>
    <row r="808" spans="2:8" ht="30" customHeight="1" x14ac:dyDescent="0.25">
      <c r="B808" s="167"/>
      <c r="C808" s="79" t="str">
        <f>IF(tbAlugeis[[#This Row],[Veículo]]="","",IFERROR(INDEX(tbLocacao[],MATCH(tbAlugeis[[#This Row],[Veículo]],tbLocacao[Codigo locação],0),2),""))</f>
        <v/>
      </c>
      <c r="D808" s="79" t="str">
        <f>IF(tbAlugeis[[#This Row],[Veículo]]="","",IFERROR(INDEX(tbLocacao[],MATCH(tbAlugeis[[#This Row],[Veículo]],tbLocacao[Codigo locação],0),12),""))</f>
        <v/>
      </c>
      <c r="E808" s="80" t="str">
        <f>IF(tbAlugeis[[#This Row],[Veículo]]="","",IFERROR(INDEX(tbLocacao[],MATCH(tbAlugeis[[#This Row],[Veículo]],tbLocacao[Codigo locação],0),11),""))</f>
        <v/>
      </c>
      <c r="F808" s="163"/>
      <c r="G808" s="174"/>
      <c r="H808" s="79" t="str">
        <f>IF(tbAlugeis[[#This Row],[Veículo]]="","",IFERROR(INDEX(tbLocacao[],MATCH(tbAlugeis[[#This Row],[Veículo]],tbLocacao[Codigo locação],0),1),""))</f>
        <v/>
      </c>
    </row>
    <row r="809" spans="2:8" ht="30" customHeight="1" x14ac:dyDescent="0.25">
      <c r="B809" s="167"/>
      <c r="C809" s="79" t="str">
        <f>IF(tbAlugeis[[#This Row],[Veículo]]="","",IFERROR(INDEX(tbLocacao[],MATCH(tbAlugeis[[#This Row],[Veículo]],tbLocacao[Codigo locação],0),2),""))</f>
        <v/>
      </c>
      <c r="D809" s="79" t="str">
        <f>IF(tbAlugeis[[#This Row],[Veículo]]="","",IFERROR(INDEX(tbLocacao[],MATCH(tbAlugeis[[#This Row],[Veículo]],tbLocacao[Codigo locação],0),12),""))</f>
        <v/>
      </c>
      <c r="E809" s="80" t="str">
        <f>IF(tbAlugeis[[#This Row],[Veículo]]="","",IFERROR(INDEX(tbLocacao[],MATCH(tbAlugeis[[#This Row],[Veículo]],tbLocacao[Codigo locação],0),11),""))</f>
        <v/>
      </c>
      <c r="F809" s="163"/>
      <c r="G809" s="174"/>
      <c r="H809" s="79" t="str">
        <f>IF(tbAlugeis[[#This Row],[Veículo]]="","",IFERROR(INDEX(tbLocacao[],MATCH(tbAlugeis[[#This Row],[Veículo]],tbLocacao[Codigo locação],0),1),""))</f>
        <v/>
      </c>
    </row>
    <row r="810" spans="2:8" ht="30" customHeight="1" x14ac:dyDescent="0.25">
      <c r="B810" s="167"/>
      <c r="C810" s="79" t="str">
        <f>IF(tbAlugeis[[#This Row],[Veículo]]="","",IFERROR(INDEX(tbLocacao[],MATCH(tbAlugeis[[#This Row],[Veículo]],tbLocacao[Codigo locação],0),2),""))</f>
        <v/>
      </c>
      <c r="D810" s="79" t="str">
        <f>IF(tbAlugeis[[#This Row],[Veículo]]="","",IFERROR(INDEX(tbLocacao[],MATCH(tbAlugeis[[#This Row],[Veículo]],tbLocacao[Codigo locação],0),12),""))</f>
        <v/>
      </c>
      <c r="E810" s="80" t="str">
        <f>IF(tbAlugeis[[#This Row],[Veículo]]="","",IFERROR(INDEX(tbLocacao[],MATCH(tbAlugeis[[#This Row],[Veículo]],tbLocacao[Codigo locação],0),11),""))</f>
        <v/>
      </c>
      <c r="F810" s="163"/>
      <c r="G810" s="174"/>
      <c r="H810" s="79" t="str">
        <f>IF(tbAlugeis[[#This Row],[Veículo]]="","",IFERROR(INDEX(tbLocacao[],MATCH(tbAlugeis[[#This Row],[Veículo]],tbLocacao[Codigo locação],0),1),""))</f>
        <v/>
      </c>
    </row>
    <row r="811" spans="2:8" ht="30" customHeight="1" x14ac:dyDescent="0.25">
      <c r="B811" s="167"/>
      <c r="C811" s="79" t="str">
        <f>IF(tbAlugeis[[#This Row],[Veículo]]="","",IFERROR(INDEX(tbLocacao[],MATCH(tbAlugeis[[#This Row],[Veículo]],tbLocacao[Codigo locação],0),2),""))</f>
        <v/>
      </c>
      <c r="D811" s="79" t="str">
        <f>IF(tbAlugeis[[#This Row],[Veículo]]="","",IFERROR(INDEX(tbLocacao[],MATCH(tbAlugeis[[#This Row],[Veículo]],tbLocacao[Codigo locação],0),12),""))</f>
        <v/>
      </c>
      <c r="E811" s="80" t="str">
        <f>IF(tbAlugeis[[#This Row],[Veículo]]="","",IFERROR(INDEX(tbLocacao[],MATCH(tbAlugeis[[#This Row],[Veículo]],tbLocacao[Codigo locação],0),11),""))</f>
        <v/>
      </c>
      <c r="F811" s="163"/>
      <c r="G811" s="174"/>
      <c r="H811" s="79" t="str">
        <f>IF(tbAlugeis[[#This Row],[Veículo]]="","",IFERROR(INDEX(tbLocacao[],MATCH(tbAlugeis[[#This Row],[Veículo]],tbLocacao[Codigo locação],0),1),""))</f>
        <v/>
      </c>
    </row>
    <row r="812" spans="2:8" ht="30" customHeight="1" x14ac:dyDescent="0.25">
      <c r="B812" s="167"/>
      <c r="C812" s="79" t="str">
        <f>IF(tbAlugeis[[#This Row],[Veículo]]="","",IFERROR(INDEX(tbLocacao[],MATCH(tbAlugeis[[#This Row],[Veículo]],tbLocacao[Codigo locação],0),2),""))</f>
        <v/>
      </c>
      <c r="D812" s="79" t="str">
        <f>IF(tbAlugeis[[#This Row],[Veículo]]="","",IFERROR(INDEX(tbLocacao[],MATCH(tbAlugeis[[#This Row],[Veículo]],tbLocacao[Codigo locação],0),12),""))</f>
        <v/>
      </c>
      <c r="E812" s="80" t="str">
        <f>IF(tbAlugeis[[#This Row],[Veículo]]="","",IFERROR(INDEX(tbLocacao[],MATCH(tbAlugeis[[#This Row],[Veículo]],tbLocacao[Codigo locação],0),11),""))</f>
        <v/>
      </c>
      <c r="F812" s="163"/>
      <c r="G812" s="174"/>
      <c r="H812" s="79" t="str">
        <f>IF(tbAlugeis[[#This Row],[Veículo]]="","",IFERROR(INDEX(tbLocacao[],MATCH(tbAlugeis[[#This Row],[Veículo]],tbLocacao[Codigo locação],0),1),""))</f>
        <v/>
      </c>
    </row>
    <row r="813" spans="2:8" ht="30" customHeight="1" x14ac:dyDescent="0.25">
      <c r="B813" s="167"/>
      <c r="C813" s="79" t="str">
        <f>IF(tbAlugeis[[#This Row],[Veículo]]="","",IFERROR(INDEX(tbLocacao[],MATCH(tbAlugeis[[#This Row],[Veículo]],tbLocacao[Codigo locação],0),2),""))</f>
        <v/>
      </c>
      <c r="D813" s="79" t="str">
        <f>IF(tbAlugeis[[#This Row],[Veículo]]="","",IFERROR(INDEX(tbLocacao[],MATCH(tbAlugeis[[#This Row],[Veículo]],tbLocacao[Codigo locação],0),12),""))</f>
        <v/>
      </c>
      <c r="E813" s="80" t="str">
        <f>IF(tbAlugeis[[#This Row],[Veículo]]="","",IFERROR(INDEX(tbLocacao[],MATCH(tbAlugeis[[#This Row],[Veículo]],tbLocacao[Codigo locação],0),11),""))</f>
        <v/>
      </c>
      <c r="F813" s="163"/>
      <c r="G813" s="174"/>
      <c r="H813" s="79" t="str">
        <f>IF(tbAlugeis[[#This Row],[Veículo]]="","",IFERROR(INDEX(tbLocacao[],MATCH(tbAlugeis[[#This Row],[Veículo]],tbLocacao[Codigo locação],0),1),""))</f>
        <v/>
      </c>
    </row>
    <row r="814" spans="2:8" ht="30" customHeight="1" x14ac:dyDescent="0.25">
      <c r="B814" s="167"/>
      <c r="C814" s="79" t="str">
        <f>IF(tbAlugeis[[#This Row],[Veículo]]="","",IFERROR(INDEX(tbLocacao[],MATCH(tbAlugeis[[#This Row],[Veículo]],tbLocacao[Codigo locação],0),2),""))</f>
        <v/>
      </c>
      <c r="D814" s="79" t="str">
        <f>IF(tbAlugeis[[#This Row],[Veículo]]="","",IFERROR(INDEX(tbLocacao[],MATCH(tbAlugeis[[#This Row],[Veículo]],tbLocacao[Codigo locação],0),12),""))</f>
        <v/>
      </c>
      <c r="E814" s="80" t="str">
        <f>IF(tbAlugeis[[#This Row],[Veículo]]="","",IFERROR(INDEX(tbLocacao[],MATCH(tbAlugeis[[#This Row],[Veículo]],tbLocacao[Codigo locação],0),11),""))</f>
        <v/>
      </c>
      <c r="F814" s="163"/>
      <c r="G814" s="174"/>
      <c r="H814" s="79" t="str">
        <f>IF(tbAlugeis[[#This Row],[Veículo]]="","",IFERROR(INDEX(tbLocacao[],MATCH(tbAlugeis[[#This Row],[Veículo]],tbLocacao[Codigo locação],0),1),""))</f>
        <v/>
      </c>
    </row>
    <row r="815" spans="2:8" ht="30" customHeight="1" x14ac:dyDescent="0.25">
      <c r="B815" s="167"/>
      <c r="C815" s="79" t="str">
        <f>IF(tbAlugeis[[#This Row],[Veículo]]="","",IFERROR(INDEX(tbLocacao[],MATCH(tbAlugeis[[#This Row],[Veículo]],tbLocacao[Codigo locação],0),2),""))</f>
        <v/>
      </c>
      <c r="D815" s="79" t="str">
        <f>IF(tbAlugeis[[#This Row],[Veículo]]="","",IFERROR(INDEX(tbLocacao[],MATCH(tbAlugeis[[#This Row],[Veículo]],tbLocacao[Codigo locação],0),12),""))</f>
        <v/>
      </c>
      <c r="E815" s="80" t="str">
        <f>IF(tbAlugeis[[#This Row],[Veículo]]="","",IFERROR(INDEX(tbLocacao[],MATCH(tbAlugeis[[#This Row],[Veículo]],tbLocacao[Codigo locação],0),11),""))</f>
        <v/>
      </c>
      <c r="F815" s="163"/>
      <c r="G815" s="174"/>
      <c r="H815" s="79" t="str">
        <f>IF(tbAlugeis[[#This Row],[Veículo]]="","",IFERROR(INDEX(tbLocacao[],MATCH(tbAlugeis[[#This Row],[Veículo]],tbLocacao[Codigo locação],0),1),""))</f>
        <v/>
      </c>
    </row>
    <row r="816" spans="2:8" ht="30" customHeight="1" x14ac:dyDescent="0.25">
      <c r="B816" s="167"/>
      <c r="C816" s="79" t="str">
        <f>IF(tbAlugeis[[#This Row],[Veículo]]="","",IFERROR(INDEX(tbLocacao[],MATCH(tbAlugeis[[#This Row],[Veículo]],tbLocacao[Codigo locação],0),2),""))</f>
        <v/>
      </c>
      <c r="D816" s="79" t="str">
        <f>IF(tbAlugeis[[#This Row],[Veículo]]="","",IFERROR(INDEX(tbLocacao[],MATCH(tbAlugeis[[#This Row],[Veículo]],tbLocacao[Codigo locação],0),12),""))</f>
        <v/>
      </c>
      <c r="E816" s="80" t="str">
        <f>IF(tbAlugeis[[#This Row],[Veículo]]="","",IFERROR(INDEX(tbLocacao[],MATCH(tbAlugeis[[#This Row],[Veículo]],tbLocacao[Codigo locação],0),11),""))</f>
        <v/>
      </c>
      <c r="F816" s="163"/>
      <c r="G816" s="174"/>
      <c r="H816" s="79" t="str">
        <f>IF(tbAlugeis[[#This Row],[Veículo]]="","",IFERROR(INDEX(tbLocacao[],MATCH(tbAlugeis[[#This Row],[Veículo]],tbLocacao[Codigo locação],0),1),""))</f>
        <v/>
      </c>
    </row>
    <row r="817" spans="2:8" ht="30" customHeight="1" x14ac:dyDescent="0.25">
      <c r="B817" s="167"/>
      <c r="C817" s="79" t="str">
        <f>IF(tbAlugeis[[#This Row],[Veículo]]="","",IFERROR(INDEX(tbLocacao[],MATCH(tbAlugeis[[#This Row],[Veículo]],tbLocacao[Codigo locação],0),2),""))</f>
        <v/>
      </c>
      <c r="D817" s="79" t="str">
        <f>IF(tbAlugeis[[#This Row],[Veículo]]="","",IFERROR(INDEX(tbLocacao[],MATCH(tbAlugeis[[#This Row],[Veículo]],tbLocacao[Codigo locação],0),12),""))</f>
        <v/>
      </c>
      <c r="E817" s="80" t="str">
        <f>IF(tbAlugeis[[#This Row],[Veículo]]="","",IFERROR(INDEX(tbLocacao[],MATCH(tbAlugeis[[#This Row],[Veículo]],tbLocacao[Codigo locação],0),11),""))</f>
        <v/>
      </c>
      <c r="F817" s="163"/>
      <c r="G817" s="174"/>
      <c r="H817" s="79" t="str">
        <f>IF(tbAlugeis[[#This Row],[Veículo]]="","",IFERROR(INDEX(tbLocacao[],MATCH(tbAlugeis[[#This Row],[Veículo]],tbLocacao[Codigo locação],0),1),""))</f>
        <v/>
      </c>
    </row>
    <row r="818" spans="2:8" ht="30" customHeight="1" x14ac:dyDescent="0.25">
      <c r="B818" s="167"/>
      <c r="C818" s="79" t="str">
        <f>IF(tbAlugeis[[#This Row],[Veículo]]="","",IFERROR(INDEX(tbLocacao[],MATCH(tbAlugeis[[#This Row],[Veículo]],tbLocacao[Codigo locação],0),2),""))</f>
        <v/>
      </c>
      <c r="D818" s="79" t="str">
        <f>IF(tbAlugeis[[#This Row],[Veículo]]="","",IFERROR(INDEX(tbLocacao[],MATCH(tbAlugeis[[#This Row],[Veículo]],tbLocacao[Codigo locação],0),12),""))</f>
        <v/>
      </c>
      <c r="E818" s="80" t="str">
        <f>IF(tbAlugeis[[#This Row],[Veículo]]="","",IFERROR(INDEX(tbLocacao[],MATCH(tbAlugeis[[#This Row],[Veículo]],tbLocacao[Codigo locação],0),11),""))</f>
        <v/>
      </c>
      <c r="F818" s="163"/>
      <c r="G818" s="174"/>
      <c r="H818" s="79" t="str">
        <f>IF(tbAlugeis[[#This Row],[Veículo]]="","",IFERROR(INDEX(tbLocacao[],MATCH(tbAlugeis[[#This Row],[Veículo]],tbLocacao[Codigo locação],0),1),""))</f>
        <v/>
      </c>
    </row>
    <row r="819" spans="2:8" ht="30" customHeight="1" x14ac:dyDescent="0.25">
      <c r="B819" s="167"/>
      <c r="C819" s="79" t="str">
        <f>IF(tbAlugeis[[#This Row],[Veículo]]="","",IFERROR(INDEX(tbLocacao[],MATCH(tbAlugeis[[#This Row],[Veículo]],tbLocacao[Codigo locação],0),2),""))</f>
        <v/>
      </c>
      <c r="D819" s="79" t="str">
        <f>IF(tbAlugeis[[#This Row],[Veículo]]="","",IFERROR(INDEX(tbLocacao[],MATCH(tbAlugeis[[#This Row],[Veículo]],tbLocacao[Codigo locação],0),12),""))</f>
        <v/>
      </c>
      <c r="E819" s="80" t="str">
        <f>IF(tbAlugeis[[#This Row],[Veículo]]="","",IFERROR(INDEX(tbLocacao[],MATCH(tbAlugeis[[#This Row],[Veículo]],tbLocacao[Codigo locação],0),11),""))</f>
        <v/>
      </c>
      <c r="F819" s="163"/>
      <c r="G819" s="174"/>
      <c r="H819" s="79" t="str">
        <f>IF(tbAlugeis[[#This Row],[Veículo]]="","",IFERROR(INDEX(tbLocacao[],MATCH(tbAlugeis[[#This Row],[Veículo]],tbLocacao[Codigo locação],0),1),""))</f>
        <v/>
      </c>
    </row>
    <row r="820" spans="2:8" ht="30" customHeight="1" x14ac:dyDescent="0.25">
      <c r="B820" s="167"/>
      <c r="C820" s="79" t="str">
        <f>IF(tbAlugeis[[#This Row],[Veículo]]="","",IFERROR(INDEX(tbLocacao[],MATCH(tbAlugeis[[#This Row],[Veículo]],tbLocacao[Codigo locação],0),2),""))</f>
        <v/>
      </c>
      <c r="D820" s="79" t="str">
        <f>IF(tbAlugeis[[#This Row],[Veículo]]="","",IFERROR(INDEX(tbLocacao[],MATCH(tbAlugeis[[#This Row],[Veículo]],tbLocacao[Codigo locação],0),12),""))</f>
        <v/>
      </c>
      <c r="E820" s="80" t="str">
        <f>IF(tbAlugeis[[#This Row],[Veículo]]="","",IFERROR(INDEX(tbLocacao[],MATCH(tbAlugeis[[#This Row],[Veículo]],tbLocacao[Codigo locação],0),11),""))</f>
        <v/>
      </c>
      <c r="F820" s="163"/>
      <c r="G820" s="174"/>
      <c r="H820" s="79" t="str">
        <f>IF(tbAlugeis[[#This Row],[Veículo]]="","",IFERROR(INDEX(tbLocacao[],MATCH(tbAlugeis[[#This Row],[Veículo]],tbLocacao[Codigo locação],0),1),""))</f>
        <v/>
      </c>
    </row>
    <row r="821" spans="2:8" ht="30" customHeight="1" x14ac:dyDescent="0.25">
      <c r="B821" s="167"/>
      <c r="C821" s="79" t="str">
        <f>IF(tbAlugeis[[#This Row],[Veículo]]="","",IFERROR(INDEX(tbLocacao[],MATCH(tbAlugeis[[#This Row],[Veículo]],tbLocacao[Codigo locação],0),2),""))</f>
        <v/>
      </c>
      <c r="D821" s="79" t="str">
        <f>IF(tbAlugeis[[#This Row],[Veículo]]="","",IFERROR(INDEX(tbLocacao[],MATCH(tbAlugeis[[#This Row],[Veículo]],tbLocacao[Codigo locação],0),12),""))</f>
        <v/>
      </c>
      <c r="E821" s="80" t="str">
        <f>IF(tbAlugeis[[#This Row],[Veículo]]="","",IFERROR(INDEX(tbLocacao[],MATCH(tbAlugeis[[#This Row],[Veículo]],tbLocacao[Codigo locação],0),11),""))</f>
        <v/>
      </c>
      <c r="F821" s="163"/>
      <c r="G821" s="174"/>
      <c r="H821" s="79" t="str">
        <f>IF(tbAlugeis[[#This Row],[Veículo]]="","",IFERROR(INDEX(tbLocacao[],MATCH(tbAlugeis[[#This Row],[Veículo]],tbLocacao[Codigo locação],0),1),""))</f>
        <v/>
      </c>
    </row>
    <row r="822" spans="2:8" ht="30" customHeight="1" x14ac:dyDescent="0.25">
      <c r="B822" s="167"/>
      <c r="C822" s="79" t="str">
        <f>IF(tbAlugeis[[#This Row],[Veículo]]="","",IFERROR(INDEX(tbLocacao[],MATCH(tbAlugeis[[#This Row],[Veículo]],tbLocacao[Codigo locação],0),2),""))</f>
        <v/>
      </c>
      <c r="D822" s="79" t="str">
        <f>IF(tbAlugeis[[#This Row],[Veículo]]="","",IFERROR(INDEX(tbLocacao[],MATCH(tbAlugeis[[#This Row],[Veículo]],tbLocacao[Codigo locação],0),12),""))</f>
        <v/>
      </c>
      <c r="E822" s="80" t="str">
        <f>IF(tbAlugeis[[#This Row],[Veículo]]="","",IFERROR(INDEX(tbLocacao[],MATCH(tbAlugeis[[#This Row],[Veículo]],tbLocacao[Codigo locação],0),11),""))</f>
        <v/>
      </c>
      <c r="F822" s="163"/>
      <c r="G822" s="174"/>
      <c r="H822" s="79" t="str">
        <f>IF(tbAlugeis[[#This Row],[Veículo]]="","",IFERROR(INDEX(tbLocacao[],MATCH(tbAlugeis[[#This Row],[Veículo]],tbLocacao[Codigo locação],0),1),""))</f>
        <v/>
      </c>
    </row>
    <row r="823" spans="2:8" ht="30" customHeight="1" x14ac:dyDescent="0.25">
      <c r="B823" s="167"/>
      <c r="C823" s="79" t="str">
        <f>IF(tbAlugeis[[#This Row],[Veículo]]="","",IFERROR(INDEX(tbLocacao[],MATCH(tbAlugeis[[#This Row],[Veículo]],tbLocacao[Codigo locação],0),2),""))</f>
        <v/>
      </c>
      <c r="D823" s="79" t="str">
        <f>IF(tbAlugeis[[#This Row],[Veículo]]="","",IFERROR(INDEX(tbLocacao[],MATCH(tbAlugeis[[#This Row],[Veículo]],tbLocacao[Codigo locação],0),12),""))</f>
        <v/>
      </c>
      <c r="E823" s="80" t="str">
        <f>IF(tbAlugeis[[#This Row],[Veículo]]="","",IFERROR(INDEX(tbLocacao[],MATCH(tbAlugeis[[#This Row],[Veículo]],tbLocacao[Codigo locação],0),11),""))</f>
        <v/>
      </c>
      <c r="F823" s="163"/>
      <c r="G823" s="174"/>
      <c r="H823" s="79" t="str">
        <f>IF(tbAlugeis[[#This Row],[Veículo]]="","",IFERROR(INDEX(tbLocacao[],MATCH(tbAlugeis[[#This Row],[Veículo]],tbLocacao[Codigo locação],0),1),""))</f>
        <v/>
      </c>
    </row>
    <row r="824" spans="2:8" ht="30" customHeight="1" x14ac:dyDescent="0.25">
      <c r="B824" s="167"/>
      <c r="C824" s="79" t="str">
        <f>IF(tbAlugeis[[#This Row],[Veículo]]="","",IFERROR(INDEX(tbLocacao[],MATCH(tbAlugeis[[#This Row],[Veículo]],tbLocacao[Codigo locação],0),2),""))</f>
        <v/>
      </c>
      <c r="D824" s="79" t="str">
        <f>IF(tbAlugeis[[#This Row],[Veículo]]="","",IFERROR(INDEX(tbLocacao[],MATCH(tbAlugeis[[#This Row],[Veículo]],tbLocacao[Codigo locação],0),12),""))</f>
        <v/>
      </c>
      <c r="E824" s="80" t="str">
        <f>IF(tbAlugeis[[#This Row],[Veículo]]="","",IFERROR(INDEX(tbLocacao[],MATCH(tbAlugeis[[#This Row],[Veículo]],tbLocacao[Codigo locação],0),11),""))</f>
        <v/>
      </c>
      <c r="F824" s="163"/>
      <c r="G824" s="174"/>
      <c r="H824" s="79" t="str">
        <f>IF(tbAlugeis[[#This Row],[Veículo]]="","",IFERROR(INDEX(tbLocacao[],MATCH(tbAlugeis[[#This Row],[Veículo]],tbLocacao[Codigo locação],0),1),""))</f>
        <v/>
      </c>
    </row>
    <row r="825" spans="2:8" ht="30" customHeight="1" x14ac:dyDescent="0.25">
      <c r="B825" s="167"/>
      <c r="C825" s="79" t="str">
        <f>IF(tbAlugeis[[#This Row],[Veículo]]="","",IFERROR(INDEX(tbLocacao[],MATCH(tbAlugeis[[#This Row],[Veículo]],tbLocacao[Codigo locação],0),2),""))</f>
        <v/>
      </c>
      <c r="D825" s="79" t="str">
        <f>IF(tbAlugeis[[#This Row],[Veículo]]="","",IFERROR(INDEX(tbLocacao[],MATCH(tbAlugeis[[#This Row],[Veículo]],tbLocacao[Codigo locação],0),12),""))</f>
        <v/>
      </c>
      <c r="E825" s="80" t="str">
        <f>IF(tbAlugeis[[#This Row],[Veículo]]="","",IFERROR(INDEX(tbLocacao[],MATCH(tbAlugeis[[#This Row],[Veículo]],tbLocacao[Codigo locação],0),11),""))</f>
        <v/>
      </c>
      <c r="F825" s="163"/>
      <c r="G825" s="174"/>
      <c r="H825" s="79" t="str">
        <f>IF(tbAlugeis[[#This Row],[Veículo]]="","",IFERROR(INDEX(tbLocacao[],MATCH(tbAlugeis[[#This Row],[Veículo]],tbLocacao[Codigo locação],0),1),""))</f>
        <v/>
      </c>
    </row>
    <row r="826" spans="2:8" ht="30" customHeight="1" x14ac:dyDescent="0.25">
      <c r="B826" s="167"/>
      <c r="C826" s="79" t="str">
        <f>IF(tbAlugeis[[#This Row],[Veículo]]="","",IFERROR(INDEX(tbLocacao[],MATCH(tbAlugeis[[#This Row],[Veículo]],tbLocacao[Codigo locação],0),2),""))</f>
        <v/>
      </c>
      <c r="D826" s="79" t="str">
        <f>IF(tbAlugeis[[#This Row],[Veículo]]="","",IFERROR(INDEX(tbLocacao[],MATCH(tbAlugeis[[#This Row],[Veículo]],tbLocacao[Codigo locação],0),12),""))</f>
        <v/>
      </c>
      <c r="E826" s="80" t="str">
        <f>IF(tbAlugeis[[#This Row],[Veículo]]="","",IFERROR(INDEX(tbLocacao[],MATCH(tbAlugeis[[#This Row],[Veículo]],tbLocacao[Codigo locação],0),11),""))</f>
        <v/>
      </c>
      <c r="F826" s="163"/>
      <c r="G826" s="174"/>
      <c r="H826" s="79" t="str">
        <f>IF(tbAlugeis[[#This Row],[Veículo]]="","",IFERROR(INDEX(tbLocacao[],MATCH(tbAlugeis[[#This Row],[Veículo]],tbLocacao[Codigo locação],0),1),""))</f>
        <v/>
      </c>
    </row>
    <row r="827" spans="2:8" ht="30" customHeight="1" x14ac:dyDescent="0.25">
      <c r="B827" s="167"/>
      <c r="C827" s="79" t="str">
        <f>IF(tbAlugeis[[#This Row],[Veículo]]="","",IFERROR(INDEX(tbLocacao[],MATCH(tbAlugeis[[#This Row],[Veículo]],tbLocacao[Codigo locação],0),2),""))</f>
        <v/>
      </c>
      <c r="D827" s="79" t="str">
        <f>IF(tbAlugeis[[#This Row],[Veículo]]="","",IFERROR(INDEX(tbLocacao[],MATCH(tbAlugeis[[#This Row],[Veículo]],tbLocacao[Codigo locação],0),12),""))</f>
        <v/>
      </c>
      <c r="E827" s="80" t="str">
        <f>IF(tbAlugeis[[#This Row],[Veículo]]="","",IFERROR(INDEX(tbLocacao[],MATCH(tbAlugeis[[#This Row],[Veículo]],tbLocacao[Codigo locação],0),11),""))</f>
        <v/>
      </c>
      <c r="F827" s="163"/>
      <c r="G827" s="174"/>
      <c r="H827" s="79" t="str">
        <f>IF(tbAlugeis[[#This Row],[Veículo]]="","",IFERROR(INDEX(tbLocacao[],MATCH(tbAlugeis[[#This Row],[Veículo]],tbLocacao[Codigo locação],0),1),""))</f>
        <v/>
      </c>
    </row>
    <row r="828" spans="2:8" ht="30" customHeight="1" x14ac:dyDescent="0.25">
      <c r="B828" s="167"/>
      <c r="C828" s="79" t="str">
        <f>IF(tbAlugeis[[#This Row],[Veículo]]="","",IFERROR(INDEX(tbLocacao[],MATCH(tbAlugeis[[#This Row],[Veículo]],tbLocacao[Codigo locação],0),2),""))</f>
        <v/>
      </c>
      <c r="D828" s="79" t="str">
        <f>IF(tbAlugeis[[#This Row],[Veículo]]="","",IFERROR(INDEX(tbLocacao[],MATCH(tbAlugeis[[#This Row],[Veículo]],tbLocacao[Codigo locação],0),12),""))</f>
        <v/>
      </c>
      <c r="E828" s="80" t="str">
        <f>IF(tbAlugeis[[#This Row],[Veículo]]="","",IFERROR(INDEX(tbLocacao[],MATCH(tbAlugeis[[#This Row],[Veículo]],tbLocacao[Codigo locação],0),11),""))</f>
        <v/>
      </c>
      <c r="F828" s="163"/>
      <c r="G828" s="174"/>
      <c r="H828" s="79" t="str">
        <f>IF(tbAlugeis[[#This Row],[Veículo]]="","",IFERROR(INDEX(tbLocacao[],MATCH(tbAlugeis[[#This Row],[Veículo]],tbLocacao[Codigo locação],0),1),""))</f>
        <v/>
      </c>
    </row>
    <row r="829" spans="2:8" ht="30" customHeight="1" x14ac:dyDescent="0.25">
      <c r="B829" s="167"/>
      <c r="C829" s="79" t="str">
        <f>IF(tbAlugeis[[#This Row],[Veículo]]="","",IFERROR(INDEX(tbLocacao[],MATCH(tbAlugeis[[#This Row],[Veículo]],tbLocacao[Codigo locação],0),2),""))</f>
        <v/>
      </c>
      <c r="D829" s="79" t="str">
        <f>IF(tbAlugeis[[#This Row],[Veículo]]="","",IFERROR(INDEX(tbLocacao[],MATCH(tbAlugeis[[#This Row],[Veículo]],tbLocacao[Codigo locação],0),12),""))</f>
        <v/>
      </c>
      <c r="E829" s="80" t="str">
        <f>IF(tbAlugeis[[#This Row],[Veículo]]="","",IFERROR(INDEX(tbLocacao[],MATCH(tbAlugeis[[#This Row],[Veículo]],tbLocacao[Codigo locação],0),11),""))</f>
        <v/>
      </c>
      <c r="F829" s="163"/>
      <c r="G829" s="174"/>
      <c r="H829" s="79" t="str">
        <f>IF(tbAlugeis[[#This Row],[Veículo]]="","",IFERROR(INDEX(tbLocacao[],MATCH(tbAlugeis[[#This Row],[Veículo]],tbLocacao[Codigo locação],0),1),""))</f>
        <v/>
      </c>
    </row>
    <row r="830" spans="2:8" ht="30" customHeight="1" x14ac:dyDescent="0.25">
      <c r="B830" s="167"/>
      <c r="C830" s="79" t="str">
        <f>IF(tbAlugeis[[#This Row],[Veículo]]="","",IFERROR(INDEX(tbLocacao[],MATCH(tbAlugeis[[#This Row],[Veículo]],tbLocacao[Codigo locação],0),2),""))</f>
        <v/>
      </c>
      <c r="D830" s="79" t="str">
        <f>IF(tbAlugeis[[#This Row],[Veículo]]="","",IFERROR(INDEX(tbLocacao[],MATCH(tbAlugeis[[#This Row],[Veículo]],tbLocacao[Codigo locação],0),12),""))</f>
        <v/>
      </c>
      <c r="E830" s="80" t="str">
        <f>IF(tbAlugeis[[#This Row],[Veículo]]="","",IFERROR(INDEX(tbLocacao[],MATCH(tbAlugeis[[#This Row],[Veículo]],tbLocacao[Codigo locação],0),11),""))</f>
        <v/>
      </c>
      <c r="F830" s="163"/>
      <c r="G830" s="174"/>
      <c r="H830" s="79" t="str">
        <f>IF(tbAlugeis[[#This Row],[Veículo]]="","",IFERROR(INDEX(tbLocacao[],MATCH(tbAlugeis[[#This Row],[Veículo]],tbLocacao[Codigo locação],0),1),""))</f>
        <v/>
      </c>
    </row>
    <row r="831" spans="2:8" ht="30" customHeight="1" x14ac:dyDescent="0.25">
      <c r="B831" s="167"/>
      <c r="C831" s="79" t="str">
        <f>IF(tbAlugeis[[#This Row],[Veículo]]="","",IFERROR(INDEX(tbLocacao[],MATCH(tbAlugeis[[#This Row],[Veículo]],tbLocacao[Codigo locação],0),2),""))</f>
        <v/>
      </c>
      <c r="D831" s="79" t="str">
        <f>IF(tbAlugeis[[#This Row],[Veículo]]="","",IFERROR(INDEX(tbLocacao[],MATCH(tbAlugeis[[#This Row],[Veículo]],tbLocacao[Codigo locação],0),12),""))</f>
        <v/>
      </c>
      <c r="E831" s="80" t="str">
        <f>IF(tbAlugeis[[#This Row],[Veículo]]="","",IFERROR(INDEX(tbLocacao[],MATCH(tbAlugeis[[#This Row],[Veículo]],tbLocacao[Codigo locação],0),11),""))</f>
        <v/>
      </c>
      <c r="F831" s="163"/>
      <c r="G831" s="174"/>
      <c r="H831" s="79" t="str">
        <f>IF(tbAlugeis[[#This Row],[Veículo]]="","",IFERROR(INDEX(tbLocacao[],MATCH(tbAlugeis[[#This Row],[Veículo]],tbLocacao[Codigo locação],0),1),""))</f>
        <v/>
      </c>
    </row>
    <row r="832" spans="2:8" ht="30" customHeight="1" x14ac:dyDescent="0.25">
      <c r="B832" s="167"/>
      <c r="C832" s="79" t="str">
        <f>IF(tbAlugeis[[#This Row],[Veículo]]="","",IFERROR(INDEX(tbLocacao[],MATCH(tbAlugeis[[#This Row],[Veículo]],tbLocacao[Codigo locação],0),2),""))</f>
        <v/>
      </c>
      <c r="D832" s="79" t="str">
        <f>IF(tbAlugeis[[#This Row],[Veículo]]="","",IFERROR(INDEX(tbLocacao[],MATCH(tbAlugeis[[#This Row],[Veículo]],tbLocacao[Codigo locação],0),12),""))</f>
        <v/>
      </c>
      <c r="E832" s="80" t="str">
        <f>IF(tbAlugeis[[#This Row],[Veículo]]="","",IFERROR(INDEX(tbLocacao[],MATCH(tbAlugeis[[#This Row],[Veículo]],tbLocacao[Codigo locação],0),11),""))</f>
        <v/>
      </c>
      <c r="F832" s="163"/>
      <c r="G832" s="174"/>
      <c r="H832" s="79" t="str">
        <f>IF(tbAlugeis[[#This Row],[Veículo]]="","",IFERROR(INDEX(tbLocacao[],MATCH(tbAlugeis[[#This Row],[Veículo]],tbLocacao[Codigo locação],0),1),""))</f>
        <v/>
      </c>
    </row>
    <row r="833" spans="2:8" ht="30" customHeight="1" x14ac:dyDescent="0.25">
      <c r="B833" s="167"/>
      <c r="C833" s="79" t="str">
        <f>IF(tbAlugeis[[#This Row],[Veículo]]="","",IFERROR(INDEX(tbLocacao[],MATCH(tbAlugeis[[#This Row],[Veículo]],tbLocacao[Codigo locação],0),2),""))</f>
        <v/>
      </c>
      <c r="D833" s="79" t="str">
        <f>IF(tbAlugeis[[#This Row],[Veículo]]="","",IFERROR(INDEX(tbLocacao[],MATCH(tbAlugeis[[#This Row],[Veículo]],tbLocacao[Codigo locação],0),12),""))</f>
        <v/>
      </c>
      <c r="E833" s="80" t="str">
        <f>IF(tbAlugeis[[#This Row],[Veículo]]="","",IFERROR(INDEX(tbLocacao[],MATCH(tbAlugeis[[#This Row],[Veículo]],tbLocacao[Codigo locação],0),11),""))</f>
        <v/>
      </c>
      <c r="F833" s="163"/>
      <c r="G833" s="174"/>
      <c r="H833" s="79" t="str">
        <f>IF(tbAlugeis[[#This Row],[Veículo]]="","",IFERROR(INDEX(tbLocacao[],MATCH(tbAlugeis[[#This Row],[Veículo]],tbLocacao[Codigo locação],0),1),""))</f>
        <v/>
      </c>
    </row>
    <row r="834" spans="2:8" ht="30" customHeight="1" x14ac:dyDescent="0.25">
      <c r="B834" s="167"/>
      <c r="C834" s="79" t="str">
        <f>IF(tbAlugeis[[#This Row],[Veículo]]="","",IFERROR(INDEX(tbLocacao[],MATCH(tbAlugeis[[#This Row],[Veículo]],tbLocacao[Codigo locação],0),2),""))</f>
        <v/>
      </c>
      <c r="D834" s="79" t="str">
        <f>IF(tbAlugeis[[#This Row],[Veículo]]="","",IFERROR(INDEX(tbLocacao[],MATCH(tbAlugeis[[#This Row],[Veículo]],tbLocacao[Codigo locação],0),12),""))</f>
        <v/>
      </c>
      <c r="E834" s="80" t="str">
        <f>IF(tbAlugeis[[#This Row],[Veículo]]="","",IFERROR(INDEX(tbLocacao[],MATCH(tbAlugeis[[#This Row],[Veículo]],tbLocacao[Codigo locação],0),11),""))</f>
        <v/>
      </c>
      <c r="F834" s="163"/>
      <c r="G834" s="174"/>
      <c r="H834" s="79" t="str">
        <f>IF(tbAlugeis[[#This Row],[Veículo]]="","",IFERROR(INDEX(tbLocacao[],MATCH(tbAlugeis[[#This Row],[Veículo]],tbLocacao[Codigo locação],0),1),""))</f>
        <v/>
      </c>
    </row>
    <row r="835" spans="2:8" ht="30" customHeight="1" x14ac:dyDescent="0.25">
      <c r="B835" s="167"/>
      <c r="C835" s="79" t="str">
        <f>IF(tbAlugeis[[#This Row],[Veículo]]="","",IFERROR(INDEX(tbLocacao[],MATCH(tbAlugeis[[#This Row],[Veículo]],tbLocacao[Codigo locação],0),2),""))</f>
        <v/>
      </c>
      <c r="D835" s="79" t="str">
        <f>IF(tbAlugeis[[#This Row],[Veículo]]="","",IFERROR(INDEX(tbLocacao[],MATCH(tbAlugeis[[#This Row],[Veículo]],tbLocacao[Codigo locação],0),12),""))</f>
        <v/>
      </c>
      <c r="E835" s="80" t="str">
        <f>IF(tbAlugeis[[#This Row],[Veículo]]="","",IFERROR(INDEX(tbLocacao[],MATCH(tbAlugeis[[#This Row],[Veículo]],tbLocacao[Codigo locação],0),11),""))</f>
        <v/>
      </c>
      <c r="F835" s="163"/>
      <c r="G835" s="174"/>
      <c r="H835" s="79" t="str">
        <f>IF(tbAlugeis[[#This Row],[Veículo]]="","",IFERROR(INDEX(tbLocacao[],MATCH(tbAlugeis[[#This Row],[Veículo]],tbLocacao[Codigo locação],0),1),""))</f>
        <v/>
      </c>
    </row>
    <row r="836" spans="2:8" ht="30" customHeight="1" x14ac:dyDescent="0.25">
      <c r="B836" s="167"/>
      <c r="C836" s="79" t="str">
        <f>IF(tbAlugeis[[#This Row],[Veículo]]="","",IFERROR(INDEX(tbLocacao[],MATCH(tbAlugeis[[#This Row],[Veículo]],tbLocacao[Codigo locação],0),2),""))</f>
        <v/>
      </c>
      <c r="D836" s="79" t="str">
        <f>IF(tbAlugeis[[#This Row],[Veículo]]="","",IFERROR(INDEX(tbLocacao[],MATCH(tbAlugeis[[#This Row],[Veículo]],tbLocacao[Codigo locação],0),12),""))</f>
        <v/>
      </c>
      <c r="E836" s="80" t="str">
        <f>IF(tbAlugeis[[#This Row],[Veículo]]="","",IFERROR(INDEX(tbLocacao[],MATCH(tbAlugeis[[#This Row],[Veículo]],tbLocacao[Codigo locação],0),11),""))</f>
        <v/>
      </c>
      <c r="F836" s="163"/>
      <c r="G836" s="174"/>
      <c r="H836" s="79" t="str">
        <f>IF(tbAlugeis[[#This Row],[Veículo]]="","",IFERROR(INDEX(tbLocacao[],MATCH(tbAlugeis[[#This Row],[Veículo]],tbLocacao[Codigo locação],0),1),""))</f>
        <v/>
      </c>
    </row>
    <row r="837" spans="2:8" ht="30" customHeight="1" x14ac:dyDescent="0.25">
      <c r="B837" s="167"/>
      <c r="C837" s="79" t="str">
        <f>IF(tbAlugeis[[#This Row],[Veículo]]="","",IFERROR(INDEX(tbLocacao[],MATCH(tbAlugeis[[#This Row],[Veículo]],tbLocacao[Codigo locação],0),2),""))</f>
        <v/>
      </c>
      <c r="D837" s="79" t="str">
        <f>IF(tbAlugeis[[#This Row],[Veículo]]="","",IFERROR(INDEX(tbLocacao[],MATCH(tbAlugeis[[#This Row],[Veículo]],tbLocacao[Codigo locação],0),12),""))</f>
        <v/>
      </c>
      <c r="E837" s="80" t="str">
        <f>IF(tbAlugeis[[#This Row],[Veículo]]="","",IFERROR(INDEX(tbLocacao[],MATCH(tbAlugeis[[#This Row],[Veículo]],tbLocacao[Codigo locação],0),11),""))</f>
        <v/>
      </c>
      <c r="F837" s="163"/>
      <c r="G837" s="174"/>
      <c r="H837" s="79" t="str">
        <f>IF(tbAlugeis[[#This Row],[Veículo]]="","",IFERROR(INDEX(tbLocacao[],MATCH(tbAlugeis[[#This Row],[Veículo]],tbLocacao[Codigo locação],0),1),""))</f>
        <v/>
      </c>
    </row>
    <row r="838" spans="2:8" ht="30" customHeight="1" x14ac:dyDescent="0.25">
      <c r="B838" s="167"/>
      <c r="C838" s="79" t="str">
        <f>IF(tbAlugeis[[#This Row],[Veículo]]="","",IFERROR(INDEX(tbLocacao[],MATCH(tbAlugeis[[#This Row],[Veículo]],tbLocacao[Codigo locação],0),2),""))</f>
        <v/>
      </c>
      <c r="D838" s="79" t="str">
        <f>IF(tbAlugeis[[#This Row],[Veículo]]="","",IFERROR(INDEX(tbLocacao[],MATCH(tbAlugeis[[#This Row],[Veículo]],tbLocacao[Codigo locação],0),12),""))</f>
        <v/>
      </c>
      <c r="E838" s="80" t="str">
        <f>IF(tbAlugeis[[#This Row],[Veículo]]="","",IFERROR(INDEX(tbLocacao[],MATCH(tbAlugeis[[#This Row],[Veículo]],tbLocacao[Codigo locação],0),11),""))</f>
        <v/>
      </c>
      <c r="F838" s="163"/>
      <c r="G838" s="174"/>
      <c r="H838" s="79" t="str">
        <f>IF(tbAlugeis[[#This Row],[Veículo]]="","",IFERROR(INDEX(tbLocacao[],MATCH(tbAlugeis[[#This Row],[Veículo]],tbLocacao[Codigo locação],0),1),""))</f>
        <v/>
      </c>
    </row>
    <row r="839" spans="2:8" ht="30" customHeight="1" x14ac:dyDescent="0.25">
      <c r="B839" s="167"/>
      <c r="C839" s="79" t="str">
        <f>IF(tbAlugeis[[#This Row],[Veículo]]="","",IFERROR(INDEX(tbLocacao[],MATCH(tbAlugeis[[#This Row],[Veículo]],tbLocacao[Codigo locação],0),2),""))</f>
        <v/>
      </c>
      <c r="D839" s="79" t="str">
        <f>IF(tbAlugeis[[#This Row],[Veículo]]="","",IFERROR(INDEX(tbLocacao[],MATCH(tbAlugeis[[#This Row],[Veículo]],tbLocacao[Codigo locação],0),12),""))</f>
        <v/>
      </c>
      <c r="E839" s="80" t="str">
        <f>IF(tbAlugeis[[#This Row],[Veículo]]="","",IFERROR(INDEX(tbLocacao[],MATCH(tbAlugeis[[#This Row],[Veículo]],tbLocacao[Codigo locação],0),11),""))</f>
        <v/>
      </c>
      <c r="F839" s="163"/>
      <c r="G839" s="174"/>
      <c r="H839" s="79" t="str">
        <f>IF(tbAlugeis[[#This Row],[Veículo]]="","",IFERROR(INDEX(tbLocacao[],MATCH(tbAlugeis[[#This Row],[Veículo]],tbLocacao[Codigo locação],0),1),""))</f>
        <v/>
      </c>
    </row>
    <row r="840" spans="2:8" ht="30" customHeight="1" x14ac:dyDescent="0.25">
      <c r="B840" s="167"/>
      <c r="C840" s="79" t="str">
        <f>IF(tbAlugeis[[#This Row],[Veículo]]="","",IFERROR(INDEX(tbLocacao[],MATCH(tbAlugeis[[#This Row],[Veículo]],tbLocacao[Codigo locação],0),2),""))</f>
        <v/>
      </c>
      <c r="D840" s="79" t="str">
        <f>IF(tbAlugeis[[#This Row],[Veículo]]="","",IFERROR(INDEX(tbLocacao[],MATCH(tbAlugeis[[#This Row],[Veículo]],tbLocacao[Codigo locação],0),12),""))</f>
        <v/>
      </c>
      <c r="E840" s="80" t="str">
        <f>IF(tbAlugeis[[#This Row],[Veículo]]="","",IFERROR(INDEX(tbLocacao[],MATCH(tbAlugeis[[#This Row],[Veículo]],tbLocacao[Codigo locação],0),11),""))</f>
        <v/>
      </c>
      <c r="F840" s="163"/>
      <c r="G840" s="174"/>
      <c r="H840" s="79" t="str">
        <f>IF(tbAlugeis[[#This Row],[Veículo]]="","",IFERROR(INDEX(tbLocacao[],MATCH(tbAlugeis[[#This Row],[Veículo]],tbLocacao[Codigo locação],0),1),""))</f>
        <v/>
      </c>
    </row>
    <row r="841" spans="2:8" ht="30" customHeight="1" x14ac:dyDescent="0.25">
      <c r="B841" s="167"/>
      <c r="C841" s="79" t="str">
        <f>IF(tbAlugeis[[#This Row],[Veículo]]="","",IFERROR(INDEX(tbLocacao[],MATCH(tbAlugeis[[#This Row],[Veículo]],tbLocacao[Codigo locação],0),2),""))</f>
        <v/>
      </c>
      <c r="D841" s="79" t="str">
        <f>IF(tbAlugeis[[#This Row],[Veículo]]="","",IFERROR(INDEX(tbLocacao[],MATCH(tbAlugeis[[#This Row],[Veículo]],tbLocacao[Codigo locação],0),12),""))</f>
        <v/>
      </c>
      <c r="E841" s="80" t="str">
        <f>IF(tbAlugeis[[#This Row],[Veículo]]="","",IFERROR(INDEX(tbLocacao[],MATCH(tbAlugeis[[#This Row],[Veículo]],tbLocacao[Codigo locação],0),11),""))</f>
        <v/>
      </c>
      <c r="F841" s="163"/>
      <c r="G841" s="174"/>
      <c r="H841" s="79" t="str">
        <f>IF(tbAlugeis[[#This Row],[Veículo]]="","",IFERROR(INDEX(tbLocacao[],MATCH(tbAlugeis[[#This Row],[Veículo]],tbLocacao[Codigo locação],0),1),""))</f>
        <v/>
      </c>
    </row>
    <row r="842" spans="2:8" ht="30" customHeight="1" x14ac:dyDescent="0.25">
      <c r="B842" s="167"/>
      <c r="C842" s="79" t="str">
        <f>IF(tbAlugeis[[#This Row],[Veículo]]="","",IFERROR(INDEX(tbLocacao[],MATCH(tbAlugeis[[#This Row],[Veículo]],tbLocacao[Codigo locação],0),2),""))</f>
        <v/>
      </c>
      <c r="D842" s="79" t="str">
        <f>IF(tbAlugeis[[#This Row],[Veículo]]="","",IFERROR(INDEX(tbLocacao[],MATCH(tbAlugeis[[#This Row],[Veículo]],tbLocacao[Codigo locação],0),12),""))</f>
        <v/>
      </c>
      <c r="E842" s="80" t="str">
        <f>IF(tbAlugeis[[#This Row],[Veículo]]="","",IFERROR(INDEX(tbLocacao[],MATCH(tbAlugeis[[#This Row],[Veículo]],tbLocacao[Codigo locação],0),11),""))</f>
        <v/>
      </c>
      <c r="F842" s="163"/>
      <c r="G842" s="174"/>
      <c r="H842" s="79" t="str">
        <f>IF(tbAlugeis[[#This Row],[Veículo]]="","",IFERROR(INDEX(tbLocacao[],MATCH(tbAlugeis[[#This Row],[Veículo]],tbLocacao[Codigo locação],0),1),""))</f>
        <v/>
      </c>
    </row>
    <row r="843" spans="2:8" ht="30" customHeight="1" x14ac:dyDescent="0.25">
      <c r="B843" s="167"/>
      <c r="C843" s="79" t="str">
        <f>IF(tbAlugeis[[#This Row],[Veículo]]="","",IFERROR(INDEX(tbLocacao[],MATCH(tbAlugeis[[#This Row],[Veículo]],tbLocacao[Codigo locação],0),2),""))</f>
        <v/>
      </c>
      <c r="D843" s="79" t="str">
        <f>IF(tbAlugeis[[#This Row],[Veículo]]="","",IFERROR(INDEX(tbLocacao[],MATCH(tbAlugeis[[#This Row],[Veículo]],tbLocacao[Codigo locação],0),12),""))</f>
        <v/>
      </c>
      <c r="E843" s="80" t="str">
        <f>IF(tbAlugeis[[#This Row],[Veículo]]="","",IFERROR(INDEX(tbLocacao[],MATCH(tbAlugeis[[#This Row],[Veículo]],tbLocacao[Codigo locação],0),11),""))</f>
        <v/>
      </c>
      <c r="F843" s="163"/>
      <c r="G843" s="174"/>
      <c r="H843" s="79" t="str">
        <f>IF(tbAlugeis[[#This Row],[Veículo]]="","",IFERROR(INDEX(tbLocacao[],MATCH(tbAlugeis[[#This Row],[Veículo]],tbLocacao[Codigo locação],0),1),""))</f>
        <v/>
      </c>
    </row>
    <row r="844" spans="2:8" ht="30" customHeight="1" x14ac:dyDescent="0.25">
      <c r="B844" s="167"/>
      <c r="C844" s="79" t="str">
        <f>IF(tbAlugeis[[#This Row],[Veículo]]="","",IFERROR(INDEX(tbLocacao[],MATCH(tbAlugeis[[#This Row],[Veículo]],tbLocacao[Codigo locação],0),2),""))</f>
        <v/>
      </c>
      <c r="D844" s="79" t="str">
        <f>IF(tbAlugeis[[#This Row],[Veículo]]="","",IFERROR(INDEX(tbLocacao[],MATCH(tbAlugeis[[#This Row],[Veículo]],tbLocacao[Codigo locação],0),12),""))</f>
        <v/>
      </c>
      <c r="E844" s="80" t="str">
        <f>IF(tbAlugeis[[#This Row],[Veículo]]="","",IFERROR(INDEX(tbLocacao[],MATCH(tbAlugeis[[#This Row],[Veículo]],tbLocacao[Codigo locação],0),11),""))</f>
        <v/>
      </c>
      <c r="F844" s="163"/>
      <c r="G844" s="174"/>
      <c r="H844" s="79" t="str">
        <f>IF(tbAlugeis[[#This Row],[Veículo]]="","",IFERROR(INDEX(tbLocacao[],MATCH(tbAlugeis[[#This Row],[Veículo]],tbLocacao[Codigo locação],0),1),""))</f>
        <v/>
      </c>
    </row>
    <row r="845" spans="2:8" ht="30" customHeight="1" x14ac:dyDescent="0.25">
      <c r="B845" s="167"/>
      <c r="C845" s="79" t="str">
        <f>IF(tbAlugeis[[#This Row],[Veículo]]="","",IFERROR(INDEX(tbLocacao[],MATCH(tbAlugeis[[#This Row],[Veículo]],tbLocacao[Codigo locação],0),2),""))</f>
        <v/>
      </c>
      <c r="D845" s="79" t="str">
        <f>IF(tbAlugeis[[#This Row],[Veículo]]="","",IFERROR(INDEX(tbLocacao[],MATCH(tbAlugeis[[#This Row],[Veículo]],tbLocacao[Codigo locação],0),12),""))</f>
        <v/>
      </c>
      <c r="E845" s="80" t="str">
        <f>IF(tbAlugeis[[#This Row],[Veículo]]="","",IFERROR(INDEX(tbLocacao[],MATCH(tbAlugeis[[#This Row],[Veículo]],tbLocacao[Codigo locação],0),11),""))</f>
        <v/>
      </c>
      <c r="F845" s="163"/>
      <c r="G845" s="174"/>
      <c r="H845" s="79" t="str">
        <f>IF(tbAlugeis[[#This Row],[Veículo]]="","",IFERROR(INDEX(tbLocacao[],MATCH(tbAlugeis[[#This Row],[Veículo]],tbLocacao[Codigo locação],0),1),""))</f>
        <v/>
      </c>
    </row>
    <row r="846" spans="2:8" ht="30" customHeight="1" x14ac:dyDescent="0.25">
      <c r="B846" s="167"/>
      <c r="C846" s="79" t="str">
        <f>IF(tbAlugeis[[#This Row],[Veículo]]="","",IFERROR(INDEX(tbLocacao[],MATCH(tbAlugeis[[#This Row],[Veículo]],tbLocacao[Codigo locação],0),2),""))</f>
        <v/>
      </c>
      <c r="D846" s="79" t="str">
        <f>IF(tbAlugeis[[#This Row],[Veículo]]="","",IFERROR(INDEX(tbLocacao[],MATCH(tbAlugeis[[#This Row],[Veículo]],tbLocacao[Codigo locação],0),12),""))</f>
        <v/>
      </c>
      <c r="E846" s="80" t="str">
        <f>IF(tbAlugeis[[#This Row],[Veículo]]="","",IFERROR(INDEX(tbLocacao[],MATCH(tbAlugeis[[#This Row],[Veículo]],tbLocacao[Codigo locação],0),11),""))</f>
        <v/>
      </c>
      <c r="F846" s="163"/>
      <c r="G846" s="174"/>
      <c r="H846" s="79" t="str">
        <f>IF(tbAlugeis[[#This Row],[Veículo]]="","",IFERROR(INDEX(tbLocacao[],MATCH(tbAlugeis[[#This Row],[Veículo]],tbLocacao[Codigo locação],0),1),""))</f>
        <v/>
      </c>
    </row>
    <row r="847" spans="2:8" ht="30" customHeight="1" x14ac:dyDescent="0.25">
      <c r="B847" s="167"/>
      <c r="C847" s="79" t="str">
        <f>IF(tbAlugeis[[#This Row],[Veículo]]="","",IFERROR(INDEX(tbLocacao[],MATCH(tbAlugeis[[#This Row],[Veículo]],tbLocacao[Codigo locação],0),2),""))</f>
        <v/>
      </c>
      <c r="D847" s="79" t="str">
        <f>IF(tbAlugeis[[#This Row],[Veículo]]="","",IFERROR(INDEX(tbLocacao[],MATCH(tbAlugeis[[#This Row],[Veículo]],tbLocacao[Codigo locação],0),12),""))</f>
        <v/>
      </c>
      <c r="E847" s="80" t="str">
        <f>IF(tbAlugeis[[#This Row],[Veículo]]="","",IFERROR(INDEX(tbLocacao[],MATCH(tbAlugeis[[#This Row],[Veículo]],tbLocacao[Codigo locação],0),11),""))</f>
        <v/>
      </c>
      <c r="F847" s="163"/>
      <c r="G847" s="174"/>
      <c r="H847" s="79" t="str">
        <f>IF(tbAlugeis[[#This Row],[Veículo]]="","",IFERROR(INDEX(tbLocacao[],MATCH(tbAlugeis[[#This Row],[Veículo]],tbLocacao[Codigo locação],0),1),""))</f>
        <v/>
      </c>
    </row>
    <row r="848" spans="2:8" ht="30" customHeight="1" x14ac:dyDescent="0.25">
      <c r="B848" s="167"/>
      <c r="C848" s="79" t="str">
        <f>IF(tbAlugeis[[#This Row],[Veículo]]="","",IFERROR(INDEX(tbLocacao[],MATCH(tbAlugeis[[#This Row],[Veículo]],tbLocacao[Codigo locação],0),2),""))</f>
        <v/>
      </c>
      <c r="D848" s="79" t="str">
        <f>IF(tbAlugeis[[#This Row],[Veículo]]="","",IFERROR(INDEX(tbLocacao[],MATCH(tbAlugeis[[#This Row],[Veículo]],tbLocacao[Codigo locação],0),12),""))</f>
        <v/>
      </c>
      <c r="E848" s="80" t="str">
        <f>IF(tbAlugeis[[#This Row],[Veículo]]="","",IFERROR(INDEX(tbLocacao[],MATCH(tbAlugeis[[#This Row],[Veículo]],tbLocacao[Codigo locação],0),11),""))</f>
        <v/>
      </c>
      <c r="F848" s="163"/>
      <c r="G848" s="174"/>
      <c r="H848" s="79" t="str">
        <f>IF(tbAlugeis[[#This Row],[Veículo]]="","",IFERROR(INDEX(tbLocacao[],MATCH(tbAlugeis[[#This Row],[Veículo]],tbLocacao[Codigo locação],0),1),""))</f>
        <v/>
      </c>
    </row>
    <row r="849" spans="2:8" ht="30" customHeight="1" x14ac:dyDescent="0.25">
      <c r="B849" s="167"/>
      <c r="C849" s="79" t="str">
        <f>IF(tbAlugeis[[#This Row],[Veículo]]="","",IFERROR(INDEX(tbLocacao[],MATCH(tbAlugeis[[#This Row],[Veículo]],tbLocacao[Codigo locação],0),2),""))</f>
        <v/>
      </c>
      <c r="D849" s="79" t="str">
        <f>IF(tbAlugeis[[#This Row],[Veículo]]="","",IFERROR(INDEX(tbLocacao[],MATCH(tbAlugeis[[#This Row],[Veículo]],tbLocacao[Codigo locação],0),12),""))</f>
        <v/>
      </c>
      <c r="E849" s="80" t="str">
        <f>IF(tbAlugeis[[#This Row],[Veículo]]="","",IFERROR(INDEX(tbLocacao[],MATCH(tbAlugeis[[#This Row],[Veículo]],tbLocacao[Codigo locação],0),11),""))</f>
        <v/>
      </c>
      <c r="F849" s="163"/>
      <c r="G849" s="174"/>
      <c r="H849" s="79" t="str">
        <f>IF(tbAlugeis[[#This Row],[Veículo]]="","",IFERROR(INDEX(tbLocacao[],MATCH(tbAlugeis[[#This Row],[Veículo]],tbLocacao[Codigo locação],0),1),""))</f>
        <v/>
      </c>
    </row>
    <row r="850" spans="2:8" ht="30" customHeight="1" x14ac:dyDescent="0.25">
      <c r="B850" s="167"/>
      <c r="C850" s="79" t="str">
        <f>IF(tbAlugeis[[#This Row],[Veículo]]="","",IFERROR(INDEX(tbLocacao[],MATCH(tbAlugeis[[#This Row],[Veículo]],tbLocacao[Codigo locação],0),2),""))</f>
        <v/>
      </c>
      <c r="D850" s="79" t="str">
        <f>IF(tbAlugeis[[#This Row],[Veículo]]="","",IFERROR(INDEX(tbLocacao[],MATCH(tbAlugeis[[#This Row],[Veículo]],tbLocacao[Codigo locação],0),12),""))</f>
        <v/>
      </c>
      <c r="E850" s="80" t="str">
        <f>IF(tbAlugeis[[#This Row],[Veículo]]="","",IFERROR(INDEX(tbLocacao[],MATCH(tbAlugeis[[#This Row],[Veículo]],tbLocacao[Codigo locação],0),11),""))</f>
        <v/>
      </c>
      <c r="F850" s="163"/>
      <c r="G850" s="174"/>
      <c r="H850" s="79" t="str">
        <f>IF(tbAlugeis[[#This Row],[Veículo]]="","",IFERROR(INDEX(tbLocacao[],MATCH(tbAlugeis[[#This Row],[Veículo]],tbLocacao[Codigo locação],0),1),""))</f>
        <v/>
      </c>
    </row>
    <row r="851" spans="2:8" ht="30" customHeight="1" x14ac:dyDescent="0.25">
      <c r="B851" s="167"/>
      <c r="C851" s="79" t="str">
        <f>IF(tbAlugeis[[#This Row],[Veículo]]="","",IFERROR(INDEX(tbLocacao[],MATCH(tbAlugeis[[#This Row],[Veículo]],tbLocacao[Codigo locação],0),2),""))</f>
        <v/>
      </c>
      <c r="D851" s="79" t="str">
        <f>IF(tbAlugeis[[#This Row],[Veículo]]="","",IFERROR(INDEX(tbLocacao[],MATCH(tbAlugeis[[#This Row],[Veículo]],tbLocacao[Codigo locação],0),12),""))</f>
        <v/>
      </c>
      <c r="E851" s="80" t="str">
        <f>IF(tbAlugeis[[#This Row],[Veículo]]="","",IFERROR(INDEX(tbLocacao[],MATCH(tbAlugeis[[#This Row],[Veículo]],tbLocacao[Codigo locação],0),11),""))</f>
        <v/>
      </c>
      <c r="F851" s="163"/>
      <c r="G851" s="174"/>
      <c r="H851" s="79" t="str">
        <f>IF(tbAlugeis[[#This Row],[Veículo]]="","",IFERROR(INDEX(tbLocacao[],MATCH(tbAlugeis[[#This Row],[Veículo]],tbLocacao[Codigo locação],0),1),""))</f>
        <v/>
      </c>
    </row>
    <row r="852" spans="2:8" ht="30" customHeight="1" x14ac:dyDescent="0.25">
      <c r="B852" s="167"/>
      <c r="C852" s="79" t="str">
        <f>IF(tbAlugeis[[#This Row],[Veículo]]="","",IFERROR(INDEX(tbLocacao[],MATCH(tbAlugeis[[#This Row],[Veículo]],tbLocacao[Codigo locação],0),2),""))</f>
        <v/>
      </c>
      <c r="D852" s="79" t="str">
        <f>IF(tbAlugeis[[#This Row],[Veículo]]="","",IFERROR(INDEX(tbLocacao[],MATCH(tbAlugeis[[#This Row],[Veículo]],tbLocacao[Codigo locação],0),12),""))</f>
        <v/>
      </c>
      <c r="E852" s="80" t="str">
        <f>IF(tbAlugeis[[#This Row],[Veículo]]="","",IFERROR(INDEX(tbLocacao[],MATCH(tbAlugeis[[#This Row],[Veículo]],tbLocacao[Codigo locação],0),11),""))</f>
        <v/>
      </c>
      <c r="F852" s="163"/>
      <c r="G852" s="174"/>
      <c r="H852" s="79" t="str">
        <f>IF(tbAlugeis[[#This Row],[Veículo]]="","",IFERROR(INDEX(tbLocacao[],MATCH(tbAlugeis[[#This Row],[Veículo]],tbLocacao[Codigo locação],0),1),""))</f>
        <v/>
      </c>
    </row>
    <row r="853" spans="2:8" ht="30" customHeight="1" x14ac:dyDescent="0.25">
      <c r="B853" s="167"/>
      <c r="C853" s="79" t="str">
        <f>IF(tbAlugeis[[#This Row],[Veículo]]="","",IFERROR(INDEX(tbLocacao[],MATCH(tbAlugeis[[#This Row],[Veículo]],tbLocacao[Codigo locação],0),2),""))</f>
        <v/>
      </c>
      <c r="D853" s="79" t="str">
        <f>IF(tbAlugeis[[#This Row],[Veículo]]="","",IFERROR(INDEX(tbLocacao[],MATCH(tbAlugeis[[#This Row],[Veículo]],tbLocacao[Codigo locação],0),12),""))</f>
        <v/>
      </c>
      <c r="E853" s="80" t="str">
        <f>IF(tbAlugeis[[#This Row],[Veículo]]="","",IFERROR(INDEX(tbLocacao[],MATCH(tbAlugeis[[#This Row],[Veículo]],tbLocacao[Codigo locação],0),11),""))</f>
        <v/>
      </c>
      <c r="F853" s="163"/>
      <c r="G853" s="174"/>
      <c r="H853" s="79" t="str">
        <f>IF(tbAlugeis[[#This Row],[Veículo]]="","",IFERROR(INDEX(tbLocacao[],MATCH(tbAlugeis[[#This Row],[Veículo]],tbLocacao[Codigo locação],0),1),""))</f>
        <v/>
      </c>
    </row>
    <row r="854" spans="2:8" ht="30" customHeight="1" x14ac:dyDescent="0.25">
      <c r="B854" s="167"/>
      <c r="C854" s="79" t="str">
        <f>IF(tbAlugeis[[#This Row],[Veículo]]="","",IFERROR(INDEX(tbLocacao[],MATCH(tbAlugeis[[#This Row],[Veículo]],tbLocacao[Codigo locação],0),2),""))</f>
        <v/>
      </c>
      <c r="D854" s="79" t="str">
        <f>IF(tbAlugeis[[#This Row],[Veículo]]="","",IFERROR(INDEX(tbLocacao[],MATCH(tbAlugeis[[#This Row],[Veículo]],tbLocacao[Codigo locação],0),12),""))</f>
        <v/>
      </c>
      <c r="E854" s="80" t="str">
        <f>IF(tbAlugeis[[#This Row],[Veículo]]="","",IFERROR(INDEX(tbLocacao[],MATCH(tbAlugeis[[#This Row],[Veículo]],tbLocacao[Codigo locação],0),11),""))</f>
        <v/>
      </c>
      <c r="F854" s="163"/>
      <c r="G854" s="174"/>
      <c r="H854" s="79" t="str">
        <f>IF(tbAlugeis[[#This Row],[Veículo]]="","",IFERROR(INDEX(tbLocacao[],MATCH(tbAlugeis[[#This Row],[Veículo]],tbLocacao[Codigo locação],0),1),""))</f>
        <v/>
      </c>
    </row>
    <row r="855" spans="2:8" ht="30" customHeight="1" x14ac:dyDescent="0.25">
      <c r="B855" s="167"/>
      <c r="C855" s="79" t="str">
        <f>IF(tbAlugeis[[#This Row],[Veículo]]="","",IFERROR(INDEX(tbLocacao[],MATCH(tbAlugeis[[#This Row],[Veículo]],tbLocacao[Codigo locação],0),2),""))</f>
        <v/>
      </c>
      <c r="D855" s="79" t="str">
        <f>IF(tbAlugeis[[#This Row],[Veículo]]="","",IFERROR(INDEX(tbLocacao[],MATCH(tbAlugeis[[#This Row],[Veículo]],tbLocacao[Codigo locação],0),12),""))</f>
        <v/>
      </c>
      <c r="E855" s="80" t="str">
        <f>IF(tbAlugeis[[#This Row],[Veículo]]="","",IFERROR(INDEX(tbLocacao[],MATCH(tbAlugeis[[#This Row],[Veículo]],tbLocacao[Codigo locação],0),11),""))</f>
        <v/>
      </c>
      <c r="F855" s="163"/>
      <c r="G855" s="174"/>
      <c r="H855" s="79" t="str">
        <f>IF(tbAlugeis[[#This Row],[Veículo]]="","",IFERROR(INDEX(tbLocacao[],MATCH(tbAlugeis[[#This Row],[Veículo]],tbLocacao[Codigo locação],0),1),""))</f>
        <v/>
      </c>
    </row>
    <row r="856" spans="2:8" ht="30" customHeight="1" x14ac:dyDescent="0.25">
      <c r="B856" s="167"/>
      <c r="C856" s="79" t="str">
        <f>IF(tbAlugeis[[#This Row],[Veículo]]="","",IFERROR(INDEX(tbLocacao[],MATCH(tbAlugeis[[#This Row],[Veículo]],tbLocacao[Codigo locação],0),2),""))</f>
        <v/>
      </c>
      <c r="D856" s="79" t="str">
        <f>IF(tbAlugeis[[#This Row],[Veículo]]="","",IFERROR(INDEX(tbLocacao[],MATCH(tbAlugeis[[#This Row],[Veículo]],tbLocacao[Codigo locação],0),12),""))</f>
        <v/>
      </c>
      <c r="E856" s="80" t="str">
        <f>IF(tbAlugeis[[#This Row],[Veículo]]="","",IFERROR(INDEX(tbLocacao[],MATCH(tbAlugeis[[#This Row],[Veículo]],tbLocacao[Codigo locação],0),11),""))</f>
        <v/>
      </c>
      <c r="F856" s="163"/>
      <c r="G856" s="174"/>
      <c r="H856" s="79" t="str">
        <f>IF(tbAlugeis[[#This Row],[Veículo]]="","",IFERROR(INDEX(tbLocacao[],MATCH(tbAlugeis[[#This Row],[Veículo]],tbLocacao[Codigo locação],0),1),""))</f>
        <v/>
      </c>
    </row>
    <row r="857" spans="2:8" ht="30" customHeight="1" x14ac:dyDescent="0.25">
      <c r="B857" s="167"/>
      <c r="C857" s="79" t="str">
        <f>IF(tbAlugeis[[#This Row],[Veículo]]="","",IFERROR(INDEX(tbLocacao[],MATCH(tbAlugeis[[#This Row],[Veículo]],tbLocacao[Codigo locação],0),2),""))</f>
        <v/>
      </c>
      <c r="D857" s="79" t="str">
        <f>IF(tbAlugeis[[#This Row],[Veículo]]="","",IFERROR(INDEX(tbLocacao[],MATCH(tbAlugeis[[#This Row],[Veículo]],tbLocacao[Codigo locação],0),12),""))</f>
        <v/>
      </c>
      <c r="E857" s="80" t="str">
        <f>IF(tbAlugeis[[#This Row],[Veículo]]="","",IFERROR(INDEX(tbLocacao[],MATCH(tbAlugeis[[#This Row],[Veículo]],tbLocacao[Codigo locação],0),11),""))</f>
        <v/>
      </c>
      <c r="F857" s="163"/>
      <c r="G857" s="174"/>
      <c r="H857" s="79" t="str">
        <f>IF(tbAlugeis[[#This Row],[Veículo]]="","",IFERROR(INDEX(tbLocacao[],MATCH(tbAlugeis[[#This Row],[Veículo]],tbLocacao[Codigo locação],0),1),""))</f>
        <v/>
      </c>
    </row>
    <row r="858" spans="2:8" ht="30" customHeight="1" x14ac:dyDescent="0.25">
      <c r="B858" s="167"/>
      <c r="C858" s="79" t="str">
        <f>IF(tbAlugeis[[#This Row],[Veículo]]="","",IFERROR(INDEX(tbLocacao[],MATCH(tbAlugeis[[#This Row],[Veículo]],tbLocacao[Codigo locação],0),2),""))</f>
        <v/>
      </c>
      <c r="D858" s="79" t="str">
        <f>IF(tbAlugeis[[#This Row],[Veículo]]="","",IFERROR(INDEX(tbLocacao[],MATCH(tbAlugeis[[#This Row],[Veículo]],tbLocacao[Codigo locação],0),12),""))</f>
        <v/>
      </c>
      <c r="E858" s="80" t="str">
        <f>IF(tbAlugeis[[#This Row],[Veículo]]="","",IFERROR(INDEX(tbLocacao[],MATCH(tbAlugeis[[#This Row],[Veículo]],tbLocacao[Codigo locação],0),11),""))</f>
        <v/>
      </c>
      <c r="F858" s="163"/>
      <c r="G858" s="174"/>
      <c r="H858" s="79" t="str">
        <f>IF(tbAlugeis[[#This Row],[Veículo]]="","",IFERROR(INDEX(tbLocacao[],MATCH(tbAlugeis[[#This Row],[Veículo]],tbLocacao[Codigo locação],0),1),""))</f>
        <v/>
      </c>
    </row>
    <row r="859" spans="2:8" ht="30" customHeight="1" x14ac:dyDescent="0.25">
      <c r="B859" s="167"/>
      <c r="C859" s="79" t="str">
        <f>IF(tbAlugeis[[#This Row],[Veículo]]="","",IFERROR(INDEX(tbLocacao[],MATCH(tbAlugeis[[#This Row],[Veículo]],tbLocacao[Codigo locação],0),2),""))</f>
        <v/>
      </c>
      <c r="D859" s="79" t="str">
        <f>IF(tbAlugeis[[#This Row],[Veículo]]="","",IFERROR(INDEX(tbLocacao[],MATCH(tbAlugeis[[#This Row],[Veículo]],tbLocacao[Codigo locação],0),12),""))</f>
        <v/>
      </c>
      <c r="E859" s="80" t="str">
        <f>IF(tbAlugeis[[#This Row],[Veículo]]="","",IFERROR(INDEX(tbLocacao[],MATCH(tbAlugeis[[#This Row],[Veículo]],tbLocacao[Codigo locação],0),11),""))</f>
        <v/>
      </c>
      <c r="F859" s="163"/>
      <c r="G859" s="174"/>
      <c r="H859" s="79" t="str">
        <f>IF(tbAlugeis[[#This Row],[Veículo]]="","",IFERROR(INDEX(tbLocacao[],MATCH(tbAlugeis[[#This Row],[Veículo]],tbLocacao[Codigo locação],0),1),""))</f>
        <v/>
      </c>
    </row>
    <row r="860" spans="2:8" ht="30" customHeight="1" x14ac:dyDescent="0.25">
      <c r="B860" s="167"/>
      <c r="C860" s="79" t="str">
        <f>IF(tbAlugeis[[#This Row],[Veículo]]="","",IFERROR(INDEX(tbLocacao[],MATCH(tbAlugeis[[#This Row],[Veículo]],tbLocacao[Codigo locação],0),2),""))</f>
        <v/>
      </c>
      <c r="D860" s="79" t="str">
        <f>IF(tbAlugeis[[#This Row],[Veículo]]="","",IFERROR(INDEX(tbLocacao[],MATCH(tbAlugeis[[#This Row],[Veículo]],tbLocacao[Codigo locação],0),12),""))</f>
        <v/>
      </c>
      <c r="E860" s="80" t="str">
        <f>IF(tbAlugeis[[#This Row],[Veículo]]="","",IFERROR(INDEX(tbLocacao[],MATCH(tbAlugeis[[#This Row],[Veículo]],tbLocacao[Codigo locação],0),11),""))</f>
        <v/>
      </c>
      <c r="F860" s="163"/>
      <c r="G860" s="174"/>
      <c r="H860" s="79" t="str">
        <f>IF(tbAlugeis[[#This Row],[Veículo]]="","",IFERROR(INDEX(tbLocacao[],MATCH(tbAlugeis[[#This Row],[Veículo]],tbLocacao[Codigo locação],0),1),""))</f>
        <v/>
      </c>
    </row>
    <row r="861" spans="2:8" ht="30" customHeight="1" x14ac:dyDescent="0.25">
      <c r="B861" s="167"/>
      <c r="C861" s="79" t="str">
        <f>IF(tbAlugeis[[#This Row],[Veículo]]="","",IFERROR(INDEX(tbLocacao[],MATCH(tbAlugeis[[#This Row],[Veículo]],tbLocacao[Codigo locação],0),2),""))</f>
        <v/>
      </c>
      <c r="D861" s="79" t="str">
        <f>IF(tbAlugeis[[#This Row],[Veículo]]="","",IFERROR(INDEX(tbLocacao[],MATCH(tbAlugeis[[#This Row],[Veículo]],tbLocacao[Codigo locação],0),12),""))</f>
        <v/>
      </c>
      <c r="E861" s="80" t="str">
        <f>IF(tbAlugeis[[#This Row],[Veículo]]="","",IFERROR(INDEX(tbLocacao[],MATCH(tbAlugeis[[#This Row],[Veículo]],tbLocacao[Codigo locação],0),11),""))</f>
        <v/>
      </c>
      <c r="F861" s="163"/>
      <c r="G861" s="174"/>
      <c r="H861" s="79" t="str">
        <f>IF(tbAlugeis[[#This Row],[Veículo]]="","",IFERROR(INDEX(tbLocacao[],MATCH(tbAlugeis[[#This Row],[Veículo]],tbLocacao[Codigo locação],0),1),""))</f>
        <v/>
      </c>
    </row>
    <row r="862" spans="2:8" ht="30" customHeight="1" x14ac:dyDescent="0.25">
      <c r="B862" s="167"/>
      <c r="C862" s="79" t="str">
        <f>IF(tbAlugeis[[#This Row],[Veículo]]="","",IFERROR(INDEX(tbLocacao[],MATCH(tbAlugeis[[#This Row],[Veículo]],tbLocacao[Codigo locação],0),2),""))</f>
        <v/>
      </c>
      <c r="D862" s="79" t="str">
        <f>IF(tbAlugeis[[#This Row],[Veículo]]="","",IFERROR(INDEX(tbLocacao[],MATCH(tbAlugeis[[#This Row],[Veículo]],tbLocacao[Codigo locação],0),12),""))</f>
        <v/>
      </c>
      <c r="E862" s="80" t="str">
        <f>IF(tbAlugeis[[#This Row],[Veículo]]="","",IFERROR(INDEX(tbLocacao[],MATCH(tbAlugeis[[#This Row],[Veículo]],tbLocacao[Codigo locação],0),11),""))</f>
        <v/>
      </c>
      <c r="F862" s="163"/>
      <c r="G862" s="174"/>
      <c r="H862" s="79" t="str">
        <f>IF(tbAlugeis[[#This Row],[Veículo]]="","",IFERROR(INDEX(tbLocacao[],MATCH(tbAlugeis[[#This Row],[Veículo]],tbLocacao[Codigo locação],0),1),""))</f>
        <v/>
      </c>
    </row>
    <row r="863" spans="2:8" ht="30" customHeight="1" x14ac:dyDescent="0.25">
      <c r="B863" s="167"/>
      <c r="C863" s="79" t="str">
        <f>IF(tbAlugeis[[#This Row],[Veículo]]="","",IFERROR(INDEX(tbLocacao[],MATCH(tbAlugeis[[#This Row],[Veículo]],tbLocacao[Codigo locação],0),2),""))</f>
        <v/>
      </c>
      <c r="D863" s="79" t="str">
        <f>IF(tbAlugeis[[#This Row],[Veículo]]="","",IFERROR(INDEX(tbLocacao[],MATCH(tbAlugeis[[#This Row],[Veículo]],tbLocacao[Codigo locação],0),12),""))</f>
        <v/>
      </c>
      <c r="E863" s="80" t="str">
        <f>IF(tbAlugeis[[#This Row],[Veículo]]="","",IFERROR(INDEX(tbLocacao[],MATCH(tbAlugeis[[#This Row],[Veículo]],tbLocacao[Codigo locação],0),11),""))</f>
        <v/>
      </c>
      <c r="F863" s="163"/>
      <c r="G863" s="174"/>
      <c r="H863" s="79" t="str">
        <f>IF(tbAlugeis[[#This Row],[Veículo]]="","",IFERROR(INDEX(tbLocacao[],MATCH(tbAlugeis[[#This Row],[Veículo]],tbLocacao[Codigo locação],0),1),""))</f>
        <v/>
      </c>
    </row>
    <row r="864" spans="2:8" ht="30" customHeight="1" x14ac:dyDescent="0.25">
      <c r="B864" s="167"/>
      <c r="C864" s="79" t="str">
        <f>IF(tbAlugeis[[#This Row],[Veículo]]="","",IFERROR(INDEX(tbLocacao[],MATCH(tbAlugeis[[#This Row],[Veículo]],tbLocacao[Codigo locação],0),2),""))</f>
        <v/>
      </c>
      <c r="D864" s="79" t="str">
        <f>IF(tbAlugeis[[#This Row],[Veículo]]="","",IFERROR(INDEX(tbLocacao[],MATCH(tbAlugeis[[#This Row],[Veículo]],tbLocacao[Codigo locação],0),12),""))</f>
        <v/>
      </c>
      <c r="E864" s="80" t="str">
        <f>IF(tbAlugeis[[#This Row],[Veículo]]="","",IFERROR(INDEX(tbLocacao[],MATCH(tbAlugeis[[#This Row],[Veículo]],tbLocacao[Codigo locação],0),11),""))</f>
        <v/>
      </c>
      <c r="F864" s="163"/>
      <c r="G864" s="174"/>
      <c r="H864" s="79" t="str">
        <f>IF(tbAlugeis[[#This Row],[Veículo]]="","",IFERROR(INDEX(tbLocacao[],MATCH(tbAlugeis[[#This Row],[Veículo]],tbLocacao[Codigo locação],0),1),""))</f>
        <v/>
      </c>
    </row>
    <row r="865" spans="2:8" ht="30" customHeight="1" x14ac:dyDescent="0.25">
      <c r="B865" s="167"/>
      <c r="C865" s="79" t="str">
        <f>IF(tbAlugeis[[#This Row],[Veículo]]="","",IFERROR(INDEX(tbLocacao[],MATCH(tbAlugeis[[#This Row],[Veículo]],tbLocacao[Codigo locação],0),2),""))</f>
        <v/>
      </c>
      <c r="D865" s="79" t="str">
        <f>IF(tbAlugeis[[#This Row],[Veículo]]="","",IFERROR(INDEX(tbLocacao[],MATCH(tbAlugeis[[#This Row],[Veículo]],tbLocacao[Codigo locação],0),12),""))</f>
        <v/>
      </c>
      <c r="E865" s="80" t="str">
        <f>IF(tbAlugeis[[#This Row],[Veículo]]="","",IFERROR(INDEX(tbLocacao[],MATCH(tbAlugeis[[#This Row],[Veículo]],tbLocacao[Codigo locação],0),11),""))</f>
        <v/>
      </c>
      <c r="F865" s="163"/>
      <c r="G865" s="174"/>
      <c r="H865" s="79" t="str">
        <f>IF(tbAlugeis[[#This Row],[Veículo]]="","",IFERROR(INDEX(tbLocacao[],MATCH(tbAlugeis[[#This Row],[Veículo]],tbLocacao[Codigo locação],0),1),""))</f>
        <v/>
      </c>
    </row>
    <row r="866" spans="2:8" ht="30" customHeight="1" x14ac:dyDescent="0.25">
      <c r="B866" s="167"/>
      <c r="C866" s="79" t="str">
        <f>IF(tbAlugeis[[#This Row],[Veículo]]="","",IFERROR(INDEX(tbLocacao[],MATCH(tbAlugeis[[#This Row],[Veículo]],tbLocacao[Codigo locação],0),2),""))</f>
        <v/>
      </c>
      <c r="D866" s="79" t="str">
        <f>IF(tbAlugeis[[#This Row],[Veículo]]="","",IFERROR(INDEX(tbLocacao[],MATCH(tbAlugeis[[#This Row],[Veículo]],tbLocacao[Codigo locação],0),12),""))</f>
        <v/>
      </c>
      <c r="E866" s="80" t="str">
        <f>IF(tbAlugeis[[#This Row],[Veículo]]="","",IFERROR(INDEX(tbLocacao[],MATCH(tbAlugeis[[#This Row],[Veículo]],tbLocacao[Codigo locação],0),11),""))</f>
        <v/>
      </c>
      <c r="F866" s="163"/>
      <c r="G866" s="174"/>
      <c r="H866" s="79" t="str">
        <f>IF(tbAlugeis[[#This Row],[Veículo]]="","",IFERROR(INDEX(tbLocacao[],MATCH(tbAlugeis[[#This Row],[Veículo]],tbLocacao[Codigo locação],0),1),""))</f>
        <v/>
      </c>
    </row>
    <row r="867" spans="2:8" ht="30" customHeight="1" x14ac:dyDescent="0.25">
      <c r="B867" s="167"/>
      <c r="C867" s="79" t="str">
        <f>IF(tbAlugeis[[#This Row],[Veículo]]="","",IFERROR(INDEX(tbLocacao[],MATCH(tbAlugeis[[#This Row],[Veículo]],tbLocacao[Codigo locação],0),2),""))</f>
        <v/>
      </c>
      <c r="D867" s="79" t="str">
        <f>IF(tbAlugeis[[#This Row],[Veículo]]="","",IFERROR(INDEX(tbLocacao[],MATCH(tbAlugeis[[#This Row],[Veículo]],tbLocacao[Codigo locação],0),12),""))</f>
        <v/>
      </c>
      <c r="E867" s="80" t="str">
        <f>IF(tbAlugeis[[#This Row],[Veículo]]="","",IFERROR(INDEX(tbLocacao[],MATCH(tbAlugeis[[#This Row],[Veículo]],tbLocacao[Codigo locação],0),11),""))</f>
        <v/>
      </c>
      <c r="F867" s="163"/>
      <c r="G867" s="174"/>
      <c r="H867" s="79" t="str">
        <f>IF(tbAlugeis[[#This Row],[Veículo]]="","",IFERROR(INDEX(tbLocacao[],MATCH(tbAlugeis[[#This Row],[Veículo]],tbLocacao[Codigo locação],0),1),""))</f>
        <v/>
      </c>
    </row>
    <row r="868" spans="2:8" ht="30" customHeight="1" x14ac:dyDescent="0.25">
      <c r="B868" s="167"/>
      <c r="C868" s="79" t="str">
        <f>IF(tbAlugeis[[#This Row],[Veículo]]="","",IFERROR(INDEX(tbLocacao[],MATCH(tbAlugeis[[#This Row],[Veículo]],tbLocacao[Codigo locação],0),2),""))</f>
        <v/>
      </c>
      <c r="D868" s="79" t="str">
        <f>IF(tbAlugeis[[#This Row],[Veículo]]="","",IFERROR(INDEX(tbLocacao[],MATCH(tbAlugeis[[#This Row],[Veículo]],tbLocacao[Codigo locação],0),12),""))</f>
        <v/>
      </c>
      <c r="E868" s="80" t="str">
        <f>IF(tbAlugeis[[#This Row],[Veículo]]="","",IFERROR(INDEX(tbLocacao[],MATCH(tbAlugeis[[#This Row],[Veículo]],tbLocacao[Codigo locação],0),11),""))</f>
        <v/>
      </c>
      <c r="F868" s="163"/>
      <c r="G868" s="174"/>
      <c r="H868" s="79" t="str">
        <f>IF(tbAlugeis[[#This Row],[Veículo]]="","",IFERROR(INDEX(tbLocacao[],MATCH(tbAlugeis[[#This Row],[Veículo]],tbLocacao[Codigo locação],0),1),""))</f>
        <v/>
      </c>
    </row>
    <row r="869" spans="2:8" ht="30" customHeight="1" x14ac:dyDescent="0.25">
      <c r="B869" s="167"/>
      <c r="C869" s="79" t="str">
        <f>IF(tbAlugeis[[#This Row],[Veículo]]="","",IFERROR(INDEX(tbLocacao[],MATCH(tbAlugeis[[#This Row],[Veículo]],tbLocacao[Codigo locação],0),2),""))</f>
        <v/>
      </c>
      <c r="D869" s="79" t="str">
        <f>IF(tbAlugeis[[#This Row],[Veículo]]="","",IFERROR(INDEX(tbLocacao[],MATCH(tbAlugeis[[#This Row],[Veículo]],tbLocacao[Codigo locação],0),12),""))</f>
        <v/>
      </c>
      <c r="E869" s="80" t="str">
        <f>IF(tbAlugeis[[#This Row],[Veículo]]="","",IFERROR(INDEX(tbLocacao[],MATCH(tbAlugeis[[#This Row],[Veículo]],tbLocacao[Codigo locação],0),11),""))</f>
        <v/>
      </c>
      <c r="F869" s="163"/>
      <c r="G869" s="174"/>
      <c r="H869" s="79" t="str">
        <f>IF(tbAlugeis[[#This Row],[Veículo]]="","",IFERROR(INDEX(tbLocacao[],MATCH(tbAlugeis[[#This Row],[Veículo]],tbLocacao[Codigo locação],0),1),""))</f>
        <v/>
      </c>
    </row>
    <row r="870" spans="2:8" ht="30" customHeight="1" x14ac:dyDescent="0.25">
      <c r="B870" s="167"/>
      <c r="C870" s="79" t="str">
        <f>IF(tbAlugeis[[#This Row],[Veículo]]="","",IFERROR(INDEX(tbLocacao[],MATCH(tbAlugeis[[#This Row],[Veículo]],tbLocacao[Codigo locação],0),2),""))</f>
        <v/>
      </c>
      <c r="D870" s="79" t="str">
        <f>IF(tbAlugeis[[#This Row],[Veículo]]="","",IFERROR(INDEX(tbLocacao[],MATCH(tbAlugeis[[#This Row],[Veículo]],tbLocacao[Codigo locação],0),12),""))</f>
        <v/>
      </c>
      <c r="E870" s="80" t="str">
        <f>IF(tbAlugeis[[#This Row],[Veículo]]="","",IFERROR(INDEX(tbLocacao[],MATCH(tbAlugeis[[#This Row],[Veículo]],tbLocacao[Codigo locação],0),11),""))</f>
        <v/>
      </c>
      <c r="F870" s="163"/>
      <c r="G870" s="174"/>
      <c r="H870" s="79" t="str">
        <f>IF(tbAlugeis[[#This Row],[Veículo]]="","",IFERROR(INDEX(tbLocacao[],MATCH(tbAlugeis[[#This Row],[Veículo]],tbLocacao[Codigo locação],0),1),""))</f>
        <v/>
      </c>
    </row>
    <row r="871" spans="2:8" ht="30" customHeight="1" x14ac:dyDescent="0.25">
      <c r="B871" s="167"/>
      <c r="C871" s="79" t="str">
        <f>IF(tbAlugeis[[#This Row],[Veículo]]="","",IFERROR(INDEX(tbLocacao[],MATCH(tbAlugeis[[#This Row],[Veículo]],tbLocacao[Codigo locação],0),2),""))</f>
        <v/>
      </c>
      <c r="D871" s="79" t="str">
        <f>IF(tbAlugeis[[#This Row],[Veículo]]="","",IFERROR(INDEX(tbLocacao[],MATCH(tbAlugeis[[#This Row],[Veículo]],tbLocacao[Codigo locação],0),12),""))</f>
        <v/>
      </c>
      <c r="E871" s="80" t="str">
        <f>IF(tbAlugeis[[#This Row],[Veículo]]="","",IFERROR(INDEX(tbLocacao[],MATCH(tbAlugeis[[#This Row],[Veículo]],tbLocacao[Codigo locação],0),11),""))</f>
        <v/>
      </c>
      <c r="F871" s="163"/>
      <c r="G871" s="174"/>
      <c r="H871" s="79" t="str">
        <f>IF(tbAlugeis[[#This Row],[Veículo]]="","",IFERROR(INDEX(tbLocacao[],MATCH(tbAlugeis[[#This Row],[Veículo]],tbLocacao[Codigo locação],0),1),""))</f>
        <v/>
      </c>
    </row>
    <row r="872" spans="2:8" ht="30" customHeight="1" x14ac:dyDescent="0.25">
      <c r="B872" s="167"/>
      <c r="C872" s="79" t="str">
        <f>IF(tbAlugeis[[#This Row],[Veículo]]="","",IFERROR(INDEX(tbLocacao[],MATCH(tbAlugeis[[#This Row],[Veículo]],tbLocacao[Codigo locação],0),2),""))</f>
        <v/>
      </c>
      <c r="D872" s="79" t="str">
        <f>IF(tbAlugeis[[#This Row],[Veículo]]="","",IFERROR(INDEX(tbLocacao[],MATCH(tbAlugeis[[#This Row],[Veículo]],tbLocacao[Codigo locação],0),12),""))</f>
        <v/>
      </c>
      <c r="E872" s="80" t="str">
        <f>IF(tbAlugeis[[#This Row],[Veículo]]="","",IFERROR(INDEX(tbLocacao[],MATCH(tbAlugeis[[#This Row],[Veículo]],tbLocacao[Codigo locação],0),11),""))</f>
        <v/>
      </c>
      <c r="F872" s="163"/>
      <c r="G872" s="174"/>
      <c r="H872" s="79" t="str">
        <f>IF(tbAlugeis[[#This Row],[Veículo]]="","",IFERROR(INDEX(tbLocacao[],MATCH(tbAlugeis[[#This Row],[Veículo]],tbLocacao[Codigo locação],0),1),""))</f>
        <v/>
      </c>
    </row>
    <row r="873" spans="2:8" ht="30" customHeight="1" x14ac:dyDescent="0.25">
      <c r="B873" s="167"/>
      <c r="C873" s="79" t="str">
        <f>IF(tbAlugeis[[#This Row],[Veículo]]="","",IFERROR(INDEX(tbLocacao[],MATCH(tbAlugeis[[#This Row],[Veículo]],tbLocacao[Codigo locação],0),2),""))</f>
        <v/>
      </c>
      <c r="D873" s="79" t="str">
        <f>IF(tbAlugeis[[#This Row],[Veículo]]="","",IFERROR(INDEX(tbLocacao[],MATCH(tbAlugeis[[#This Row],[Veículo]],tbLocacao[Codigo locação],0),12),""))</f>
        <v/>
      </c>
      <c r="E873" s="80" t="str">
        <f>IF(tbAlugeis[[#This Row],[Veículo]]="","",IFERROR(INDEX(tbLocacao[],MATCH(tbAlugeis[[#This Row],[Veículo]],tbLocacao[Codigo locação],0),11),""))</f>
        <v/>
      </c>
      <c r="F873" s="163"/>
      <c r="G873" s="174"/>
      <c r="H873" s="79" t="str">
        <f>IF(tbAlugeis[[#This Row],[Veículo]]="","",IFERROR(INDEX(tbLocacao[],MATCH(tbAlugeis[[#This Row],[Veículo]],tbLocacao[Codigo locação],0),1),""))</f>
        <v/>
      </c>
    </row>
    <row r="874" spans="2:8" ht="30" customHeight="1" x14ac:dyDescent="0.25">
      <c r="B874" s="167"/>
      <c r="C874" s="79" t="str">
        <f>IF(tbAlugeis[[#This Row],[Veículo]]="","",IFERROR(INDEX(tbLocacao[],MATCH(tbAlugeis[[#This Row],[Veículo]],tbLocacao[Codigo locação],0),2),""))</f>
        <v/>
      </c>
      <c r="D874" s="79" t="str">
        <f>IF(tbAlugeis[[#This Row],[Veículo]]="","",IFERROR(INDEX(tbLocacao[],MATCH(tbAlugeis[[#This Row],[Veículo]],tbLocacao[Codigo locação],0),12),""))</f>
        <v/>
      </c>
      <c r="E874" s="80" t="str">
        <f>IF(tbAlugeis[[#This Row],[Veículo]]="","",IFERROR(INDEX(tbLocacao[],MATCH(tbAlugeis[[#This Row],[Veículo]],tbLocacao[Codigo locação],0),11),""))</f>
        <v/>
      </c>
      <c r="F874" s="163"/>
      <c r="G874" s="174"/>
      <c r="H874" s="79" t="str">
        <f>IF(tbAlugeis[[#This Row],[Veículo]]="","",IFERROR(INDEX(tbLocacao[],MATCH(tbAlugeis[[#This Row],[Veículo]],tbLocacao[Codigo locação],0),1),""))</f>
        <v/>
      </c>
    </row>
    <row r="875" spans="2:8" ht="30" customHeight="1" x14ac:dyDescent="0.25">
      <c r="B875" s="167"/>
      <c r="C875" s="79" t="str">
        <f>IF(tbAlugeis[[#This Row],[Veículo]]="","",IFERROR(INDEX(tbLocacao[],MATCH(tbAlugeis[[#This Row],[Veículo]],tbLocacao[Codigo locação],0),2),""))</f>
        <v/>
      </c>
      <c r="D875" s="79" t="str">
        <f>IF(tbAlugeis[[#This Row],[Veículo]]="","",IFERROR(INDEX(tbLocacao[],MATCH(tbAlugeis[[#This Row],[Veículo]],tbLocacao[Codigo locação],0),12),""))</f>
        <v/>
      </c>
      <c r="E875" s="80" t="str">
        <f>IF(tbAlugeis[[#This Row],[Veículo]]="","",IFERROR(INDEX(tbLocacao[],MATCH(tbAlugeis[[#This Row],[Veículo]],tbLocacao[Codigo locação],0),11),""))</f>
        <v/>
      </c>
      <c r="F875" s="163"/>
      <c r="G875" s="174"/>
      <c r="H875" s="79" t="str">
        <f>IF(tbAlugeis[[#This Row],[Veículo]]="","",IFERROR(INDEX(tbLocacao[],MATCH(tbAlugeis[[#This Row],[Veículo]],tbLocacao[Codigo locação],0),1),""))</f>
        <v/>
      </c>
    </row>
    <row r="876" spans="2:8" ht="30" customHeight="1" x14ac:dyDescent="0.25">
      <c r="B876" s="167"/>
      <c r="C876" s="79" t="str">
        <f>IF(tbAlugeis[[#This Row],[Veículo]]="","",IFERROR(INDEX(tbLocacao[],MATCH(tbAlugeis[[#This Row],[Veículo]],tbLocacao[Codigo locação],0),2),""))</f>
        <v/>
      </c>
      <c r="D876" s="79" t="str">
        <f>IF(tbAlugeis[[#This Row],[Veículo]]="","",IFERROR(INDEX(tbLocacao[],MATCH(tbAlugeis[[#This Row],[Veículo]],tbLocacao[Codigo locação],0),12),""))</f>
        <v/>
      </c>
      <c r="E876" s="80" t="str">
        <f>IF(tbAlugeis[[#This Row],[Veículo]]="","",IFERROR(INDEX(tbLocacao[],MATCH(tbAlugeis[[#This Row],[Veículo]],tbLocacao[Codigo locação],0),11),""))</f>
        <v/>
      </c>
      <c r="F876" s="163"/>
      <c r="G876" s="174"/>
      <c r="H876" s="79" t="str">
        <f>IF(tbAlugeis[[#This Row],[Veículo]]="","",IFERROR(INDEX(tbLocacao[],MATCH(tbAlugeis[[#This Row],[Veículo]],tbLocacao[Codigo locação],0),1),""))</f>
        <v/>
      </c>
    </row>
    <row r="877" spans="2:8" ht="30" customHeight="1" x14ac:dyDescent="0.25">
      <c r="B877" s="167"/>
      <c r="C877" s="79" t="str">
        <f>IF(tbAlugeis[[#This Row],[Veículo]]="","",IFERROR(INDEX(tbLocacao[],MATCH(tbAlugeis[[#This Row],[Veículo]],tbLocacao[Codigo locação],0),2),""))</f>
        <v/>
      </c>
      <c r="D877" s="79" t="str">
        <f>IF(tbAlugeis[[#This Row],[Veículo]]="","",IFERROR(INDEX(tbLocacao[],MATCH(tbAlugeis[[#This Row],[Veículo]],tbLocacao[Codigo locação],0),12),""))</f>
        <v/>
      </c>
      <c r="E877" s="80" t="str">
        <f>IF(tbAlugeis[[#This Row],[Veículo]]="","",IFERROR(INDEX(tbLocacao[],MATCH(tbAlugeis[[#This Row],[Veículo]],tbLocacao[Codigo locação],0),11),""))</f>
        <v/>
      </c>
      <c r="F877" s="163"/>
      <c r="G877" s="174"/>
      <c r="H877" s="79" t="str">
        <f>IF(tbAlugeis[[#This Row],[Veículo]]="","",IFERROR(INDEX(tbLocacao[],MATCH(tbAlugeis[[#This Row],[Veículo]],tbLocacao[Codigo locação],0),1),""))</f>
        <v/>
      </c>
    </row>
    <row r="878" spans="2:8" ht="30" customHeight="1" x14ac:dyDescent="0.25">
      <c r="B878" s="167"/>
      <c r="C878" s="79" t="str">
        <f>IF(tbAlugeis[[#This Row],[Veículo]]="","",IFERROR(INDEX(tbLocacao[],MATCH(tbAlugeis[[#This Row],[Veículo]],tbLocacao[Codigo locação],0),2),""))</f>
        <v/>
      </c>
      <c r="D878" s="79" t="str">
        <f>IF(tbAlugeis[[#This Row],[Veículo]]="","",IFERROR(INDEX(tbLocacao[],MATCH(tbAlugeis[[#This Row],[Veículo]],tbLocacao[Codigo locação],0),12),""))</f>
        <v/>
      </c>
      <c r="E878" s="80" t="str">
        <f>IF(tbAlugeis[[#This Row],[Veículo]]="","",IFERROR(INDEX(tbLocacao[],MATCH(tbAlugeis[[#This Row],[Veículo]],tbLocacao[Codigo locação],0),11),""))</f>
        <v/>
      </c>
      <c r="F878" s="163"/>
      <c r="G878" s="174"/>
      <c r="H878" s="79" t="str">
        <f>IF(tbAlugeis[[#This Row],[Veículo]]="","",IFERROR(INDEX(tbLocacao[],MATCH(tbAlugeis[[#This Row],[Veículo]],tbLocacao[Codigo locação],0),1),""))</f>
        <v/>
      </c>
    </row>
    <row r="879" spans="2:8" ht="30" customHeight="1" x14ac:dyDescent="0.25">
      <c r="B879" s="167"/>
      <c r="C879" s="79" t="str">
        <f>IF(tbAlugeis[[#This Row],[Veículo]]="","",IFERROR(INDEX(tbLocacao[],MATCH(tbAlugeis[[#This Row],[Veículo]],tbLocacao[Codigo locação],0),2),""))</f>
        <v/>
      </c>
      <c r="D879" s="79" t="str">
        <f>IF(tbAlugeis[[#This Row],[Veículo]]="","",IFERROR(INDEX(tbLocacao[],MATCH(tbAlugeis[[#This Row],[Veículo]],tbLocacao[Codigo locação],0),12),""))</f>
        <v/>
      </c>
      <c r="E879" s="80" t="str">
        <f>IF(tbAlugeis[[#This Row],[Veículo]]="","",IFERROR(INDEX(tbLocacao[],MATCH(tbAlugeis[[#This Row],[Veículo]],tbLocacao[Codigo locação],0),11),""))</f>
        <v/>
      </c>
      <c r="F879" s="163"/>
      <c r="G879" s="174"/>
      <c r="H879" s="79" t="str">
        <f>IF(tbAlugeis[[#This Row],[Veículo]]="","",IFERROR(INDEX(tbLocacao[],MATCH(tbAlugeis[[#This Row],[Veículo]],tbLocacao[Codigo locação],0),1),""))</f>
        <v/>
      </c>
    </row>
    <row r="880" spans="2:8" ht="30" customHeight="1" x14ac:dyDescent="0.25">
      <c r="B880" s="167"/>
      <c r="C880" s="79" t="str">
        <f>IF(tbAlugeis[[#This Row],[Veículo]]="","",IFERROR(INDEX(tbLocacao[],MATCH(tbAlugeis[[#This Row],[Veículo]],tbLocacao[Codigo locação],0),2),""))</f>
        <v/>
      </c>
      <c r="D880" s="79" t="str">
        <f>IF(tbAlugeis[[#This Row],[Veículo]]="","",IFERROR(INDEX(tbLocacao[],MATCH(tbAlugeis[[#This Row],[Veículo]],tbLocacao[Codigo locação],0),12),""))</f>
        <v/>
      </c>
      <c r="E880" s="80" t="str">
        <f>IF(tbAlugeis[[#This Row],[Veículo]]="","",IFERROR(INDEX(tbLocacao[],MATCH(tbAlugeis[[#This Row],[Veículo]],tbLocacao[Codigo locação],0),11),""))</f>
        <v/>
      </c>
      <c r="F880" s="163"/>
      <c r="G880" s="174"/>
      <c r="H880" s="79" t="str">
        <f>IF(tbAlugeis[[#This Row],[Veículo]]="","",IFERROR(INDEX(tbLocacao[],MATCH(tbAlugeis[[#This Row],[Veículo]],tbLocacao[Codigo locação],0),1),""))</f>
        <v/>
      </c>
    </row>
    <row r="881" spans="2:8" ht="30" customHeight="1" x14ac:dyDescent="0.25">
      <c r="B881" s="167"/>
      <c r="C881" s="79" t="str">
        <f>IF(tbAlugeis[[#This Row],[Veículo]]="","",IFERROR(INDEX(tbLocacao[],MATCH(tbAlugeis[[#This Row],[Veículo]],tbLocacao[Codigo locação],0),2),""))</f>
        <v/>
      </c>
      <c r="D881" s="79" t="str">
        <f>IF(tbAlugeis[[#This Row],[Veículo]]="","",IFERROR(INDEX(tbLocacao[],MATCH(tbAlugeis[[#This Row],[Veículo]],tbLocacao[Codigo locação],0),12),""))</f>
        <v/>
      </c>
      <c r="E881" s="80" t="str">
        <f>IF(tbAlugeis[[#This Row],[Veículo]]="","",IFERROR(INDEX(tbLocacao[],MATCH(tbAlugeis[[#This Row],[Veículo]],tbLocacao[Codigo locação],0),11),""))</f>
        <v/>
      </c>
      <c r="F881" s="163"/>
      <c r="G881" s="174"/>
      <c r="H881" s="79" t="str">
        <f>IF(tbAlugeis[[#This Row],[Veículo]]="","",IFERROR(INDEX(tbLocacao[],MATCH(tbAlugeis[[#This Row],[Veículo]],tbLocacao[Codigo locação],0),1),""))</f>
        <v/>
      </c>
    </row>
    <row r="882" spans="2:8" ht="30" customHeight="1" x14ac:dyDescent="0.25">
      <c r="B882" s="167"/>
      <c r="C882" s="79" t="str">
        <f>IF(tbAlugeis[[#This Row],[Veículo]]="","",IFERROR(INDEX(tbLocacao[],MATCH(tbAlugeis[[#This Row],[Veículo]],tbLocacao[Codigo locação],0),2),""))</f>
        <v/>
      </c>
      <c r="D882" s="79" t="str">
        <f>IF(tbAlugeis[[#This Row],[Veículo]]="","",IFERROR(INDEX(tbLocacao[],MATCH(tbAlugeis[[#This Row],[Veículo]],tbLocacao[Codigo locação],0),12),""))</f>
        <v/>
      </c>
      <c r="E882" s="80" t="str">
        <f>IF(tbAlugeis[[#This Row],[Veículo]]="","",IFERROR(INDEX(tbLocacao[],MATCH(tbAlugeis[[#This Row],[Veículo]],tbLocacao[Codigo locação],0),11),""))</f>
        <v/>
      </c>
      <c r="F882" s="163"/>
      <c r="G882" s="174"/>
      <c r="H882" s="79" t="str">
        <f>IF(tbAlugeis[[#This Row],[Veículo]]="","",IFERROR(INDEX(tbLocacao[],MATCH(tbAlugeis[[#This Row],[Veículo]],tbLocacao[Codigo locação],0),1),""))</f>
        <v/>
      </c>
    </row>
    <row r="883" spans="2:8" ht="30" customHeight="1" x14ac:dyDescent="0.25">
      <c r="B883" s="167"/>
      <c r="C883" s="79" t="str">
        <f>IF(tbAlugeis[[#This Row],[Veículo]]="","",IFERROR(INDEX(tbLocacao[],MATCH(tbAlugeis[[#This Row],[Veículo]],tbLocacao[Codigo locação],0),2),""))</f>
        <v/>
      </c>
      <c r="D883" s="79" t="str">
        <f>IF(tbAlugeis[[#This Row],[Veículo]]="","",IFERROR(INDEX(tbLocacao[],MATCH(tbAlugeis[[#This Row],[Veículo]],tbLocacao[Codigo locação],0),12),""))</f>
        <v/>
      </c>
      <c r="E883" s="80" t="str">
        <f>IF(tbAlugeis[[#This Row],[Veículo]]="","",IFERROR(INDEX(tbLocacao[],MATCH(tbAlugeis[[#This Row],[Veículo]],tbLocacao[Codigo locação],0),11),""))</f>
        <v/>
      </c>
      <c r="F883" s="163"/>
      <c r="G883" s="174"/>
      <c r="H883" s="79" t="str">
        <f>IF(tbAlugeis[[#This Row],[Veículo]]="","",IFERROR(INDEX(tbLocacao[],MATCH(tbAlugeis[[#This Row],[Veículo]],tbLocacao[Codigo locação],0),1),""))</f>
        <v/>
      </c>
    </row>
    <row r="884" spans="2:8" ht="30" customHeight="1" x14ac:dyDescent="0.25">
      <c r="B884" s="167"/>
      <c r="C884" s="79" t="str">
        <f>IF(tbAlugeis[[#This Row],[Veículo]]="","",IFERROR(INDEX(tbLocacao[],MATCH(tbAlugeis[[#This Row],[Veículo]],tbLocacao[Codigo locação],0),2),""))</f>
        <v/>
      </c>
      <c r="D884" s="79" t="str">
        <f>IF(tbAlugeis[[#This Row],[Veículo]]="","",IFERROR(INDEX(tbLocacao[],MATCH(tbAlugeis[[#This Row],[Veículo]],tbLocacao[Codigo locação],0),12),""))</f>
        <v/>
      </c>
      <c r="E884" s="80" t="str">
        <f>IF(tbAlugeis[[#This Row],[Veículo]]="","",IFERROR(INDEX(tbLocacao[],MATCH(tbAlugeis[[#This Row],[Veículo]],tbLocacao[Codigo locação],0),11),""))</f>
        <v/>
      </c>
      <c r="F884" s="163"/>
      <c r="G884" s="174"/>
      <c r="H884" s="79" t="str">
        <f>IF(tbAlugeis[[#This Row],[Veículo]]="","",IFERROR(INDEX(tbLocacao[],MATCH(tbAlugeis[[#This Row],[Veículo]],tbLocacao[Codigo locação],0),1),""))</f>
        <v/>
      </c>
    </row>
    <row r="885" spans="2:8" ht="30" customHeight="1" x14ac:dyDescent="0.25">
      <c r="B885" s="167"/>
      <c r="C885" s="79" t="str">
        <f>IF(tbAlugeis[[#This Row],[Veículo]]="","",IFERROR(INDEX(tbLocacao[],MATCH(tbAlugeis[[#This Row],[Veículo]],tbLocacao[Codigo locação],0),2),""))</f>
        <v/>
      </c>
      <c r="D885" s="79" t="str">
        <f>IF(tbAlugeis[[#This Row],[Veículo]]="","",IFERROR(INDEX(tbLocacao[],MATCH(tbAlugeis[[#This Row],[Veículo]],tbLocacao[Codigo locação],0),12),""))</f>
        <v/>
      </c>
      <c r="E885" s="80" t="str">
        <f>IF(tbAlugeis[[#This Row],[Veículo]]="","",IFERROR(INDEX(tbLocacao[],MATCH(tbAlugeis[[#This Row],[Veículo]],tbLocacao[Codigo locação],0),11),""))</f>
        <v/>
      </c>
      <c r="F885" s="163"/>
      <c r="G885" s="174"/>
      <c r="H885" s="79" t="str">
        <f>IF(tbAlugeis[[#This Row],[Veículo]]="","",IFERROR(INDEX(tbLocacao[],MATCH(tbAlugeis[[#This Row],[Veículo]],tbLocacao[Codigo locação],0),1),""))</f>
        <v/>
      </c>
    </row>
    <row r="886" spans="2:8" ht="30" customHeight="1" x14ac:dyDescent="0.25">
      <c r="B886" s="167"/>
      <c r="C886" s="79" t="str">
        <f>IF(tbAlugeis[[#This Row],[Veículo]]="","",IFERROR(INDEX(tbLocacao[],MATCH(tbAlugeis[[#This Row],[Veículo]],tbLocacao[Codigo locação],0),2),""))</f>
        <v/>
      </c>
      <c r="D886" s="79" t="str">
        <f>IF(tbAlugeis[[#This Row],[Veículo]]="","",IFERROR(INDEX(tbLocacao[],MATCH(tbAlugeis[[#This Row],[Veículo]],tbLocacao[Codigo locação],0),12),""))</f>
        <v/>
      </c>
      <c r="E886" s="80" t="str">
        <f>IF(tbAlugeis[[#This Row],[Veículo]]="","",IFERROR(INDEX(tbLocacao[],MATCH(tbAlugeis[[#This Row],[Veículo]],tbLocacao[Codigo locação],0),11),""))</f>
        <v/>
      </c>
      <c r="F886" s="163"/>
      <c r="G886" s="174"/>
      <c r="H886" s="79" t="str">
        <f>IF(tbAlugeis[[#This Row],[Veículo]]="","",IFERROR(INDEX(tbLocacao[],MATCH(tbAlugeis[[#This Row],[Veículo]],tbLocacao[Codigo locação],0),1),""))</f>
        <v/>
      </c>
    </row>
    <row r="887" spans="2:8" ht="30" customHeight="1" x14ac:dyDescent="0.25">
      <c r="B887" s="167"/>
      <c r="C887" s="79" t="str">
        <f>IF(tbAlugeis[[#This Row],[Veículo]]="","",IFERROR(INDEX(tbLocacao[],MATCH(tbAlugeis[[#This Row],[Veículo]],tbLocacao[Codigo locação],0),2),""))</f>
        <v/>
      </c>
      <c r="D887" s="79" t="str">
        <f>IF(tbAlugeis[[#This Row],[Veículo]]="","",IFERROR(INDEX(tbLocacao[],MATCH(tbAlugeis[[#This Row],[Veículo]],tbLocacao[Codigo locação],0),12),""))</f>
        <v/>
      </c>
      <c r="E887" s="80" t="str">
        <f>IF(tbAlugeis[[#This Row],[Veículo]]="","",IFERROR(INDEX(tbLocacao[],MATCH(tbAlugeis[[#This Row],[Veículo]],tbLocacao[Codigo locação],0),11),""))</f>
        <v/>
      </c>
      <c r="F887" s="163"/>
      <c r="G887" s="174"/>
      <c r="H887" s="79" t="str">
        <f>IF(tbAlugeis[[#This Row],[Veículo]]="","",IFERROR(INDEX(tbLocacao[],MATCH(tbAlugeis[[#This Row],[Veículo]],tbLocacao[Codigo locação],0),1),""))</f>
        <v/>
      </c>
    </row>
    <row r="888" spans="2:8" ht="30" customHeight="1" x14ac:dyDescent="0.25">
      <c r="B888" s="167"/>
      <c r="C888" s="79" t="str">
        <f>IF(tbAlugeis[[#This Row],[Veículo]]="","",IFERROR(INDEX(tbLocacao[],MATCH(tbAlugeis[[#This Row],[Veículo]],tbLocacao[Codigo locação],0),2),""))</f>
        <v/>
      </c>
      <c r="D888" s="79" t="str">
        <f>IF(tbAlugeis[[#This Row],[Veículo]]="","",IFERROR(INDEX(tbLocacao[],MATCH(tbAlugeis[[#This Row],[Veículo]],tbLocacao[Codigo locação],0),12),""))</f>
        <v/>
      </c>
      <c r="E888" s="80" t="str">
        <f>IF(tbAlugeis[[#This Row],[Veículo]]="","",IFERROR(INDEX(tbLocacao[],MATCH(tbAlugeis[[#This Row],[Veículo]],tbLocacao[Codigo locação],0),11),""))</f>
        <v/>
      </c>
      <c r="F888" s="163"/>
      <c r="G888" s="174"/>
      <c r="H888" s="79" t="str">
        <f>IF(tbAlugeis[[#This Row],[Veículo]]="","",IFERROR(INDEX(tbLocacao[],MATCH(tbAlugeis[[#This Row],[Veículo]],tbLocacao[Codigo locação],0),1),""))</f>
        <v/>
      </c>
    </row>
    <row r="889" spans="2:8" ht="30" customHeight="1" x14ac:dyDescent="0.25">
      <c r="B889" s="167"/>
      <c r="C889" s="79" t="str">
        <f>IF(tbAlugeis[[#This Row],[Veículo]]="","",IFERROR(INDEX(tbLocacao[],MATCH(tbAlugeis[[#This Row],[Veículo]],tbLocacao[Codigo locação],0),2),""))</f>
        <v/>
      </c>
      <c r="D889" s="79" t="str">
        <f>IF(tbAlugeis[[#This Row],[Veículo]]="","",IFERROR(INDEX(tbLocacao[],MATCH(tbAlugeis[[#This Row],[Veículo]],tbLocacao[Codigo locação],0),12),""))</f>
        <v/>
      </c>
      <c r="E889" s="80" t="str">
        <f>IF(tbAlugeis[[#This Row],[Veículo]]="","",IFERROR(INDEX(tbLocacao[],MATCH(tbAlugeis[[#This Row],[Veículo]],tbLocacao[Codigo locação],0),11),""))</f>
        <v/>
      </c>
      <c r="F889" s="163"/>
      <c r="G889" s="174"/>
      <c r="H889" s="79" t="str">
        <f>IF(tbAlugeis[[#This Row],[Veículo]]="","",IFERROR(INDEX(tbLocacao[],MATCH(tbAlugeis[[#This Row],[Veículo]],tbLocacao[Codigo locação],0),1),""))</f>
        <v/>
      </c>
    </row>
    <row r="890" spans="2:8" ht="30" customHeight="1" x14ac:dyDescent="0.25">
      <c r="B890" s="167"/>
      <c r="C890" s="79" t="str">
        <f>IF(tbAlugeis[[#This Row],[Veículo]]="","",IFERROR(INDEX(tbLocacao[],MATCH(tbAlugeis[[#This Row],[Veículo]],tbLocacao[Codigo locação],0),2),""))</f>
        <v/>
      </c>
      <c r="D890" s="79" t="str">
        <f>IF(tbAlugeis[[#This Row],[Veículo]]="","",IFERROR(INDEX(tbLocacao[],MATCH(tbAlugeis[[#This Row],[Veículo]],tbLocacao[Codigo locação],0),12),""))</f>
        <v/>
      </c>
      <c r="E890" s="80" t="str">
        <f>IF(tbAlugeis[[#This Row],[Veículo]]="","",IFERROR(INDEX(tbLocacao[],MATCH(tbAlugeis[[#This Row],[Veículo]],tbLocacao[Codigo locação],0),11),""))</f>
        <v/>
      </c>
      <c r="F890" s="163"/>
      <c r="G890" s="174"/>
      <c r="H890" s="79" t="str">
        <f>IF(tbAlugeis[[#This Row],[Veículo]]="","",IFERROR(INDEX(tbLocacao[],MATCH(tbAlugeis[[#This Row],[Veículo]],tbLocacao[Codigo locação],0),1),""))</f>
        <v/>
      </c>
    </row>
    <row r="891" spans="2:8" ht="30" customHeight="1" x14ac:dyDescent="0.25">
      <c r="B891" s="167"/>
      <c r="C891" s="79" t="str">
        <f>IF(tbAlugeis[[#This Row],[Veículo]]="","",IFERROR(INDEX(tbLocacao[],MATCH(tbAlugeis[[#This Row],[Veículo]],tbLocacao[Codigo locação],0),2),""))</f>
        <v/>
      </c>
      <c r="D891" s="79" t="str">
        <f>IF(tbAlugeis[[#This Row],[Veículo]]="","",IFERROR(INDEX(tbLocacao[],MATCH(tbAlugeis[[#This Row],[Veículo]],tbLocacao[Codigo locação],0),12),""))</f>
        <v/>
      </c>
      <c r="E891" s="80" t="str">
        <f>IF(tbAlugeis[[#This Row],[Veículo]]="","",IFERROR(INDEX(tbLocacao[],MATCH(tbAlugeis[[#This Row],[Veículo]],tbLocacao[Codigo locação],0),11),""))</f>
        <v/>
      </c>
      <c r="F891" s="163"/>
      <c r="G891" s="174"/>
      <c r="H891" s="79" t="str">
        <f>IF(tbAlugeis[[#This Row],[Veículo]]="","",IFERROR(INDEX(tbLocacao[],MATCH(tbAlugeis[[#This Row],[Veículo]],tbLocacao[Codigo locação],0),1),""))</f>
        <v/>
      </c>
    </row>
    <row r="892" spans="2:8" ht="30" customHeight="1" x14ac:dyDescent="0.25">
      <c r="B892" s="167"/>
      <c r="C892" s="79" t="str">
        <f>IF(tbAlugeis[[#This Row],[Veículo]]="","",IFERROR(INDEX(tbLocacao[],MATCH(tbAlugeis[[#This Row],[Veículo]],tbLocacao[Codigo locação],0),2),""))</f>
        <v/>
      </c>
      <c r="D892" s="79" t="str">
        <f>IF(tbAlugeis[[#This Row],[Veículo]]="","",IFERROR(INDEX(tbLocacao[],MATCH(tbAlugeis[[#This Row],[Veículo]],tbLocacao[Codigo locação],0),12),""))</f>
        <v/>
      </c>
      <c r="E892" s="80" t="str">
        <f>IF(tbAlugeis[[#This Row],[Veículo]]="","",IFERROR(INDEX(tbLocacao[],MATCH(tbAlugeis[[#This Row],[Veículo]],tbLocacao[Codigo locação],0),11),""))</f>
        <v/>
      </c>
      <c r="F892" s="163"/>
      <c r="G892" s="174"/>
      <c r="H892" s="79" t="str">
        <f>IF(tbAlugeis[[#This Row],[Veículo]]="","",IFERROR(INDEX(tbLocacao[],MATCH(tbAlugeis[[#This Row],[Veículo]],tbLocacao[Codigo locação],0),1),""))</f>
        <v/>
      </c>
    </row>
    <row r="893" spans="2:8" ht="30" customHeight="1" x14ac:dyDescent="0.25">
      <c r="B893" s="167"/>
      <c r="C893" s="79" t="str">
        <f>IF(tbAlugeis[[#This Row],[Veículo]]="","",IFERROR(INDEX(tbLocacao[],MATCH(tbAlugeis[[#This Row],[Veículo]],tbLocacao[Codigo locação],0),2),""))</f>
        <v/>
      </c>
      <c r="D893" s="79" t="str">
        <f>IF(tbAlugeis[[#This Row],[Veículo]]="","",IFERROR(INDEX(tbLocacao[],MATCH(tbAlugeis[[#This Row],[Veículo]],tbLocacao[Codigo locação],0),12),""))</f>
        <v/>
      </c>
      <c r="E893" s="80" t="str">
        <f>IF(tbAlugeis[[#This Row],[Veículo]]="","",IFERROR(INDEX(tbLocacao[],MATCH(tbAlugeis[[#This Row],[Veículo]],tbLocacao[Codigo locação],0),11),""))</f>
        <v/>
      </c>
      <c r="F893" s="163"/>
      <c r="G893" s="174"/>
      <c r="H893" s="79" t="str">
        <f>IF(tbAlugeis[[#This Row],[Veículo]]="","",IFERROR(INDEX(tbLocacao[],MATCH(tbAlugeis[[#This Row],[Veículo]],tbLocacao[Codigo locação],0),1),""))</f>
        <v/>
      </c>
    </row>
    <row r="894" spans="2:8" ht="30" customHeight="1" x14ac:dyDescent="0.25">
      <c r="B894" s="167"/>
      <c r="C894" s="79" t="str">
        <f>IF(tbAlugeis[[#This Row],[Veículo]]="","",IFERROR(INDEX(tbLocacao[],MATCH(tbAlugeis[[#This Row],[Veículo]],tbLocacao[Codigo locação],0),2),""))</f>
        <v/>
      </c>
      <c r="D894" s="79" t="str">
        <f>IF(tbAlugeis[[#This Row],[Veículo]]="","",IFERROR(INDEX(tbLocacao[],MATCH(tbAlugeis[[#This Row],[Veículo]],tbLocacao[Codigo locação],0),12),""))</f>
        <v/>
      </c>
      <c r="E894" s="80" t="str">
        <f>IF(tbAlugeis[[#This Row],[Veículo]]="","",IFERROR(INDEX(tbLocacao[],MATCH(tbAlugeis[[#This Row],[Veículo]],tbLocacao[Codigo locação],0),11),""))</f>
        <v/>
      </c>
      <c r="F894" s="163"/>
      <c r="G894" s="174"/>
      <c r="H894" s="79" t="str">
        <f>IF(tbAlugeis[[#This Row],[Veículo]]="","",IFERROR(INDEX(tbLocacao[],MATCH(tbAlugeis[[#This Row],[Veículo]],tbLocacao[Codigo locação],0),1),""))</f>
        <v/>
      </c>
    </row>
    <row r="895" spans="2:8" ht="30" customHeight="1" x14ac:dyDescent="0.25">
      <c r="B895" s="167"/>
      <c r="C895" s="79" t="str">
        <f>IF(tbAlugeis[[#This Row],[Veículo]]="","",IFERROR(INDEX(tbLocacao[],MATCH(tbAlugeis[[#This Row],[Veículo]],tbLocacao[Codigo locação],0),2),""))</f>
        <v/>
      </c>
      <c r="D895" s="79" t="str">
        <f>IF(tbAlugeis[[#This Row],[Veículo]]="","",IFERROR(INDEX(tbLocacao[],MATCH(tbAlugeis[[#This Row],[Veículo]],tbLocacao[Codigo locação],0),12),""))</f>
        <v/>
      </c>
      <c r="E895" s="80" t="str">
        <f>IF(tbAlugeis[[#This Row],[Veículo]]="","",IFERROR(INDEX(tbLocacao[],MATCH(tbAlugeis[[#This Row],[Veículo]],tbLocacao[Codigo locação],0),11),""))</f>
        <v/>
      </c>
      <c r="F895" s="163"/>
      <c r="G895" s="174"/>
      <c r="H895" s="79" t="str">
        <f>IF(tbAlugeis[[#This Row],[Veículo]]="","",IFERROR(INDEX(tbLocacao[],MATCH(tbAlugeis[[#This Row],[Veículo]],tbLocacao[Codigo locação],0),1),""))</f>
        <v/>
      </c>
    </row>
    <row r="896" spans="2:8" ht="30" customHeight="1" x14ac:dyDescent="0.25">
      <c r="B896" s="167"/>
      <c r="C896" s="79" t="str">
        <f>IF(tbAlugeis[[#This Row],[Veículo]]="","",IFERROR(INDEX(tbLocacao[],MATCH(tbAlugeis[[#This Row],[Veículo]],tbLocacao[Codigo locação],0),2),""))</f>
        <v/>
      </c>
      <c r="D896" s="79" t="str">
        <f>IF(tbAlugeis[[#This Row],[Veículo]]="","",IFERROR(INDEX(tbLocacao[],MATCH(tbAlugeis[[#This Row],[Veículo]],tbLocacao[Codigo locação],0),12),""))</f>
        <v/>
      </c>
      <c r="E896" s="80" t="str">
        <f>IF(tbAlugeis[[#This Row],[Veículo]]="","",IFERROR(INDEX(tbLocacao[],MATCH(tbAlugeis[[#This Row],[Veículo]],tbLocacao[Codigo locação],0),11),""))</f>
        <v/>
      </c>
      <c r="F896" s="163"/>
      <c r="G896" s="174"/>
      <c r="H896" s="79" t="str">
        <f>IF(tbAlugeis[[#This Row],[Veículo]]="","",IFERROR(INDEX(tbLocacao[],MATCH(tbAlugeis[[#This Row],[Veículo]],tbLocacao[Codigo locação],0),1),""))</f>
        <v/>
      </c>
    </row>
    <row r="897" spans="2:8" ht="30" customHeight="1" x14ac:dyDescent="0.25">
      <c r="B897" s="167"/>
      <c r="C897" s="79" t="str">
        <f>IF(tbAlugeis[[#This Row],[Veículo]]="","",IFERROR(INDEX(tbLocacao[],MATCH(tbAlugeis[[#This Row],[Veículo]],tbLocacao[Codigo locação],0),2),""))</f>
        <v/>
      </c>
      <c r="D897" s="79" t="str">
        <f>IF(tbAlugeis[[#This Row],[Veículo]]="","",IFERROR(INDEX(tbLocacao[],MATCH(tbAlugeis[[#This Row],[Veículo]],tbLocacao[Codigo locação],0),12),""))</f>
        <v/>
      </c>
      <c r="E897" s="80" t="str">
        <f>IF(tbAlugeis[[#This Row],[Veículo]]="","",IFERROR(INDEX(tbLocacao[],MATCH(tbAlugeis[[#This Row],[Veículo]],tbLocacao[Codigo locação],0),11),""))</f>
        <v/>
      </c>
      <c r="F897" s="163"/>
      <c r="G897" s="174"/>
      <c r="H897" s="79" t="str">
        <f>IF(tbAlugeis[[#This Row],[Veículo]]="","",IFERROR(INDEX(tbLocacao[],MATCH(tbAlugeis[[#This Row],[Veículo]],tbLocacao[Codigo locação],0),1),""))</f>
        <v/>
      </c>
    </row>
    <row r="898" spans="2:8" ht="30" customHeight="1" x14ac:dyDescent="0.25">
      <c r="B898" s="167"/>
      <c r="C898" s="79" t="str">
        <f>IF(tbAlugeis[[#This Row],[Veículo]]="","",IFERROR(INDEX(tbLocacao[],MATCH(tbAlugeis[[#This Row],[Veículo]],tbLocacao[Codigo locação],0),2),""))</f>
        <v/>
      </c>
      <c r="D898" s="79" t="str">
        <f>IF(tbAlugeis[[#This Row],[Veículo]]="","",IFERROR(INDEX(tbLocacao[],MATCH(tbAlugeis[[#This Row],[Veículo]],tbLocacao[Codigo locação],0),12),""))</f>
        <v/>
      </c>
      <c r="E898" s="80" t="str">
        <f>IF(tbAlugeis[[#This Row],[Veículo]]="","",IFERROR(INDEX(tbLocacao[],MATCH(tbAlugeis[[#This Row],[Veículo]],tbLocacao[Codigo locação],0),11),""))</f>
        <v/>
      </c>
      <c r="F898" s="163"/>
      <c r="G898" s="174"/>
      <c r="H898" s="79" t="str">
        <f>IF(tbAlugeis[[#This Row],[Veículo]]="","",IFERROR(INDEX(tbLocacao[],MATCH(tbAlugeis[[#This Row],[Veículo]],tbLocacao[Codigo locação],0),1),""))</f>
        <v/>
      </c>
    </row>
    <row r="899" spans="2:8" ht="30" customHeight="1" x14ac:dyDescent="0.25">
      <c r="B899" s="167"/>
      <c r="C899" s="79" t="str">
        <f>IF(tbAlugeis[[#This Row],[Veículo]]="","",IFERROR(INDEX(tbLocacao[],MATCH(tbAlugeis[[#This Row],[Veículo]],tbLocacao[Codigo locação],0),2),""))</f>
        <v/>
      </c>
      <c r="D899" s="79" t="str">
        <f>IF(tbAlugeis[[#This Row],[Veículo]]="","",IFERROR(INDEX(tbLocacao[],MATCH(tbAlugeis[[#This Row],[Veículo]],tbLocacao[Codigo locação],0),12),""))</f>
        <v/>
      </c>
      <c r="E899" s="80" t="str">
        <f>IF(tbAlugeis[[#This Row],[Veículo]]="","",IFERROR(INDEX(tbLocacao[],MATCH(tbAlugeis[[#This Row],[Veículo]],tbLocacao[Codigo locação],0),11),""))</f>
        <v/>
      </c>
      <c r="F899" s="163"/>
      <c r="G899" s="174"/>
      <c r="H899" s="79" t="str">
        <f>IF(tbAlugeis[[#This Row],[Veículo]]="","",IFERROR(INDEX(tbLocacao[],MATCH(tbAlugeis[[#This Row],[Veículo]],tbLocacao[Codigo locação],0),1),""))</f>
        <v/>
      </c>
    </row>
    <row r="900" spans="2:8" ht="30" customHeight="1" x14ac:dyDescent="0.25">
      <c r="B900" s="167"/>
      <c r="C900" s="79" t="str">
        <f>IF(tbAlugeis[[#This Row],[Veículo]]="","",IFERROR(INDEX(tbLocacao[],MATCH(tbAlugeis[[#This Row],[Veículo]],tbLocacao[Codigo locação],0),2),""))</f>
        <v/>
      </c>
      <c r="D900" s="79" t="str">
        <f>IF(tbAlugeis[[#This Row],[Veículo]]="","",IFERROR(INDEX(tbLocacao[],MATCH(tbAlugeis[[#This Row],[Veículo]],tbLocacao[Codigo locação],0),12),""))</f>
        <v/>
      </c>
      <c r="E900" s="80" t="str">
        <f>IF(tbAlugeis[[#This Row],[Veículo]]="","",IFERROR(INDEX(tbLocacao[],MATCH(tbAlugeis[[#This Row],[Veículo]],tbLocacao[Codigo locação],0),11),""))</f>
        <v/>
      </c>
      <c r="F900" s="163"/>
      <c r="G900" s="174"/>
      <c r="H900" s="79" t="str">
        <f>IF(tbAlugeis[[#This Row],[Veículo]]="","",IFERROR(INDEX(tbLocacao[],MATCH(tbAlugeis[[#This Row],[Veículo]],tbLocacao[Codigo locação],0),1),""))</f>
        <v/>
      </c>
    </row>
    <row r="901" spans="2:8" ht="30" customHeight="1" x14ac:dyDescent="0.25">
      <c r="B901" s="167"/>
      <c r="C901" s="79" t="str">
        <f>IF(tbAlugeis[[#This Row],[Veículo]]="","",IFERROR(INDEX(tbLocacao[],MATCH(tbAlugeis[[#This Row],[Veículo]],tbLocacao[Codigo locação],0),2),""))</f>
        <v/>
      </c>
      <c r="D901" s="79" t="str">
        <f>IF(tbAlugeis[[#This Row],[Veículo]]="","",IFERROR(INDEX(tbLocacao[],MATCH(tbAlugeis[[#This Row],[Veículo]],tbLocacao[Codigo locação],0),12),""))</f>
        <v/>
      </c>
      <c r="E901" s="80" t="str">
        <f>IF(tbAlugeis[[#This Row],[Veículo]]="","",IFERROR(INDEX(tbLocacao[],MATCH(tbAlugeis[[#This Row],[Veículo]],tbLocacao[Codigo locação],0),11),""))</f>
        <v/>
      </c>
      <c r="F901" s="163"/>
      <c r="G901" s="174"/>
      <c r="H901" s="79" t="str">
        <f>IF(tbAlugeis[[#This Row],[Veículo]]="","",IFERROR(INDEX(tbLocacao[],MATCH(tbAlugeis[[#This Row],[Veículo]],tbLocacao[Codigo locação],0),1),""))</f>
        <v/>
      </c>
    </row>
    <row r="902" spans="2:8" ht="30" customHeight="1" x14ac:dyDescent="0.25">
      <c r="B902" s="167"/>
      <c r="C902" s="79" t="str">
        <f>IF(tbAlugeis[[#This Row],[Veículo]]="","",IFERROR(INDEX(tbLocacao[],MATCH(tbAlugeis[[#This Row],[Veículo]],tbLocacao[Codigo locação],0),2),""))</f>
        <v/>
      </c>
      <c r="D902" s="79" t="str">
        <f>IF(tbAlugeis[[#This Row],[Veículo]]="","",IFERROR(INDEX(tbLocacao[],MATCH(tbAlugeis[[#This Row],[Veículo]],tbLocacao[Codigo locação],0),12),""))</f>
        <v/>
      </c>
      <c r="E902" s="80" t="str">
        <f>IF(tbAlugeis[[#This Row],[Veículo]]="","",IFERROR(INDEX(tbLocacao[],MATCH(tbAlugeis[[#This Row],[Veículo]],tbLocacao[Codigo locação],0),11),""))</f>
        <v/>
      </c>
      <c r="F902" s="163"/>
      <c r="G902" s="174"/>
      <c r="H902" s="79" t="str">
        <f>IF(tbAlugeis[[#This Row],[Veículo]]="","",IFERROR(INDEX(tbLocacao[],MATCH(tbAlugeis[[#This Row],[Veículo]],tbLocacao[Codigo locação],0),1),""))</f>
        <v/>
      </c>
    </row>
    <row r="903" spans="2:8" ht="30" customHeight="1" x14ac:dyDescent="0.25">
      <c r="B903" s="167"/>
      <c r="C903" s="79" t="str">
        <f>IF(tbAlugeis[[#This Row],[Veículo]]="","",IFERROR(INDEX(tbLocacao[],MATCH(tbAlugeis[[#This Row],[Veículo]],tbLocacao[Codigo locação],0),2),""))</f>
        <v/>
      </c>
      <c r="D903" s="79" t="str">
        <f>IF(tbAlugeis[[#This Row],[Veículo]]="","",IFERROR(INDEX(tbLocacao[],MATCH(tbAlugeis[[#This Row],[Veículo]],tbLocacao[Codigo locação],0),12),""))</f>
        <v/>
      </c>
      <c r="E903" s="80" t="str">
        <f>IF(tbAlugeis[[#This Row],[Veículo]]="","",IFERROR(INDEX(tbLocacao[],MATCH(tbAlugeis[[#This Row],[Veículo]],tbLocacao[Codigo locação],0),11),""))</f>
        <v/>
      </c>
      <c r="F903" s="163"/>
      <c r="G903" s="174"/>
      <c r="H903" s="79" t="str">
        <f>IF(tbAlugeis[[#This Row],[Veículo]]="","",IFERROR(INDEX(tbLocacao[],MATCH(tbAlugeis[[#This Row],[Veículo]],tbLocacao[Codigo locação],0),1),""))</f>
        <v/>
      </c>
    </row>
    <row r="904" spans="2:8" ht="30" customHeight="1" x14ac:dyDescent="0.25">
      <c r="B904" s="167"/>
      <c r="C904" s="79" t="str">
        <f>IF(tbAlugeis[[#This Row],[Veículo]]="","",IFERROR(INDEX(tbLocacao[],MATCH(tbAlugeis[[#This Row],[Veículo]],tbLocacao[Codigo locação],0),2),""))</f>
        <v/>
      </c>
      <c r="D904" s="79" t="str">
        <f>IF(tbAlugeis[[#This Row],[Veículo]]="","",IFERROR(INDEX(tbLocacao[],MATCH(tbAlugeis[[#This Row],[Veículo]],tbLocacao[Codigo locação],0),12),""))</f>
        <v/>
      </c>
      <c r="E904" s="80" t="str">
        <f>IF(tbAlugeis[[#This Row],[Veículo]]="","",IFERROR(INDEX(tbLocacao[],MATCH(tbAlugeis[[#This Row],[Veículo]],tbLocacao[Codigo locação],0),11),""))</f>
        <v/>
      </c>
      <c r="F904" s="163"/>
      <c r="G904" s="174"/>
      <c r="H904" s="79" t="str">
        <f>IF(tbAlugeis[[#This Row],[Veículo]]="","",IFERROR(INDEX(tbLocacao[],MATCH(tbAlugeis[[#This Row],[Veículo]],tbLocacao[Codigo locação],0),1),""))</f>
        <v/>
      </c>
    </row>
    <row r="905" spans="2:8" ht="30" customHeight="1" x14ac:dyDescent="0.25">
      <c r="B905" s="167"/>
      <c r="C905" s="79" t="str">
        <f>IF(tbAlugeis[[#This Row],[Veículo]]="","",IFERROR(INDEX(tbLocacao[],MATCH(tbAlugeis[[#This Row],[Veículo]],tbLocacao[Codigo locação],0),2),""))</f>
        <v/>
      </c>
      <c r="D905" s="79" t="str">
        <f>IF(tbAlugeis[[#This Row],[Veículo]]="","",IFERROR(INDEX(tbLocacao[],MATCH(tbAlugeis[[#This Row],[Veículo]],tbLocacao[Codigo locação],0),12),""))</f>
        <v/>
      </c>
      <c r="E905" s="80" t="str">
        <f>IF(tbAlugeis[[#This Row],[Veículo]]="","",IFERROR(INDEX(tbLocacao[],MATCH(tbAlugeis[[#This Row],[Veículo]],tbLocacao[Codigo locação],0),11),""))</f>
        <v/>
      </c>
      <c r="F905" s="163"/>
      <c r="G905" s="174"/>
      <c r="H905" s="79" t="str">
        <f>IF(tbAlugeis[[#This Row],[Veículo]]="","",IFERROR(INDEX(tbLocacao[],MATCH(tbAlugeis[[#This Row],[Veículo]],tbLocacao[Codigo locação],0),1),""))</f>
        <v/>
      </c>
    </row>
    <row r="906" spans="2:8" ht="30" customHeight="1" x14ac:dyDescent="0.25">
      <c r="B906" s="167"/>
      <c r="C906" s="79" t="str">
        <f>IF(tbAlugeis[[#This Row],[Veículo]]="","",IFERROR(INDEX(tbLocacao[],MATCH(tbAlugeis[[#This Row],[Veículo]],tbLocacao[Codigo locação],0),2),""))</f>
        <v/>
      </c>
      <c r="D906" s="79" t="str">
        <f>IF(tbAlugeis[[#This Row],[Veículo]]="","",IFERROR(INDEX(tbLocacao[],MATCH(tbAlugeis[[#This Row],[Veículo]],tbLocacao[Codigo locação],0),12),""))</f>
        <v/>
      </c>
      <c r="E906" s="80" t="str">
        <f>IF(tbAlugeis[[#This Row],[Veículo]]="","",IFERROR(INDEX(tbLocacao[],MATCH(tbAlugeis[[#This Row],[Veículo]],tbLocacao[Codigo locação],0),11),""))</f>
        <v/>
      </c>
      <c r="F906" s="163"/>
      <c r="G906" s="174"/>
      <c r="H906" s="79" t="str">
        <f>IF(tbAlugeis[[#This Row],[Veículo]]="","",IFERROR(INDEX(tbLocacao[],MATCH(tbAlugeis[[#This Row],[Veículo]],tbLocacao[Codigo locação],0),1),""))</f>
        <v/>
      </c>
    </row>
    <row r="907" spans="2:8" ht="30" customHeight="1" x14ac:dyDescent="0.25">
      <c r="B907" s="167"/>
      <c r="C907" s="79" t="str">
        <f>IF(tbAlugeis[[#This Row],[Veículo]]="","",IFERROR(INDEX(tbLocacao[],MATCH(tbAlugeis[[#This Row],[Veículo]],tbLocacao[Codigo locação],0),2),""))</f>
        <v/>
      </c>
      <c r="D907" s="79" t="str">
        <f>IF(tbAlugeis[[#This Row],[Veículo]]="","",IFERROR(INDEX(tbLocacao[],MATCH(tbAlugeis[[#This Row],[Veículo]],tbLocacao[Codigo locação],0),12),""))</f>
        <v/>
      </c>
      <c r="E907" s="80" t="str">
        <f>IF(tbAlugeis[[#This Row],[Veículo]]="","",IFERROR(INDEX(tbLocacao[],MATCH(tbAlugeis[[#This Row],[Veículo]],tbLocacao[Codigo locação],0),11),""))</f>
        <v/>
      </c>
      <c r="F907" s="163"/>
      <c r="G907" s="174"/>
      <c r="H907" s="79" t="str">
        <f>IF(tbAlugeis[[#This Row],[Veículo]]="","",IFERROR(INDEX(tbLocacao[],MATCH(tbAlugeis[[#This Row],[Veículo]],tbLocacao[Codigo locação],0),1),""))</f>
        <v/>
      </c>
    </row>
    <row r="908" spans="2:8" ht="30" customHeight="1" x14ac:dyDescent="0.25">
      <c r="B908" s="167"/>
      <c r="C908" s="79" t="str">
        <f>IF(tbAlugeis[[#This Row],[Veículo]]="","",IFERROR(INDEX(tbLocacao[],MATCH(tbAlugeis[[#This Row],[Veículo]],tbLocacao[Codigo locação],0),2),""))</f>
        <v/>
      </c>
      <c r="D908" s="79" t="str">
        <f>IF(tbAlugeis[[#This Row],[Veículo]]="","",IFERROR(INDEX(tbLocacao[],MATCH(tbAlugeis[[#This Row],[Veículo]],tbLocacao[Codigo locação],0),12),""))</f>
        <v/>
      </c>
      <c r="E908" s="80" t="str">
        <f>IF(tbAlugeis[[#This Row],[Veículo]]="","",IFERROR(INDEX(tbLocacao[],MATCH(tbAlugeis[[#This Row],[Veículo]],tbLocacao[Codigo locação],0),11),""))</f>
        <v/>
      </c>
      <c r="F908" s="163"/>
      <c r="G908" s="174"/>
      <c r="H908" s="79" t="str">
        <f>IF(tbAlugeis[[#This Row],[Veículo]]="","",IFERROR(INDEX(tbLocacao[],MATCH(tbAlugeis[[#This Row],[Veículo]],tbLocacao[Codigo locação],0),1),""))</f>
        <v/>
      </c>
    </row>
    <row r="909" spans="2:8" ht="30" customHeight="1" x14ac:dyDescent="0.25">
      <c r="B909" s="167"/>
      <c r="C909" s="79" t="str">
        <f>IF(tbAlugeis[[#This Row],[Veículo]]="","",IFERROR(INDEX(tbLocacao[],MATCH(tbAlugeis[[#This Row],[Veículo]],tbLocacao[Codigo locação],0),2),""))</f>
        <v/>
      </c>
      <c r="D909" s="79" t="str">
        <f>IF(tbAlugeis[[#This Row],[Veículo]]="","",IFERROR(INDEX(tbLocacao[],MATCH(tbAlugeis[[#This Row],[Veículo]],tbLocacao[Codigo locação],0),12),""))</f>
        <v/>
      </c>
      <c r="E909" s="80" t="str">
        <f>IF(tbAlugeis[[#This Row],[Veículo]]="","",IFERROR(INDEX(tbLocacao[],MATCH(tbAlugeis[[#This Row],[Veículo]],tbLocacao[Codigo locação],0),11),""))</f>
        <v/>
      </c>
      <c r="F909" s="163"/>
      <c r="G909" s="174"/>
      <c r="H909" s="79" t="str">
        <f>IF(tbAlugeis[[#This Row],[Veículo]]="","",IFERROR(INDEX(tbLocacao[],MATCH(tbAlugeis[[#This Row],[Veículo]],tbLocacao[Codigo locação],0),1),""))</f>
        <v/>
      </c>
    </row>
    <row r="910" spans="2:8" ht="30" customHeight="1" x14ac:dyDescent="0.25">
      <c r="B910" s="167"/>
      <c r="C910" s="79" t="str">
        <f>IF(tbAlugeis[[#This Row],[Veículo]]="","",IFERROR(INDEX(tbLocacao[],MATCH(tbAlugeis[[#This Row],[Veículo]],tbLocacao[Codigo locação],0),2),""))</f>
        <v/>
      </c>
      <c r="D910" s="79" t="str">
        <f>IF(tbAlugeis[[#This Row],[Veículo]]="","",IFERROR(INDEX(tbLocacao[],MATCH(tbAlugeis[[#This Row],[Veículo]],tbLocacao[Codigo locação],0),12),""))</f>
        <v/>
      </c>
      <c r="E910" s="80" t="str">
        <f>IF(tbAlugeis[[#This Row],[Veículo]]="","",IFERROR(INDEX(tbLocacao[],MATCH(tbAlugeis[[#This Row],[Veículo]],tbLocacao[Codigo locação],0),11),""))</f>
        <v/>
      </c>
      <c r="F910" s="163"/>
      <c r="G910" s="174"/>
      <c r="H910" s="79" t="str">
        <f>IF(tbAlugeis[[#This Row],[Veículo]]="","",IFERROR(INDEX(tbLocacao[],MATCH(tbAlugeis[[#This Row],[Veículo]],tbLocacao[Codigo locação],0),1),""))</f>
        <v/>
      </c>
    </row>
    <row r="911" spans="2:8" ht="30" customHeight="1" x14ac:dyDescent="0.25">
      <c r="B911" s="167"/>
      <c r="C911" s="79" t="str">
        <f>IF(tbAlugeis[[#This Row],[Veículo]]="","",IFERROR(INDEX(tbLocacao[],MATCH(tbAlugeis[[#This Row],[Veículo]],tbLocacao[Codigo locação],0),2),""))</f>
        <v/>
      </c>
      <c r="D911" s="79" t="str">
        <f>IF(tbAlugeis[[#This Row],[Veículo]]="","",IFERROR(INDEX(tbLocacao[],MATCH(tbAlugeis[[#This Row],[Veículo]],tbLocacao[Codigo locação],0),12),""))</f>
        <v/>
      </c>
      <c r="E911" s="80" t="str">
        <f>IF(tbAlugeis[[#This Row],[Veículo]]="","",IFERROR(INDEX(tbLocacao[],MATCH(tbAlugeis[[#This Row],[Veículo]],tbLocacao[Codigo locação],0),11),""))</f>
        <v/>
      </c>
      <c r="F911" s="163"/>
      <c r="G911" s="174"/>
      <c r="H911" s="79" t="str">
        <f>IF(tbAlugeis[[#This Row],[Veículo]]="","",IFERROR(INDEX(tbLocacao[],MATCH(tbAlugeis[[#This Row],[Veículo]],tbLocacao[Codigo locação],0),1),""))</f>
        <v/>
      </c>
    </row>
    <row r="912" spans="2:8" ht="30" customHeight="1" x14ac:dyDescent="0.25">
      <c r="B912" s="167"/>
      <c r="C912" s="79" t="str">
        <f>IF(tbAlugeis[[#This Row],[Veículo]]="","",IFERROR(INDEX(tbLocacao[],MATCH(tbAlugeis[[#This Row],[Veículo]],tbLocacao[Codigo locação],0),2),""))</f>
        <v/>
      </c>
      <c r="D912" s="79" t="str">
        <f>IF(tbAlugeis[[#This Row],[Veículo]]="","",IFERROR(INDEX(tbLocacao[],MATCH(tbAlugeis[[#This Row],[Veículo]],tbLocacao[Codigo locação],0),12),""))</f>
        <v/>
      </c>
      <c r="E912" s="80" t="str">
        <f>IF(tbAlugeis[[#This Row],[Veículo]]="","",IFERROR(INDEX(tbLocacao[],MATCH(tbAlugeis[[#This Row],[Veículo]],tbLocacao[Codigo locação],0),11),""))</f>
        <v/>
      </c>
      <c r="F912" s="163"/>
      <c r="G912" s="174"/>
      <c r="H912" s="79" t="str">
        <f>IF(tbAlugeis[[#This Row],[Veículo]]="","",IFERROR(INDEX(tbLocacao[],MATCH(tbAlugeis[[#This Row],[Veículo]],tbLocacao[Codigo locação],0),1),""))</f>
        <v/>
      </c>
    </row>
    <row r="913" spans="2:8" ht="30" customHeight="1" x14ac:dyDescent="0.25">
      <c r="B913" s="167"/>
      <c r="C913" s="79" t="str">
        <f>IF(tbAlugeis[[#This Row],[Veículo]]="","",IFERROR(INDEX(tbLocacao[],MATCH(tbAlugeis[[#This Row],[Veículo]],tbLocacao[Codigo locação],0),2),""))</f>
        <v/>
      </c>
      <c r="D913" s="79" t="str">
        <f>IF(tbAlugeis[[#This Row],[Veículo]]="","",IFERROR(INDEX(tbLocacao[],MATCH(tbAlugeis[[#This Row],[Veículo]],tbLocacao[Codigo locação],0),12),""))</f>
        <v/>
      </c>
      <c r="E913" s="80" t="str">
        <f>IF(tbAlugeis[[#This Row],[Veículo]]="","",IFERROR(INDEX(tbLocacao[],MATCH(tbAlugeis[[#This Row],[Veículo]],tbLocacao[Codigo locação],0),11),""))</f>
        <v/>
      </c>
      <c r="F913" s="163"/>
      <c r="G913" s="174"/>
      <c r="H913" s="79" t="str">
        <f>IF(tbAlugeis[[#This Row],[Veículo]]="","",IFERROR(INDEX(tbLocacao[],MATCH(tbAlugeis[[#This Row],[Veículo]],tbLocacao[Codigo locação],0),1),""))</f>
        <v/>
      </c>
    </row>
    <row r="914" spans="2:8" ht="30" customHeight="1" x14ac:dyDescent="0.25">
      <c r="B914" s="167"/>
      <c r="C914" s="79" t="str">
        <f>IF(tbAlugeis[[#This Row],[Veículo]]="","",IFERROR(INDEX(tbLocacao[],MATCH(tbAlugeis[[#This Row],[Veículo]],tbLocacao[Codigo locação],0),2),""))</f>
        <v/>
      </c>
      <c r="D914" s="79" t="str">
        <f>IF(tbAlugeis[[#This Row],[Veículo]]="","",IFERROR(INDEX(tbLocacao[],MATCH(tbAlugeis[[#This Row],[Veículo]],tbLocacao[Codigo locação],0),12),""))</f>
        <v/>
      </c>
      <c r="E914" s="80" t="str">
        <f>IF(tbAlugeis[[#This Row],[Veículo]]="","",IFERROR(INDEX(tbLocacao[],MATCH(tbAlugeis[[#This Row],[Veículo]],tbLocacao[Codigo locação],0),11),""))</f>
        <v/>
      </c>
      <c r="F914" s="163"/>
      <c r="G914" s="174"/>
      <c r="H914" s="79" t="str">
        <f>IF(tbAlugeis[[#This Row],[Veículo]]="","",IFERROR(INDEX(tbLocacao[],MATCH(tbAlugeis[[#This Row],[Veículo]],tbLocacao[Codigo locação],0),1),""))</f>
        <v/>
      </c>
    </row>
    <row r="915" spans="2:8" ht="30" customHeight="1" x14ac:dyDescent="0.25">
      <c r="B915" s="167"/>
      <c r="C915" s="79" t="str">
        <f>IF(tbAlugeis[[#This Row],[Veículo]]="","",IFERROR(INDEX(tbLocacao[],MATCH(tbAlugeis[[#This Row],[Veículo]],tbLocacao[Codigo locação],0),2),""))</f>
        <v/>
      </c>
      <c r="D915" s="79" t="str">
        <f>IF(tbAlugeis[[#This Row],[Veículo]]="","",IFERROR(INDEX(tbLocacao[],MATCH(tbAlugeis[[#This Row],[Veículo]],tbLocacao[Codigo locação],0),12),""))</f>
        <v/>
      </c>
      <c r="E915" s="80" t="str">
        <f>IF(tbAlugeis[[#This Row],[Veículo]]="","",IFERROR(INDEX(tbLocacao[],MATCH(tbAlugeis[[#This Row],[Veículo]],tbLocacao[Codigo locação],0),11),""))</f>
        <v/>
      </c>
      <c r="F915" s="163"/>
      <c r="G915" s="174"/>
      <c r="H915" s="79" t="str">
        <f>IF(tbAlugeis[[#This Row],[Veículo]]="","",IFERROR(INDEX(tbLocacao[],MATCH(tbAlugeis[[#This Row],[Veículo]],tbLocacao[Codigo locação],0),1),""))</f>
        <v/>
      </c>
    </row>
    <row r="916" spans="2:8" ht="30" customHeight="1" x14ac:dyDescent="0.25">
      <c r="B916" s="167"/>
      <c r="C916" s="79" t="str">
        <f>IF(tbAlugeis[[#This Row],[Veículo]]="","",IFERROR(INDEX(tbLocacao[],MATCH(tbAlugeis[[#This Row],[Veículo]],tbLocacao[Codigo locação],0),2),""))</f>
        <v/>
      </c>
      <c r="D916" s="79" t="str">
        <f>IF(tbAlugeis[[#This Row],[Veículo]]="","",IFERROR(INDEX(tbLocacao[],MATCH(tbAlugeis[[#This Row],[Veículo]],tbLocacao[Codigo locação],0),12),""))</f>
        <v/>
      </c>
      <c r="E916" s="80" t="str">
        <f>IF(tbAlugeis[[#This Row],[Veículo]]="","",IFERROR(INDEX(tbLocacao[],MATCH(tbAlugeis[[#This Row],[Veículo]],tbLocacao[Codigo locação],0),11),""))</f>
        <v/>
      </c>
      <c r="F916" s="163"/>
      <c r="G916" s="174"/>
      <c r="H916" s="79" t="str">
        <f>IF(tbAlugeis[[#This Row],[Veículo]]="","",IFERROR(INDEX(tbLocacao[],MATCH(tbAlugeis[[#This Row],[Veículo]],tbLocacao[Codigo locação],0),1),""))</f>
        <v/>
      </c>
    </row>
    <row r="917" spans="2:8" ht="30" customHeight="1" x14ac:dyDescent="0.25">
      <c r="B917" s="167"/>
      <c r="C917" s="79" t="str">
        <f>IF(tbAlugeis[[#This Row],[Veículo]]="","",IFERROR(INDEX(tbLocacao[],MATCH(tbAlugeis[[#This Row],[Veículo]],tbLocacao[Codigo locação],0),2),""))</f>
        <v/>
      </c>
      <c r="D917" s="79" t="str">
        <f>IF(tbAlugeis[[#This Row],[Veículo]]="","",IFERROR(INDEX(tbLocacao[],MATCH(tbAlugeis[[#This Row],[Veículo]],tbLocacao[Codigo locação],0),12),""))</f>
        <v/>
      </c>
      <c r="E917" s="80" t="str">
        <f>IF(tbAlugeis[[#This Row],[Veículo]]="","",IFERROR(INDEX(tbLocacao[],MATCH(tbAlugeis[[#This Row],[Veículo]],tbLocacao[Codigo locação],0),11),""))</f>
        <v/>
      </c>
      <c r="F917" s="163"/>
      <c r="G917" s="174"/>
      <c r="H917" s="79" t="str">
        <f>IF(tbAlugeis[[#This Row],[Veículo]]="","",IFERROR(INDEX(tbLocacao[],MATCH(tbAlugeis[[#This Row],[Veículo]],tbLocacao[Codigo locação],0),1),""))</f>
        <v/>
      </c>
    </row>
    <row r="918" spans="2:8" ht="30" customHeight="1" x14ac:dyDescent="0.25">
      <c r="B918" s="167"/>
      <c r="C918" s="79" t="str">
        <f>IF(tbAlugeis[[#This Row],[Veículo]]="","",IFERROR(INDEX(tbLocacao[],MATCH(tbAlugeis[[#This Row],[Veículo]],tbLocacao[Codigo locação],0),2),""))</f>
        <v/>
      </c>
      <c r="D918" s="79" t="str">
        <f>IF(tbAlugeis[[#This Row],[Veículo]]="","",IFERROR(INDEX(tbLocacao[],MATCH(tbAlugeis[[#This Row],[Veículo]],tbLocacao[Codigo locação],0),12),""))</f>
        <v/>
      </c>
      <c r="E918" s="80" t="str">
        <f>IF(tbAlugeis[[#This Row],[Veículo]]="","",IFERROR(INDEX(tbLocacao[],MATCH(tbAlugeis[[#This Row],[Veículo]],tbLocacao[Codigo locação],0),11),""))</f>
        <v/>
      </c>
      <c r="F918" s="163"/>
      <c r="G918" s="174"/>
      <c r="H918" s="79" t="str">
        <f>IF(tbAlugeis[[#This Row],[Veículo]]="","",IFERROR(INDEX(tbLocacao[],MATCH(tbAlugeis[[#This Row],[Veículo]],tbLocacao[Codigo locação],0),1),""))</f>
        <v/>
      </c>
    </row>
    <row r="919" spans="2:8" ht="30" customHeight="1" x14ac:dyDescent="0.25">
      <c r="B919" s="167"/>
      <c r="C919" s="79" t="str">
        <f>IF(tbAlugeis[[#This Row],[Veículo]]="","",IFERROR(INDEX(tbLocacao[],MATCH(tbAlugeis[[#This Row],[Veículo]],tbLocacao[Codigo locação],0),2),""))</f>
        <v/>
      </c>
      <c r="D919" s="79" t="str">
        <f>IF(tbAlugeis[[#This Row],[Veículo]]="","",IFERROR(INDEX(tbLocacao[],MATCH(tbAlugeis[[#This Row],[Veículo]],tbLocacao[Codigo locação],0),12),""))</f>
        <v/>
      </c>
      <c r="E919" s="80" t="str">
        <f>IF(tbAlugeis[[#This Row],[Veículo]]="","",IFERROR(INDEX(tbLocacao[],MATCH(tbAlugeis[[#This Row],[Veículo]],tbLocacao[Codigo locação],0),11),""))</f>
        <v/>
      </c>
      <c r="F919" s="163"/>
      <c r="G919" s="174"/>
      <c r="H919" s="79" t="str">
        <f>IF(tbAlugeis[[#This Row],[Veículo]]="","",IFERROR(INDEX(tbLocacao[],MATCH(tbAlugeis[[#This Row],[Veículo]],tbLocacao[Codigo locação],0),1),""))</f>
        <v/>
      </c>
    </row>
    <row r="920" spans="2:8" ht="30" customHeight="1" x14ac:dyDescent="0.25">
      <c r="B920" s="167"/>
      <c r="C920" s="79" t="str">
        <f>IF(tbAlugeis[[#This Row],[Veículo]]="","",IFERROR(INDEX(tbLocacao[],MATCH(tbAlugeis[[#This Row],[Veículo]],tbLocacao[Codigo locação],0),2),""))</f>
        <v/>
      </c>
      <c r="D920" s="79" t="str">
        <f>IF(tbAlugeis[[#This Row],[Veículo]]="","",IFERROR(INDEX(tbLocacao[],MATCH(tbAlugeis[[#This Row],[Veículo]],tbLocacao[Codigo locação],0),12),""))</f>
        <v/>
      </c>
      <c r="E920" s="80" t="str">
        <f>IF(tbAlugeis[[#This Row],[Veículo]]="","",IFERROR(INDEX(tbLocacao[],MATCH(tbAlugeis[[#This Row],[Veículo]],tbLocacao[Codigo locação],0),11),""))</f>
        <v/>
      </c>
      <c r="F920" s="163"/>
      <c r="G920" s="174"/>
      <c r="H920" s="79" t="str">
        <f>IF(tbAlugeis[[#This Row],[Veículo]]="","",IFERROR(INDEX(tbLocacao[],MATCH(tbAlugeis[[#This Row],[Veículo]],tbLocacao[Codigo locação],0),1),""))</f>
        <v/>
      </c>
    </row>
    <row r="921" spans="2:8" ht="30" customHeight="1" x14ac:dyDescent="0.25">
      <c r="B921" s="167"/>
      <c r="C921" s="79" t="str">
        <f>IF(tbAlugeis[[#This Row],[Veículo]]="","",IFERROR(INDEX(tbLocacao[],MATCH(tbAlugeis[[#This Row],[Veículo]],tbLocacao[Codigo locação],0),2),""))</f>
        <v/>
      </c>
      <c r="D921" s="79" t="str">
        <f>IF(tbAlugeis[[#This Row],[Veículo]]="","",IFERROR(INDEX(tbLocacao[],MATCH(tbAlugeis[[#This Row],[Veículo]],tbLocacao[Codigo locação],0),12),""))</f>
        <v/>
      </c>
      <c r="E921" s="80" t="str">
        <f>IF(tbAlugeis[[#This Row],[Veículo]]="","",IFERROR(INDEX(tbLocacao[],MATCH(tbAlugeis[[#This Row],[Veículo]],tbLocacao[Codigo locação],0),11),""))</f>
        <v/>
      </c>
      <c r="F921" s="163"/>
      <c r="G921" s="174"/>
      <c r="H921" s="79" t="str">
        <f>IF(tbAlugeis[[#This Row],[Veículo]]="","",IFERROR(INDEX(tbLocacao[],MATCH(tbAlugeis[[#This Row],[Veículo]],tbLocacao[Codigo locação],0),1),""))</f>
        <v/>
      </c>
    </row>
    <row r="922" spans="2:8" ht="30" customHeight="1" x14ac:dyDescent="0.25">
      <c r="B922" s="167"/>
      <c r="C922" s="79" t="str">
        <f>IF(tbAlugeis[[#This Row],[Veículo]]="","",IFERROR(INDEX(tbLocacao[],MATCH(tbAlugeis[[#This Row],[Veículo]],tbLocacao[Codigo locação],0),2),""))</f>
        <v/>
      </c>
      <c r="D922" s="79" t="str">
        <f>IF(tbAlugeis[[#This Row],[Veículo]]="","",IFERROR(INDEX(tbLocacao[],MATCH(tbAlugeis[[#This Row],[Veículo]],tbLocacao[Codigo locação],0),12),""))</f>
        <v/>
      </c>
      <c r="E922" s="80" t="str">
        <f>IF(tbAlugeis[[#This Row],[Veículo]]="","",IFERROR(INDEX(tbLocacao[],MATCH(tbAlugeis[[#This Row],[Veículo]],tbLocacao[Codigo locação],0),11),""))</f>
        <v/>
      </c>
      <c r="F922" s="163"/>
      <c r="G922" s="174"/>
      <c r="H922" s="79" t="str">
        <f>IF(tbAlugeis[[#This Row],[Veículo]]="","",IFERROR(INDEX(tbLocacao[],MATCH(tbAlugeis[[#This Row],[Veículo]],tbLocacao[Codigo locação],0),1),""))</f>
        <v/>
      </c>
    </row>
    <row r="923" spans="2:8" ht="30" customHeight="1" x14ac:dyDescent="0.25">
      <c r="B923" s="167"/>
      <c r="C923" s="79" t="str">
        <f>IF(tbAlugeis[[#This Row],[Veículo]]="","",IFERROR(INDEX(tbLocacao[],MATCH(tbAlugeis[[#This Row],[Veículo]],tbLocacao[Codigo locação],0),2),""))</f>
        <v/>
      </c>
      <c r="D923" s="79" t="str">
        <f>IF(tbAlugeis[[#This Row],[Veículo]]="","",IFERROR(INDEX(tbLocacao[],MATCH(tbAlugeis[[#This Row],[Veículo]],tbLocacao[Codigo locação],0),12),""))</f>
        <v/>
      </c>
      <c r="E923" s="80" t="str">
        <f>IF(tbAlugeis[[#This Row],[Veículo]]="","",IFERROR(INDEX(tbLocacao[],MATCH(tbAlugeis[[#This Row],[Veículo]],tbLocacao[Codigo locação],0),11),""))</f>
        <v/>
      </c>
      <c r="F923" s="163"/>
      <c r="G923" s="174"/>
      <c r="H923" s="79" t="str">
        <f>IF(tbAlugeis[[#This Row],[Veículo]]="","",IFERROR(INDEX(tbLocacao[],MATCH(tbAlugeis[[#This Row],[Veículo]],tbLocacao[Codigo locação],0),1),""))</f>
        <v/>
      </c>
    </row>
    <row r="924" spans="2:8" ht="30" customHeight="1" x14ac:dyDescent="0.25">
      <c r="B924" s="167"/>
      <c r="C924" s="79" t="str">
        <f>IF(tbAlugeis[[#This Row],[Veículo]]="","",IFERROR(INDEX(tbLocacao[],MATCH(tbAlugeis[[#This Row],[Veículo]],tbLocacao[Codigo locação],0),2),""))</f>
        <v/>
      </c>
      <c r="D924" s="79" t="str">
        <f>IF(tbAlugeis[[#This Row],[Veículo]]="","",IFERROR(INDEX(tbLocacao[],MATCH(tbAlugeis[[#This Row],[Veículo]],tbLocacao[Codigo locação],0),12),""))</f>
        <v/>
      </c>
      <c r="E924" s="80" t="str">
        <f>IF(tbAlugeis[[#This Row],[Veículo]]="","",IFERROR(INDEX(tbLocacao[],MATCH(tbAlugeis[[#This Row],[Veículo]],tbLocacao[Codigo locação],0),11),""))</f>
        <v/>
      </c>
      <c r="F924" s="163"/>
      <c r="G924" s="174"/>
      <c r="H924" s="79" t="str">
        <f>IF(tbAlugeis[[#This Row],[Veículo]]="","",IFERROR(INDEX(tbLocacao[],MATCH(tbAlugeis[[#This Row],[Veículo]],tbLocacao[Codigo locação],0),1),""))</f>
        <v/>
      </c>
    </row>
    <row r="925" spans="2:8" ht="30" customHeight="1" x14ac:dyDescent="0.25">
      <c r="B925" s="167"/>
      <c r="C925" s="79" t="str">
        <f>IF(tbAlugeis[[#This Row],[Veículo]]="","",IFERROR(INDEX(tbLocacao[],MATCH(tbAlugeis[[#This Row],[Veículo]],tbLocacao[Codigo locação],0),2),""))</f>
        <v/>
      </c>
      <c r="D925" s="79" t="str">
        <f>IF(tbAlugeis[[#This Row],[Veículo]]="","",IFERROR(INDEX(tbLocacao[],MATCH(tbAlugeis[[#This Row],[Veículo]],tbLocacao[Codigo locação],0),12),""))</f>
        <v/>
      </c>
      <c r="E925" s="80" t="str">
        <f>IF(tbAlugeis[[#This Row],[Veículo]]="","",IFERROR(INDEX(tbLocacao[],MATCH(tbAlugeis[[#This Row],[Veículo]],tbLocacao[Codigo locação],0),11),""))</f>
        <v/>
      </c>
      <c r="F925" s="163"/>
      <c r="G925" s="174"/>
      <c r="H925" s="79" t="str">
        <f>IF(tbAlugeis[[#This Row],[Veículo]]="","",IFERROR(INDEX(tbLocacao[],MATCH(tbAlugeis[[#This Row],[Veículo]],tbLocacao[Codigo locação],0),1),""))</f>
        <v/>
      </c>
    </row>
    <row r="926" spans="2:8" ht="30" customHeight="1" x14ac:dyDescent="0.25">
      <c r="B926" s="167"/>
      <c r="C926" s="79" t="str">
        <f>IF(tbAlugeis[[#This Row],[Veículo]]="","",IFERROR(INDEX(tbLocacao[],MATCH(tbAlugeis[[#This Row],[Veículo]],tbLocacao[Codigo locação],0),2),""))</f>
        <v/>
      </c>
      <c r="D926" s="79" t="str">
        <f>IF(tbAlugeis[[#This Row],[Veículo]]="","",IFERROR(INDEX(tbLocacao[],MATCH(tbAlugeis[[#This Row],[Veículo]],tbLocacao[Codigo locação],0),12),""))</f>
        <v/>
      </c>
      <c r="E926" s="80" t="str">
        <f>IF(tbAlugeis[[#This Row],[Veículo]]="","",IFERROR(INDEX(tbLocacao[],MATCH(tbAlugeis[[#This Row],[Veículo]],tbLocacao[Codigo locação],0),11),""))</f>
        <v/>
      </c>
      <c r="F926" s="163"/>
      <c r="G926" s="174"/>
      <c r="H926" s="79" t="str">
        <f>IF(tbAlugeis[[#This Row],[Veículo]]="","",IFERROR(INDEX(tbLocacao[],MATCH(tbAlugeis[[#This Row],[Veículo]],tbLocacao[Codigo locação],0),1),""))</f>
        <v/>
      </c>
    </row>
    <row r="927" spans="2:8" ht="30" customHeight="1" x14ac:dyDescent="0.25">
      <c r="B927" s="167"/>
      <c r="C927" s="79" t="str">
        <f>IF(tbAlugeis[[#This Row],[Veículo]]="","",IFERROR(INDEX(tbLocacao[],MATCH(tbAlugeis[[#This Row],[Veículo]],tbLocacao[Codigo locação],0),2),""))</f>
        <v/>
      </c>
      <c r="D927" s="79" t="str">
        <f>IF(tbAlugeis[[#This Row],[Veículo]]="","",IFERROR(INDEX(tbLocacao[],MATCH(tbAlugeis[[#This Row],[Veículo]],tbLocacao[Codigo locação],0),12),""))</f>
        <v/>
      </c>
      <c r="E927" s="80" t="str">
        <f>IF(tbAlugeis[[#This Row],[Veículo]]="","",IFERROR(INDEX(tbLocacao[],MATCH(tbAlugeis[[#This Row],[Veículo]],tbLocacao[Codigo locação],0),11),""))</f>
        <v/>
      </c>
      <c r="F927" s="163"/>
      <c r="G927" s="174"/>
      <c r="H927" s="79" t="str">
        <f>IF(tbAlugeis[[#This Row],[Veículo]]="","",IFERROR(INDEX(tbLocacao[],MATCH(tbAlugeis[[#This Row],[Veículo]],tbLocacao[Codigo locação],0),1),""))</f>
        <v/>
      </c>
    </row>
    <row r="928" spans="2:8" ht="30" customHeight="1" x14ac:dyDescent="0.25">
      <c r="B928" s="167"/>
      <c r="C928" s="79" t="str">
        <f>IF(tbAlugeis[[#This Row],[Veículo]]="","",IFERROR(INDEX(tbLocacao[],MATCH(tbAlugeis[[#This Row],[Veículo]],tbLocacao[Codigo locação],0),2),""))</f>
        <v/>
      </c>
      <c r="D928" s="79" t="str">
        <f>IF(tbAlugeis[[#This Row],[Veículo]]="","",IFERROR(INDEX(tbLocacao[],MATCH(tbAlugeis[[#This Row],[Veículo]],tbLocacao[Codigo locação],0),12),""))</f>
        <v/>
      </c>
      <c r="E928" s="80" t="str">
        <f>IF(tbAlugeis[[#This Row],[Veículo]]="","",IFERROR(INDEX(tbLocacao[],MATCH(tbAlugeis[[#This Row],[Veículo]],tbLocacao[Codigo locação],0),11),""))</f>
        <v/>
      </c>
      <c r="F928" s="163"/>
      <c r="G928" s="174"/>
      <c r="H928" s="79" t="str">
        <f>IF(tbAlugeis[[#This Row],[Veículo]]="","",IFERROR(INDEX(tbLocacao[],MATCH(tbAlugeis[[#This Row],[Veículo]],tbLocacao[Codigo locação],0),1),""))</f>
        <v/>
      </c>
    </row>
    <row r="929" spans="2:8" ht="30" customHeight="1" x14ac:dyDescent="0.25">
      <c r="B929" s="167"/>
      <c r="C929" s="79" t="str">
        <f>IF(tbAlugeis[[#This Row],[Veículo]]="","",IFERROR(INDEX(tbLocacao[],MATCH(tbAlugeis[[#This Row],[Veículo]],tbLocacao[Codigo locação],0),2),""))</f>
        <v/>
      </c>
      <c r="D929" s="79" t="str">
        <f>IF(tbAlugeis[[#This Row],[Veículo]]="","",IFERROR(INDEX(tbLocacao[],MATCH(tbAlugeis[[#This Row],[Veículo]],tbLocacao[Codigo locação],0),12),""))</f>
        <v/>
      </c>
      <c r="E929" s="80" t="str">
        <f>IF(tbAlugeis[[#This Row],[Veículo]]="","",IFERROR(INDEX(tbLocacao[],MATCH(tbAlugeis[[#This Row],[Veículo]],tbLocacao[Codigo locação],0),11),""))</f>
        <v/>
      </c>
      <c r="F929" s="163"/>
      <c r="G929" s="174"/>
      <c r="H929" s="79" t="str">
        <f>IF(tbAlugeis[[#This Row],[Veículo]]="","",IFERROR(INDEX(tbLocacao[],MATCH(tbAlugeis[[#This Row],[Veículo]],tbLocacao[Codigo locação],0),1),""))</f>
        <v/>
      </c>
    </row>
    <row r="930" spans="2:8" ht="30" customHeight="1" x14ac:dyDescent="0.25">
      <c r="B930" s="167"/>
      <c r="C930" s="79" t="str">
        <f>IF(tbAlugeis[[#This Row],[Veículo]]="","",IFERROR(INDEX(tbLocacao[],MATCH(tbAlugeis[[#This Row],[Veículo]],tbLocacao[Codigo locação],0),2),""))</f>
        <v/>
      </c>
      <c r="D930" s="79" t="str">
        <f>IF(tbAlugeis[[#This Row],[Veículo]]="","",IFERROR(INDEX(tbLocacao[],MATCH(tbAlugeis[[#This Row],[Veículo]],tbLocacao[Codigo locação],0),12),""))</f>
        <v/>
      </c>
      <c r="E930" s="80" t="str">
        <f>IF(tbAlugeis[[#This Row],[Veículo]]="","",IFERROR(INDEX(tbLocacao[],MATCH(tbAlugeis[[#This Row],[Veículo]],tbLocacao[Codigo locação],0),11),""))</f>
        <v/>
      </c>
      <c r="F930" s="163"/>
      <c r="G930" s="174"/>
      <c r="H930" s="79" t="str">
        <f>IF(tbAlugeis[[#This Row],[Veículo]]="","",IFERROR(INDEX(tbLocacao[],MATCH(tbAlugeis[[#This Row],[Veículo]],tbLocacao[Codigo locação],0),1),""))</f>
        <v/>
      </c>
    </row>
    <row r="931" spans="2:8" ht="30" customHeight="1" x14ac:dyDescent="0.25">
      <c r="B931" s="167"/>
      <c r="C931" s="79" t="str">
        <f>IF(tbAlugeis[[#This Row],[Veículo]]="","",IFERROR(INDEX(tbLocacao[],MATCH(tbAlugeis[[#This Row],[Veículo]],tbLocacao[Codigo locação],0),2),""))</f>
        <v/>
      </c>
      <c r="D931" s="79" t="str">
        <f>IF(tbAlugeis[[#This Row],[Veículo]]="","",IFERROR(INDEX(tbLocacao[],MATCH(tbAlugeis[[#This Row],[Veículo]],tbLocacao[Codigo locação],0),12),""))</f>
        <v/>
      </c>
      <c r="E931" s="80" t="str">
        <f>IF(tbAlugeis[[#This Row],[Veículo]]="","",IFERROR(INDEX(tbLocacao[],MATCH(tbAlugeis[[#This Row],[Veículo]],tbLocacao[Codigo locação],0),11),""))</f>
        <v/>
      </c>
      <c r="F931" s="163"/>
      <c r="G931" s="174"/>
      <c r="H931" s="79" t="str">
        <f>IF(tbAlugeis[[#This Row],[Veículo]]="","",IFERROR(INDEX(tbLocacao[],MATCH(tbAlugeis[[#This Row],[Veículo]],tbLocacao[Codigo locação],0),1),""))</f>
        <v/>
      </c>
    </row>
    <row r="932" spans="2:8" ht="30" customHeight="1" x14ac:dyDescent="0.25">
      <c r="B932" s="167"/>
      <c r="C932" s="79" t="str">
        <f>IF(tbAlugeis[[#This Row],[Veículo]]="","",IFERROR(INDEX(tbLocacao[],MATCH(tbAlugeis[[#This Row],[Veículo]],tbLocacao[Codigo locação],0),2),""))</f>
        <v/>
      </c>
      <c r="D932" s="79" t="str">
        <f>IF(tbAlugeis[[#This Row],[Veículo]]="","",IFERROR(INDEX(tbLocacao[],MATCH(tbAlugeis[[#This Row],[Veículo]],tbLocacao[Codigo locação],0),12),""))</f>
        <v/>
      </c>
      <c r="E932" s="80" t="str">
        <f>IF(tbAlugeis[[#This Row],[Veículo]]="","",IFERROR(INDEX(tbLocacao[],MATCH(tbAlugeis[[#This Row],[Veículo]],tbLocacao[Codigo locação],0),11),""))</f>
        <v/>
      </c>
      <c r="F932" s="163"/>
      <c r="G932" s="174"/>
      <c r="H932" s="79" t="str">
        <f>IF(tbAlugeis[[#This Row],[Veículo]]="","",IFERROR(INDEX(tbLocacao[],MATCH(tbAlugeis[[#This Row],[Veículo]],tbLocacao[Codigo locação],0),1),""))</f>
        <v/>
      </c>
    </row>
    <row r="933" spans="2:8" ht="30" customHeight="1" x14ac:dyDescent="0.25">
      <c r="B933" s="167"/>
      <c r="C933" s="79" t="str">
        <f>IF(tbAlugeis[[#This Row],[Veículo]]="","",IFERROR(INDEX(tbLocacao[],MATCH(tbAlugeis[[#This Row],[Veículo]],tbLocacao[Codigo locação],0),2),""))</f>
        <v/>
      </c>
      <c r="D933" s="79" t="str">
        <f>IF(tbAlugeis[[#This Row],[Veículo]]="","",IFERROR(INDEX(tbLocacao[],MATCH(tbAlugeis[[#This Row],[Veículo]],tbLocacao[Codigo locação],0),12),""))</f>
        <v/>
      </c>
      <c r="E933" s="80" t="str">
        <f>IF(tbAlugeis[[#This Row],[Veículo]]="","",IFERROR(INDEX(tbLocacao[],MATCH(tbAlugeis[[#This Row],[Veículo]],tbLocacao[Codigo locação],0),11),""))</f>
        <v/>
      </c>
      <c r="F933" s="163"/>
      <c r="G933" s="174"/>
      <c r="H933" s="79" t="str">
        <f>IF(tbAlugeis[[#This Row],[Veículo]]="","",IFERROR(INDEX(tbLocacao[],MATCH(tbAlugeis[[#This Row],[Veículo]],tbLocacao[Codigo locação],0),1),""))</f>
        <v/>
      </c>
    </row>
    <row r="934" spans="2:8" ht="30" customHeight="1" x14ac:dyDescent="0.25">
      <c r="B934" s="167"/>
      <c r="C934" s="79" t="str">
        <f>IF(tbAlugeis[[#This Row],[Veículo]]="","",IFERROR(INDEX(tbLocacao[],MATCH(tbAlugeis[[#This Row],[Veículo]],tbLocacao[Codigo locação],0),2),""))</f>
        <v/>
      </c>
      <c r="D934" s="79" t="str">
        <f>IF(tbAlugeis[[#This Row],[Veículo]]="","",IFERROR(INDEX(tbLocacao[],MATCH(tbAlugeis[[#This Row],[Veículo]],tbLocacao[Codigo locação],0),12),""))</f>
        <v/>
      </c>
      <c r="E934" s="80" t="str">
        <f>IF(tbAlugeis[[#This Row],[Veículo]]="","",IFERROR(INDEX(tbLocacao[],MATCH(tbAlugeis[[#This Row],[Veículo]],tbLocacao[Codigo locação],0),11),""))</f>
        <v/>
      </c>
      <c r="F934" s="163"/>
      <c r="G934" s="174"/>
      <c r="H934" s="79" t="str">
        <f>IF(tbAlugeis[[#This Row],[Veículo]]="","",IFERROR(INDEX(tbLocacao[],MATCH(tbAlugeis[[#This Row],[Veículo]],tbLocacao[Codigo locação],0),1),""))</f>
        <v/>
      </c>
    </row>
    <row r="935" spans="2:8" ht="30" customHeight="1" x14ac:dyDescent="0.25">
      <c r="B935" s="167"/>
      <c r="C935" s="79" t="str">
        <f>IF(tbAlugeis[[#This Row],[Veículo]]="","",IFERROR(INDEX(tbLocacao[],MATCH(tbAlugeis[[#This Row],[Veículo]],tbLocacao[Codigo locação],0),2),""))</f>
        <v/>
      </c>
      <c r="D935" s="79" t="str">
        <f>IF(tbAlugeis[[#This Row],[Veículo]]="","",IFERROR(INDEX(tbLocacao[],MATCH(tbAlugeis[[#This Row],[Veículo]],tbLocacao[Codigo locação],0),12),""))</f>
        <v/>
      </c>
      <c r="E935" s="80" t="str">
        <f>IF(tbAlugeis[[#This Row],[Veículo]]="","",IFERROR(INDEX(tbLocacao[],MATCH(tbAlugeis[[#This Row],[Veículo]],tbLocacao[Codigo locação],0),11),""))</f>
        <v/>
      </c>
      <c r="F935" s="163"/>
      <c r="G935" s="174"/>
      <c r="H935" s="79" t="str">
        <f>IF(tbAlugeis[[#This Row],[Veículo]]="","",IFERROR(INDEX(tbLocacao[],MATCH(tbAlugeis[[#This Row],[Veículo]],tbLocacao[Codigo locação],0),1),""))</f>
        <v/>
      </c>
    </row>
    <row r="936" spans="2:8" ht="30" customHeight="1" x14ac:dyDescent="0.25">
      <c r="B936" s="167"/>
      <c r="C936" s="79" t="str">
        <f>IF(tbAlugeis[[#This Row],[Veículo]]="","",IFERROR(INDEX(tbLocacao[],MATCH(tbAlugeis[[#This Row],[Veículo]],tbLocacao[Codigo locação],0),2),""))</f>
        <v/>
      </c>
      <c r="D936" s="79" t="str">
        <f>IF(tbAlugeis[[#This Row],[Veículo]]="","",IFERROR(INDEX(tbLocacao[],MATCH(tbAlugeis[[#This Row],[Veículo]],tbLocacao[Codigo locação],0),12),""))</f>
        <v/>
      </c>
      <c r="E936" s="80" t="str">
        <f>IF(tbAlugeis[[#This Row],[Veículo]]="","",IFERROR(INDEX(tbLocacao[],MATCH(tbAlugeis[[#This Row],[Veículo]],tbLocacao[Codigo locação],0),11),""))</f>
        <v/>
      </c>
      <c r="F936" s="163"/>
      <c r="G936" s="174"/>
      <c r="H936" s="79" t="str">
        <f>IF(tbAlugeis[[#This Row],[Veículo]]="","",IFERROR(INDEX(tbLocacao[],MATCH(tbAlugeis[[#This Row],[Veículo]],tbLocacao[Codigo locação],0),1),""))</f>
        <v/>
      </c>
    </row>
    <row r="937" spans="2:8" ht="30" customHeight="1" x14ac:dyDescent="0.25">
      <c r="B937" s="167"/>
      <c r="C937" s="79" t="str">
        <f>IF(tbAlugeis[[#This Row],[Veículo]]="","",IFERROR(INDEX(tbLocacao[],MATCH(tbAlugeis[[#This Row],[Veículo]],tbLocacao[Codigo locação],0),2),""))</f>
        <v/>
      </c>
      <c r="D937" s="79" t="str">
        <f>IF(tbAlugeis[[#This Row],[Veículo]]="","",IFERROR(INDEX(tbLocacao[],MATCH(tbAlugeis[[#This Row],[Veículo]],tbLocacao[Codigo locação],0),12),""))</f>
        <v/>
      </c>
      <c r="E937" s="80" t="str">
        <f>IF(tbAlugeis[[#This Row],[Veículo]]="","",IFERROR(INDEX(tbLocacao[],MATCH(tbAlugeis[[#This Row],[Veículo]],tbLocacao[Codigo locação],0),11),""))</f>
        <v/>
      </c>
      <c r="F937" s="163"/>
      <c r="G937" s="174"/>
      <c r="H937" s="79" t="str">
        <f>IF(tbAlugeis[[#This Row],[Veículo]]="","",IFERROR(INDEX(tbLocacao[],MATCH(tbAlugeis[[#This Row],[Veículo]],tbLocacao[Codigo locação],0),1),""))</f>
        <v/>
      </c>
    </row>
    <row r="938" spans="2:8" ht="30" customHeight="1" x14ac:dyDescent="0.25">
      <c r="B938" s="167"/>
      <c r="C938" s="79" t="str">
        <f>IF(tbAlugeis[[#This Row],[Veículo]]="","",IFERROR(INDEX(tbLocacao[],MATCH(tbAlugeis[[#This Row],[Veículo]],tbLocacao[Codigo locação],0),2),""))</f>
        <v/>
      </c>
      <c r="D938" s="79" t="str">
        <f>IF(tbAlugeis[[#This Row],[Veículo]]="","",IFERROR(INDEX(tbLocacao[],MATCH(tbAlugeis[[#This Row],[Veículo]],tbLocacao[Codigo locação],0),12),""))</f>
        <v/>
      </c>
      <c r="E938" s="80" t="str">
        <f>IF(tbAlugeis[[#This Row],[Veículo]]="","",IFERROR(INDEX(tbLocacao[],MATCH(tbAlugeis[[#This Row],[Veículo]],tbLocacao[Codigo locação],0),11),""))</f>
        <v/>
      </c>
      <c r="F938" s="163"/>
      <c r="G938" s="174"/>
      <c r="H938" s="79" t="str">
        <f>IF(tbAlugeis[[#This Row],[Veículo]]="","",IFERROR(INDEX(tbLocacao[],MATCH(tbAlugeis[[#This Row],[Veículo]],tbLocacao[Codigo locação],0),1),""))</f>
        <v/>
      </c>
    </row>
    <row r="939" spans="2:8" ht="30" customHeight="1" x14ac:dyDescent="0.25">
      <c r="B939" s="167"/>
      <c r="C939" s="79" t="str">
        <f>IF(tbAlugeis[[#This Row],[Veículo]]="","",IFERROR(INDEX(tbLocacao[],MATCH(tbAlugeis[[#This Row],[Veículo]],tbLocacao[Codigo locação],0),2),""))</f>
        <v/>
      </c>
      <c r="D939" s="79" t="str">
        <f>IF(tbAlugeis[[#This Row],[Veículo]]="","",IFERROR(INDEX(tbLocacao[],MATCH(tbAlugeis[[#This Row],[Veículo]],tbLocacao[Codigo locação],0),12),""))</f>
        <v/>
      </c>
      <c r="E939" s="80" t="str">
        <f>IF(tbAlugeis[[#This Row],[Veículo]]="","",IFERROR(INDEX(tbLocacao[],MATCH(tbAlugeis[[#This Row],[Veículo]],tbLocacao[Codigo locação],0),11),""))</f>
        <v/>
      </c>
      <c r="F939" s="163"/>
      <c r="G939" s="174"/>
      <c r="H939" s="79" t="str">
        <f>IF(tbAlugeis[[#This Row],[Veículo]]="","",IFERROR(INDEX(tbLocacao[],MATCH(tbAlugeis[[#This Row],[Veículo]],tbLocacao[Codigo locação],0),1),""))</f>
        <v/>
      </c>
    </row>
    <row r="940" spans="2:8" ht="30" customHeight="1" x14ac:dyDescent="0.25">
      <c r="B940" s="167"/>
      <c r="C940" s="79" t="str">
        <f>IF(tbAlugeis[[#This Row],[Veículo]]="","",IFERROR(INDEX(tbLocacao[],MATCH(tbAlugeis[[#This Row],[Veículo]],tbLocacao[Codigo locação],0),2),""))</f>
        <v/>
      </c>
      <c r="D940" s="79" t="str">
        <f>IF(tbAlugeis[[#This Row],[Veículo]]="","",IFERROR(INDEX(tbLocacao[],MATCH(tbAlugeis[[#This Row],[Veículo]],tbLocacao[Codigo locação],0),12),""))</f>
        <v/>
      </c>
      <c r="E940" s="80" t="str">
        <f>IF(tbAlugeis[[#This Row],[Veículo]]="","",IFERROR(INDEX(tbLocacao[],MATCH(tbAlugeis[[#This Row],[Veículo]],tbLocacao[Codigo locação],0),11),""))</f>
        <v/>
      </c>
      <c r="F940" s="163"/>
      <c r="G940" s="174"/>
      <c r="H940" s="79" t="str">
        <f>IF(tbAlugeis[[#This Row],[Veículo]]="","",IFERROR(INDEX(tbLocacao[],MATCH(tbAlugeis[[#This Row],[Veículo]],tbLocacao[Codigo locação],0),1),""))</f>
        <v/>
      </c>
    </row>
    <row r="941" spans="2:8" ht="30" customHeight="1" x14ac:dyDescent="0.25">
      <c r="B941" s="167"/>
      <c r="C941" s="79" t="str">
        <f>IF(tbAlugeis[[#This Row],[Veículo]]="","",IFERROR(INDEX(tbLocacao[],MATCH(tbAlugeis[[#This Row],[Veículo]],tbLocacao[Codigo locação],0),2),""))</f>
        <v/>
      </c>
      <c r="D941" s="79" t="str">
        <f>IF(tbAlugeis[[#This Row],[Veículo]]="","",IFERROR(INDEX(tbLocacao[],MATCH(tbAlugeis[[#This Row],[Veículo]],tbLocacao[Codigo locação],0),12),""))</f>
        <v/>
      </c>
      <c r="E941" s="80" t="str">
        <f>IF(tbAlugeis[[#This Row],[Veículo]]="","",IFERROR(INDEX(tbLocacao[],MATCH(tbAlugeis[[#This Row],[Veículo]],tbLocacao[Codigo locação],0),11),""))</f>
        <v/>
      </c>
      <c r="F941" s="163"/>
      <c r="G941" s="174"/>
      <c r="H941" s="79" t="str">
        <f>IF(tbAlugeis[[#This Row],[Veículo]]="","",IFERROR(INDEX(tbLocacao[],MATCH(tbAlugeis[[#This Row],[Veículo]],tbLocacao[Codigo locação],0),1),""))</f>
        <v/>
      </c>
    </row>
    <row r="942" spans="2:8" ht="30" customHeight="1" x14ac:dyDescent="0.25">
      <c r="B942" s="167"/>
      <c r="C942" s="79" t="str">
        <f>IF(tbAlugeis[[#This Row],[Veículo]]="","",IFERROR(INDEX(tbLocacao[],MATCH(tbAlugeis[[#This Row],[Veículo]],tbLocacao[Codigo locação],0),2),""))</f>
        <v/>
      </c>
      <c r="D942" s="79" t="str">
        <f>IF(tbAlugeis[[#This Row],[Veículo]]="","",IFERROR(INDEX(tbLocacao[],MATCH(tbAlugeis[[#This Row],[Veículo]],tbLocacao[Codigo locação],0),12),""))</f>
        <v/>
      </c>
      <c r="E942" s="80" t="str">
        <f>IF(tbAlugeis[[#This Row],[Veículo]]="","",IFERROR(INDEX(tbLocacao[],MATCH(tbAlugeis[[#This Row],[Veículo]],tbLocacao[Codigo locação],0),11),""))</f>
        <v/>
      </c>
      <c r="F942" s="163"/>
      <c r="G942" s="174"/>
      <c r="H942" s="79" t="str">
        <f>IF(tbAlugeis[[#This Row],[Veículo]]="","",IFERROR(INDEX(tbLocacao[],MATCH(tbAlugeis[[#This Row],[Veículo]],tbLocacao[Codigo locação],0),1),""))</f>
        <v/>
      </c>
    </row>
    <row r="943" spans="2:8" ht="30" customHeight="1" x14ac:dyDescent="0.25">
      <c r="B943" s="167"/>
      <c r="C943" s="79" t="str">
        <f>IF(tbAlugeis[[#This Row],[Veículo]]="","",IFERROR(INDEX(tbLocacao[],MATCH(tbAlugeis[[#This Row],[Veículo]],tbLocacao[Codigo locação],0),2),""))</f>
        <v/>
      </c>
      <c r="D943" s="79" t="str">
        <f>IF(tbAlugeis[[#This Row],[Veículo]]="","",IFERROR(INDEX(tbLocacao[],MATCH(tbAlugeis[[#This Row],[Veículo]],tbLocacao[Codigo locação],0),12),""))</f>
        <v/>
      </c>
      <c r="E943" s="80" t="str">
        <f>IF(tbAlugeis[[#This Row],[Veículo]]="","",IFERROR(INDEX(tbLocacao[],MATCH(tbAlugeis[[#This Row],[Veículo]],tbLocacao[Codigo locação],0),11),""))</f>
        <v/>
      </c>
      <c r="F943" s="163"/>
      <c r="G943" s="174"/>
      <c r="H943" s="79" t="str">
        <f>IF(tbAlugeis[[#This Row],[Veículo]]="","",IFERROR(INDEX(tbLocacao[],MATCH(tbAlugeis[[#This Row],[Veículo]],tbLocacao[Codigo locação],0),1),""))</f>
        <v/>
      </c>
    </row>
    <row r="944" spans="2:8" ht="30" customHeight="1" x14ac:dyDescent="0.25">
      <c r="B944" s="167"/>
      <c r="C944" s="79" t="str">
        <f>IF(tbAlugeis[[#This Row],[Veículo]]="","",IFERROR(INDEX(tbLocacao[],MATCH(tbAlugeis[[#This Row],[Veículo]],tbLocacao[Codigo locação],0),2),""))</f>
        <v/>
      </c>
      <c r="D944" s="79" t="str">
        <f>IF(tbAlugeis[[#This Row],[Veículo]]="","",IFERROR(INDEX(tbLocacao[],MATCH(tbAlugeis[[#This Row],[Veículo]],tbLocacao[Codigo locação],0),12),""))</f>
        <v/>
      </c>
      <c r="E944" s="80" t="str">
        <f>IF(tbAlugeis[[#This Row],[Veículo]]="","",IFERROR(INDEX(tbLocacao[],MATCH(tbAlugeis[[#This Row],[Veículo]],tbLocacao[Codigo locação],0),11),""))</f>
        <v/>
      </c>
      <c r="F944" s="163"/>
      <c r="G944" s="174"/>
      <c r="H944" s="79" t="str">
        <f>IF(tbAlugeis[[#This Row],[Veículo]]="","",IFERROR(INDEX(tbLocacao[],MATCH(tbAlugeis[[#This Row],[Veículo]],tbLocacao[Codigo locação],0),1),""))</f>
        <v/>
      </c>
    </row>
    <row r="945" spans="2:8" ht="30" customHeight="1" x14ac:dyDescent="0.25">
      <c r="B945" s="167"/>
      <c r="C945" s="79" t="str">
        <f>IF(tbAlugeis[[#This Row],[Veículo]]="","",IFERROR(INDEX(tbLocacao[],MATCH(tbAlugeis[[#This Row],[Veículo]],tbLocacao[Codigo locação],0),2),""))</f>
        <v/>
      </c>
      <c r="D945" s="79" t="str">
        <f>IF(tbAlugeis[[#This Row],[Veículo]]="","",IFERROR(INDEX(tbLocacao[],MATCH(tbAlugeis[[#This Row],[Veículo]],tbLocacao[Codigo locação],0),12),""))</f>
        <v/>
      </c>
      <c r="E945" s="80" t="str">
        <f>IF(tbAlugeis[[#This Row],[Veículo]]="","",IFERROR(INDEX(tbLocacao[],MATCH(tbAlugeis[[#This Row],[Veículo]],tbLocacao[Codigo locação],0),11),""))</f>
        <v/>
      </c>
      <c r="F945" s="163"/>
      <c r="G945" s="174"/>
      <c r="H945" s="79" t="str">
        <f>IF(tbAlugeis[[#This Row],[Veículo]]="","",IFERROR(INDEX(tbLocacao[],MATCH(tbAlugeis[[#This Row],[Veículo]],tbLocacao[Codigo locação],0),1),""))</f>
        <v/>
      </c>
    </row>
    <row r="946" spans="2:8" ht="30" customHeight="1" x14ac:dyDescent="0.25">
      <c r="B946" s="167"/>
      <c r="C946" s="79" t="str">
        <f>IF(tbAlugeis[[#This Row],[Veículo]]="","",IFERROR(INDEX(tbLocacao[],MATCH(tbAlugeis[[#This Row],[Veículo]],tbLocacao[Codigo locação],0),2),""))</f>
        <v/>
      </c>
      <c r="D946" s="79" t="str">
        <f>IF(tbAlugeis[[#This Row],[Veículo]]="","",IFERROR(INDEX(tbLocacao[],MATCH(tbAlugeis[[#This Row],[Veículo]],tbLocacao[Codigo locação],0),12),""))</f>
        <v/>
      </c>
      <c r="E946" s="80" t="str">
        <f>IF(tbAlugeis[[#This Row],[Veículo]]="","",IFERROR(INDEX(tbLocacao[],MATCH(tbAlugeis[[#This Row],[Veículo]],tbLocacao[Codigo locação],0),11),""))</f>
        <v/>
      </c>
      <c r="F946" s="163"/>
      <c r="G946" s="174"/>
      <c r="H946" s="79" t="str">
        <f>IF(tbAlugeis[[#This Row],[Veículo]]="","",IFERROR(INDEX(tbLocacao[],MATCH(tbAlugeis[[#This Row],[Veículo]],tbLocacao[Codigo locação],0),1),""))</f>
        <v/>
      </c>
    </row>
    <row r="947" spans="2:8" ht="30" customHeight="1" x14ac:dyDescent="0.25">
      <c r="B947" s="167"/>
      <c r="C947" s="79" t="str">
        <f>IF(tbAlugeis[[#This Row],[Veículo]]="","",IFERROR(INDEX(tbLocacao[],MATCH(tbAlugeis[[#This Row],[Veículo]],tbLocacao[Codigo locação],0),2),""))</f>
        <v/>
      </c>
      <c r="D947" s="79" t="str">
        <f>IF(tbAlugeis[[#This Row],[Veículo]]="","",IFERROR(INDEX(tbLocacao[],MATCH(tbAlugeis[[#This Row],[Veículo]],tbLocacao[Codigo locação],0),12),""))</f>
        <v/>
      </c>
      <c r="E947" s="80" t="str">
        <f>IF(tbAlugeis[[#This Row],[Veículo]]="","",IFERROR(INDEX(tbLocacao[],MATCH(tbAlugeis[[#This Row],[Veículo]],tbLocacao[Codigo locação],0),11),""))</f>
        <v/>
      </c>
      <c r="F947" s="163"/>
      <c r="G947" s="174"/>
      <c r="H947" s="79" t="str">
        <f>IF(tbAlugeis[[#This Row],[Veículo]]="","",IFERROR(INDEX(tbLocacao[],MATCH(tbAlugeis[[#This Row],[Veículo]],tbLocacao[Codigo locação],0),1),""))</f>
        <v/>
      </c>
    </row>
    <row r="948" spans="2:8" ht="30" customHeight="1" x14ac:dyDescent="0.25">
      <c r="B948" s="167"/>
      <c r="C948" s="79" t="str">
        <f>IF(tbAlugeis[[#This Row],[Veículo]]="","",IFERROR(INDEX(tbLocacao[],MATCH(tbAlugeis[[#This Row],[Veículo]],tbLocacao[Codigo locação],0),2),""))</f>
        <v/>
      </c>
      <c r="D948" s="79" t="str">
        <f>IF(tbAlugeis[[#This Row],[Veículo]]="","",IFERROR(INDEX(tbLocacao[],MATCH(tbAlugeis[[#This Row],[Veículo]],tbLocacao[Codigo locação],0),12),""))</f>
        <v/>
      </c>
      <c r="E948" s="80" t="str">
        <f>IF(tbAlugeis[[#This Row],[Veículo]]="","",IFERROR(INDEX(tbLocacao[],MATCH(tbAlugeis[[#This Row],[Veículo]],tbLocacao[Codigo locação],0),11),""))</f>
        <v/>
      </c>
      <c r="F948" s="163"/>
      <c r="G948" s="174"/>
      <c r="H948" s="79" t="str">
        <f>IF(tbAlugeis[[#This Row],[Veículo]]="","",IFERROR(INDEX(tbLocacao[],MATCH(tbAlugeis[[#This Row],[Veículo]],tbLocacao[Codigo locação],0),1),""))</f>
        <v/>
      </c>
    </row>
    <row r="949" spans="2:8" ht="30" customHeight="1" x14ac:dyDescent="0.25">
      <c r="B949" s="167"/>
      <c r="C949" s="79" t="str">
        <f>IF(tbAlugeis[[#This Row],[Veículo]]="","",IFERROR(INDEX(tbLocacao[],MATCH(tbAlugeis[[#This Row],[Veículo]],tbLocacao[Codigo locação],0),2),""))</f>
        <v/>
      </c>
      <c r="D949" s="79" t="str">
        <f>IF(tbAlugeis[[#This Row],[Veículo]]="","",IFERROR(INDEX(tbLocacao[],MATCH(tbAlugeis[[#This Row],[Veículo]],tbLocacao[Codigo locação],0),12),""))</f>
        <v/>
      </c>
      <c r="E949" s="80" t="str">
        <f>IF(tbAlugeis[[#This Row],[Veículo]]="","",IFERROR(INDEX(tbLocacao[],MATCH(tbAlugeis[[#This Row],[Veículo]],tbLocacao[Codigo locação],0),11),""))</f>
        <v/>
      </c>
      <c r="F949" s="163"/>
      <c r="G949" s="174"/>
      <c r="H949" s="79" t="str">
        <f>IF(tbAlugeis[[#This Row],[Veículo]]="","",IFERROR(INDEX(tbLocacao[],MATCH(tbAlugeis[[#This Row],[Veículo]],tbLocacao[Codigo locação],0),1),""))</f>
        <v/>
      </c>
    </row>
    <row r="950" spans="2:8" ht="30" customHeight="1" x14ac:dyDescent="0.25">
      <c r="B950" s="167"/>
      <c r="C950" s="79" t="str">
        <f>IF(tbAlugeis[[#This Row],[Veículo]]="","",IFERROR(INDEX(tbLocacao[],MATCH(tbAlugeis[[#This Row],[Veículo]],tbLocacao[Codigo locação],0),2),""))</f>
        <v/>
      </c>
      <c r="D950" s="79" t="str">
        <f>IF(tbAlugeis[[#This Row],[Veículo]]="","",IFERROR(INDEX(tbLocacao[],MATCH(tbAlugeis[[#This Row],[Veículo]],tbLocacao[Codigo locação],0),12),""))</f>
        <v/>
      </c>
      <c r="E950" s="80" t="str">
        <f>IF(tbAlugeis[[#This Row],[Veículo]]="","",IFERROR(INDEX(tbLocacao[],MATCH(tbAlugeis[[#This Row],[Veículo]],tbLocacao[Codigo locação],0),11),""))</f>
        <v/>
      </c>
      <c r="F950" s="163"/>
      <c r="G950" s="174"/>
      <c r="H950" s="79" t="str">
        <f>IF(tbAlugeis[[#This Row],[Veículo]]="","",IFERROR(INDEX(tbLocacao[],MATCH(tbAlugeis[[#This Row],[Veículo]],tbLocacao[Codigo locação],0),1),""))</f>
        <v/>
      </c>
    </row>
    <row r="951" spans="2:8" ht="30" customHeight="1" x14ac:dyDescent="0.25">
      <c r="B951" s="167"/>
      <c r="C951" s="79" t="str">
        <f>IF(tbAlugeis[[#This Row],[Veículo]]="","",IFERROR(INDEX(tbLocacao[],MATCH(tbAlugeis[[#This Row],[Veículo]],tbLocacao[Codigo locação],0),2),""))</f>
        <v/>
      </c>
      <c r="D951" s="79" t="str">
        <f>IF(tbAlugeis[[#This Row],[Veículo]]="","",IFERROR(INDEX(tbLocacao[],MATCH(tbAlugeis[[#This Row],[Veículo]],tbLocacao[Codigo locação],0),12),""))</f>
        <v/>
      </c>
      <c r="E951" s="80" t="str">
        <f>IF(tbAlugeis[[#This Row],[Veículo]]="","",IFERROR(INDEX(tbLocacao[],MATCH(tbAlugeis[[#This Row],[Veículo]],tbLocacao[Codigo locação],0),11),""))</f>
        <v/>
      </c>
      <c r="F951" s="163"/>
      <c r="G951" s="174"/>
      <c r="H951" s="79" t="str">
        <f>IF(tbAlugeis[[#This Row],[Veículo]]="","",IFERROR(INDEX(tbLocacao[],MATCH(tbAlugeis[[#This Row],[Veículo]],tbLocacao[Codigo locação],0),1),""))</f>
        <v/>
      </c>
    </row>
    <row r="952" spans="2:8" ht="30" customHeight="1" x14ac:dyDescent="0.25">
      <c r="B952" s="167"/>
      <c r="C952" s="79" t="str">
        <f>IF(tbAlugeis[[#This Row],[Veículo]]="","",IFERROR(INDEX(tbLocacao[],MATCH(tbAlugeis[[#This Row],[Veículo]],tbLocacao[Codigo locação],0),2),""))</f>
        <v/>
      </c>
      <c r="D952" s="79" t="str">
        <f>IF(tbAlugeis[[#This Row],[Veículo]]="","",IFERROR(INDEX(tbLocacao[],MATCH(tbAlugeis[[#This Row],[Veículo]],tbLocacao[Codigo locação],0),12),""))</f>
        <v/>
      </c>
      <c r="E952" s="80" t="str">
        <f>IF(tbAlugeis[[#This Row],[Veículo]]="","",IFERROR(INDEX(tbLocacao[],MATCH(tbAlugeis[[#This Row],[Veículo]],tbLocacao[Codigo locação],0),11),""))</f>
        <v/>
      </c>
      <c r="F952" s="163"/>
      <c r="G952" s="174"/>
      <c r="H952" s="79" t="str">
        <f>IF(tbAlugeis[[#This Row],[Veículo]]="","",IFERROR(INDEX(tbLocacao[],MATCH(tbAlugeis[[#This Row],[Veículo]],tbLocacao[Codigo locação],0),1),""))</f>
        <v/>
      </c>
    </row>
    <row r="953" spans="2:8" ht="30" customHeight="1" x14ac:dyDescent="0.25">
      <c r="B953" s="167"/>
      <c r="C953" s="79" t="str">
        <f>IF(tbAlugeis[[#This Row],[Veículo]]="","",IFERROR(INDEX(tbLocacao[],MATCH(tbAlugeis[[#This Row],[Veículo]],tbLocacao[Codigo locação],0),2),""))</f>
        <v/>
      </c>
      <c r="D953" s="79" t="str">
        <f>IF(tbAlugeis[[#This Row],[Veículo]]="","",IFERROR(INDEX(tbLocacao[],MATCH(tbAlugeis[[#This Row],[Veículo]],tbLocacao[Codigo locação],0),12),""))</f>
        <v/>
      </c>
      <c r="E953" s="80" t="str">
        <f>IF(tbAlugeis[[#This Row],[Veículo]]="","",IFERROR(INDEX(tbLocacao[],MATCH(tbAlugeis[[#This Row],[Veículo]],tbLocacao[Codigo locação],0),11),""))</f>
        <v/>
      </c>
      <c r="F953" s="163"/>
      <c r="G953" s="174"/>
      <c r="H953" s="79" t="str">
        <f>IF(tbAlugeis[[#This Row],[Veículo]]="","",IFERROR(INDEX(tbLocacao[],MATCH(tbAlugeis[[#This Row],[Veículo]],tbLocacao[Codigo locação],0),1),""))</f>
        <v/>
      </c>
    </row>
    <row r="954" spans="2:8" ht="30" customHeight="1" x14ac:dyDescent="0.25">
      <c r="B954" s="167"/>
      <c r="C954" s="79" t="str">
        <f>IF(tbAlugeis[[#This Row],[Veículo]]="","",IFERROR(INDEX(tbLocacao[],MATCH(tbAlugeis[[#This Row],[Veículo]],tbLocacao[Codigo locação],0),2),""))</f>
        <v/>
      </c>
      <c r="D954" s="79" t="str">
        <f>IF(tbAlugeis[[#This Row],[Veículo]]="","",IFERROR(INDEX(tbLocacao[],MATCH(tbAlugeis[[#This Row],[Veículo]],tbLocacao[Codigo locação],0),12),""))</f>
        <v/>
      </c>
      <c r="E954" s="80" t="str">
        <f>IF(tbAlugeis[[#This Row],[Veículo]]="","",IFERROR(INDEX(tbLocacao[],MATCH(tbAlugeis[[#This Row],[Veículo]],tbLocacao[Codigo locação],0),11),""))</f>
        <v/>
      </c>
      <c r="F954" s="163"/>
      <c r="G954" s="174"/>
      <c r="H954" s="79" t="str">
        <f>IF(tbAlugeis[[#This Row],[Veículo]]="","",IFERROR(INDEX(tbLocacao[],MATCH(tbAlugeis[[#This Row],[Veículo]],tbLocacao[Codigo locação],0),1),""))</f>
        <v/>
      </c>
    </row>
    <row r="955" spans="2:8" ht="30" customHeight="1" x14ac:dyDescent="0.25">
      <c r="B955" s="167"/>
      <c r="C955" s="79" t="str">
        <f>IF(tbAlugeis[[#This Row],[Veículo]]="","",IFERROR(INDEX(tbLocacao[],MATCH(tbAlugeis[[#This Row],[Veículo]],tbLocacao[Codigo locação],0),2),""))</f>
        <v/>
      </c>
      <c r="D955" s="79" t="str">
        <f>IF(tbAlugeis[[#This Row],[Veículo]]="","",IFERROR(INDEX(tbLocacao[],MATCH(tbAlugeis[[#This Row],[Veículo]],tbLocacao[Codigo locação],0),12),""))</f>
        <v/>
      </c>
      <c r="E955" s="80" t="str">
        <f>IF(tbAlugeis[[#This Row],[Veículo]]="","",IFERROR(INDEX(tbLocacao[],MATCH(tbAlugeis[[#This Row],[Veículo]],tbLocacao[Codigo locação],0),11),""))</f>
        <v/>
      </c>
      <c r="F955" s="163"/>
      <c r="G955" s="174"/>
      <c r="H955" s="79" t="str">
        <f>IF(tbAlugeis[[#This Row],[Veículo]]="","",IFERROR(INDEX(tbLocacao[],MATCH(tbAlugeis[[#This Row],[Veículo]],tbLocacao[Codigo locação],0),1),""))</f>
        <v/>
      </c>
    </row>
    <row r="956" spans="2:8" ht="30" customHeight="1" x14ac:dyDescent="0.25">
      <c r="B956" s="167"/>
      <c r="C956" s="79" t="str">
        <f>IF(tbAlugeis[[#This Row],[Veículo]]="","",IFERROR(INDEX(tbLocacao[],MATCH(tbAlugeis[[#This Row],[Veículo]],tbLocacao[Codigo locação],0),2),""))</f>
        <v/>
      </c>
      <c r="D956" s="79" t="str">
        <f>IF(tbAlugeis[[#This Row],[Veículo]]="","",IFERROR(INDEX(tbLocacao[],MATCH(tbAlugeis[[#This Row],[Veículo]],tbLocacao[Codigo locação],0),12),""))</f>
        <v/>
      </c>
      <c r="E956" s="80" t="str">
        <f>IF(tbAlugeis[[#This Row],[Veículo]]="","",IFERROR(INDEX(tbLocacao[],MATCH(tbAlugeis[[#This Row],[Veículo]],tbLocacao[Codigo locação],0),11),""))</f>
        <v/>
      </c>
      <c r="F956" s="163"/>
      <c r="G956" s="174"/>
      <c r="H956" s="79" t="str">
        <f>IF(tbAlugeis[[#This Row],[Veículo]]="","",IFERROR(INDEX(tbLocacao[],MATCH(tbAlugeis[[#This Row],[Veículo]],tbLocacao[Codigo locação],0),1),""))</f>
        <v/>
      </c>
    </row>
    <row r="957" spans="2:8" ht="30" customHeight="1" x14ac:dyDescent="0.25">
      <c r="B957" s="167"/>
      <c r="C957" s="79" t="str">
        <f>IF(tbAlugeis[[#This Row],[Veículo]]="","",IFERROR(INDEX(tbLocacao[],MATCH(tbAlugeis[[#This Row],[Veículo]],tbLocacao[Codigo locação],0),2),""))</f>
        <v/>
      </c>
      <c r="D957" s="79" t="str">
        <f>IF(tbAlugeis[[#This Row],[Veículo]]="","",IFERROR(INDEX(tbLocacao[],MATCH(tbAlugeis[[#This Row],[Veículo]],tbLocacao[Codigo locação],0),12),""))</f>
        <v/>
      </c>
      <c r="E957" s="80" t="str">
        <f>IF(tbAlugeis[[#This Row],[Veículo]]="","",IFERROR(INDEX(tbLocacao[],MATCH(tbAlugeis[[#This Row],[Veículo]],tbLocacao[Codigo locação],0),11),""))</f>
        <v/>
      </c>
      <c r="F957" s="163"/>
      <c r="G957" s="174"/>
      <c r="H957" s="79" t="str">
        <f>IF(tbAlugeis[[#This Row],[Veículo]]="","",IFERROR(INDEX(tbLocacao[],MATCH(tbAlugeis[[#This Row],[Veículo]],tbLocacao[Codigo locação],0),1),""))</f>
        <v/>
      </c>
    </row>
    <row r="958" spans="2:8" ht="30" customHeight="1" x14ac:dyDescent="0.25">
      <c r="B958" s="167"/>
      <c r="C958" s="79" t="str">
        <f>IF(tbAlugeis[[#This Row],[Veículo]]="","",IFERROR(INDEX(tbLocacao[],MATCH(tbAlugeis[[#This Row],[Veículo]],tbLocacao[Codigo locação],0),2),""))</f>
        <v/>
      </c>
      <c r="D958" s="79" t="str">
        <f>IF(tbAlugeis[[#This Row],[Veículo]]="","",IFERROR(INDEX(tbLocacao[],MATCH(tbAlugeis[[#This Row],[Veículo]],tbLocacao[Codigo locação],0),12),""))</f>
        <v/>
      </c>
      <c r="E958" s="80" t="str">
        <f>IF(tbAlugeis[[#This Row],[Veículo]]="","",IFERROR(INDEX(tbLocacao[],MATCH(tbAlugeis[[#This Row],[Veículo]],tbLocacao[Codigo locação],0),11),""))</f>
        <v/>
      </c>
      <c r="F958" s="163"/>
      <c r="G958" s="174"/>
      <c r="H958" s="79" t="str">
        <f>IF(tbAlugeis[[#This Row],[Veículo]]="","",IFERROR(INDEX(tbLocacao[],MATCH(tbAlugeis[[#This Row],[Veículo]],tbLocacao[Codigo locação],0),1),""))</f>
        <v/>
      </c>
    </row>
    <row r="959" spans="2:8" ht="30" customHeight="1" x14ac:dyDescent="0.25">
      <c r="B959" s="167"/>
      <c r="C959" s="79" t="str">
        <f>IF(tbAlugeis[[#This Row],[Veículo]]="","",IFERROR(INDEX(tbLocacao[],MATCH(tbAlugeis[[#This Row],[Veículo]],tbLocacao[Codigo locação],0),2),""))</f>
        <v/>
      </c>
      <c r="D959" s="79" t="str">
        <f>IF(tbAlugeis[[#This Row],[Veículo]]="","",IFERROR(INDEX(tbLocacao[],MATCH(tbAlugeis[[#This Row],[Veículo]],tbLocacao[Codigo locação],0),12),""))</f>
        <v/>
      </c>
      <c r="E959" s="80" t="str">
        <f>IF(tbAlugeis[[#This Row],[Veículo]]="","",IFERROR(INDEX(tbLocacao[],MATCH(tbAlugeis[[#This Row],[Veículo]],tbLocacao[Codigo locação],0),11),""))</f>
        <v/>
      </c>
      <c r="F959" s="163"/>
      <c r="G959" s="174"/>
      <c r="H959" s="79" t="str">
        <f>IF(tbAlugeis[[#This Row],[Veículo]]="","",IFERROR(INDEX(tbLocacao[],MATCH(tbAlugeis[[#This Row],[Veículo]],tbLocacao[Codigo locação],0),1),""))</f>
        <v/>
      </c>
    </row>
    <row r="960" spans="2:8" ht="30" customHeight="1" x14ac:dyDescent="0.25">
      <c r="B960" s="167"/>
      <c r="C960" s="79" t="str">
        <f>IF(tbAlugeis[[#This Row],[Veículo]]="","",IFERROR(INDEX(tbLocacao[],MATCH(tbAlugeis[[#This Row],[Veículo]],tbLocacao[Codigo locação],0),2),""))</f>
        <v/>
      </c>
      <c r="D960" s="79" t="str">
        <f>IF(tbAlugeis[[#This Row],[Veículo]]="","",IFERROR(INDEX(tbLocacao[],MATCH(tbAlugeis[[#This Row],[Veículo]],tbLocacao[Codigo locação],0),12),""))</f>
        <v/>
      </c>
      <c r="E960" s="80" t="str">
        <f>IF(tbAlugeis[[#This Row],[Veículo]]="","",IFERROR(INDEX(tbLocacao[],MATCH(tbAlugeis[[#This Row],[Veículo]],tbLocacao[Codigo locação],0),11),""))</f>
        <v/>
      </c>
      <c r="F960" s="163"/>
      <c r="G960" s="174"/>
      <c r="H960" s="79" t="str">
        <f>IF(tbAlugeis[[#This Row],[Veículo]]="","",IFERROR(INDEX(tbLocacao[],MATCH(tbAlugeis[[#This Row],[Veículo]],tbLocacao[Codigo locação],0),1),""))</f>
        <v/>
      </c>
    </row>
    <row r="961" spans="2:8" ht="30" customHeight="1" x14ac:dyDescent="0.25">
      <c r="B961" s="167"/>
      <c r="C961" s="79" t="str">
        <f>IF(tbAlugeis[[#This Row],[Veículo]]="","",IFERROR(INDEX(tbLocacao[],MATCH(tbAlugeis[[#This Row],[Veículo]],tbLocacao[Codigo locação],0),2),""))</f>
        <v/>
      </c>
      <c r="D961" s="79" t="str">
        <f>IF(tbAlugeis[[#This Row],[Veículo]]="","",IFERROR(INDEX(tbLocacao[],MATCH(tbAlugeis[[#This Row],[Veículo]],tbLocacao[Codigo locação],0),12),""))</f>
        <v/>
      </c>
      <c r="E961" s="80" t="str">
        <f>IF(tbAlugeis[[#This Row],[Veículo]]="","",IFERROR(INDEX(tbLocacao[],MATCH(tbAlugeis[[#This Row],[Veículo]],tbLocacao[Codigo locação],0),11),""))</f>
        <v/>
      </c>
      <c r="F961" s="163"/>
      <c r="G961" s="174"/>
      <c r="H961" s="79" t="str">
        <f>IF(tbAlugeis[[#This Row],[Veículo]]="","",IFERROR(INDEX(tbLocacao[],MATCH(tbAlugeis[[#This Row],[Veículo]],tbLocacao[Codigo locação],0),1),""))</f>
        <v/>
      </c>
    </row>
    <row r="962" spans="2:8" ht="30" customHeight="1" x14ac:dyDescent="0.25">
      <c r="B962" s="167"/>
      <c r="C962" s="79" t="str">
        <f>IF(tbAlugeis[[#This Row],[Veículo]]="","",IFERROR(INDEX(tbLocacao[],MATCH(tbAlugeis[[#This Row],[Veículo]],tbLocacao[Codigo locação],0),2),""))</f>
        <v/>
      </c>
      <c r="D962" s="79" t="str">
        <f>IF(tbAlugeis[[#This Row],[Veículo]]="","",IFERROR(INDEX(tbLocacao[],MATCH(tbAlugeis[[#This Row],[Veículo]],tbLocacao[Codigo locação],0),12),""))</f>
        <v/>
      </c>
      <c r="E962" s="80" t="str">
        <f>IF(tbAlugeis[[#This Row],[Veículo]]="","",IFERROR(INDEX(tbLocacao[],MATCH(tbAlugeis[[#This Row],[Veículo]],tbLocacao[Codigo locação],0),11),""))</f>
        <v/>
      </c>
      <c r="F962" s="163"/>
      <c r="G962" s="174"/>
      <c r="H962" s="79" t="str">
        <f>IF(tbAlugeis[[#This Row],[Veículo]]="","",IFERROR(INDEX(tbLocacao[],MATCH(tbAlugeis[[#This Row],[Veículo]],tbLocacao[Codigo locação],0),1),""))</f>
        <v/>
      </c>
    </row>
    <row r="963" spans="2:8" ht="30" customHeight="1" x14ac:dyDescent="0.25">
      <c r="B963" s="167"/>
      <c r="C963" s="79" t="str">
        <f>IF(tbAlugeis[[#This Row],[Veículo]]="","",IFERROR(INDEX(tbLocacao[],MATCH(tbAlugeis[[#This Row],[Veículo]],tbLocacao[Codigo locação],0),2),""))</f>
        <v/>
      </c>
      <c r="D963" s="79" t="str">
        <f>IF(tbAlugeis[[#This Row],[Veículo]]="","",IFERROR(INDEX(tbLocacao[],MATCH(tbAlugeis[[#This Row],[Veículo]],tbLocacao[Codigo locação],0),12),""))</f>
        <v/>
      </c>
      <c r="E963" s="80" t="str">
        <f>IF(tbAlugeis[[#This Row],[Veículo]]="","",IFERROR(INDEX(tbLocacao[],MATCH(tbAlugeis[[#This Row],[Veículo]],tbLocacao[Codigo locação],0),11),""))</f>
        <v/>
      </c>
      <c r="F963" s="163"/>
      <c r="G963" s="174"/>
      <c r="H963" s="79" t="str">
        <f>IF(tbAlugeis[[#This Row],[Veículo]]="","",IFERROR(INDEX(tbLocacao[],MATCH(tbAlugeis[[#This Row],[Veículo]],tbLocacao[Codigo locação],0),1),""))</f>
        <v/>
      </c>
    </row>
    <row r="964" spans="2:8" ht="30" customHeight="1" x14ac:dyDescent="0.25">
      <c r="B964" s="167"/>
      <c r="C964" s="79" t="str">
        <f>IF(tbAlugeis[[#This Row],[Veículo]]="","",IFERROR(INDEX(tbLocacao[],MATCH(tbAlugeis[[#This Row],[Veículo]],tbLocacao[Codigo locação],0),2),""))</f>
        <v/>
      </c>
      <c r="D964" s="79" t="str">
        <f>IF(tbAlugeis[[#This Row],[Veículo]]="","",IFERROR(INDEX(tbLocacao[],MATCH(tbAlugeis[[#This Row],[Veículo]],tbLocacao[Codigo locação],0),12),""))</f>
        <v/>
      </c>
      <c r="E964" s="80" t="str">
        <f>IF(tbAlugeis[[#This Row],[Veículo]]="","",IFERROR(INDEX(tbLocacao[],MATCH(tbAlugeis[[#This Row],[Veículo]],tbLocacao[Codigo locação],0),11),""))</f>
        <v/>
      </c>
      <c r="F964" s="163"/>
      <c r="G964" s="174"/>
      <c r="H964" s="79" t="str">
        <f>IF(tbAlugeis[[#This Row],[Veículo]]="","",IFERROR(INDEX(tbLocacao[],MATCH(tbAlugeis[[#This Row],[Veículo]],tbLocacao[Codigo locação],0),1),""))</f>
        <v/>
      </c>
    </row>
    <row r="965" spans="2:8" ht="30" customHeight="1" x14ac:dyDescent="0.25">
      <c r="B965" s="167"/>
      <c r="C965" s="79" t="str">
        <f>IF(tbAlugeis[[#This Row],[Veículo]]="","",IFERROR(INDEX(tbLocacao[],MATCH(tbAlugeis[[#This Row],[Veículo]],tbLocacao[Codigo locação],0),2),""))</f>
        <v/>
      </c>
      <c r="D965" s="79" t="str">
        <f>IF(tbAlugeis[[#This Row],[Veículo]]="","",IFERROR(INDEX(tbLocacao[],MATCH(tbAlugeis[[#This Row],[Veículo]],tbLocacao[Codigo locação],0),12),""))</f>
        <v/>
      </c>
      <c r="E965" s="80" t="str">
        <f>IF(tbAlugeis[[#This Row],[Veículo]]="","",IFERROR(INDEX(tbLocacao[],MATCH(tbAlugeis[[#This Row],[Veículo]],tbLocacao[Codigo locação],0),11),""))</f>
        <v/>
      </c>
      <c r="F965" s="163"/>
      <c r="G965" s="174"/>
      <c r="H965" s="79" t="str">
        <f>IF(tbAlugeis[[#This Row],[Veículo]]="","",IFERROR(INDEX(tbLocacao[],MATCH(tbAlugeis[[#This Row],[Veículo]],tbLocacao[Codigo locação],0),1),""))</f>
        <v/>
      </c>
    </row>
    <row r="966" spans="2:8" ht="30" customHeight="1" x14ac:dyDescent="0.25">
      <c r="B966" s="167"/>
      <c r="C966" s="79" t="str">
        <f>IF(tbAlugeis[[#This Row],[Veículo]]="","",IFERROR(INDEX(tbLocacao[],MATCH(tbAlugeis[[#This Row],[Veículo]],tbLocacao[Codigo locação],0),2),""))</f>
        <v/>
      </c>
      <c r="D966" s="79" t="str">
        <f>IF(tbAlugeis[[#This Row],[Veículo]]="","",IFERROR(INDEX(tbLocacao[],MATCH(tbAlugeis[[#This Row],[Veículo]],tbLocacao[Codigo locação],0),12),""))</f>
        <v/>
      </c>
      <c r="E966" s="80" t="str">
        <f>IF(tbAlugeis[[#This Row],[Veículo]]="","",IFERROR(INDEX(tbLocacao[],MATCH(tbAlugeis[[#This Row],[Veículo]],tbLocacao[Codigo locação],0),11),""))</f>
        <v/>
      </c>
      <c r="F966" s="163"/>
      <c r="G966" s="174"/>
      <c r="H966" s="79" t="str">
        <f>IF(tbAlugeis[[#This Row],[Veículo]]="","",IFERROR(INDEX(tbLocacao[],MATCH(tbAlugeis[[#This Row],[Veículo]],tbLocacao[Codigo locação],0),1),""))</f>
        <v/>
      </c>
    </row>
    <row r="967" spans="2:8" ht="30" customHeight="1" x14ac:dyDescent="0.25">
      <c r="B967" s="167"/>
      <c r="C967" s="79" t="str">
        <f>IF(tbAlugeis[[#This Row],[Veículo]]="","",IFERROR(INDEX(tbLocacao[],MATCH(tbAlugeis[[#This Row],[Veículo]],tbLocacao[Codigo locação],0),2),""))</f>
        <v/>
      </c>
      <c r="D967" s="79" t="str">
        <f>IF(tbAlugeis[[#This Row],[Veículo]]="","",IFERROR(INDEX(tbLocacao[],MATCH(tbAlugeis[[#This Row],[Veículo]],tbLocacao[Codigo locação],0),12),""))</f>
        <v/>
      </c>
      <c r="E967" s="80" t="str">
        <f>IF(tbAlugeis[[#This Row],[Veículo]]="","",IFERROR(INDEX(tbLocacao[],MATCH(tbAlugeis[[#This Row],[Veículo]],tbLocacao[Codigo locação],0),11),""))</f>
        <v/>
      </c>
      <c r="F967" s="163"/>
      <c r="G967" s="174"/>
      <c r="H967" s="79" t="str">
        <f>IF(tbAlugeis[[#This Row],[Veículo]]="","",IFERROR(INDEX(tbLocacao[],MATCH(tbAlugeis[[#This Row],[Veículo]],tbLocacao[Codigo locação],0),1),""))</f>
        <v/>
      </c>
    </row>
    <row r="968" spans="2:8" ht="30" customHeight="1" x14ac:dyDescent="0.25">
      <c r="B968" s="167"/>
      <c r="C968" s="79" t="str">
        <f>IF(tbAlugeis[[#This Row],[Veículo]]="","",IFERROR(INDEX(tbLocacao[],MATCH(tbAlugeis[[#This Row],[Veículo]],tbLocacao[Codigo locação],0),2),""))</f>
        <v/>
      </c>
      <c r="D968" s="79" t="str">
        <f>IF(tbAlugeis[[#This Row],[Veículo]]="","",IFERROR(INDEX(tbLocacao[],MATCH(tbAlugeis[[#This Row],[Veículo]],tbLocacao[Codigo locação],0),12),""))</f>
        <v/>
      </c>
      <c r="E968" s="80" t="str">
        <f>IF(tbAlugeis[[#This Row],[Veículo]]="","",IFERROR(INDEX(tbLocacao[],MATCH(tbAlugeis[[#This Row],[Veículo]],tbLocacao[Codigo locação],0),11),""))</f>
        <v/>
      </c>
      <c r="F968" s="163"/>
      <c r="G968" s="174"/>
      <c r="H968" s="79" t="str">
        <f>IF(tbAlugeis[[#This Row],[Veículo]]="","",IFERROR(INDEX(tbLocacao[],MATCH(tbAlugeis[[#This Row],[Veículo]],tbLocacao[Codigo locação],0),1),""))</f>
        <v/>
      </c>
    </row>
    <row r="969" spans="2:8" ht="30" customHeight="1" x14ac:dyDescent="0.25">
      <c r="B969" s="167"/>
      <c r="C969" s="79" t="str">
        <f>IF(tbAlugeis[[#This Row],[Veículo]]="","",IFERROR(INDEX(tbLocacao[],MATCH(tbAlugeis[[#This Row],[Veículo]],tbLocacao[Codigo locação],0),2),""))</f>
        <v/>
      </c>
      <c r="D969" s="79" t="str">
        <f>IF(tbAlugeis[[#This Row],[Veículo]]="","",IFERROR(INDEX(tbLocacao[],MATCH(tbAlugeis[[#This Row],[Veículo]],tbLocacao[Codigo locação],0),12),""))</f>
        <v/>
      </c>
      <c r="E969" s="80" t="str">
        <f>IF(tbAlugeis[[#This Row],[Veículo]]="","",IFERROR(INDEX(tbLocacao[],MATCH(tbAlugeis[[#This Row],[Veículo]],tbLocacao[Codigo locação],0),11),""))</f>
        <v/>
      </c>
      <c r="F969" s="163"/>
      <c r="G969" s="174"/>
      <c r="H969" s="79" t="str">
        <f>IF(tbAlugeis[[#This Row],[Veículo]]="","",IFERROR(INDEX(tbLocacao[],MATCH(tbAlugeis[[#This Row],[Veículo]],tbLocacao[Codigo locação],0),1),""))</f>
        <v/>
      </c>
    </row>
    <row r="970" spans="2:8" ht="30" customHeight="1" x14ac:dyDescent="0.25">
      <c r="B970" s="167"/>
      <c r="C970" s="79" t="str">
        <f>IF(tbAlugeis[[#This Row],[Veículo]]="","",IFERROR(INDEX(tbLocacao[],MATCH(tbAlugeis[[#This Row],[Veículo]],tbLocacao[Codigo locação],0),2),""))</f>
        <v/>
      </c>
      <c r="D970" s="79" t="str">
        <f>IF(tbAlugeis[[#This Row],[Veículo]]="","",IFERROR(INDEX(tbLocacao[],MATCH(tbAlugeis[[#This Row],[Veículo]],tbLocacao[Codigo locação],0),12),""))</f>
        <v/>
      </c>
      <c r="E970" s="80" t="str">
        <f>IF(tbAlugeis[[#This Row],[Veículo]]="","",IFERROR(INDEX(tbLocacao[],MATCH(tbAlugeis[[#This Row],[Veículo]],tbLocacao[Codigo locação],0),11),""))</f>
        <v/>
      </c>
      <c r="F970" s="163"/>
      <c r="G970" s="174"/>
      <c r="H970" s="79" t="str">
        <f>IF(tbAlugeis[[#This Row],[Veículo]]="","",IFERROR(INDEX(tbLocacao[],MATCH(tbAlugeis[[#This Row],[Veículo]],tbLocacao[Codigo locação],0),1),""))</f>
        <v/>
      </c>
    </row>
    <row r="971" spans="2:8" ht="30" customHeight="1" x14ac:dyDescent="0.25">
      <c r="B971" s="167"/>
      <c r="C971" s="79" t="str">
        <f>IF(tbAlugeis[[#This Row],[Veículo]]="","",IFERROR(INDEX(tbLocacao[],MATCH(tbAlugeis[[#This Row],[Veículo]],tbLocacao[Codigo locação],0),2),""))</f>
        <v/>
      </c>
      <c r="D971" s="79" t="str">
        <f>IF(tbAlugeis[[#This Row],[Veículo]]="","",IFERROR(INDEX(tbLocacao[],MATCH(tbAlugeis[[#This Row],[Veículo]],tbLocacao[Codigo locação],0),12),""))</f>
        <v/>
      </c>
      <c r="E971" s="80" t="str">
        <f>IF(tbAlugeis[[#This Row],[Veículo]]="","",IFERROR(INDEX(tbLocacao[],MATCH(tbAlugeis[[#This Row],[Veículo]],tbLocacao[Codigo locação],0),11),""))</f>
        <v/>
      </c>
      <c r="F971" s="163"/>
      <c r="G971" s="174"/>
      <c r="H971" s="79" t="str">
        <f>IF(tbAlugeis[[#This Row],[Veículo]]="","",IFERROR(INDEX(tbLocacao[],MATCH(tbAlugeis[[#This Row],[Veículo]],tbLocacao[Codigo locação],0),1),""))</f>
        <v/>
      </c>
    </row>
    <row r="972" spans="2:8" ht="30" customHeight="1" x14ac:dyDescent="0.25">
      <c r="B972" s="167"/>
      <c r="C972" s="79" t="str">
        <f>IF(tbAlugeis[[#This Row],[Veículo]]="","",IFERROR(INDEX(tbLocacao[],MATCH(tbAlugeis[[#This Row],[Veículo]],tbLocacao[Codigo locação],0),2),""))</f>
        <v/>
      </c>
      <c r="D972" s="79" t="str">
        <f>IF(tbAlugeis[[#This Row],[Veículo]]="","",IFERROR(INDEX(tbLocacao[],MATCH(tbAlugeis[[#This Row],[Veículo]],tbLocacao[Codigo locação],0),12),""))</f>
        <v/>
      </c>
      <c r="E972" s="80" t="str">
        <f>IF(tbAlugeis[[#This Row],[Veículo]]="","",IFERROR(INDEX(tbLocacao[],MATCH(tbAlugeis[[#This Row],[Veículo]],tbLocacao[Codigo locação],0),11),""))</f>
        <v/>
      </c>
      <c r="F972" s="163"/>
      <c r="G972" s="174"/>
      <c r="H972" s="79" t="str">
        <f>IF(tbAlugeis[[#This Row],[Veículo]]="","",IFERROR(INDEX(tbLocacao[],MATCH(tbAlugeis[[#This Row],[Veículo]],tbLocacao[Codigo locação],0),1),""))</f>
        <v/>
      </c>
    </row>
    <row r="973" spans="2:8" ht="30" customHeight="1" x14ac:dyDescent="0.25">
      <c r="B973" s="167"/>
      <c r="C973" s="79" t="str">
        <f>IF(tbAlugeis[[#This Row],[Veículo]]="","",IFERROR(INDEX(tbLocacao[],MATCH(tbAlugeis[[#This Row],[Veículo]],tbLocacao[Codigo locação],0),2),""))</f>
        <v/>
      </c>
      <c r="D973" s="79" t="str">
        <f>IF(tbAlugeis[[#This Row],[Veículo]]="","",IFERROR(INDEX(tbLocacao[],MATCH(tbAlugeis[[#This Row],[Veículo]],tbLocacao[Codigo locação],0),12),""))</f>
        <v/>
      </c>
      <c r="E973" s="80" t="str">
        <f>IF(tbAlugeis[[#This Row],[Veículo]]="","",IFERROR(INDEX(tbLocacao[],MATCH(tbAlugeis[[#This Row],[Veículo]],tbLocacao[Codigo locação],0),11),""))</f>
        <v/>
      </c>
      <c r="F973" s="163"/>
      <c r="G973" s="174"/>
      <c r="H973" s="79" t="str">
        <f>IF(tbAlugeis[[#This Row],[Veículo]]="","",IFERROR(INDEX(tbLocacao[],MATCH(tbAlugeis[[#This Row],[Veículo]],tbLocacao[Codigo locação],0),1),""))</f>
        <v/>
      </c>
    </row>
    <row r="974" spans="2:8" ht="30" customHeight="1" x14ac:dyDescent="0.25">
      <c r="B974" s="167"/>
      <c r="C974" s="79" t="str">
        <f>IF(tbAlugeis[[#This Row],[Veículo]]="","",IFERROR(INDEX(tbLocacao[],MATCH(tbAlugeis[[#This Row],[Veículo]],tbLocacao[Codigo locação],0),2),""))</f>
        <v/>
      </c>
      <c r="D974" s="79" t="str">
        <f>IF(tbAlugeis[[#This Row],[Veículo]]="","",IFERROR(INDEX(tbLocacao[],MATCH(tbAlugeis[[#This Row],[Veículo]],tbLocacao[Codigo locação],0),12),""))</f>
        <v/>
      </c>
      <c r="E974" s="80" t="str">
        <f>IF(tbAlugeis[[#This Row],[Veículo]]="","",IFERROR(INDEX(tbLocacao[],MATCH(tbAlugeis[[#This Row],[Veículo]],tbLocacao[Codigo locação],0),11),""))</f>
        <v/>
      </c>
      <c r="F974" s="163"/>
      <c r="G974" s="174"/>
      <c r="H974" s="79" t="str">
        <f>IF(tbAlugeis[[#This Row],[Veículo]]="","",IFERROR(INDEX(tbLocacao[],MATCH(tbAlugeis[[#This Row],[Veículo]],tbLocacao[Codigo locação],0),1),""))</f>
        <v/>
      </c>
    </row>
    <row r="975" spans="2:8" ht="30" customHeight="1" x14ac:dyDescent="0.25">
      <c r="B975" s="167"/>
      <c r="C975" s="79" t="str">
        <f>IF(tbAlugeis[[#This Row],[Veículo]]="","",IFERROR(INDEX(tbLocacao[],MATCH(tbAlugeis[[#This Row],[Veículo]],tbLocacao[Codigo locação],0),2),""))</f>
        <v/>
      </c>
      <c r="D975" s="79" t="str">
        <f>IF(tbAlugeis[[#This Row],[Veículo]]="","",IFERROR(INDEX(tbLocacao[],MATCH(tbAlugeis[[#This Row],[Veículo]],tbLocacao[Codigo locação],0),12),""))</f>
        <v/>
      </c>
      <c r="E975" s="80" t="str">
        <f>IF(tbAlugeis[[#This Row],[Veículo]]="","",IFERROR(INDEX(tbLocacao[],MATCH(tbAlugeis[[#This Row],[Veículo]],tbLocacao[Codigo locação],0),11),""))</f>
        <v/>
      </c>
      <c r="F975" s="163"/>
      <c r="G975" s="174"/>
      <c r="H975" s="79" t="str">
        <f>IF(tbAlugeis[[#This Row],[Veículo]]="","",IFERROR(INDEX(tbLocacao[],MATCH(tbAlugeis[[#This Row],[Veículo]],tbLocacao[Codigo locação],0),1),""))</f>
        <v/>
      </c>
    </row>
    <row r="976" spans="2:8" ht="30" customHeight="1" x14ac:dyDescent="0.25">
      <c r="B976" s="167"/>
      <c r="C976" s="79" t="str">
        <f>IF(tbAlugeis[[#This Row],[Veículo]]="","",IFERROR(INDEX(tbLocacao[],MATCH(tbAlugeis[[#This Row],[Veículo]],tbLocacao[Codigo locação],0),2),""))</f>
        <v/>
      </c>
      <c r="D976" s="79" t="str">
        <f>IF(tbAlugeis[[#This Row],[Veículo]]="","",IFERROR(INDEX(tbLocacao[],MATCH(tbAlugeis[[#This Row],[Veículo]],tbLocacao[Codigo locação],0),12),""))</f>
        <v/>
      </c>
      <c r="E976" s="80" t="str">
        <f>IF(tbAlugeis[[#This Row],[Veículo]]="","",IFERROR(INDEX(tbLocacao[],MATCH(tbAlugeis[[#This Row],[Veículo]],tbLocacao[Codigo locação],0),11),""))</f>
        <v/>
      </c>
      <c r="F976" s="163"/>
      <c r="G976" s="174"/>
      <c r="H976" s="79" t="str">
        <f>IF(tbAlugeis[[#This Row],[Veículo]]="","",IFERROR(INDEX(tbLocacao[],MATCH(tbAlugeis[[#This Row],[Veículo]],tbLocacao[Codigo locação],0),1),""))</f>
        <v/>
      </c>
    </row>
    <row r="977" spans="2:8" ht="30" customHeight="1" x14ac:dyDescent="0.25">
      <c r="B977" s="167"/>
      <c r="C977" s="79" t="str">
        <f>IF(tbAlugeis[[#This Row],[Veículo]]="","",IFERROR(INDEX(tbLocacao[],MATCH(tbAlugeis[[#This Row],[Veículo]],tbLocacao[Codigo locação],0),2),""))</f>
        <v/>
      </c>
      <c r="D977" s="79" t="str">
        <f>IF(tbAlugeis[[#This Row],[Veículo]]="","",IFERROR(INDEX(tbLocacao[],MATCH(tbAlugeis[[#This Row],[Veículo]],tbLocacao[Codigo locação],0),12),""))</f>
        <v/>
      </c>
      <c r="E977" s="80" t="str">
        <f>IF(tbAlugeis[[#This Row],[Veículo]]="","",IFERROR(INDEX(tbLocacao[],MATCH(tbAlugeis[[#This Row],[Veículo]],tbLocacao[Codigo locação],0),11),""))</f>
        <v/>
      </c>
      <c r="F977" s="163"/>
      <c r="G977" s="174"/>
      <c r="H977" s="79" t="str">
        <f>IF(tbAlugeis[[#This Row],[Veículo]]="","",IFERROR(INDEX(tbLocacao[],MATCH(tbAlugeis[[#This Row],[Veículo]],tbLocacao[Codigo locação],0),1),""))</f>
        <v/>
      </c>
    </row>
    <row r="978" spans="2:8" ht="30" customHeight="1" x14ac:dyDescent="0.25">
      <c r="B978" s="167"/>
      <c r="C978" s="79" t="str">
        <f>IF(tbAlugeis[[#This Row],[Veículo]]="","",IFERROR(INDEX(tbLocacao[],MATCH(tbAlugeis[[#This Row],[Veículo]],tbLocacao[Codigo locação],0),2),""))</f>
        <v/>
      </c>
      <c r="D978" s="79" t="str">
        <f>IF(tbAlugeis[[#This Row],[Veículo]]="","",IFERROR(INDEX(tbLocacao[],MATCH(tbAlugeis[[#This Row],[Veículo]],tbLocacao[Codigo locação],0),12),""))</f>
        <v/>
      </c>
      <c r="E978" s="80" t="str">
        <f>IF(tbAlugeis[[#This Row],[Veículo]]="","",IFERROR(INDEX(tbLocacao[],MATCH(tbAlugeis[[#This Row],[Veículo]],tbLocacao[Codigo locação],0),11),""))</f>
        <v/>
      </c>
      <c r="F978" s="163"/>
      <c r="G978" s="174"/>
      <c r="H978" s="79" t="str">
        <f>IF(tbAlugeis[[#This Row],[Veículo]]="","",IFERROR(INDEX(tbLocacao[],MATCH(tbAlugeis[[#This Row],[Veículo]],tbLocacao[Codigo locação],0),1),""))</f>
        <v/>
      </c>
    </row>
    <row r="979" spans="2:8" ht="30" customHeight="1" x14ac:dyDescent="0.25">
      <c r="B979" s="167"/>
      <c r="C979" s="79" t="str">
        <f>IF(tbAlugeis[[#This Row],[Veículo]]="","",IFERROR(INDEX(tbLocacao[],MATCH(tbAlugeis[[#This Row],[Veículo]],tbLocacao[Codigo locação],0),2),""))</f>
        <v/>
      </c>
      <c r="D979" s="79" t="str">
        <f>IF(tbAlugeis[[#This Row],[Veículo]]="","",IFERROR(INDEX(tbLocacao[],MATCH(tbAlugeis[[#This Row],[Veículo]],tbLocacao[Codigo locação],0),12),""))</f>
        <v/>
      </c>
      <c r="E979" s="80" t="str">
        <f>IF(tbAlugeis[[#This Row],[Veículo]]="","",IFERROR(INDEX(tbLocacao[],MATCH(tbAlugeis[[#This Row],[Veículo]],tbLocacao[Codigo locação],0),11),""))</f>
        <v/>
      </c>
      <c r="F979" s="163"/>
      <c r="G979" s="174"/>
      <c r="H979" s="79" t="str">
        <f>IF(tbAlugeis[[#This Row],[Veículo]]="","",IFERROR(INDEX(tbLocacao[],MATCH(tbAlugeis[[#This Row],[Veículo]],tbLocacao[Codigo locação],0),1),""))</f>
        <v/>
      </c>
    </row>
    <row r="980" spans="2:8" ht="30" customHeight="1" x14ac:dyDescent="0.25">
      <c r="B980" s="167"/>
      <c r="C980" s="79" t="str">
        <f>IF(tbAlugeis[[#This Row],[Veículo]]="","",IFERROR(INDEX(tbLocacao[],MATCH(tbAlugeis[[#This Row],[Veículo]],tbLocacao[Codigo locação],0),2),""))</f>
        <v/>
      </c>
      <c r="D980" s="79" t="str">
        <f>IF(tbAlugeis[[#This Row],[Veículo]]="","",IFERROR(INDEX(tbLocacao[],MATCH(tbAlugeis[[#This Row],[Veículo]],tbLocacao[Codigo locação],0),12),""))</f>
        <v/>
      </c>
      <c r="E980" s="80" t="str">
        <f>IF(tbAlugeis[[#This Row],[Veículo]]="","",IFERROR(INDEX(tbLocacao[],MATCH(tbAlugeis[[#This Row],[Veículo]],tbLocacao[Codigo locação],0),11),""))</f>
        <v/>
      </c>
      <c r="F980" s="163"/>
      <c r="G980" s="174"/>
      <c r="H980" s="79" t="str">
        <f>IF(tbAlugeis[[#This Row],[Veículo]]="","",IFERROR(INDEX(tbLocacao[],MATCH(tbAlugeis[[#This Row],[Veículo]],tbLocacao[Codigo locação],0),1),""))</f>
        <v/>
      </c>
    </row>
    <row r="981" spans="2:8" ht="30" customHeight="1" x14ac:dyDescent="0.25">
      <c r="B981" s="167"/>
      <c r="C981" s="79" t="str">
        <f>IF(tbAlugeis[[#This Row],[Veículo]]="","",IFERROR(INDEX(tbLocacao[],MATCH(tbAlugeis[[#This Row],[Veículo]],tbLocacao[Codigo locação],0),2),""))</f>
        <v/>
      </c>
      <c r="D981" s="79" t="str">
        <f>IF(tbAlugeis[[#This Row],[Veículo]]="","",IFERROR(INDEX(tbLocacao[],MATCH(tbAlugeis[[#This Row],[Veículo]],tbLocacao[Codigo locação],0),12),""))</f>
        <v/>
      </c>
      <c r="E981" s="80" t="str">
        <f>IF(tbAlugeis[[#This Row],[Veículo]]="","",IFERROR(INDEX(tbLocacao[],MATCH(tbAlugeis[[#This Row],[Veículo]],tbLocacao[Codigo locação],0),11),""))</f>
        <v/>
      </c>
      <c r="F981" s="163"/>
      <c r="G981" s="174"/>
      <c r="H981" s="79" t="str">
        <f>IF(tbAlugeis[[#This Row],[Veículo]]="","",IFERROR(INDEX(tbLocacao[],MATCH(tbAlugeis[[#This Row],[Veículo]],tbLocacao[Codigo locação],0),1),""))</f>
        <v/>
      </c>
    </row>
    <row r="982" spans="2:8" ht="30" customHeight="1" x14ac:dyDescent="0.25">
      <c r="B982" s="167"/>
      <c r="C982" s="79" t="str">
        <f>IF(tbAlugeis[[#This Row],[Veículo]]="","",IFERROR(INDEX(tbLocacao[],MATCH(tbAlugeis[[#This Row],[Veículo]],tbLocacao[Codigo locação],0),2),""))</f>
        <v/>
      </c>
      <c r="D982" s="79" t="str">
        <f>IF(tbAlugeis[[#This Row],[Veículo]]="","",IFERROR(INDEX(tbLocacao[],MATCH(tbAlugeis[[#This Row],[Veículo]],tbLocacao[Codigo locação],0),12),""))</f>
        <v/>
      </c>
      <c r="E982" s="80" t="str">
        <f>IF(tbAlugeis[[#This Row],[Veículo]]="","",IFERROR(INDEX(tbLocacao[],MATCH(tbAlugeis[[#This Row],[Veículo]],tbLocacao[Codigo locação],0),11),""))</f>
        <v/>
      </c>
      <c r="F982" s="163"/>
      <c r="G982" s="174"/>
      <c r="H982" s="79" t="str">
        <f>IF(tbAlugeis[[#This Row],[Veículo]]="","",IFERROR(INDEX(tbLocacao[],MATCH(tbAlugeis[[#This Row],[Veículo]],tbLocacao[Codigo locação],0),1),""))</f>
        <v/>
      </c>
    </row>
    <row r="983" spans="2:8" ht="30" customHeight="1" x14ac:dyDescent="0.25">
      <c r="B983" s="167"/>
      <c r="C983" s="79" t="str">
        <f>IF(tbAlugeis[[#This Row],[Veículo]]="","",IFERROR(INDEX(tbLocacao[],MATCH(tbAlugeis[[#This Row],[Veículo]],tbLocacao[Codigo locação],0),2),""))</f>
        <v/>
      </c>
      <c r="D983" s="79" t="str">
        <f>IF(tbAlugeis[[#This Row],[Veículo]]="","",IFERROR(INDEX(tbLocacao[],MATCH(tbAlugeis[[#This Row],[Veículo]],tbLocacao[Codigo locação],0),12),""))</f>
        <v/>
      </c>
      <c r="E983" s="80" t="str">
        <f>IF(tbAlugeis[[#This Row],[Veículo]]="","",IFERROR(INDEX(tbLocacao[],MATCH(tbAlugeis[[#This Row],[Veículo]],tbLocacao[Codigo locação],0),11),""))</f>
        <v/>
      </c>
      <c r="F983" s="163"/>
      <c r="G983" s="174"/>
      <c r="H983" s="79" t="str">
        <f>IF(tbAlugeis[[#This Row],[Veículo]]="","",IFERROR(INDEX(tbLocacao[],MATCH(tbAlugeis[[#This Row],[Veículo]],tbLocacao[Codigo locação],0),1),""))</f>
        <v/>
      </c>
    </row>
    <row r="984" spans="2:8" ht="30" customHeight="1" x14ac:dyDescent="0.25">
      <c r="B984" s="167"/>
      <c r="C984" s="79" t="str">
        <f>IF(tbAlugeis[[#This Row],[Veículo]]="","",IFERROR(INDEX(tbLocacao[],MATCH(tbAlugeis[[#This Row],[Veículo]],tbLocacao[Codigo locação],0),2),""))</f>
        <v/>
      </c>
      <c r="D984" s="79" t="str">
        <f>IF(tbAlugeis[[#This Row],[Veículo]]="","",IFERROR(INDEX(tbLocacao[],MATCH(tbAlugeis[[#This Row],[Veículo]],tbLocacao[Codigo locação],0),12),""))</f>
        <v/>
      </c>
      <c r="E984" s="80" t="str">
        <f>IF(tbAlugeis[[#This Row],[Veículo]]="","",IFERROR(INDEX(tbLocacao[],MATCH(tbAlugeis[[#This Row],[Veículo]],tbLocacao[Codigo locação],0),11),""))</f>
        <v/>
      </c>
      <c r="F984" s="163"/>
      <c r="G984" s="174"/>
      <c r="H984" s="79" t="str">
        <f>IF(tbAlugeis[[#This Row],[Veículo]]="","",IFERROR(INDEX(tbLocacao[],MATCH(tbAlugeis[[#This Row],[Veículo]],tbLocacao[Codigo locação],0),1),""))</f>
        <v/>
      </c>
    </row>
    <row r="985" spans="2:8" ht="30" customHeight="1" x14ac:dyDescent="0.25">
      <c r="B985" s="167"/>
      <c r="C985" s="79" t="str">
        <f>IF(tbAlugeis[[#This Row],[Veículo]]="","",IFERROR(INDEX(tbLocacao[],MATCH(tbAlugeis[[#This Row],[Veículo]],tbLocacao[Codigo locação],0),2),""))</f>
        <v/>
      </c>
      <c r="D985" s="79" t="str">
        <f>IF(tbAlugeis[[#This Row],[Veículo]]="","",IFERROR(INDEX(tbLocacao[],MATCH(tbAlugeis[[#This Row],[Veículo]],tbLocacao[Codigo locação],0),12),""))</f>
        <v/>
      </c>
      <c r="E985" s="80" t="str">
        <f>IF(tbAlugeis[[#This Row],[Veículo]]="","",IFERROR(INDEX(tbLocacao[],MATCH(tbAlugeis[[#This Row],[Veículo]],tbLocacao[Codigo locação],0),11),""))</f>
        <v/>
      </c>
      <c r="F985" s="163"/>
      <c r="G985" s="174"/>
      <c r="H985" s="79" t="str">
        <f>IF(tbAlugeis[[#This Row],[Veículo]]="","",IFERROR(INDEX(tbLocacao[],MATCH(tbAlugeis[[#This Row],[Veículo]],tbLocacao[Codigo locação],0),1),""))</f>
        <v/>
      </c>
    </row>
    <row r="986" spans="2:8" ht="30" customHeight="1" x14ac:dyDescent="0.25">
      <c r="B986" s="167"/>
      <c r="C986" s="79" t="str">
        <f>IF(tbAlugeis[[#This Row],[Veículo]]="","",IFERROR(INDEX(tbLocacao[],MATCH(tbAlugeis[[#This Row],[Veículo]],tbLocacao[Codigo locação],0),2),""))</f>
        <v/>
      </c>
      <c r="D986" s="79" t="str">
        <f>IF(tbAlugeis[[#This Row],[Veículo]]="","",IFERROR(INDEX(tbLocacao[],MATCH(tbAlugeis[[#This Row],[Veículo]],tbLocacao[Codigo locação],0),12),""))</f>
        <v/>
      </c>
      <c r="E986" s="80" t="str">
        <f>IF(tbAlugeis[[#This Row],[Veículo]]="","",IFERROR(INDEX(tbLocacao[],MATCH(tbAlugeis[[#This Row],[Veículo]],tbLocacao[Codigo locação],0),11),""))</f>
        <v/>
      </c>
      <c r="F986" s="163"/>
      <c r="G986" s="174"/>
      <c r="H986" s="79" t="str">
        <f>IF(tbAlugeis[[#This Row],[Veículo]]="","",IFERROR(INDEX(tbLocacao[],MATCH(tbAlugeis[[#This Row],[Veículo]],tbLocacao[Codigo locação],0),1),""))</f>
        <v/>
      </c>
    </row>
    <row r="987" spans="2:8" ht="30" customHeight="1" x14ac:dyDescent="0.25">
      <c r="B987" s="167"/>
      <c r="C987" s="79" t="str">
        <f>IF(tbAlugeis[[#This Row],[Veículo]]="","",IFERROR(INDEX(tbLocacao[],MATCH(tbAlugeis[[#This Row],[Veículo]],tbLocacao[Codigo locação],0),2),""))</f>
        <v/>
      </c>
      <c r="D987" s="79" t="str">
        <f>IF(tbAlugeis[[#This Row],[Veículo]]="","",IFERROR(INDEX(tbLocacao[],MATCH(tbAlugeis[[#This Row],[Veículo]],tbLocacao[Codigo locação],0),12),""))</f>
        <v/>
      </c>
      <c r="E987" s="80" t="str">
        <f>IF(tbAlugeis[[#This Row],[Veículo]]="","",IFERROR(INDEX(tbLocacao[],MATCH(tbAlugeis[[#This Row],[Veículo]],tbLocacao[Codigo locação],0),11),""))</f>
        <v/>
      </c>
      <c r="F987" s="163"/>
      <c r="G987" s="174"/>
      <c r="H987" s="79" t="str">
        <f>IF(tbAlugeis[[#This Row],[Veículo]]="","",IFERROR(INDEX(tbLocacao[],MATCH(tbAlugeis[[#This Row],[Veículo]],tbLocacao[Codigo locação],0),1),""))</f>
        <v/>
      </c>
    </row>
    <row r="988" spans="2:8" ht="30" customHeight="1" x14ac:dyDescent="0.25">
      <c r="B988" s="167"/>
      <c r="C988" s="79" t="str">
        <f>IF(tbAlugeis[[#This Row],[Veículo]]="","",IFERROR(INDEX(tbLocacao[],MATCH(tbAlugeis[[#This Row],[Veículo]],tbLocacao[Codigo locação],0),2),""))</f>
        <v/>
      </c>
      <c r="D988" s="79" t="str">
        <f>IF(tbAlugeis[[#This Row],[Veículo]]="","",IFERROR(INDEX(tbLocacao[],MATCH(tbAlugeis[[#This Row],[Veículo]],tbLocacao[Codigo locação],0),12),""))</f>
        <v/>
      </c>
      <c r="E988" s="80" t="str">
        <f>IF(tbAlugeis[[#This Row],[Veículo]]="","",IFERROR(INDEX(tbLocacao[],MATCH(tbAlugeis[[#This Row],[Veículo]],tbLocacao[Codigo locação],0),11),""))</f>
        <v/>
      </c>
      <c r="F988" s="163"/>
      <c r="G988" s="174"/>
      <c r="H988" s="79" t="str">
        <f>IF(tbAlugeis[[#This Row],[Veículo]]="","",IFERROR(INDEX(tbLocacao[],MATCH(tbAlugeis[[#This Row],[Veículo]],tbLocacao[Codigo locação],0),1),""))</f>
        <v/>
      </c>
    </row>
    <row r="989" spans="2:8" ht="30" customHeight="1" x14ac:dyDescent="0.25">
      <c r="B989" s="167"/>
      <c r="C989" s="79" t="str">
        <f>IF(tbAlugeis[[#This Row],[Veículo]]="","",IFERROR(INDEX(tbLocacao[],MATCH(tbAlugeis[[#This Row],[Veículo]],tbLocacao[Codigo locação],0),2),""))</f>
        <v/>
      </c>
      <c r="D989" s="79" t="str">
        <f>IF(tbAlugeis[[#This Row],[Veículo]]="","",IFERROR(INDEX(tbLocacao[],MATCH(tbAlugeis[[#This Row],[Veículo]],tbLocacao[Codigo locação],0),12),""))</f>
        <v/>
      </c>
      <c r="E989" s="80" t="str">
        <f>IF(tbAlugeis[[#This Row],[Veículo]]="","",IFERROR(INDEX(tbLocacao[],MATCH(tbAlugeis[[#This Row],[Veículo]],tbLocacao[Codigo locação],0),11),""))</f>
        <v/>
      </c>
      <c r="F989" s="163"/>
      <c r="G989" s="174"/>
      <c r="H989" s="79" t="str">
        <f>IF(tbAlugeis[[#This Row],[Veículo]]="","",IFERROR(INDEX(tbLocacao[],MATCH(tbAlugeis[[#This Row],[Veículo]],tbLocacao[Codigo locação],0),1),""))</f>
        <v/>
      </c>
    </row>
    <row r="990" spans="2:8" ht="30" customHeight="1" x14ac:dyDescent="0.25">
      <c r="B990" s="167"/>
      <c r="C990" s="79" t="str">
        <f>IF(tbAlugeis[[#This Row],[Veículo]]="","",IFERROR(INDEX(tbLocacao[],MATCH(tbAlugeis[[#This Row],[Veículo]],tbLocacao[Codigo locação],0),2),""))</f>
        <v/>
      </c>
      <c r="D990" s="79" t="str">
        <f>IF(tbAlugeis[[#This Row],[Veículo]]="","",IFERROR(INDEX(tbLocacao[],MATCH(tbAlugeis[[#This Row],[Veículo]],tbLocacao[Codigo locação],0),12),""))</f>
        <v/>
      </c>
      <c r="E990" s="80" t="str">
        <f>IF(tbAlugeis[[#This Row],[Veículo]]="","",IFERROR(INDEX(tbLocacao[],MATCH(tbAlugeis[[#This Row],[Veículo]],tbLocacao[Codigo locação],0),11),""))</f>
        <v/>
      </c>
      <c r="F990" s="163"/>
      <c r="G990" s="174"/>
      <c r="H990" s="79" t="str">
        <f>IF(tbAlugeis[[#This Row],[Veículo]]="","",IFERROR(INDEX(tbLocacao[],MATCH(tbAlugeis[[#This Row],[Veículo]],tbLocacao[Codigo locação],0),1),""))</f>
        <v/>
      </c>
    </row>
    <row r="991" spans="2:8" ht="30" customHeight="1" x14ac:dyDescent="0.25">
      <c r="B991" s="167"/>
      <c r="C991" s="79" t="str">
        <f>IF(tbAlugeis[[#This Row],[Veículo]]="","",IFERROR(INDEX(tbLocacao[],MATCH(tbAlugeis[[#This Row],[Veículo]],tbLocacao[Codigo locação],0),2),""))</f>
        <v/>
      </c>
      <c r="D991" s="79" t="str">
        <f>IF(tbAlugeis[[#This Row],[Veículo]]="","",IFERROR(INDEX(tbLocacao[],MATCH(tbAlugeis[[#This Row],[Veículo]],tbLocacao[Codigo locação],0),12),""))</f>
        <v/>
      </c>
      <c r="E991" s="80" t="str">
        <f>IF(tbAlugeis[[#This Row],[Veículo]]="","",IFERROR(INDEX(tbLocacao[],MATCH(tbAlugeis[[#This Row],[Veículo]],tbLocacao[Codigo locação],0),11),""))</f>
        <v/>
      </c>
      <c r="F991" s="163"/>
      <c r="G991" s="174"/>
      <c r="H991" s="79" t="str">
        <f>IF(tbAlugeis[[#This Row],[Veículo]]="","",IFERROR(INDEX(tbLocacao[],MATCH(tbAlugeis[[#This Row],[Veículo]],tbLocacao[Codigo locação],0),1),""))</f>
        <v/>
      </c>
    </row>
    <row r="992" spans="2:8" ht="30" customHeight="1" x14ac:dyDescent="0.25">
      <c r="B992" s="167"/>
      <c r="C992" s="79" t="str">
        <f>IF(tbAlugeis[[#This Row],[Veículo]]="","",IFERROR(INDEX(tbLocacao[],MATCH(tbAlugeis[[#This Row],[Veículo]],tbLocacao[Codigo locação],0),2),""))</f>
        <v/>
      </c>
      <c r="D992" s="79" t="str">
        <f>IF(tbAlugeis[[#This Row],[Veículo]]="","",IFERROR(INDEX(tbLocacao[],MATCH(tbAlugeis[[#This Row],[Veículo]],tbLocacao[Codigo locação],0),12),""))</f>
        <v/>
      </c>
      <c r="E992" s="80" t="str">
        <f>IF(tbAlugeis[[#This Row],[Veículo]]="","",IFERROR(INDEX(tbLocacao[],MATCH(tbAlugeis[[#This Row],[Veículo]],tbLocacao[Codigo locação],0),11),""))</f>
        <v/>
      </c>
      <c r="F992" s="163"/>
      <c r="G992" s="174"/>
      <c r="H992" s="79" t="str">
        <f>IF(tbAlugeis[[#This Row],[Veículo]]="","",IFERROR(INDEX(tbLocacao[],MATCH(tbAlugeis[[#This Row],[Veículo]],tbLocacao[Codigo locação],0),1),""))</f>
        <v/>
      </c>
    </row>
    <row r="993" spans="2:8" ht="30" customHeight="1" x14ac:dyDescent="0.25">
      <c r="B993" s="167"/>
      <c r="C993" s="79" t="str">
        <f>IF(tbAlugeis[[#This Row],[Veículo]]="","",IFERROR(INDEX(tbLocacao[],MATCH(tbAlugeis[[#This Row],[Veículo]],tbLocacao[Codigo locação],0),2),""))</f>
        <v/>
      </c>
      <c r="D993" s="79" t="str">
        <f>IF(tbAlugeis[[#This Row],[Veículo]]="","",IFERROR(INDEX(tbLocacao[],MATCH(tbAlugeis[[#This Row],[Veículo]],tbLocacao[Codigo locação],0),12),""))</f>
        <v/>
      </c>
      <c r="E993" s="80" t="str">
        <f>IF(tbAlugeis[[#This Row],[Veículo]]="","",IFERROR(INDEX(tbLocacao[],MATCH(tbAlugeis[[#This Row],[Veículo]],tbLocacao[Codigo locação],0),11),""))</f>
        <v/>
      </c>
      <c r="F993" s="163"/>
      <c r="G993" s="174"/>
      <c r="H993" s="79" t="str">
        <f>IF(tbAlugeis[[#This Row],[Veículo]]="","",IFERROR(INDEX(tbLocacao[],MATCH(tbAlugeis[[#This Row],[Veículo]],tbLocacao[Codigo locação],0),1),""))</f>
        <v/>
      </c>
    </row>
    <row r="994" spans="2:8" ht="30" customHeight="1" x14ac:dyDescent="0.25">
      <c r="B994" s="167"/>
      <c r="C994" s="79" t="str">
        <f>IF(tbAlugeis[[#This Row],[Veículo]]="","",IFERROR(INDEX(tbLocacao[],MATCH(tbAlugeis[[#This Row],[Veículo]],tbLocacao[Codigo locação],0),2),""))</f>
        <v/>
      </c>
      <c r="D994" s="79" t="str">
        <f>IF(tbAlugeis[[#This Row],[Veículo]]="","",IFERROR(INDEX(tbLocacao[],MATCH(tbAlugeis[[#This Row],[Veículo]],tbLocacao[Codigo locação],0),12),""))</f>
        <v/>
      </c>
      <c r="E994" s="80" t="str">
        <f>IF(tbAlugeis[[#This Row],[Veículo]]="","",IFERROR(INDEX(tbLocacao[],MATCH(tbAlugeis[[#This Row],[Veículo]],tbLocacao[Codigo locação],0),11),""))</f>
        <v/>
      </c>
      <c r="F994" s="163"/>
      <c r="G994" s="174"/>
      <c r="H994" s="79" t="str">
        <f>IF(tbAlugeis[[#This Row],[Veículo]]="","",IFERROR(INDEX(tbLocacao[],MATCH(tbAlugeis[[#This Row],[Veículo]],tbLocacao[Codigo locação],0),1),""))</f>
        <v/>
      </c>
    </row>
    <row r="995" spans="2:8" ht="30" customHeight="1" x14ac:dyDescent="0.25">
      <c r="B995" s="167"/>
      <c r="C995" s="79" t="str">
        <f>IF(tbAlugeis[[#This Row],[Veículo]]="","",IFERROR(INDEX(tbLocacao[],MATCH(tbAlugeis[[#This Row],[Veículo]],tbLocacao[Codigo locação],0),2),""))</f>
        <v/>
      </c>
      <c r="D995" s="79" t="str">
        <f>IF(tbAlugeis[[#This Row],[Veículo]]="","",IFERROR(INDEX(tbLocacao[],MATCH(tbAlugeis[[#This Row],[Veículo]],tbLocacao[Codigo locação],0),12),""))</f>
        <v/>
      </c>
      <c r="E995" s="80" t="str">
        <f>IF(tbAlugeis[[#This Row],[Veículo]]="","",IFERROR(INDEX(tbLocacao[],MATCH(tbAlugeis[[#This Row],[Veículo]],tbLocacao[Codigo locação],0),11),""))</f>
        <v/>
      </c>
      <c r="F995" s="163"/>
      <c r="G995" s="174"/>
      <c r="H995" s="79" t="str">
        <f>IF(tbAlugeis[[#This Row],[Veículo]]="","",IFERROR(INDEX(tbLocacao[],MATCH(tbAlugeis[[#This Row],[Veículo]],tbLocacao[Codigo locação],0),1),""))</f>
        <v/>
      </c>
    </row>
    <row r="996" spans="2:8" ht="30" customHeight="1" x14ac:dyDescent="0.25">
      <c r="B996" s="167"/>
      <c r="C996" s="79" t="str">
        <f>IF(tbAlugeis[[#This Row],[Veículo]]="","",IFERROR(INDEX(tbLocacao[],MATCH(tbAlugeis[[#This Row],[Veículo]],tbLocacao[Codigo locação],0),2),""))</f>
        <v/>
      </c>
      <c r="D996" s="79" t="str">
        <f>IF(tbAlugeis[[#This Row],[Veículo]]="","",IFERROR(INDEX(tbLocacao[],MATCH(tbAlugeis[[#This Row],[Veículo]],tbLocacao[Codigo locação],0),12),""))</f>
        <v/>
      </c>
      <c r="E996" s="80" t="str">
        <f>IF(tbAlugeis[[#This Row],[Veículo]]="","",IFERROR(INDEX(tbLocacao[],MATCH(tbAlugeis[[#This Row],[Veículo]],tbLocacao[Codigo locação],0),11),""))</f>
        <v/>
      </c>
      <c r="F996" s="163"/>
      <c r="G996" s="174"/>
      <c r="H996" s="79" t="str">
        <f>IF(tbAlugeis[[#This Row],[Veículo]]="","",IFERROR(INDEX(tbLocacao[],MATCH(tbAlugeis[[#This Row],[Veículo]],tbLocacao[Codigo locação],0),1),""))</f>
        <v/>
      </c>
    </row>
    <row r="997" spans="2:8" ht="30" customHeight="1" x14ac:dyDescent="0.25">
      <c r="B997" s="167"/>
      <c r="C997" s="79" t="str">
        <f>IF(tbAlugeis[[#This Row],[Veículo]]="","",IFERROR(INDEX(tbLocacao[],MATCH(tbAlugeis[[#This Row],[Veículo]],tbLocacao[Codigo locação],0),2),""))</f>
        <v/>
      </c>
      <c r="D997" s="79" t="str">
        <f>IF(tbAlugeis[[#This Row],[Veículo]]="","",IFERROR(INDEX(tbLocacao[],MATCH(tbAlugeis[[#This Row],[Veículo]],tbLocacao[Codigo locação],0),12),""))</f>
        <v/>
      </c>
      <c r="E997" s="80" t="str">
        <f>IF(tbAlugeis[[#This Row],[Veículo]]="","",IFERROR(INDEX(tbLocacao[],MATCH(tbAlugeis[[#This Row],[Veículo]],tbLocacao[Codigo locação],0),11),""))</f>
        <v/>
      </c>
      <c r="F997" s="163"/>
      <c r="G997" s="174"/>
      <c r="H997" s="79" t="str">
        <f>IF(tbAlugeis[[#This Row],[Veículo]]="","",IFERROR(INDEX(tbLocacao[],MATCH(tbAlugeis[[#This Row],[Veículo]],tbLocacao[Codigo locação],0),1),""))</f>
        <v/>
      </c>
    </row>
    <row r="998" spans="2:8" ht="30" customHeight="1" x14ac:dyDescent="0.25">
      <c r="B998" s="167"/>
      <c r="C998" s="79" t="str">
        <f>IF(tbAlugeis[[#This Row],[Veículo]]="","",IFERROR(INDEX(tbLocacao[],MATCH(tbAlugeis[[#This Row],[Veículo]],tbLocacao[Codigo locação],0),2),""))</f>
        <v/>
      </c>
      <c r="D998" s="79" t="str">
        <f>IF(tbAlugeis[[#This Row],[Veículo]]="","",IFERROR(INDEX(tbLocacao[],MATCH(tbAlugeis[[#This Row],[Veículo]],tbLocacao[Codigo locação],0),12),""))</f>
        <v/>
      </c>
      <c r="E998" s="80" t="str">
        <f>IF(tbAlugeis[[#This Row],[Veículo]]="","",IFERROR(INDEX(tbLocacao[],MATCH(tbAlugeis[[#This Row],[Veículo]],tbLocacao[Codigo locação],0),11),""))</f>
        <v/>
      </c>
      <c r="F998" s="163"/>
      <c r="G998" s="174"/>
      <c r="H998" s="79" t="str">
        <f>IF(tbAlugeis[[#This Row],[Veículo]]="","",IFERROR(INDEX(tbLocacao[],MATCH(tbAlugeis[[#This Row],[Veículo]],tbLocacao[Codigo locação],0),1),""))</f>
        <v/>
      </c>
    </row>
    <row r="999" spans="2:8" ht="30" customHeight="1" x14ac:dyDescent="0.25">
      <c r="B999" s="167"/>
      <c r="C999" s="79" t="str">
        <f>IF(tbAlugeis[[#This Row],[Veículo]]="","",IFERROR(INDEX(tbLocacao[],MATCH(tbAlugeis[[#This Row],[Veículo]],tbLocacao[Codigo locação],0),2),""))</f>
        <v/>
      </c>
      <c r="D999" s="79" t="str">
        <f>IF(tbAlugeis[[#This Row],[Veículo]]="","",IFERROR(INDEX(tbLocacao[],MATCH(tbAlugeis[[#This Row],[Veículo]],tbLocacao[Codigo locação],0),12),""))</f>
        <v/>
      </c>
      <c r="E999" s="80" t="str">
        <f>IF(tbAlugeis[[#This Row],[Veículo]]="","",IFERROR(INDEX(tbLocacao[],MATCH(tbAlugeis[[#This Row],[Veículo]],tbLocacao[Codigo locação],0),11),""))</f>
        <v/>
      </c>
      <c r="F999" s="163"/>
      <c r="G999" s="174"/>
      <c r="H999" s="79" t="str">
        <f>IF(tbAlugeis[[#This Row],[Veículo]]="","",IFERROR(INDEX(tbLocacao[],MATCH(tbAlugeis[[#This Row],[Veículo]],tbLocacao[Codigo locação],0),1),""))</f>
        <v/>
      </c>
    </row>
    <row r="1000" spans="2:8" ht="30" customHeight="1" x14ac:dyDescent="0.25">
      <c r="B1000" s="167"/>
      <c r="C1000" s="79" t="str">
        <f>IF(tbAlugeis[[#This Row],[Veículo]]="","",IFERROR(INDEX(tbLocacao[],MATCH(tbAlugeis[[#This Row],[Veículo]],tbLocacao[Codigo locação],0),2),""))</f>
        <v/>
      </c>
      <c r="D1000" s="79" t="str">
        <f>IF(tbAlugeis[[#This Row],[Veículo]]="","",IFERROR(INDEX(tbLocacao[],MATCH(tbAlugeis[[#This Row],[Veículo]],tbLocacao[Codigo locação],0),12),""))</f>
        <v/>
      </c>
      <c r="E1000" s="80" t="str">
        <f>IF(tbAlugeis[[#This Row],[Veículo]]="","",IFERROR(INDEX(tbLocacao[],MATCH(tbAlugeis[[#This Row],[Veículo]],tbLocacao[Codigo locação],0),11),""))</f>
        <v/>
      </c>
      <c r="F1000" s="163"/>
      <c r="G1000" s="174"/>
      <c r="H1000" s="79" t="str">
        <f>IF(tbAlugeis[[#This Row],[Veículo]]="","",IFERROR(INDEX(tbLocacao[],MATCH(tbAlugeis[[#This Row],[Veículo]],tbLocacao[Codigo locação],0),1),""))</f>
        <v/>
      </c>
    </row>
    <row r="1001" spans="2:8" ht="30" customHeight="1" x14ac:dyDescent="0.25">
      <c r="B1001" s="167"/>
      <c r="C1001" s="79" t="str">
        <f>IF(tbAlugeis[[#This Row],[Veículo]]="","",IFERROR(INDEX(tbLocacao[],MATCH(tbAlugeis[[#This Row],[Veículo]],tbLocacao[Codigo locação],0),2),""))</f>
        <v/>
      </c>
      <c r="D1001" s="79" t="str">
        <f>IF(tbAlugeis[[#This Row],[Veículo]]="","",IFERROR(INDEX(tbLocacao[],MATCH(tbAlugeis[[#This Row],[Veículo]],tbLocacao[Codigo locação],0),12),""))</f>
        <v/>
      </c>
      <c r="E1001" s="80" t="str">
        <f>IF(tbAlugeis[[#This Row],[Veículo]]="","",IFERROR(INDEX(tbLocacao[],MATCH(tbAlugeis[[#This Row],[Veículo]],tbLocacao[Codigo locação],0),11),""))</f>
        <v/>
      </c>
      <c r="F1001" s="163"/>
      <c r="G1001" s="174"/>
      <c r="H1001" s="79" t="str">
        <f>IF(tbAlugeis[[#This Row],[Veículo]]="","",IFERROR(INDEX(tbLocacao[],MATCH(tbAlugeis[[#This Row],[Veículo]],tbLocacao[Codigo locação],0),1),""))</f>
        <v/>
      </c>
    </row>
    <row r="1002" spans="2:8" ht="30" customHeight="1" x14ac:dyDescent="0.25">
      <c r="B1002" s="167"/>
      <c r="C1002" s="79" t="str">
        <f>IF(tbAlugeis[[#This Row],[Veículo]]="","",IFERROR(INDEX(tbLocacao[],MATCH(tbAlugeis[[#This Row],[Veículo]],tbLocacao[Codigo locação],0),2),""))</f>
        <v/>
      </c>
      <c r="D1002" s="79" t="str">
        <f>IF(tbAlugeis[[#This Row],[Veículo]]="","",IFERROR(INDEX(tbLocacao[],MATCH(tbAlugeis[[#This Row],[Veículo]],tbLocacao[Codigo locação],0),12),""))</f>
        <v/>
      </c>
      <c r="E1002" s="80" t="str">
        <f>IF(tbAlugeis[[#This Row],[Veículo]]="","",IFERROR(INDEX(tbLocacao[],MATCH(tbAlugeis[[#This Row],[Veículo]],tbLocacao[Codigo locação],0),11),""))</f>
        <v/>
      </c>
      <c r="F1002" s="163"/>
      <c r="G1002" s="174"/>
      <c r="H1002" s="79" t="str">
        <f>IF(tbAlugeis[[#This Row],[Veículo]]="","",IFERROR(INDEX(tbLocacao[],MATCH(tbAlugeis[[#This Row],[Veículo]],tbLocacao[Codigo locação],0),1),""))</f>
        <v/>
      </c>
    </row>
    <row r="1003" spans="2:8" ht="30" customHeight="1" x14ac:dyDescent="0.25">
      <c r="B1003" s="167"/>
      <c r="C1003" s="79" t="str">
        <f>IF(tbAlugeis[[#This Row],[Veículo]]="","",IFERROR(INDEX(tbLocacao[],MATCH(tbAlugeis[[#This Row],[Veículo]],tbLocacao[Codigo locação],0),2),""))</f>
        <v/>
      </c>
      <c r="D1003" s="79" t="str">
        <f>IF(tbAlugeis[[#This Row],[Veículo]]="","",IFERROR(INDEX(tbLocacao[],MATCH(tbAlugeis[[#This Row],[Veículo]],tbLocacao[Codigo locação],0),12),""))</f>
        <v/>
      </c>
      <c r="E1003" s="80" t="str">
        <f>IF(tbAlugeis[[#This Row],[Veículo]]="","",IFERROR(INDEX(tbLocacao[],MATCH(tbAlugeis[[#This Row],[Veículo]],tbLocacao[Codigo locação],0),11),""))</f>
        <v/>
      </c>
      <c r="F1003" s="163"/>
      <c r="G1003" s="174"/>
      <c r="H1003" s="79" t="str">
        <f>IF(tbAlugeis[[#This Row],[Veículo]]="","",IFERROR(INDEX(tbLocacao[],MATCH(tbAlugeis[[#This Row],[Veículo]],tbLocacao[Codigo locação],0),1),""))</f>
        <v/>
      </c>
    </row>
    <row r="1004" spans="2:8" ht="30" customHeight="1" x14ac:dyDescent="0.25">
      <c r="B1004" s="167"/>
      <c r="C1004" s="79" t="str">
        <f>IF(tbAlugeis[[#This Row],[Veículo]]="","",IFERROR(INDEX(tbLocacao[],MATCH(tbAlugeis[[#This Row],[Veículo]],tbLocacao[Codigo locação],0),2),""))</f>
        <v/>
      </c>
      <c r="D1004" s="79" t="str">
        <f>IF(tbAlugeis[[#This Row],[Veículo]]="","",IFERROR(INDEX(tbLocacao[],MATCH(tbAlugeis[[#This Row],[Veículo]],tbLocacao[Codigo locação],0),12),""))</f>
        <v/>
      </c>
      <c r="E1004" s="80" t="str">
        <f>IF(tbAlugeis[[#This Row],[Veículo]]="","",IFERROR(INDEX(tbLocacao[],MATCH(tbAlugeis[[#This Row],[Veículo]],tbLocacao[Codigo locação],0),11),""))</f>
        <v/>
      </c>
      <c r="F1004" s="163"/>
      <c r="G1004" s="174"/>
      <c r="H1004" s="79" t="str">
        <f>IF(tbAlugeis[[#This Row],[Veículo]]="","",IFERROR(INDEX(tbLocacao[],MATCH(tbAlugeis[[#This Row],[Veículo]],tbLocacao[Codigo locação],0),1),""))</f>
        <v/>
      </c>
    </row>
    <row r="1005" spans="2:8" ht="30" customHeight="1" x14ac:dyDescent="0.25">
      <c r="B1005" s="167"/>
      <c r="C1005" s="79" t="str">
        <f>IF(tbAlugeis[[#This Row],[Veículo]]="","",IFERROR(INDEX(tbLocacao[],MATCH(tbAlugeis[[#This Row],[Veículo]],tbLocacao[Codigo locação],0),2),""))</f>
        <v/>
      </c>
      <c r="D1005" s="79" t="str">
        <f>IF(tbAlugeis[[#This Row],[Veículo]]="","",IFERROR(INDEX(tbLocacao[],MATCH(tbAlugeis[[#This Row],[Veículo]],tbLocacao[Codigo locação],0),12),""))</f>
        <v/>
      </c>
      <c r="E1005" s="80" t="str">
        <f>IF(tbAlugeis[[#This Row],[Veículo]]="","",IFERROR(INDEX(tbLocacao[],MATCH(tbAlugeis[[#This Row],[Veículo]],tbLocacao[Codigo locação],0),11),""))</f>
        <v/>
      </c>
      <c r="F1005" s="163"/>
      <c r="G1005" s="174"/>
      <c r="H1005" s="79" t="str">
        <f>IF(tbAlugeis[[#This Row],[Veículo]]="","",IFERROR(INDEX(tbLocacao[],MATCH(tbAlugeis[[#This Row],[Veículo]],tbLocacao[Codigo locação],0),1),""))</f>
        <v/>
      </c>
    </row>
    <row r="1006" spans="2:8" ht="30" customHeight="1" x14ac:dyDescent="0.25">
      <c r="B1006" s="167"/>
      <c r="C1006" s="79" t="str">
        <f>IF(tbAlugeis[[#This Row],[Veículo]]="","",IFERROR(INDEX(tbLocacao[],MATCH(tbAlugeis[[#This Row],[Veículo]],tbLocacao[Codigo locação],0),2),""))</f>
        <v/>
      </c>
      <c r="D1006" s="79" t="str">
        <f>IF(tbAlugeis[[#This Row],[Veículo]]="","",IFERROR(INDEX(tbLocacao[],MATCH(tbAlugeis[[#This Row],[Veículo]],tbLocacao[Codigo locação],0),12),""))</f>
        <v/>
      </c>
      <c r="E1006" s="80" t="str">
        <f>IF(tbAlugeis[[#This Row],[Veículo]]="","",IFERROR(INDEX(tbLocacao[],MATCH(tbAlugeis[[#This Row],[Veículo]],tbLocacao[Codigo locação],0),11),""))</f>
        <v/>
      </c>
      <c r="F1006" s="163"/>
      <c r="G1006" s="174"/>
      <c r="H1006" s="79" t="str">
        <f>IF(tbAlugeis[[#This Row],[Veículo]]="","",IFERROR(INDEX(tbLocacao[],MATCH(tbAlugeis[[#This Row],[Veículo]],tbLocacao[Codigo locação],0),1),""))</f>
        <v/>
      </c>
    </row>
    <row r="1007" spans="2:8" ht="30" customHeight="1" x14ac:dyDescent="0.25">
      <c r="B1007" s="167"/>
      <c r="C1007" s="79" t="str">
        <f>IF(tbAlugeis[[#This Row],[Veículo]]="","",IFERROR(INDEX(tbLocacao[],MATCH(tbAlugeis[[#This Row],[Veículo]],tbLocacao[Codigo locação],0),2),""))</f>
        <v/>
      </c>
      <c r="D1007" s="79" t="str">
        <f>IF(tbAlugeis[[#This Row],[Veículo]]="","",IFERROR(INDEX(tbLocacao[],MATCH(tbAlugeis[[#This Row],[Veículo]],tbLocacao[Codigo locação],0),12),""))</f>
        <v/>
      </c>
      <c r="E1007" s="80" t="str">
        <f>IF(tbAlugeis[[#This Row],[Veículo]]="","",IFERROR(INDEX(tbLocacao[],MATCH(tbAlugeis[[#This Row],[Veículo]],tbLocacao[Codigo locação],0),11),""))</f>
        <v/>
      </c>
      <c r="F1007" s="163"/>
      <c r="G1007" s="174"/>
      <c r="H1007" s="79" t="str">
        <f>IF(tbAlugeis[[#This Row],[Veículo]]="","",IFERROR(INDEX(tbLocacao[],MATCH(tbAlugeis[[#This Row],[Veículo]],tbLocacao[Codigo locação],0),1),""))</f>
        <v/>
      </c>
    </row>
    <row r="1008" spans="2:8" x14ac:dyDescent="0.25">
      <c r="B1008" s="7" t="s">
        <v>11</v>
      </c>
      <c r="C1008" s="7" t="s">
        <v>11</v>
      </c>
      <c r="D1008" s="7" t="s">
        <v>11</v>
      </c>
      <c r="E1008" s="7" t="s">
        <v>11</v>
      </c>
      <c r="F1008" s="7" t="s">
        <v>11</v>
      </c>
    </row>
  </sheetData>
  <sheetProtection password="9084" sheet="1" objects="1" scenarios="1"/>
  <dataValidations count="3">
    <dataValidation type="list" allowBlank="1" showInputMessage="1" showErrorMessage="1" errorTitle="Erro de operação!" error="_x000a_Selecione um valor da lista." sqref="B8:B1007">
      <formula1>listaLocacoesAtivas</formula1>
    </dataValidation>
    <dataValidation type="decimal" operator="greaterThan" allowBlank="1" showInputMessage="1" showErrorMessage="1" errorTitle="Erro de operação!" error="_x000a_Informe um valor maior que zero." sqref="F8:F1007">
      <formula1>0</formula1>
    </dataValidation>
    <dataValidation type="date" operator="greaterThan" allowBlank="1" showInputMessage="1" showErrorMessage="1" errorTitle="Erro de operação!" error="_x000a_Informe uma data válida." sqref="G8:G1007">
      <formula1>36526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1"/>
  <dimension ref="A1:AF1008"/>
  <sheetViews>
    <sheetView showGridLines="0" zoomScaleNormal="100" workbookViewId="0">
      <selection activeCell="B8" sqref="B8:E9"/>
    </sheetView>
  </sheetViews>
  <sheetFormatPr defaultRowHeight="15" customHeight="1" x14ac:dyDescent="0.25"/>
  <cols>
    <col min="1" max="1" width="2.7109375" style="15" customWidth="1"/>
    <col min="2" max="2" width="22.5703125" style="8" customWidth="1"/>
    <col min="3" max="3" width="17.42578125" style="8" customWidth="1"/>
    <col min="4" max="4" width="14.42578125" style="8" customWidth="1"/>
    <col min="5" max="5" width="81.28515625" style="8" customWidth="1"/>
    <col min="6" max="16384" width="9.140625" style="8"/>
  </cols>
  <sheetData>
    <row r="1" spans="1:32" s="25" customFormat="1" ht="30" customHeight="1" x14ac:dyDescent="0.25"/>
    <row r="2" spans="1:32" s="27" customFormat="1" ht="24.95" customHeight="1" x14ac:dyDescent="0.25"/>
    <row r="3" spans="1:32" s="15" customFormat="1" ht="20.100000000000001" customHeight="1" x14ac:dyDescent="0.25">
      <c r="AF3" s="175"/>
    </row>
    <row r="4" spans="1:32" s="7" customFormat="1" ht="20.100000000000001" customHeight="1" x14ac:dyDescent="0.35">
      <c r="A4" s="15"/>
      <c r="B4" s="30" t="s">
        <v>128</v>
      </c>
      <c r="C4" s="15"/>
      <c r="D4" s="15"/>
      <c r="E4" s="15"/>
      <c r="F4" s="5"/>
      <c r="G4" s="5"/>
      <c r="H4" s="5"/>
    </row>
    <row r="5" spans="1:32" s="7" customFormat="1" ht="20.100000000000001" customHeight="1" x14ac:dyDescent="0.35">
      <c r="A5" s="15"/>
      <c r="B5" s="30"/>
      <c r="C5" s="15"/>
      <c r="D5" s="15"/>
      <c r="E5" s="15"/>
      <c r="F5" s="5"/>
      <c r="G5" s="5"/>
      <c r="H5" s="5"/>
    </row>
    <row r="6" spans="1:32" s="7" customFormat="1" ht="24.95" customHeight="1" x14ac:dyDescent="0.25">
      <c r="A6" s="15"/>
      <c r="B6" s="78" t="s">
        <v>145</v>
      </c>
      <c r="C6" s="87"/>
      <c r="D6" s="87"/>
      <c r="E6" s="88"/>
    </row>
    <row r="7" spans="1:32" ht="24.95" customHeight="1" x14ac:dyDescent="0.25">
      <c r="B7" s="81" t="s">
        <v>6</v>
      </c>
      <c r="C7" s="94" t="s">
        <v>108</v>
      </c>
      <c r="D7" s="94" t="s">
        <v>127</v>
      </c>
      <c r="E7" s="106" t="s">
        <v>94</v>
      </c>
    </row>
    <row r="8" spans="1:32" ht="30" customHeight="1" x14ac:dyDescent="0.25">
      <c r="B8" s="91" t="s">
        <v>179</v>
      </c>
      <c r="C8" s="96">
        <v>45514</v>
      </c>
      <c r="D8" s="95">
        <v>35123</v>
      </c>
      <c r="E8" s="176"/>
    </row>
    <row r="9" spans="1:32" ht="30" customHeight="1" x14ac:dyDescent="0.25">
      <c r="B9" s="91" t="s">
        <v>179</v>
      </c>
      <c r="C9" s="96">
        <v>45687</v>
      </c>
      <c r="D9" s="95">
        <v>658.25</v>
      </c>
      <c r="E9" s="176"/>
    </row>
    <row r="10" spans="1:32" ht="30" customHeight="1" x14ac:dyDescent="0.25">
      <c r="B10" s="162"/>
      <c r="C10" s="166"/>
      <c r="D10" s="163"/>
      <c r="E10" s="105"/>
    </row>
    <row r="11" spans="1:32" ht="30" customHeight="1" x14ac:dyDescent="0.25">
      <c r="B11" s="162"/>
      <c r="C11" s="166"/>
      <c r="D11" s="163"/>
      <c r="E11" s="105"/>
    </row>
    <row r="12" spans="1:32" ht="30" customHeight="1" x14ac:dyDescent="0.25">
      <c r="B12" s="162"/>
      <c r="C12" s="166"/>
      <c r="D12" s="163"/>
      <c r="E12" s="105"/>
    </row>
    <row r="13" spans="1:32" ht="30" customHeight="1" x14ac:dyDescent="0.25">
      <c r="B13" s="162"/>
      <c r="C13" s="166"/>
      <c r="D13" s="163"/>
      <c r="E13" s="105"/>
    </row>
    <row r="14" spans="1:32" ht="30" customHeight="1" x14ac:dyDescent="0.25">
      <c r="B14" s="162"/>
      <c r="C14" s="166"/>
      <c r="D14" s="163"/>
      <c r="E14" s="105"/>
    </row>
    <row r="15" spans="1:32" ht="30" customHeight="1" x14ac:dyDescent="0.25">
      <c r="B15" s="162"/>
      <c r="C15" s="166"/>
      <c r="D15" s="163"/>
      <c r="E15" s="105"/>
    </row>
    <row r="16" spans="1:32" ht="30" customHeight="1" x14ac:dyDescent="0.25">
      <c r="B16" s="162"/>
      <c r="C16" s="166"/>
      <c r="D16" s="163"/>
      <c r="E16" s="105"/>
    </row>
    <row r="17" spans="2:5" ht="30" customHeight="1" x14ac:dyDescent="0.25">
      <c r="B17" s="162"/>
      <c r="C17" s="166"/>
      <c r="D17" s="163"/>
      <c r="E17" s="105"/>
    </row>
    <row r="18" spans="2:5" ht="30" customHeight="1" x14ac:dyDescent="0.25">
      <c r="B18" s="162"/>
      <c r="C18" s="166"/>
      <c r="D18" s="163"/>
      <c r="E18" s="105"/>
    </row>
    <row r="19" spans="2:5" ht="30" customHeight="1" x14ac:dyDescent="0.25">
      <c r="B19" s="162"/>
      <c r="C19" s="166"/>
      <c r="D19" s="163"/>
      <c r="E19" s="105"/>
    </row>
    <row r="20" spans="2:5" ht="30" customHeight="1" x14ac:dyDescent="0.25">
      <c r="B20" s="162"/>
      <c r="C20" s="166"/>
      <c r="D20" s="163"/>
      <c r="E20" s="105"/>
    </row>
    <row r="21" spans="2:5" ht="30" customHeight="1" x14ac:dyDescent="0.25">
      <c r="B21" s="162"/>
      <c r="C21" s="166"/>
      <c r="D21" s="163"/>
      <c r="E21" s="105"/>
    </row>
    <row r="22" spans="2:5" ht="30" customHeight="1" x14ac:dyDescent="0.25">
      <c r="B22" s="162"/>
      <c r="C22" s="166"/>
      <c r="D22" s="163"/>
      <c r="E22" s="105"/>
    </row>
    <row r="23" spans="2:5" ht="30" customHeight="1" x14ac:dyDescent="0.25">
      <c r="B23" s="162"/>
      <c r="C23" s="166"/>
      <c r="D23" s="163"/>
      <c r="E23" s="105"/>
    </row>
    <row r="24" spans="2:5" ht="30" customHeight="1" x14ac:dyDescent="0.25">
      <c r="B24" s="162"/>
      <c r="C24" s="166"/>
      <c r="D24" s="163"/>
      <c r="E24" s="105"/>
    </row>
    <row r="25" spans="2:5" ht="30" customHeight="1" x14ac:dyDescent="0.25">
      <c r="B25" s="162"/>
      <c r="C25" s="166"/>
      <c r="D25" s="163"/>
      <c r="E25" s="105"/>
    </row>
    <row r="26" spans="2:5" ht="30" customHeight="1" x14ac:dyDescent="0.25">
      <c r="B26" s="162"/>
      <c r="C26" s="166"/>
      <c r="D26" s="163"/>
      <c r="E26" s="105"/>
    </row>
    <row r="27" spans="2:5" ht="30" customHeight="1" x14ac:dyDescent="0.25">
      <c r="B27" s="162"/>
      <c r="C27" s="166"/>
      <c r="D27" s="163"/>
      <c r="E27" s="105"/>
    </row>
    <row r="28" spans="2:5" ht="30" customHeight="1" x14ac:dyDescent="0.25">
      <c r="B28" s="162"/>
      <c r="C28" s="166"/>
      <c r="D28" s="163"/>
      <c r="E28" s="105"/>
    </row>
    <row r="29" spans="2:5" ht="30" customHeight="1" x14ac:dyDescent="0.25">
      <c r="B29" s="162"/>
      <c r="C29" s="166"/>
      <c r="D29" s="163"/>
      <c r="E29" s="105"/>
    </row>
    <row r="30" spans="2:5" ht="30" customHeight="1" x14ac:dyDescent="0.25">
      <c r="B30" s="162"/>
      <c r="C30" s="166"/>
      <c r="D30" s="163"/>
      <c r="E30" s="105"/>
    </row>
    <row r="31" spans="2:5" ht="30" customHeight="1" x14ac:dyDescent="0.25">
      <c r="B31" s="162"/>
      <c r="C31" s="166"/>
      <c r="D31" s="163"/>
      <c r="E31" s="105"/>
    </row>
    <row r="32" spans="2:5" ht="30" customHeight="1" x14ac:dyDescent="0.25">
      <c r="B32" s="162"/>
      <c r="C32" s="166"/>
      <c r="D32" s="163"/>
      <c r="E32" s="105"/>
    </row>
    <row r="33" spans="2:5" ht="30" customHeight="1" x14ac:dyDescent="0.25">
      <c r="B33" s="162"/>
      <c r="C33" s="166"/>
      <c r="D33" s="163"/>
      <c r="E33" s="105"/>
    </row>
    <row r="34" spans="2:5" ht="30" customHeight="1" x14ac:dyDescent="0.25">
      <c r="B34" s="162"/>
      <c r="C34" s="166"/>
      <c r="D34" s="163"/>
      <c r="E34" s="105"/>
    </row>
    <row r="35" spans="2:5" ht="30" customHeight="1" x14ac:dyDescent="0.25">
      <c r="B35" s="162"/>
      <c r="C35" s="166"/>
      <c r="D35" s="163"/>
      <c r="E35" s="105"/>
    </row>
    <row r="36" spans="2:5" ht="30" customHeight="1" x14ac:dyDescent="0.25">
      <c r="B36" s="162"/>
      <c r="C36" s="166"/>
      <c r="D36" s="163"/>
      <c r="E36" s="105"/>
    </row>
    <row r="37" spans="2:5" ht="30" customHeight="1" x14ac:dyDescent="0.25">
      <c r="B37" s="162"/>
      <c r="C37" s="166"/>
      <c r="D37" s="163"/>
      <c r="E37" s="105"/>
    </row>
    <row r="38" spans="2:5" ht="30" customHeight="1" x14ac:dyDescent="0.25">
      <c r="B38" s="162"/>
      <c r="C38" s="166"/>
      <c r="D38" s="163"/>
      <c r="E38" s="105"/>
    </row>
    <row r="39" spans="2:5" ht="30" customHeight="1" x14ac:dyDescent="0.25">
      <c r="B39" s="162"/>
      <c r="C39" s="166"/>
      <c r="D39" s="163"/>
      <c r="E39" s="105"/>
    </row>
    <row r="40" spans="2:5" ht="30" customHeight="1" x14ac:dyDescent="0.25">
      <c r="B40" s="162"/>
      <c r="C40" s="166"/>
      <c r="D40" s="163"/>
      <c r="E40" s="105"/>
    </row>
    <row r="41" spans="2:5" ht="30" customHeight="1" x14ac:dyDescent="0.25">
      <c r="B41" s="162"/>
      <c r="C41" s="166"/>
      <c r="D41" s="163"/>
      <c r="E41" s="105"/>
    </row>
    <row r="42" spans="2:5" ht="30" customHeight="1" x14ac:dyDescent="0.25">
      <c r="B42" s="162"/>
      <c r="C42" s="166"/>
      <c r="D42" s="163"/>
      <c r="E42" s="105"/>
    </row>
    <row r="43" spans="2:5" ht="30" customHeight="1" x14ac:dyDescent="0.25">
      <c r="B43" s="162"/>
      <c r="C43" s="166"/>
      <c r="D43" s="163"/>
      <c r="E43" s="105"/>
    </row>
    <row r="44" spans="2:5" ht="30" customHeight="1" x14ac:dyDescent="0.25">
      <c r="B44" s="162"/>
      <c r="C44" s="166"/>
      <c r="D44" s="163"/>
      <c r="E44" s="105"/>
    </row>
    <row r="45" spans="2:5" ht="30" customHeight="1" x14ac:dyDescent="0.25">
      <c r="B45" s="162"/>
      <c r="C45" s="166"/>
      <c r="D45" s="163"/>
      <c r="E45" s="105"/>
    </row>
    <row r="46" spans="2:5" ht="30" customHeight="1" x14ac:dyDescent="0.25">
      <c r="B46" s="162"/>
      <c r="C46" s="166"/>
      <c r="D46" s="163"/>
      <c r="E46" s="105"/>
    </row>
    <row r="47" spans="2:5" ht="30" customHeight="1" x14ac:dyDescent="0.25">
      <c r="B47" s="162"/>
      <c r="C47" s="166"/>
      <c r="D47" s="163"/>
      <c r="E47" s="105"/>
    </row>
    <row r="48" spans="2:5" ht="30" customHeight="1" x14ac:dyDescent="0.25">
      <c r="B48" s="162"/>
      <c r="C48" s="166"/>
      <c r="D48" s="163"/>
      <c r="E48" s="105"/>
    </row>
    <row r="49" spans="2:5" ht="30" customHeight="1" x14ac:dyDescent="0.25">
      <c r="B49" s="162"/>
      <c r="C49" s="166"/>
      <c r="D49" s="163"/>
      <c r="E49" s="105"/>
    </row>
    <row r="50" spans="2:5" ht="30" customHeight="1" x14ac:dyDescent="0.25">
      <c r="B50" s="162"/>
      <c r="C50" s="166"/>
      <c r="D50" s="163"/>
      <c r="E50" s="105"/>
    </row>
    <row r="51" spans="2:5" ht="30" customHeight="1" x14ac:dyDescent="0.25">
      <c r="B51" s="162"/>
      <c r="C51" s="166"/>
      <c r="D51" s="163"/>
      <c r="E51" s="105"/>
    </row>
    <row r="52" spans="2:5" ht="30" customHeight="1" x14ac:dyDescent="0.25">
      <c r="B52" s="162"/>
      <c r="C52" s="166"/>
      <c r="D52" s="163"/>
      <c r="E52" s="105"/>
    </row>
    <row r="53" spans="2:5" ht="30" customHeight="1" x14ac:dyDescent="0.25">
      <c r="B53" s="162"/>
      <c r="C53" s="166"/>
      <c r="D53" s="163"/>
      <c r="E53" s="105"/>
    </row>
    <row r="54" spans="2:5" ht="30" customHeight="1" x14ac:dyDescent="0.25">
      <c r="B54" s="162"/>
      <c r="C54" s="166"/>
      <c r="D54" s="163"/>
      <c r="E54" s="105"/>
    </row>
    <row r="55" spans="2:5" ht="30" customHeight="1" x14ac:dyDescent="0.25">
      <c r="B55" s="162"/>
      <c r="C55" s="166"/>
      <c r="D55" s="163"/>
      <c r="E55" s="105"/>
    </row>
    <row r="56" spans="2:5" ht="30" customHeight="1" x14ac:dyDescent="0.25">
      <c r="B56" s="162"/>
      <c r="C56" s="166"/>
      <c r="D56" s="163"/>
      <c r="E56" s="105"/>
    </row>
    <row r="57" spans="2:5" ht="30" customHeight="1" x14ac:dyDescent="0.25">
      <c r="B57" s="162"/>
      <c r="C57" s="166"/>
      <c r="D57" s="163"/>
      <c r="E57" s="105"/>
    </row>
    <row r="58" spans="2:5" ht="30" customHeight="1" x14ac:dyDescent="0.25">
      <c r="B58" s="162"/>
      <c r="C58" s="166"/>
      <c r="D58" s="163"/>
      <c r="E58" s="105"/>
    </row>
    <row r="59" spans="2:5" ht="30" customHeight="1" x14ac:dyDescent="0.25">
      <c r="B59" s="162"/>
      <c r="C59" s="166"/>
      <c r="D59" s="163"/>
      <c r="E59" s="105"/>
    </row>
    <row r="60" spans="2:5" ht="30" customHeight="1" x14ac:dyDescent="0.25">
      <c r="B60" s="162"/>
      <c r="C60" s="166"/>
      <c r="D60" s="163"/>
      <c r="E60" s="105"/>
    </row>
    <row r="61" spans="2:5" ht="30" customHeight="1" x14ac:dyDescent="0.25">
      <c r="B61" s="162"/>
      <c r="C61" s="166"/>
      <c r="D61" s="163"/>
      <c r="E61" s="105"/>
    </row>
    <row r="62" spans="2:5" ht="30" customHeight="1" x14ac:dyDescent="0.25">
      <c r="B62" s="162"/>
      <c r="C62" s="166"/>
      <c r="D62" s="163"/>
      <c r="E62" s="105"/>
    </row>
    <row r="63" spans="2:5" ht="30" customHeight="1" x14ac:dyDescent="0.25">
      <c r="B63" s="162"/>
      <c r="C63" s="166"/>
      <c r="D63" s="163"/>
      <c r="E63" s="105"/>
    </row>
    <row r="64" spans="2:5" ht="30" customHeight="1" x14ac:dyDescent="0.25">
      <c r="B64" s="162"/>
      <c r="C64" s="166"/>
      <c r="D64" s="163"/>
      <c r="E64" s="105"/>
    </row>
    <row r="65" spans="2:5" ht="30" customHeight="1" x14ac:dyDescent="0.25">
      <c r="B65" s="162"/>
      <c r="C65" s="166"/>
      <c r="D65" s="163"/>
      <c r="E65" s="105"/>
    </row>
    <row r="66" spans="2:5" ht="30" customHeight="1" x14ac:dyDescent="0.25">
      <c r="B66" s="162"/>
      <c r="C66" s="166"/>
      <c r="D66" s="163"/>
      <c r="E66" s="105"/>
    </row>
    <row r="67" spans="2:5" ht="30" customHeight="1" x14ac:dyDescent="0.25">
      <c r="B67" s="162"/>
      <c r="C67" s="166"/>
      <c r="D67" s="163"/>
      <c r="E67" s="105"/>
    </row>
    <row r="68" spans="2:5" ht="30" customHeight="1" x14ac:dyDescent="0.25">
      <c r="B68" s="162"/>
      <c r="C68" s="166"/>
      <c r="D68" s="163"/>
      <c r="E68" s="105"/>
    </row>
    <row r="69" spans="2:5" ht="30" customHeight="1" x14ac:dyDescent="0.25">
      <c r="B69" s="162"/>
      <c r="C69" s="166"/>
      <c r="D69" s="163"/>
      <c r="E69" s="105"/>
    </row>
    <row r="70" spans="2:5" ht="30" customHeight="1" x14ac:dyDescent="0.25">
      <c r="B70" s="162"/>
      <c r="C70" s="166"/>
      <c r="D70" s="163"/>
      <c r="E70" s="105"/>
    </row>
    <row r="71" spans="2:5" ht="30" customHeight="1" x14ac:dyDescent="0.25">
      <c r="B71" s="162"/>
      <c r="C71" s="166"/>
      <c r="D71" s="163"/>
      <c r="E71" s="105"/>
    </row>
    <row r="72" spans="2:5" ht="30" customHeight="1" x14ac:dyDescent="0.25">
      <c r="B72" s="162"/>
      <c r="C72" s="166"/>
      <c r="D72" s="163"/>
      <c r="E72" s="105"/>
    </row>
    <row r="73" spans="2:5" ht="30" customHeight="1" x14ac:dyDescent="0.25">
      <c r="B73" s="162"/>
      <c r="C73" s="166"/>
      <c r="D73" s="163"/>
      <c r="E73" s="105"/>
    </row>
    <row r="74" spans="2:5" ht="30" customHeight="1" x14ac:dyDescent="0.25">
      <c r="B74" s="162"/>
      <c r="C74" s="166"/>
      <c r="D74" s="163"/>
      <c r="E74" s="105"/>
    </row>
    <row r="75" spans="2:5" ht="30" customHeight="1" x14ac:dyDescent="0.25">
      <c r="B75" s="162"/>
      <c r="C75" s="166"/>
      <c r="D75" s="163"/>
      <c r="E75" s="105"/>
    </row>
    <row r="76" spans="2:5" ht="30" customHeight="1" x14ac:dyDescent="0.25">
      <c r="B76" s="162"/>
      <c r="C76" s="166"/>
      <c r="D76" s="163"/>
      <c r="E76" s="105"/>
    </row>
    <row r="77" spans="2:5" ht="30" customHeight="1" x14ac:dyDescent="0.25">
      <c r="B77" s="162"/>
      <c r="C77" s="166"/>
      <c r="D77" s="163"/>
      <c r="E77" s="105"/>
    </row>
    <row r="78" spans="2:5" ht="30" customHeight="1" x14ac:dyDescent="0.25">
      <c r="B78" s="162"/>
      <c r="C78" s="166"/>
      <c r="D78" s="163"/>
      <c r="E78" s="105"/>
    </row>
    <row r="79" spans="2:5" ht="30" customHeight="1" x14ac:dyDescent="0.25">
      <c r="B79" s="162"/>
      <c r="C79" s="166"/>
      <c r="D79" s="163"/>
      <c r="E79" s="105"/>
    </row>
    <row r="80" spans="2:5" ht="30" customHeight="1" x14ac:dyDescent="0.25">
      <c r="B80" s="162"/>
      <c r="C80" s="166"/>
      <c r="D80" s="163"/>
      <c r="E80" s="105"/>
    </row>
    <row r="81" spans="2:5" ht="30" customHeight="1" x14ac:dyDescent="0.25">
      <c r="B81" s="162"/>
      <c r="C81" s="166"/>
      <c r="D81" s="163"/>
      <c r="E81" s="105"/>
    </row>
    <row r="82" spans="2:5" ht="30" customHeight="1" x14ac:dyDescent="0.25">
      <c r="B82" s="162"/>
      <c r="C82" s="166"/>
      <c r="D82" s="163"/>
      <c r="E82" s="105"/>
    </row>
    <row r="83" spans="2:5" ht="30" customHeight="1" x14ac:dyDescent="0.25">
      <c r="B83" s="162"/>
      <c r="C83" s="166"/>
      <c r="D83" s="163"/>
      <c r="E83" s="105"/>
    </row>
    <row r="84" spans="2:5" ht="30" customHeight="1" x14ac:dyDescent="0.25">
      <c r="B84" s="162"/>
      <c r="C84" s="166"/>
      <c r="D84" s="163"/>
      <c r="E84" s="105"/>
    </row>
    <row r="85" spans="2:5" ht="30" customHeight="1" x14ac:dyDescent="0.25">
      <c r="B85" s="162"/>
      <c r="C85" s="166"/>
      <c r="D85" s="163"/>
      <c r="E85" s="105"/>
    </row>
    <row r="86" spans="2:5" ht="30" customHeight="1" x14ac:dyDescent="0.25">
      <c r="B86" s="162"/>
      <c r="C86" s="166"/>
      <c r="D86" s="163"/>
      <c r="E86" s="105"/>
    </row>
    <row r="87" spans="2:5" ht="30" customHeight="1" x14ac:dyDescent="0.25">
      <c r="B87" s="162"/>
      <c r="C87" s="166"/>
      <c r="D87" s="163"/>
      <c r="E87" s="105"/>
    </row>
    <row r="88" spans="2:5" ht="30" customHeight="1" x14ac:dyDescent="0.25">
      <c r="B88" s="162"/>
      <c r="C88" s="166"/>
      <c r="D88" s="163"/>
      <c r="E88" s="105"/>
    </row>
    <row r="89" spans="2:5" ht="30" customHeight="1" x14ac:dyDescent="0.25">
      <c r="B89" s="162"/>
      <c r="C89" s="166"/>
      <c r="D89" s="163"/>
      <c r="E89" s="105"/>
    </row>
    <row r="90" spans="2:5" ht="30" customHeight="1" x14ac:dyDescent="0.25">
      <c r="B90" s="162"/>
      <c r="C90" s="166"/>
      <c r="D90" s="163"/>
      <c r="E90" s="105"/>
    </row>
    <row r="91" spans="2:5" ht="30" customHeight="1" x14ac:dyDescent="0.25">
      <c r="B91" s="162"/>
      <c r="C91" s="166"/>
      <c r="D91" s="163"/>
      <c r="E91" s="105"/>
    </row>
    <row r="92" spans="2:5" ht="30" customHeight="1" x14ac:dyDescent="0.25">
      <c r="B92" s="162"/>
      <c r="C92" s="166"/>
      <c r="D92" s="163"/>
      <c r="E92" s="105"/>
    </row>
    <row r="93" spans="2:5" ht="30" customHeight="1" x14ac:dyDescent="0.25">
      <c r="B93" s="162"/>
      <c r="C93" s="166"/>
      <c r="D93" s="163"/>
      <c r="E93" s="105"/>
    </row>
    <row r="94" spans="2:5" ht="30" customHeight="1" x14ac:dyDescent="0.25">
      <c r="B94" s="162"/>
      <c r="C94" s="166"/>
      <c r="D94" s="163"/>
      <c r="E94" s="105"/>
    </row>
    <row r="95" spans="2:5" ht="30" customHeight="1" x14ac:dyDescent="0.25">
      <c r="B95" s="162"/>
      <c r="C95" s="166"/>
      <c r="D95" s="163"/>
      <c r="E95" s="105"/>
    </row>
    <row r="96" spans="2:5" ht="30" customHeight="1" x14ac:dyDescent="0.25">
      <c r="B96" s="162"/>
      <c r="C96" s="166"/>
      <c r="D96" s="163"/>
      <c r="E96" s="105"/>
    </row>
    <row r="97" spans="2:5" ht="30" customHeight="1" x14ac:dyDescent="0.25">
      <c r="B97" s="162"/>
      <c r="C97" s="166"/>
      <c r="D97" s="163"/>
      <c r="E97" s="105"/>
    </row>
    <row r="98" spans="2:5" ht="30" customHeight="1" x14ac:dyDescent="0.25">
      <c r="B98" s="162"/>
      <c r="C98" s="166"/>
      <c r="D98" s="163"/>
      <c r="E98" s="105"/>
    </row>
    <row r="99" spans="2:5" ht="30" customHeight="1" x14ac:dyDescent="0.25">
      <c r="B99" s="162"/>
      <c r="C99" s="166"/>
      <c r="D99" s="163"/>
      <c r="E99" s="105"/>
    </row>
    <row r="100" spans="2:5" ht="30" customHeight="1" x14ac:dyDescent="0.25">
      <c r="B100" s="162"/>
      <c r="C100" s="166"/>
      <c r="D100" s="163"/>
      <c r="E100" s="105"/>
    </row>
    <row r="101" spans="2:5" ht="30" customHeight="1" x14ac:dyDescent="0.25">
      <c r="B101" s="162"/>
      <c r="C101" s="166"/>
      <c r="D101" s="163"/>
      <c r="E101" s="105"/>
    </row>
    <row r="102" spans="2:5" ht="30" customHeight="1" x14ac:dyDescent="0.25">
      <c r="B102" s="162"/>
      <c r="C102" s="166"/>
      <c r="D102" s="163"/>
      <c r="E102" s="105"/>
    </row>
    <row r="103" spans="2:5" ht="30" customHeight="1" x14ac:dyDescent="0.25">
      <c r="B103" s="162"/>
      <c r="C103" s="166"/>
      <c r="D103" s="163"/>
      <c r="E103" s="105"/>
    </row>
    <row r="104" spans="2:5" ht="30" customHeight="1" x14ac:dyDescent="0.25">
      <c r="B104" s="162"/>
      <c r="C104" s="166"/>
      <c r="D104" s="163"/>
      <c r="E104" s="105"/>
    </row>
    <row r="105" spans="2:5" ht="30" customHeight="1" x14ac:dyDescent="0.25">
      <c r="B105" s="162"/>
      <c r="C105" s="166"/>
      <c r="D105" s="163"/>
      <c r="E105" s="105"/>
    </row>
    <row r="106" spans="2:5" ht="30" customHeight="1" x14ac:dyDescent="0.25">
      <c r="B106" s="162"/>
      <c r="C106" s="166"/>
      <c r="D106" s="163"/>
      <c r="E106" s="105"/>
    </row>
    <row r="107" spans="2:5" ht="30" customHeight="1" x14ac:dyDescent="0.25">
      <c r="B107" s="162"/>
      <c r="C107" s="166"/>
      <c r="D107" s="163"/>
      <c r="E107" s="105"/>
    </row>
    <row r="108" spans="2:5" ht="30" customHeight="1" x14ac:dyDescent="0.25">
      <c r="B108" s="162"/>
      <c r="C108" s="166"/>
      <c r="D108" s="163"/>
      <c r="E108" s="105"/>
    </row>
    <row r="109" spans="2:5" ht="30" customHeight="1" x14ac:dyDescent="0.25">
      <c r="B109" s="162"/>
      <c r="C109" s="166"/>
      <c r="D109" s="163"/>
      <c r="E109" s="105"/>
    </row>
    <row r="110" spans="2:5" ht="30" customHeight="1" x14ac:dyDescent="0.25">
      <c r="B110" s="162"/>
      <c r="C110" s="166"/>
      <c r="D110" s="163"/>
      <c r="E110" s="105"/>
    </row>
    <row r="111" spans="2:5" ht="30" customHeight="1" x14ac:dyDescent="0.25">
      <c r="B111" s="162"/>
      <c r="C111" s="166"/>
      <c r="D111" s="163"/>
      <c r="E111" s="105"/>
    </row>
    <row r="112" spans="2:5" ht="30" customHeight="1" x14ac:dyDescent="0.25">
      <c r="B112" s="162"/>
      <c r="C112" s="166"/>
      <c r="D112" s="163"/>
      <c r="E112" s="105"/>
    </row>
    <row r="113" spans="2:5" ht="30" customHeight="1" x14ac:dyDescent="0.25">
      <c r="B113" s="162"/>
      <c r="C113" s="166"/>
      <c r="D113" s="163"/>
      <c r="E113" s="105"/>
    </row>
    <row r="114" spans="2:5" ht="30" customHeight="1" x14ac:dyDescent="0.25">
      <c r="B114" s="162"/>
      <c r="C114" s="166"/>
      <c r="D114" s="163"/>
      <c r="E114" s="105"/>
    </row>
    <row r="115" spans="2:5" ht="30" customHeight="1" x14ac:dyDescent="0.25">
      <c r="B115" s="162"/>
      <c r="C115" s="166"/>
      <c r="D115" s="163"/>
      <c r="E115" s="105"/>
    </row>
    <row r="116" spans="2:5" ht="30" customHeight="1" x14ac:dyDescent="0.25">
      <c r="B116" s="162"/>
      <c r="C116" s="166"/>
      <c r="D116" s="163"/>
      <c r="E116" s="105"/>
    </row>
    <row r="117" spans="2:5" ht="30" customHeight="1" x14ac:dyDescent="0.25">
      <c r="B117" s="162"/>
      <c r="C117" s="166"/>
      <c r="D117" s="163"/>
      <c r="E117" s="105"/>
    </row>
    <row r="118" spans="2:5" ht="30" customHeight="1" x14ac:dyDescent="0.25">
      <c r="B118" s="162"/>
      <c r="C118" s="166"/>
      <c r="D118" s="163"/>
      <c r="E118" s="105"/>
    </row>
    <row r="119" spans="2:5" ht="30" customHeight="1" x14ac:dyDescent="0.25">
      <c r="B119" s="162"/>
      <c r="C119" s="166"/>
      <c r="D119" s="163"/>
      <c r="E119" s="105"/>
    </row>
    <row r="120" spans="2:5" ht="30" customHeight="1" x14ac:dyDescent="0.25">
      <c r="B120" s="162"/>
      <c r="C120" s="166"/>
      <c r="D120" s="163"/>
      <c r="E120" s="105"/>
    </row>
    <row r="121" spans="2:5" ht="30" customHeight="1" x14ac:dyDescent="0.25">
      <c r="B121" s="162"/>
      <c r="C121" s="166"/>
      <c r="D121" s="163"/>
      <c r="E121" s="105"/>
    </row>
    <row r="122" spans="2:5" ht="30" customHeight="1" x14ac:dyDescent="0.25">
      <c r="B122" s="162"/>
      <c r="C122" s="166"/>
      <c r="D122" s="163"/>
      <c r="E122" s="105"/>
    </row>
    <row r="123" spans="2:5" ht="30" customHeight="1" x14ac:dyDescent="0.25">
      <c r="B123" s="162"/>
      <c r="C123" s="166"/>
      <c r="D123" s="163"/>
      <c r="E123" s="105"/>
    </row>
    <row r="124" spans="2:5" ht="30" customHeight="1" x14ac:dyDescent="0.25">
      <c r="B124" s="162"/>
      <c r="C124" s="166"/>
      <c r="D124" s="163"/>
      <c r="E124" s="105"/>
    </row>
    <row r="125" spans="2:5" ht="30" customHeight="1" x14ac:dyDescent="0.25">
      <c r="B125" s="162"/>
      <c r="C125" s="166"/>
      <c r="D125" s="163"/>
      <c r="E125" s="105"/>
    </row>
    <row r="126" spans="2:5" ht="30" customHeight="1" x14ac:dyDescent="0.25">
      <c r="B126" s="162"/>
      <c r="C126" s="166"/>
      <c r="D126" s="163"/>
      <c r="E126" s="105"/>
    </row>
    <row r="127" spans="2:5" ht="30" customHeight="1" x14ac:dyDescent="0.25">
      <c r="B127" s="162"/>
      <c r="C127" s="166"/>
      <c r="D127" s="163"/>
      <c r="E127" s="105"/>
    </row>
    <row r="128" spans="2:5" ht="30" customHeight="1" x14ac:dyDescent="0.25">
      <c r="B128" s="162"/>
      <c r="C128" s="166"/>
      <c r="D128" s="163"/>
      <c r="E128" s="105"/>
    </row>
    <row r="129" spans="2:5" ht="30" customHeight="1" x14ac:dyDescent="0.25">
      <c r="B129" s="162"/>
      <c r="C129" s="166"/>
      <c r="D129" s="163"/>
      <c r="E129" s="105"/>
    </row>
    <row r="130" spans="2:5" ht="30" customHeight="1" x14ac:dyDescent="0.25">
      <c r="B130" s="162"/>
      <c r="C130" s="166"/>
      <c r="D130" s="163"/>
      <c r="E130" s="105"/>
    </row>
    <row r="131" spans="2:5" ht="30" customHeight="1" x14ac:dyDescent="0.25">
      <c r="B131" s="162"/>
      <c r="C131" s="166"/>
      <c r="D131" s="163"/>
      <c r="E131" s="105"/>
    </row>
    <row r="132" spans="2:5" ht="30" customHeight="1" x14ac:dyDescent="0.25">
      <c r="B132" s="162"/>
      <c r="C132" s="166"/>
      <c r="D132" s="163"/>
      <c r="E132" s="105"/>
    </row>
    <row r="133" spans="2:5" ht="30" customHeight="1" x14ac:dyDescent="0.25">
      <c r="B133" s="162"/>
      <c r="C133" s="166"/>
      <c r="D133" s="163"/>
      <c r="E133" s="105"/>
    </row>
    <row r="134" spans="2:5" ht="30" customHeight="1" x14ac:dyDescent="0.25">
      <c r="B134" s="162"/>
      <c r="C134" s="166"/>
      <c r="D134" s="163"/>
      <c r="E134" s="105"/>
    </row>
    <row r="135" spans="2:5" ht="30" customHeight="1" x14ac:dyDescent="0.25">
      <c r="B135" s="162"/>
      <c r="C135" s="166"/>
      <c r="D135" s="163"/>
      <c r="E135" s="105"/>
    </row>
    <row r="136" spans="2:5" ht="30" customHeight="1" x14ac:dyDescent="0.25">
      <c r="B136" s="162"/>
      <c r="C136" s="166"/>
      <c r="D136" s="163"/>
      <c r="E136" s="105"/>
    </row>
    <row r="137" spans="2:5" ht="30" customHeight="1" x14ac:dyDescent="0.25">
      <c r="B137" s="162"/>
      <c r="C137" s="166"/>
      <c r="D137" s="163"/>
      <c r="E137" s="105"/>
    </row>
    <row r="138" spans="2:5" ht="30" customHeight="1" x14ac:dyDescent="0.25">
      <c r="B138" s="162"/>
      <c r="C138" s="166"/>
      <c r="D138" s="163"/>
      <c r="E138" s="105"/>
    </row>
    <row r="139" spans="2:5" ht="30" customHeight="1" x14ac:dyDescent="0.25">
      <c r="B139" s="162"/>
      <c r="C139" s="166"/>
      <c r="D139" s="163"/>
      <c r="E139" s="105"/>
    </row>
    <row r="140" spans="2:5" ht="30" customHeight="1" x14ac:dyDescent="0.25">
      <c r="B140" s="162"/>
      <c r="C140" s="166"/>
      <c r="D140" s="163"/>
      <c r="E140" s="105"/>
    </row>
    <row r="141" spans="2:5" ht="30" customHeight="1" x14ac:dyDescent="0.25">
      <c r="B141" s="162"/>
      <c r="C141" s="166"/>
      <c r="D141" s="163"/>
      <c r="E141" s="105"/>
    </row>
    <row r="142" spans="2:5" ht="30" customHeight="1" x14ac:dyDescent="0.25">
      <c r="B142" s="162"/>
      <c r="C142" s="166"/>
      <c r="D142" s="163"/>
      <c r="E142" s="105"/>
    </row>
    <row r="143" spans="2:5" ht="30" customHeight="1" x14ac:dyDescent="0.25">
      <c r="B143" s="162"/>
      <c r="C143" s="166"/>
      <c r="D143" s="163"/>
      <c r="E143" s="105"/>
    </row>
    <row r="144" spans="2:5" ht="30" customHeight="1" x14ac:dyDescent="0.25">
      <c r="B144" s="162"/>
      <c r="C144" s="166"/>
      <c r="D144" s="163"/>
      <c r="E144" s="105"/>
    </row>
    <row r="145" spans="2:5" ht="30" customHeight="1" x14ac:dyDescent="0.25">
      <c r="B145" s="162"/>
      <c r="C145" s="166"/>
      <c r="D145" s="163"/>
      <c r="E145" s="105"/>
    </row>
    <row r="146" spans="2:5" ht="30" customHeight="1" x14ac:dyDescent="0.25">
      <c r="B146" s="162"/>
      <c r="C146" s="166"/>
      <c r="D146" s="163"/>
      <c r="E146" s="105"/>
    </row>
    <row r="147" spans="2:5" ht="30" customHeight="1" x14ac:dyDescent="0.25">
      <c r="B147" s="162"/>
      <c r="C147" s="166"/>
      <c r="D147" s="163"/>
      <c r="E147" s="105"/>
    </row>
    <row r="148" spans="2:5" ht="30" customHeight="1" x14ac:dyDescent="0.25">
      <c r="B148" s="162"/>
      <c r="C148" s="166"/>
      <c r="D148" s="163"/>
      <c r="E148" s="105"/>
    </row>
    <row r="149" spans="2:5" ht="30" customHeight="1" x14ac:dyDescent="0.25">
      <c r="B149" s="162"/>
      <c r="C149" s="166"/>
      <c r="D149" s="163"/>
      <c r="E149" s="105"/>
    </row>
    <row r="150" spans="2:5" ht="30" customHeight="1" x14ac:dyDescent="0.25">
      <c r="B150" s="162"/>
      <c r="C150" s="166"/>
      <c r="D150" s="163"/>
      <c r="E150" s="105"/>
    </row>
    <row r="151" spans="2:5" ht="30" customHeight="1" x14ac:dyDescent="0.25">
      <c r="B151" s="162"/>
      <c r="C151" s="166"/>
      <c r="D151" s="163"/>
      <c r="E151" s="105"/>
    </row>
    <row r="152" spans="2:5" ht="30" customHeight="1" x14ac:dyDescent="0.25">
      <c r="B152" s="162"/>
      <c r="C152" s="166"/>
      <c r="D152" s="163"/>
      <c r="E152" s="105"/>
    </row>
    <row r="153" spans="2:5" ht="30" customHeight="1" x14ac:dyDescent="0.25">
      <c r="B153" s="162"/>
      <c r="C153" s="166"/>
      <c r="D153" s="163"/>
      <c r="E153" s="105"/>
    </row>
    <row r="154" spans="2:5" ht="30" customHeight="1" x14ac:dyDescent="0.25">
      <c r="B154" s="162"/>
      <c r="C154" s="166"/>
      <c r="D154" s="163"/>
      <c r="E154" s="105"/>
    </row>
    <row r="155" spans="2:5" ht="30" customHeight="1" x14ac:dyDescent="0.25">
      <c r="B155" s="162"/>
      <c r="C155" s="166"/>
      <c r="D155" s="163"/>
      <c r="E155" s="105"/>
    </row>
    <row r="156" spans="2:5" ht="30" customHeight="1" x14ac:dyDescent="0.25">
      <c r="B156" s="162"/>
      <c r="C156" s="166"/>
      <c r="D156" s="163"/>
      <c r="E156" s="105"/>
    </row>
    <row r="157" spans="2:5" ht="30" customHeight="1" x14ac:dyDescent="0.25">
      <c r="B157" s="162"/>
      <c r="C157" s="166"/>
      <c r="D157" s="163"/>
      <c r="E157" s="105"/>
    </row>
    <row r="158" spans="2:5" ht="30" customHeight="1" x14ac:dyDescent="0.25">
      <c r="B158" s="162"/>
      <c r="C158" s="166"/>
      <c r="D158" s="163"/>
      <c r="E158" s="105"/>
    </row>
    <row r="159" spans="2:5" ht="30" customHeight="1" x14ac:dyDescent="0.25">
      <c r="B159" s="162"/>
      <c r="C159" s="166"/>
      <c r="D159" s="163"/>
      <c r="E159" s="105"/>
    </row>
    <row r="160" spans="2:5" ht="30" customHeight="1" x14ac:dyDescent="0.25">
      <c r="B160" s="162"/>
      <c r="C160" s="166"/>
      <c r="D160" s="163"/>
      <c r="E160" s="105"/>
    </row>
    <row r="161" spans="2:5" ht="30" customHeight="1" x14ac:dyDescent="0.25">
      <c r="B161" s="162"/>
      <c r="C161" s="166"/>
      <c r="D161" s="163"/>
      <c r="E161" s="105"/>
    </row>
    <row r="162" spans="2:5" ht="30" customHeight="1" x14ac:dyDescent="0.25">
      <c r="B162" s="162"/>
      <c r="C162" s="166"/>
      <c r="D162" s="163"/>
      <c r="E162" s="105"/>
    </row>
    <row r="163" spans="2:5" ht="30" customHeight="1" x14ac:dyDescent="0.25">
      <c r="B163" s="162"/>
      <c r="C163" s="166"/>
      <c r="D163" s="163"/>
      <c r="E163" s="105"/>
    </row>
    <row r="164" spans="2:5" ht="30" customHeight="1" x14ac:dyDescent="0.25">
      <c r="B164" s="162"/>
      <c r="C164" s="166"/>
      <c r="D164" s="163"/>
      <c r="E164" s="105"/>
    </row>
    <row r="165" spans="2:5" ht="30" customHeight="1" x14ac:dyDescent="0.25">
      <c r="B165" s="162"/>
      <c r="C165" s="166"/>
      <c r="D165" s="163"/>
      <c r="E165" s="105"/>
    </row>
    <row r="166" spans="2:5" ht="30" customHeight="1" x14ac:dyDescent="0.25">
      <c r="B166" s="162"/>
      <c r="C166" s="166"/>
      <c r="D166" s="163"/>
      <c r="E166" s="105"/>
    </row>
    <row r="167" spans="2:5" ht="30" customHeight="1" x14ac:dyDescent="0.25">
      <c r="B167" s="162"/>
      <c r="C167" s="166"/>
      <c r="D167" s="163"/>
      <c r="E167" s="105"/>
    </row>
    <row r="168" spans="2:5" ht="30" customHeight="1" x14ac:dyDescent="0.25">
      <c r="B168" s="162"/>
      <c r="C168" s="166"/>
      <c r="D168" s="163"/>
      <c r="E168" s="105"/>
    </row>
    <row r="169" spans="2:5" ht="30" customHeight="1" x14ac:dyDescent="0.25">
      <c r="B169" s="162"/>
      <c r="C169" s="166"/>
      <c r="D169" s="163"/>
      <c r="E169" s="105"/>
    </row>
    <row r="170" spans="2:5" ht="30" customHeight="1" x14ac:dyDescent="0.25">
      <c r="B170" s="162"/>
      <c r="C170" s="166"/>
      <c r="D170" s="163"/>
      <c r="E170" s="105"/>
    </row>
    <row r="171" spans="2:5" ht="30" customHeight="1" x14ac:dyDescent="0.25">
      <c r="B171" s="162"/>
      <c r="C171" s="166"/>
      <c r="D171" s="163"/>
      <c r="E171" s="105"/>
    </row>
    <row r="172" spans="2:5" ht="30" customHeight="1" x14ac:dyDescent="0.25">
      <c r="B172" s="162"/>
      <c r="C172" s="166"/>
      <c r="D172" s="163"/>
      <c r="E172" s="105"/>
    </row>
    <row r="173" spans="2:5" ht="30" customHeight="1" x14ac:dyDescent="0.25">
      <c r="B173" s="162"/>
      <c r="C173" s="166"/>
      <c r="D173" s="163"/>
      <c r="E173" s="105"/>
    </row>
    <row r="174" spans="2:5" ht="30" customHeight="1" x14ac:dyDescent="0.25">
      <c r="B174" s="162"/>
      <c r="C174" s="166"/>
      <c r="D174" s="163"/>
      <c r="E174" s="105"/>
    </row>
    <row r="175" spans="2:5" ht="30" customHeight="1" x14ac:dyDescent="0.25">
      <c r="B175" s="162"/>
      <c r="C175" s="166"/>
      <c r="D175" s="163"/>
      <c r="E175" s="105"/>
    </row>
    <row r="176" spans="2:5" ht="30" customHeight="1" x14ac:dyDescent="0.25">
      <c r="B176" s="162"/>
      <c r="C176" s="166"/>
      <c r="D176" s="163"/>
      <c r="E176" s="105"/>
    </row>
    <row r="177" spans="2:5" ht="30" customHeight="1" x14ac:dyDescent="0.25">
      <c r="B177" s="162"/>
      <c r="C177" s="166"/>
      <c r="D177" s="163"/>
      <c r="E177" s="105"/>
    </row>
    <row r="178" spans="2:5" ht="30" customHeight="1" x14ac:dyDescent="0.25">
      <c r="B178" s="162"/>
      <c r="C178" s="166"/>
      <c r="D178" s="163"/>
      <c r="E178" s="105"/>
    </row>
    <row r="179" spans="2:5" ht="30" customHeight="1" x14ac:dyDescent="0.25">
      <c r="B179" s="162"/>
      <c r="C179" s="166"/>
      <c r="D179" s="163"/>
      <c r="E179" s="105"/>
    </row>
    <row r="180" spans="2:5" ht="30" customHeight="1" x14ac:dyDescent="0.25">
      <c r="B180" s="162"/>
      <c r="C180" s="166"/>
      <c r="D180" s="163"/>
      <c r="E180" s="105"/>
    </row>
    <row r="181" spans="2:5" ht="30" customHeight="1" x14ac:dyDescent="0.25">
      <c r="B181" s="162"/>
      <c r="C181" s="166"/>
      <c r="D181" s="163"/>
      <c r="E181" s="105"/>
    </row>
    <row r="182" spans="2:5" ht="30" customHeight="1" x14ac:dyDescent="0.25">
      <c r="B182" s="162"/>
      <c r="C182" s="166"/>
      <c r="D182" s="163"/>
      <c r="E182" s="105"/>
    </row>
    <row r="183" spans="2:5" ht="30" customHeight="1" x14ac:dyDescent="0.25">
      <c r="B183" s="162"/>
      <c r="C183" s="166"/>
      <c r="D183" s="163"/>
      <c r="E183" s="105"/>
    </row>
    <row r="184" spans="2:5" ht="30" customHeight="1" x14ac:dyDescent="0.25">
      <c r="B184" s="162"/>
      <c r="C184" s="166"/>
      <c r="D184" s="163"/>
      <c r="E184" s="105"/>
    </row>
    <row r="185" spans="2:5" ht="30" customHeight="1" x14ac:dyDescent="0.25">
      <c r="B185" s="162"/>
      <c r="C185" s="166"/>
      <c r="D185" s="163"/>
      <c r="E185" s="105"/>
    </row>
    <row r="186" spans="2:5" ht="30" customHeight="1" x14ac:dyDescent="0.25">
      <c r="B186" s="162"/>
      <c r="C186" s="166"/>
      <c r="D186" s="163"/>
      <c r="E186" s="105"/>
    </row>
    <row r="187" spans="2:5" ht="30" customHeight="1" x14ac:dyDescent="0.25">
      <c r="B187" s="162"/>
      <c r="C187" s="166"/>
      <c r="D187" s="163"/>
      <c r="E187" s="105"/>
    </row>
    <row r="188" spans="2:5" ht="30" customHeight="1" x14ac:dyDescent="0.25">
      <c r="B188" s="162"/>
      <c r="C188" s="166"/>
      <c r="D188" s="163"/>
      <c r="E188" s="105"/>
    </row>
    <row r="189" spans="2:5" ht="30" customHeight="1" x14ac:dyDescent="0.25">
      <c r="B189" s="162"/>
      <c r="C189" s="166"/>
      <c r="D189" s="163"/>
      <c r="E189" s="105"/>
    </row>
    <row r="190" spans="2:5" ht="30" customHeight="1" x14ac:dyDescent="0.25">
      <c r="B190" s="162"/>
      <c r="C190" s="166"/>
      <c r="D190" s="163"/>
      <c r="E190" s="105"/>
    </row>
    <row r="191" spans="2:5" ht="30" customHeight="1" x14ac:dyDescent="0.25">
      <c r="B191" s="162"/>
      <c r="C191" s="166"/>
      <c r="D191" s="163"/>
      <c r="E191" s="105"/>
    </row>
    <row r="192" spans="2:5" ht="30" customHeight="1" x14ac:dyDescent="0.25">
      <c r="B192" s="162"/>
      <c r="C192" s="166"/>
      <c r="D192" s="163"/>
      <c r="E192" s="105"/>
    </row>
    <row r="193" spans="2:5" ht="30" customHeight="1" x14ac:dyDescent="0.25">
      <c r="B193" s="162"/>
      <c r="C193" s="166"/>
      <c r="D193" s="163"/>
      <c r="E193" s="105"/>
    </row>
    <row r="194" spans="2:5" ht="30" customHeight="1" x14ac:dyDescent="0.25">
      <c r="B194" s="162"/>
      <c r="C194" s="166"/>
      <c r="D194" s="163"/>
      <c r="E194" s="105"/>
    </row>
    <row r="195" spans="2:5" ht="30" customHeight="1" x14ac:dyDescent="0.25">
      <c r="B195" s="162"/>
      <c r="C195" s="166"/>
      <c r="D195" s="163"/>
      <c r="E195" s="105"/>
    </row>
    <row r="196" spans="2:5" ht="30" customHeight="1" x14ac:dyDescent="0.25">
      <c r="B196" s="162"/>
      <c r="C196" s="166"/>
      <c r="D196" s="163"/>
      <c r="E196" s="105"/>
    </row>
    <row r="197" spans="2:5" ht="30" customHeight="1" x14ac:dyDescent="0.25">
      <c r="B197" s="162"/>
      <c r="C197" s="166"/>
      <c r="D197" s="163"/>
      <c r="E197" s="105"/>
    </row>
    <row r="198" spans="2:5" ht="30" customHeight="1" x14ac:dyDescent="0.25">
      <c r="B198" s="162"/>
      <c r="C198" s="166"/>
      <c r="D198" s="163"/>
      <c r="E198" s="105"/>
    </row>
    <row r="199" spans="2:5" ht="30" customHeight="1" x14ac:dyDescent="0.25">
      <c r="B199" s="162"/>
      <c r="C199" s="166"/>
      <c r="D199" s="163"/>
      <c r="E199" s="105"/>
    </row>
    <row r="200" spans="2:5" ht="30" customHeight="1" x14ac:dyDescent="0.25">
      <c r="B200" s="162"/>
      <c r="C200" s="166"/>
      <c r="D200" s="163"/>
      <c r="E200" s="105"/>
    </row>
    <row r="201" spans="2:5" ht="30" customHeight="1" x14ac:dyDescent="0.25">
      <c r="B201" s="162"/>
      <c r="C201" s="166"/>
      <c r="D201" s="163"/>
      <c r="E201" s="105"/>
    </row>
    <row r="202" spans="2:5" ht="30" customHeight="1" x14ac:dyDescent="0.25">
      <c r="B202" s="162"/>
      <c r="C202" s="166"/>
      <c r="D202" s="163"/>
      <c r="E202" s="105"/>
    </row>
    <row r="203" spans="2:5" ht="30" customHeight="1" x14ac:dyDescent="0.25">
      <c r="B203" s="162"/>
      <c r="C203" s="166"/>
      <c r="D203" s="163"/>
      <c r="E203" s="105"/>
    </row>
    <row r="204" spans="2:5" ht="30" customHeight="1" x14ac:dyDescent="0.25">
      <c r="B204" s="162"/>
      <c r="C204" s="166"/>
      <c r="D204" s="163"/>
      <c r="E204" s="105"/>
    </row>
    <row r="205" spans="2:5" ht="30" customHeight="1" x14ac:dyDescent="0.25">
      <c r="B205" s="162"/>
      <c r="C205" s="166"/>
      <c r="D205" s="163"/>
      <c r="E205" s="105"/>
    </row>
    <row r="206" spans="2:5" ht="30" customHeight="1" x14ac:dyDescent="0.25">
      <c r="B206" s="162"/>
      <c r="C206" s="166"/>
      <c r="D206" s="163"/>
      <c r="E206" s="105"/>
    </row>
    <row r="207" spans="2:5" ht="30" customHeight="1" x14ac:dyDescent="0.25">
      <c r="B207" s="162"/>
      <c r="C207" s="166"/>
      <c r="D207" s="163"/>
      <c r="E207" s="105"/>
    </row>
    <row r="208" spans="2:5" ht="30" customHeight="1" x14ac:dyDescent="0.25">
      <c r="B208" s="162"/>
      <c r="C208" s="166"/>
      <c r="D208" s="163"/>
      <c r="E208" s="105"/>
    </row>
    <row r="209" spans="2:5" ht="30" customHeight="1" x14ac:dyDescent="0.25">
      <c r="B209" s="162"/>
      <c r="C209" s="166"/>
      <c r="D209" s="163"/>
      <c r="E209" s="105"/>
    </row>
    <row r="210" spans="2:5" ht="30" customHeight="1" x14ac:dyDescent="0.25">
      <c r="B210" s="162"/>
      <c r="C210" s="166"/>
      <c r="D210" s="163"/>
      <c r="E210" s="105"/>
    </row>
    <row r="211" spans="2:5" ht="30" customHeight="1" x14ac:dyDescent="0.25">
      <c r="B211" s="162"/>
      <c r="C211" s="166"/>
      <c r="D211" s="163"/>
      <c r="E211" s="105"/>
    </row>
    <row r="212" spans="2:5" ht="30" customHeight="1" x14ac:dyDescent="0.25">
      <c r="B212" s="162"/>
      <c r="C212" s="166"/>
      <c r="D212" s="163"/>
      <c r="E212" s="105"/>
    </row>
    <row r="213" spans="2:5" ht="30" customHeight="1" x14ac:dyDescent="0.25">
      <c r="B213" s="162"/>
      <c r="C213" s="166"/>
      <c r="D213" s="163"/>
      <c r="E213" s="105"/>
    </row>
    <row r="214" spans="2:5" ht="30" customHeight="1" x14ac:dyDescent="0.25">
      <c r="B214" s="162"/>
      <c r="C214" s="166"/>
      <c r="D214" s="163"/>
      <c r="E214" s="105"/>
    </row>
    <row r="215" spans="2:5" ht="30" customHeight="1" x14ac:dyDescent="0.25">
      <c r="B215" s="162"/>
      <c r="C215" s="166"/>
      <c r="D215" s="163"/>
      <c r="E215" s="105"/>
    </row>
    <row r="216" spans="2:5" ht="30" customHeight="1" x14ac:dyDescent="0.25">
      <c r="B216" s="162"/>
      <c r="C216" s="166"/>
      <c r="D216" s="163"/>
      <c r="E216" s="105"/>
    </row>
    <row r="217" spans="2:5" ht="30" customHeight="1" x14ac:dyDescent="0.25">
      <c r="B217" s="162"/>
      <c r="C217" s="166"/>
      <c r="D217" s="163"/>
      <c r="E217" s="105"/>
    </row>
    <row r="218" spans="2:5" ht="30" customHeight="1" x14ac:dyDescent="0.25">
      <c r="B218" s="162"/>
      <c r="C218" s="166"/>
      <c r="D218" s="163"/>
      <c r="E218" s="105"/>
    </row>
    <row r="219" spans="2:5" ht="30" customHeight="1" x14ac:dyDescent="0.25">
      <c r="B219" s="162"/>
      <c r="C219" s="166"/>
      <c r="D219" s="163"/>
      <c r="E219" s="105"/>
    </row>
    <row r="220" spans="2:5" ht="30" customHeight="1" x14ac:dyDescent="0.25">
      <c r="B220" s="162"/>
      <c r="C220" s="166"/>
      <c r="D220" s="163"/>
      <c r="E220" s="105"/>
    </row>
    <row r="221" spans="2:5" ht="30" customHeight="1" x14ac:dyDescent="0.25">
      <c r="B221" s="162"/>
      <c r="C221" s="166"/>
      <c r="D221" s="163"/>
      <c r="E221" s="105"/>
    </row>
    <row r="222" spans="2:5" ht="30" customHeight="1" x14ac:dyDescent="0.25">
      <c r="B222" s="162"/>
      <c r="C222" s="166"/>
      <c r="D222" s="163"/>
      <c r="E222" s="105"/>
    </row>
    <row r="223" spans="2:5" ht="30" customHeight="1" x14ac:dyDescent="0.25">
      <c r="B223" s="162"/>
      <c r="C223" s="166"/>
      <c r="D223" s="163"/>
      <c r="E223" s="105"/>
    </row>
    <row r="224" spans="2:5" ht="30" customHeight="1" x14ac:dyDescent="0.25">
      <c r="B224" s="162"/>
      <c r="C224" s="166"/>
      <c r="D224" s="163"/>
      <c r="E224" s="105"/>
    </row>
    <row r="225" spans="2:5" ht="30" customHeight="1" x14ac:dyDescent="0.25">
      <c r="B225" s="162"/>
      <c r="C225" s="166"/>
      <c r="D225" s="163"/>
      <c r="E225" s="105"/>
    </row>
    <row r="226" spans="2:5" ht="30" customHeight="1" x14ac:dyDescent="0.25">
      <c r="B226" s="162"/>
      <c r="C226" s="166"/>
      <c r="D226" s="163"/>
      <c r="E226" s="105"/>
    </row>
    <row r="227" spans="2:5" ht="30" customHeight="1" x14ac:dyDescent="0.25">
      <c r="B227" s="162"/>
      <c r="C227" s="166"/>
      <c r="D227" s="163"/>
      <c r="E227" s="105"/>
    </row>
    <row r="228" spans="2:5" ht="30" customHeight="1" x14ac:dyDescent="0.25">
      <c r="B228" s="162"/>
      <c r="C228" s="166"/>
      <c r="D228" s="163"/>
      <c r="E228" s="105"/>
    </row>
    <row r="229" spans="2:5" ht="30" customHeight="1" x14ac:dyDescent="0.25">
      <c r="B229" s="162"/>
      <c r="C229" s="166"/>
      <c r="D229" s="163"/>
      <c r="E229" s="105"/>
    </row>
    <row r="230" spans="2:5" ht="30" customHeight="1" x14ac:dyDescent="0.25">
      <c r="B230" s="162"/>
      <c r="C230" s="166"/>
      <c r="D230" s="163"/>
      <c r="E230" s="105"/>
    </row>
    <row r="231" spans="2:5" ht="30" customHeight="1" x14ac:dyDescent="0.25">
      <c r="B231" s="162"/>
      <c r="C231" s="166"/>
      <c r="D231" s="163"/>
      <c r="E231" s="105"/>
    </row>
    <row r="232" spans="2:5" ht="30" customHeight="1" x14ac:dyDescent="0.25">
      <c r="B232" s="162"/>
      <c r="C232" s="166"/>
      <c r="D232" s="163"/>
      <c r="E232" s="105"/>
    </row>
    <row r="233" spans="2:5" ht="30" customHeight="1" x14ac:dyDescent="0.25">
      <c r="B233" s="162"/>
      <c r="C233" s="166"/>
      <c r="D233" s="163"/>
      <c r="E233" s="105"/>
    </row>
    <row r="234" spans="2:5" ht="30" customHeight="1" x14ac:dyDescent="0.25">
      <c r="B234" s="162"/>
      <c r="C234" s="166"/>
      <c r="D234" s="163"/>
      <c r="E234" s="105"/>
    </row>
    <row r="235" spans="2:5" ht="30" customHeight="1" x14ac:dyDescent="0.25">
      <c r="B235" s="162"/>
      <c r="C235" s="166"/>
      <c r="D235" s="163"/>
      <c r="E235" s="105"/>
    </row>
    <row r="236" spans="2:5" ht="30" customHeight="1" x14ac:dyDescent="0.25">
      <c r="B236" s="162"/>
      <c r="C236" s="166"/>
      <c r="D236" s="163"/>
      <c r="E236" s="105"/>
    </row>
    <row r="237" spans="2:5" ht="30" customHeight="1" x14ac:dyDescent="0.25">
      <c r="B237" s="162"/>
      <c r="C237" s="166"/>
      <c r="D237" s="163"/>
      <c r="E237" s="105"/>
    </row>
    <row r="238" spans="2:5" ht="30" customHeight="1" x14ac:dyDescent="0.25">
      <c r="B238" s="162"/>
      <c r="C238" s="166"/>
      <c r="D238" s="163"/>
      <c r="E238" s="105"/>
    </row>
    <row r="239" spans="2:5" ht="30" customHeight="1" x14ac:dyDescent="0.25">
      <c r="B239" s="162"/>
      <c r="C239" s="166"/>
      <c r="D239" s="163"/>
      <c r="E239" s="105"/>
    </row>
    <row r="240" spans="2:5" ht="30" customHeight="1" x14ac:dyDescent="0.25">
      <c r="B240" s="162"/>
      <c r="C240" s="166"/>
      <c r="D240" s="163"/>
      <c r="E240" s="105"/>
    </row>
    <row r="241" spans="2:5" ht="30" customHeight="1" x14ac:dyDescent="0.25">
      <c r="B241" s="162"/>
      <c r="C241" s="166"/>
      <c r="D241" s="163"/>
      <c r="E241" s="105"/>
    </row>
    <row r="242" spans="2:5" ht="30" customHeight="1" x14ac:dyDescent="0.25">
      <c r="B242" s="162"/>
      <c r="C242" s="166"/>
      <c r="D242" s="163"/>
      <c r="E242" s="105"/>
    </row>
    <row r="243" spans="2:5" ht="30" customHeight="1" x14ac:dyDescent="0.25">
      <c r="B243" s="162"/>
      <c r="C243" s="166"/>
      <c r="D243" s="163"/>
      <c r="E243" s="105"/>
    </row>
    <row r="244" spans="2:5" ht="30" customHeight="1" x14ac:dyDescent="0.25">
      <c r="B244" s="162"/>
      <c r="C244" s="166"/>
      <c r="D244" s="163"/>
      <c r="E244" s="105"/>
    </row>
    <row r="245" spans="2:5" ht="30" customHeight="1" x14ac:dyDescent="0.25">
      <c r="B245" s="162"/>
      <c r="C245" s="166"/>
      <c r="D245" s="163"/>
      <c r="E245" s="105"/>
    </row>
    <row r="246" spans="2:5" ht="30" customHeight="1" x14ac:dyDescent="0.25">
      <c r="B246" s="162"/>
      <c r="C246" s="166"/>
      <c r="D246" s="163"/>
      <c r="E246" s="105"/>
    </row>
    <row r="247" spans="2:5" ht="30" customHeight="1" x14ac:dyDescent="0.25">
      <c r="B247" s="162"/>
      <c r="C247" s="166"/>
      <c r="D247" s="163"/>
      <c r="E247" s="105"/>
    </row>
    <row r="248" spans="2:5" ht="30" customHeight="1" x14ac:dyDescent="0.25">
      <c r="B248" s="162"/>
      <c r="C248" s="166"/>
      <c r="D248" s="163"/>
      <c r="E248" s="105"/>
    </row>
    <row r="249" spans="2:5" ht="30" customHeight="1" x14ac:dyDescent="0.25">
      <c r="B249" s="162"/>
      <c r="C249" s="166"/>
      <c r="D249" s="163"/>
      <c r="E249" s="105"/>
    </row>
    <row r="250" spans="2:5" ht="30" customHeight="1" x14ac:dyDescent="0.25">
      <c r="B250" s="162"/>
      <c r="C250" s="166"/>
      <c r="D250" s="163"/>
      <c r="E250" s="105"/>
    </row>
    <row r="251" spans="2:5" ht="30" customHeight="1" x14ac:dyDescent="0.25">
      <c r="B251" s="162"/>
      <c r="C251" s="166"/>
      <c r="D251" s="163"/>
      <c r="E251" s="105"/>
    </row>
    <row r="252" spans="2:5" ht="30" customHeight="1" x14ac:dyDescent="0.25">
      <c r="B252" s="162"/>
      <c r="C252" s="166"/>
      <c r="D252" s="163"/>
      <c r="E252" s="105"/>
    </row>
    <row r="253" spans="2:5" ht="30" customHeight="1" x14ac:dyDescent="0.25">
      <c r="B253" s="162"/>
      <c r="C253" s="166"/>
      <c r="D253" s="163"/>
      <c r="E253" s="105"/>
    </row>
    <row r="254" spans="2:5" ht="30" customHeight="1" x14ac:dyDescent="0.25">
      <c r="B254" s="162"/>
      <c r="C254" s="166"/>
      <c r="D254" s="163"/>
      <c r="E254" s="105"/>
    </row>
    <row r="255" spans="2:5" ht="30" customHeight="1" x14ac:dyDescent="0.25">
      <c r="B255" s="162"/>
      <c r="C255" s="166"/>
      <c r="D255" s="163"/>
      <c r="E255" s="105"/>
    </row>
    <row r="256" spans="2:5" ht="30" customHeight="1" x14ac:dyDescent="0.25">
      <c r="B256" s="162"/>
      <c r="C256" s="166"/>
      <c r="D256" s="163"/>
      <c r="E256" s="105"/>
    </row>
    <row r="257" spans="2:5" ht="30" customHeight="1" x14ac:dyDescent="0.25">
      <c r="B257" s="162"/>
      <c r="C257" s="166"/>
      <c r="D257" s="163"/>
      <c r="E257" s="105"/>
    </row>
    <row r="258" spans="2:5" ht="30" customHeight="1" x14ac:dyDescent="0.25">
      <c r="B258" s="162"/>
      <c r="C258" s="166"/>
      <c r="D258" s="163"/>
      <c r="E258" s="105"/>
    </row>
    <row r="259" spans="2:5" ht="30" customHeight="1" x14ac:dyDescent="0.25">
      <c r="B259" s="162"/>
      <c r="C259" s="166"/>
      <c r="D259" s="163"/>
      <c r="E259" s="105"/>
    </row>
    <row r="260" spans="2:5" ht="30" customHeight="1" x14ac:dyDescent="0.25">
      <c r="B260" s="162"/>
      <c r="C260" s="166"/>
      <c r="D260" s="163"/>
      <c r="E260" s="105"/>
    </row>
    <row r="261" spans="2:5" ht="30" customHeight="1" x14ac:dyDescent="0.25">
      <c r="B261" s="162"/>
      <c r="C261" s="166"/>
      <c r="D261" s="163"/>
      <c r="E261" s="105"/>
    </row>
    <row r="262" spans="2:5" ht="30" customHeight="1" x14ac:dyDescent="0.25">
      <c r="B262" s="162"/>
      <c r="C262" s="166"/>
      <c r="D262" s="163"/>
      <c r="E262" s="105"/>
    </row>
    <row r="263" spans="2:5" ht="30" customHeight="1" x14ac:dyDescent="0.25">
      <c r="B263" s="162"/>
      <c r="C263" s="166"/>
      <c r="D263" s="163"/>
      <c r="E263" s="105"/>
    </row>
    <row r="264" spans="2:5" ht="30" customHeight="1" x14ac:dyDescent="0.25">
      <c r="B264" s="162"/>
      <c r="C264" s="166"/>
      <c r="D264" s="163"/>
      <c r="E264" s="105"/>
    </row>
    <row r="265" spans="2:5" ht="30" customHeight="1" x14ac:dyDescent="0.25">
      <c r="B265" s="162"/>
      <c r="C265" s="166"/>
      <c r="D265" s="163"/>
      <c r="E265" s="105"/>
    </row>
    <row r="266" spans="2:5" ht="30" customHeight="1" x14ac:dyDescent="0.25">
      <c r="B266" s="162"/>
      <c r="C266" s="166"/>
      <c r="D266" s="163"/>
      <c r="E266" s="105"/>
    </row>
    <row r="267" spans="2:5" ht="30" customHeight="1" x14ac:dyDescent="0.25">
      <c r="B267" s="162"/>
      <c r="C267" s="166"/>
      <c r="D267" s="163"/>
      <c r="E267" s="105"/>
    </row>
    <row r="268" spans="2:5" ht="30" customHeight="1" x14ac:dyDescent="0.25">
      <c r="B268" s="162"/>
      <c r="C268" s="166"/>
      <c r="D268" s="163"/>
      <c r="E268" s="105"/>
    </row>
    <row r="269" spans="2:5" ht="30" customHeight="1" x14ac:dyDescent="0.25">
      <c r="B269" s="162"/>
      <c r="C269" s="166"/>
      <c r="D269" s="163"/>
      <c r="E269" s="105"/>
    </row>
    <row r="270" spans="2:5" ht="30" customHeight="1" x14ac:dyDescent="0.25">
      <c r="B270" s="162"/>
      <c r="C270" s="166"/>
      <c r="D270" s="163"/>
      <c r="E270" s="105"/>
    </row>
    <row r="271" spans="2:5" ht="30" customHeight="1" x14ac:dyDescent="0.25">
      <c r="B271" s="162"/>
      <c r="C271" s="166"/>
      <c r="D271" s="163"/>
      <c r="E271" s="105"/>
    </row>
    <row r="272" spans="2:5" ht="30" customHeight="1" x14ac:dyDescent="0.25">
      <c r="B272" s="162"/>
      <c r="C272" s="166"/>
      <c r="D272" s="163"/>
      <c r="E272" s="105"/>
    </row>
    <row r="273" spans="2:5" ht="30" customHeight="1" x14ac:dyDescent="0.25">
      <c r="B273" s="162"/>
      <c r="C273" s="166"/>
      <c r="D273" s="163"/>
      <c r="E273" s="105"/>
    </row>
    <row r="274" spans="2:5" ht="30" customHeight="1" x14ac:dyDescent="0.25">
      <c r="B274" s="162"/>
      <c r="C274" s="166"/>
      <c r="D274" s="163"/>
      <c r="E274" s="105"/>
    </row>
    <row r="275" spans="2:5" ht="30" customHeight="1" x14ac:dyDescent="0.25">
      <c r="B275" s="162"/>
      <c r="C275" s="166"/>
      <c r="D275" s="163"/>
      <c r="E275" s="105"/>
    </row>
    <row r="276" spans="2:5" ht="30" customHeight="1" x14ac:dyDescent="0.25">
      <c r="B276" s="162"/>
      <c r="C276" s="166"/>
      <c r="D276" s="163"/>
      <c r="E276" s="105"/>
    </row>
    <row r="277" spans="2:5" ht="30" customHeight="1" x14ac:dyDescent="0.25">
      <c r="B277" s="162"/>
      <c r="C277" s="166"/>
      <c r="D277" s="163"/>
      <c r="E277" s="105"/>
    </row>
    <row r="278" spans="2:5" ht="30" customHeight="1" x14ac:dyDescent="0.25">
      <c r="B278" s="162"/>
      <c r="C278" s="166"/>
      <c r="D278" s="163"/>
      <c r="E278" s="105"/>
    </row>
    <row r="279" spans="2:5" ht="30" customHeight="1" x14ac:dyDescent="0.25">
      <c r="B279" s="162"/>
      <c r="C279" s="166"/>
      <c r="D279" s="163"/>
      <c r="E279" s="105"/>
    </row>
    <row r="280" spans="2:5" ht="30" customHeight="1" x14ac:dyDescent="0.25">
      <c r="B280" s="162"/>
      <c r="C280" s="166"/>
      <c r="D280" s="163"/>
      <c r="E280" s="105"/>
    </row>
    <row r="281" spans="2:5" ht="30" customHeight="1" x14ac:dyDescent="0.25">
      <c r="B281" s="162"/>
      <c r="C281" s="166"/>
      <c r="D281" s="163"/>
      <c r="E281" s="105"/>
    </row>
    <row r="282" spans="2:5" ht="30" customHeight="1" x14ac:dyDescent="0.25">
      <c r="B282" s="162"/>
      <c r="C282" s="166"/>
      <c r="D282" s="163"/>
      <c r="E282" s="105"/>
    </row>
    <row r="283" spans="2:5" ht="30" customHeight="1" x14ac:dyDescent="0.25">
      <c r="B283" s="162"/>
      <c r="C283" s="166"/>
      <c r="D283" s="163"/>
      <c r="E283" s="105"/>
    </row>
    <row r="284" spans="2:5" ht="30" customHeight="1" x14ac:dyDescent="0.25">
      <c r="B284" s="162"/>
      <c r="C284" s="166"/>
      <c r="D284" s="163"/>
      <c r="E284" s="105"/>
    </row>
    <row r="285" spans="2:5" ht="30" customHeight="1" x14ac:dyDescent="0.25">
      <c r="B285" s="162"/>
      <c r="C285" s="166"/>
      <c r="D285" s="163"/>
      <c r="E285" s="105"/>
    </row>
    <row r="286" spans="2:5" ht="30" customHeight="1" x14ac:dyDescent="0.25">
      <c r="B286" s="162"/>
      <c r="C286" s="166"/>
      <c r="D286" s="163"/>
      <c r="E286" s="105"/>
    </row>
    <row r="287" spans="2:5" ht="30" customHeight="1" x14ac:dyDescent="0.25">
      <c r="B287" s="162"/>
      <c r="C287" s="166"/>
      <c r="D287" s="163"/>
      <c r="E287" s="105"/>
    </row>
    <row r="288" spans="2:5" ht="30" customHeight="1" x14ac:dyDescent="0.25">
      <c r="B288" s="162"/>
      <c r="C288" s="166"/>
      <c r="D288" s="163"/>
      <c r="E288" s="105"/>
    </row>
    <row r="289" spans="2:5" ht="30" customHeight="1" x14ac:dyDescent="0.25">
      <c r="B289" s="162"/>
      <c r="C289" s="166"/>
      <c r="D289" s="163"/>
      <c r="E289" s="105"/>
    </row>
    <row r="290" spans="2:5" ht="30" customHeight="1" x14ac:dyDescent="0.25">
      <c r="B290" s="162"/>
      <c r="C290" s="166"/>
      <c r="D290" s="163"/>
      <c r="E290" s="105"/>
    </row>
    <row r="291" spans="2:5" ht="30" customHeight="1" x14ac:dyDescent="0.25">
      <c r="B291" s="162"/>
      <c r="C291" s="166"/>
      <c r="D291" s="163"/>
      <c r="E291" s="105"/>
    </row>
    <row r="292" spans="2:5" ht="30" customHeight="1" x14ac:dyDescent="0.25">
      <c r="B292" s="162"/>
      <c r="C292" s="166"/>
      <c r="D292" s="163"/>
      <c r="E292" s="105"/>
    </row>
    <row r="293" spans="2:5" ht="30" customHeight="1" x14ac:dyDescent="0.25">
      <c r="B293" s="162"/>
      <c r="C293" s="166"/>
      <c r="D293" s="163"/>
      <c r="E293" s="105"/>
    </row>
    <row r="294" spans="2:5" ht="30" customHeight="1" x14ac:dyDescent="0.25">
      <c r="B294" s="162"/>
      <c r="C294" s="166"/>
      <c r="D294" s="163"/>
      <c r="E294" s="105"/>
    </row>
    <row r="295" spans="2:5" ht="30" customHeight="1" x14ac:dyDescent="0.25">
      <c r="B295" s="162"/>
      <c r="C295" s="166"/>
      <c r="D295" s="163"/>
      <c r="E295" s="105"/>
    </row>
    <row r="296" spans="2:5" ht="30" customHeight="1" x14ac:dyDescent="0.25">
      <c r="B296" s="162"/>
      <c r="C296" s="166"/>
      <c r="D296" s="163"/>
      <c r="E296" s="105"/>
    </row>
    <row r="297" spans="2:5" ht="30" customHeight="1" x14ac:dyDescent="0.25">
      <c r="B297" s="162"/>
      <c r="C297" s="166"/>
      <c r="D297" s="163"/>
      <c r="E297" s="105"/>
    </row>
    <row r="298" spans="2:5" ht="30" customHeight="1" x14ac:dyDescent="0.25">
      <c r="B298" s="162"/>
      <c r="C298" s="166"/>
      <c r="D298" s="163"/>
      <c r="E298" s="105"/>
    </row>
    <row r="299" spans="2:5" ht="30" customHeight="1" x14ac:dyDescent="0.25">
      <c r="B299" s="162"/>
      <c r="C299" s="166"/>
      <c r="D299" s="163"/>
      <c r="E299" s="105"/>
    </row>
    <row r="300" spans="2:5" ht="30" customHeight="1" x14ac:dyDescent="0.25">
      <c r="B300" s="162"/>
      <c r="C300" s="166"/>
      <c r="D300" s="163"/>
      <c r="E300" s="105"/>
    </row>
    <row r="301" spans="2:5" ht="30" customHeight="1" x14ac:dyDescent="0.25">
      <c r="B301" s="162"/>
      <c r="C301" s="166"/>
      <c r="D301" s="163"/>
      <c r="E301" s="105"/>
    </row>
    <row r="302" spans="2:5" ht="30" customHeight="1" x14ac:dyDescent="0.25">
      <c r="B302" s="162"/>
      <c r="C302" s="166"/>
      <c r="D302" s="163"/>
      <c r="E302" s="105"/>
    </row>
    <row r="303" spans="2:5" ht="30" customHeight="1" x14ac:dyDescent="0.25">
      <c r="B303" s="162"/>
      <c r="C303" s="166"/>
      <c r="D303" s="163"/>
      <c r="E303" s="105"/>
    </row>
    <row r="304" spans="2:5" ht="30" customHeight="1" x14ac:dyDescent="0.25">
      <c r="B304" s="162"/>
      <c r="C304" s="166"/>
      <c r="D304" s="163"/>
      <c r="E304" s="105"/>
    </row>
    <row r="305" spans="2:5" ht="30" customHeight="1" x14ac:dyDescent="0.25">
      <c r="B305" s="162"/>
      <c r="C305" s="166"/>
      <c r="D305" s="163"/>
      <c r="E305" s="105"/>
    </row>
    <row r="306" spans="2:5" ht="30" customHeight="1" x14ac:dyDescent="0.25">
      <c r="B306" s="162"/>
      <c r="C306" s="166"/>
      <c r="D306" s="163"/>
      <c r="E306" s="105"/>
    </row>
    <row r="307" spans="2:5" ht="30" customHeight="1" x14ac:dyDescent="0.25">
      <c r="B307" s="162"/>
      <c r="C307" s="166"/>
      <c r="D307" s="163"/>
      <c r="E307" s="105"/>
    </row>
    <row r="308" spans="2:5" ht="30" customHeight="1" x14ac:dyDescent="0.25">
      <c r="B308" s="162"/>
      <c r="C308" s="166"/>
      <c r="D308" s="163"/>
      <c r="E308" s="105"/>
    </row>
    <row r="309" spans="2:5" ht="30" customHeight="1" x14ac:dyDescent="0.25">
      <c r="B309" s="162"/>
      <c r="C309" s="166"/>
      <c r="D309" s="163"/>
      <c r="E309" s="105"/>
    </row>
    <row r="310" spans="2:5" ht="30" customHeight="1" x14ac:dyDescent="0.25">
      <c r="B310" s="162"/>
      <c r="C310" s="166"/>
      <c r="D310" s="163"/>
      <c r="E310" s="105"/>
    </row>
    <row r="311" spans="2:5" ht="30" customHeight="1" x14ac:dyDescent="0.25">
      <c r="B311" s="162"/>
      <c r="C311" s="166"/>
      <c r="D311" s="163"/>
      <c r="E311" s="105"/>
    </row>
    <row r="312" spans="2:5" ht="30" customHeight="1" x14ac:dyDescent="0.25">
      <c r="B312" s="162"/>
      <c r="C312" s="166"/>
      <c r="D312" s="163"/>
      <c r="E312" s="105"/>
    </row>
    <row r="313" spans="2:5" ht="30" customHeight="1" x14ac:dyDescent="0.25">
      <c r="B313" s="162"/>
      <c r="C313" s="166"/>
      <c r="D313" s="163"/>
      <c r="E313" s="105"/>
    </row>
    <row r="314" spans="2:5" ht="30" customHeight="1" x14ac:dyDescent="0.25">
      <c r="B314" s="162"/>
      <c r="C314" s="166"/>
      <c r="D314" s="163"/>
      <c r="E314" s="105"/>
    </row>
    <row r="315" spans="2:5" ht="30" customHeight="1" x14ac:dyDescent="0.25">
      <c r="B315" s="162"/>
      <c r="C315" s="166"/>
      <c r="D315" s="163"/>
      <c r="E315" s="105"/>
    </row>
    <row r="316" spans="2:5" ht="30" customHeight="1" x14ac:dyDescent="0.25">
      <c r="B316" s="162"/>
      <c r="C316" s="166"/>
      <c r="D316" s="163"/>
      <c r="E316" s="105"/>
    </row>
    <row r="317" spans="2:5" ht="30" customHeight="1" x14ac:dyDescent="0.25">
      <c r="B317" s="162"/>
      <c r="C317" s="166"/>
      <c r="D317" s="163"/>
      <c r="E317" s="105"/>
    </row>
    <row r="318" spans="2:5" ht="30" customHeight="1" x14ac:dyDescent="0.25">
      <c r="B318" s="162"/>
      <c r="C318" s="166"/>
      <c r="D318" s="163"/>
      <c r="E318" s="105"/>
    </row>
    <row r="319" spans="2:5" ht="30" customHeight="1" x14ac:dyDescent="0.25">
      <c r="B319" s="162"/>
      <c r="C319" s="166"/>
      <c r="D319" s="163"/>
      <c r="E319" s="105"/>
    </row>
    <row r="320" spans="2:5" ht="30" customHeight="1" x14ac:dyDescent="0.25">
      <c r="B320" s="162"/>
      <c r="C320" s="166"/>
      <c r="D320" s="163"/>
      <c r="E320" s="105"/>
    </row>
    <row r="321" spans="2:5" ht="30" customHeight="1" x14ac:dyDescent="0.25">
      <c r="B321" s="162"/>
      <c r="C321" s="166"/>
      <c r="D321" s="163"/>
      <c r="E321" s="105"/>
    </row>
    <row r="322" spans="2:5" ht="30" customHeight="1" x14ac:dyDescent="0.25">
      <c r="B322" s="162"/>
      <c r="C322" s="166"/>
      <c r="D322" s="163"/>
      <c r="E322" s="105"/>
    </row>
    <row r="323" spans="2:5" ht="30" customHeight="1" x14ac:dyDescent="0.25">
      <c r="B323" s="162"/>
      <c r="C323" s="166"/>
      <c r="D323" s="163"/>
      <c r="E323" s="105"/>
    </row>
    <row r="324" spans="2:5" ht="30" customHeight="1" x14ac:dyDescent="0.25">
      <c r="B324" s="162"/>
      <c r="C324" s="166"/>
      <c r="D324" s="163"/>
      <c r="E324" s="105"/>
    </row>
    <row r="325" spans="2:5" ht="30" customHeight="1" x14ac:dyDescent="0.25">
      <c r="B325" s="162"/>
      <c r="C325" s="166"/>
      <c r="D325" s="163"/>
      <c r="E325" s="105"/>
    </row>
    <row r="326" spans="2:5" ht="30" customHeight="1" x14ac:dyDescent="0.25">
      <c r="B326" s="162"/>
      <c r="C326" s="166"/>
      <c r="D326" s="163"/>
      <c r="E326" s="105"/>
    </row>
    <row r="327" spans="2:5" ht="30" customHeight="1" x14ac:dyDescent="0.25">
      <c r="B327" s="162"/>
      <c r="C327" s="166"/>
      <c r="D327" s="163"/>
      <c r="E327" s="105"/>
    </row>
    <row r="328" spans="2:5" ht="30" customHeight="1" x14ac:dyDescent="0.25">
      <c r="B328" s="162"/>
      <c r="C328" s="166"/>
      <c r="D328" s="163"/>
      <c r="E328" s="105"/>
    </row>
    <row r="329" spans="2:5" ht="30" customHeight="1" x14ac:dyDescent="0.25">
      <c r="B329" s="162"/>
      <c r="C329" s="166"/>
      <c r="D329" s="163"/>
      <c r="E329" s="105"/>
    </row>
    <row r="330" spans="2:5" ht="30" customHeight="1" x14ac:dyDescent="0.25">
      <c r="B330" s="162"/>
      <c r="C330" s="166"/>
      <c r="D330" s="163"/>
      <c r="E330" s="105"/>
    </row>
    <row r="331" spans="2:5" ht="30" customHeight="1" x14ac:dyDescent="0.25">
      <c r="B331" s="162"/>
      <c r="C331" s="166"/>
      <c r="D331" s="163"/>
      <c r="E331" s="105"/>
    </row>
    <row r="332" spans="2:5" ht="30" customHeight="1" x14ac:dyDescent="0.25">
      <c r="B332" s="162"/>
      <c r="C332" s="166"/>
      <c r="D332" s="163"/>
      <c r="E332" s="105"/>
    </row>
    <row r="333" spans="2:5" ht="30" customHeight="1" x14ac:dyDescent="0.25">
      <c r="B333" s="162"/>
      <c r="C333" s="166"/>
      <c r="D333" s="163"/>
      <c r="E333" s="105"/>
    </row>
    <row r="334" spans="2:5" ht="30" customHeight="1" x14ac:dyDescent="0.25">
      <c r="B334" s="162"/>
      <c r="C334" s="166"/>
      <c r="D334" s="163"/>
      <c r="E334" s="105"/>
    </row>
    <row r="335" spans="2:5" ht="30" customHeight="1" x14ac:dyDescent="0.25">
      <c r="B335" s="162"/>
      <c r="C335" s="166"/>
      <c r="D335" s="163"/>
      <c r="E335" s="105"/>
    </row>
    <row r="336" spans="2:5" ht="30" customHeight="1" x14ac:dyDescent="0.25">
      <c r="B336" s="162"/>
      <c r="C336" s="166"/>
      <c r="D336" s="163"/>
      <c r="E336" s="105"/>
    </row>
    <row r="337" spans="2:5" ht="30" customHeight="1" x14ac:dyDescent="0.25">
      <c r="B337" s="162"/>
      <c r="C337" s="166"/>
      <c r="D337" s="163"/>
      <c r="E337" s="105"/>
    </row>
    <row r="338" spans="2:5" ht="30" customHeight="1" x14ac:dyDescent="0.25">
      <c r="B338" s="162"/>
      <c r="C338" s="166"/>
      <c r="D338" s="163"/>
      <c r="E338" s="105"/>
    </row>
    <row r="339" spans="2:5" ht="30" customHeight="1" x14ac:dyDescent="0.25">
      <c r="B339" s="162"/>
      <c r="C339" s="166"/>
      <c r="D339" s="163"/>
      <c r="E339" s="105"/>
    </row>
    <row r="340" spans="2:5" ht="30" customHeight="1" x14ac:dyDescent="0.25">
      <c r="B340" s="162"/>
      <c r="C340" s="166"/>
      <c r="D340" s="163"/>
      <c r="E340" s="105"/>
    </row>
    <row r="341" spans="2:5" ht="30" customHeight="1" x14ac:dyDescent="0.25">
      <c r="B341" s="162"/>
      <c r="C341" s="166"/>
      <c r="D341" s="163"/>
      <c r="E341" s="105"/>
    </row>
    <row r="342" spans="2:5" ht="30" customHeight="1" x14ac:dyDescent="0.25">
      <c r="B342" s="162"/>
      <c r="C342" s="166"/>
      <c r="D342" s="163"/>
      <c r="E342" s="105"/>
    </row>
    <row r="343" spans="2:5" ht="30" customHeight="1" x14ac:dyDescent="0.25">
      <c r="B343" s="162"/>
      <c r="C343" s="166"/>
      <c r="D343" s="163"/>
      <c r="E343" s="105"/>
    </row>
    <row r="344" spans="2:5" ht="30" customHeight="1" x14ac:dyDescent="0.25">
      <c r="B344" s="162"/>
      <c r="C344" s="166"/>
      <c r="D344" s="163"/>
      <c r="E344" s="105"/>
    </row>
    <row r="345" spans="2:5" ht="30" customHeight="1" x14ac:dyDescent="0.25">
      <c r="B345" s="162"/>
      <c r="C345" s="166"/>
      <c r="D345" s="163"/>
      <c r="E345" s="105"/>
    </row>
    <row r="346" spans="2:5" ht="30" customHeight="1" x14ac:dyDescent="0.25">
      <c r="B346" s="162"/>
      <c r="C346" s="166"/>
      <c r="D346" s="163"/>
      <c r="E346" s="105"/>
    </row>
    <row r="347" spans="2:5" ht="30" customHeight="1" x14ac:dyDescent="0.25">
      <c r="B347" s="162"/>
      <c r="C347" s="166"/>
      <c r="D347" s="163"/>
      <c r="E347" s="105"/>
    </row>
    <row r="348" spans="2:5" ht="30" customHeight="1" x14ac:dyDescent="0.25">
      <c r="B348" s="162"/>
      <c r="C348" s="166"/>
      <c r="D348" s="163"/>
      <c r="E348" s="105"/>
    </row>
    <row r="349" spans="2:5" ht="30" customHeight="1" x14ac:dyDescent="0.25">
      <c r="B349" s="162"/>
      <c r="C349" s="166"/>
      <c r="D349" s="163"/>
      <c r="E349" s="105"/>
    </row>
    <row r="350" spans="2:5" ht="30" customHeight="1" x14ac:dyDescent="0.25">
      <c r="B350" s="162"/>
      <c r="C350" s="166"/>
      <c r="D350" s="163"/>
      <c r="E350" s="105"/>
    </row>
    <row r="351" spans="2:5" ht="30" customHeight="1" x14ac:dyDescent="0.25">
      <c r="B351" s="162"/>
      <c r="C351" s="166"/>
      <c r="D351" s="163"/>
      <c r="E351" s="105"/>
    </row>
    <row r="352" spans="2:5" ht="30" customHeight="1" x14ac:dyDescent="0.25">
      <c r="B352" s="162"/>
      <c r="C352" s="166"/>
      <c r="D352" s="163"/>
      <c r="E352" s="105"/>
    </row>
    <row r="353" spans="2:5" ht="30" customHeight="1" x14ac:dyDescent="0.25">
      <c r="B353" s="162"/>
      <c r="C353" s="166"/>
      <c r="D353" s="163"/>
      <c r="E353" s="105"/>
    </row>
    <row r="354" spans="2:5" ht="30" customHeight="1" x14ac:dyDescent="0.25">
      <c r="B354" s="162"/>
      <c r="C354" s="166"/>
      <c r="D354" s="163"/>
      <c r="E354" s="105"/>
    </row>
    <row r="355" spans="2:5" ht="30" customHeight="1" x14ac:dyDescent="0.25">
      <c r="B355" s="162"/>
      <c r="C355" s="166"/>
      <c r="D355" s="163"/>
      <c r="E355" s="105"/>
    </row>
    <row r="356" spans="2:5" ht="30" customHeight="1" x14ac:dyDescent="0.25">
      <c r="B356" s="162"/>
      <c r="C356" s="166"/>
      <c r="D356" s="163"/>
      <c r="E356" s="105"/>
    </row>
    <row r="357" spans="2:5" ht="30" customHeight="1" x14ac:dyDescent="0.25">
      <c r="B357" s="162"/>
      <c r="C357" s="166"/>
      <c r="D357" s="163"/>
      <c r="E357" s="105"/>
    </row>
    <row r="358" spans="2:5" ht="30" customHeight="1" x14ac:dyDescent="0.25">
      <c r="B358" s="162"/>
      <c r="C358" s="166"/>
      <c r="D358" s="163"/>
      <c r="E358" s="105"/>
    </row>
    <row r="359" spans="2:5" ht="30" customHeight="1" x14ac:dyDescent="0.25">
      <c r="B359" s="162"/>
      <c r="C359" s="166"/>
      <c r="D359" s="163"/>
      <c r="E359" s="105"/>
    </row>
    <row r="360" spans="2:5" ht="30" customHeight="1" x14ac:dyDescent="0.25">
      <c r="B360" s="162"/>
      <c r="C360" s="166"/>
      <c r="D360" s="163"/>
      <c r="E360" s="105"/>
    </row>
    <row r="361" spans="2:5" ht="30" customHeight="1" x14ac:dyDescent="0.25">
      <c r="B361" s="162"/>
      <c r="C361" s="166"/>
      <c r="D361" s="163"/>
      <c r="E361" s="105"/>
    </row>
    <row r="362" spans="2:5" ht="30" customHeight="1" x14ac:dyDescent="0.25">
      <c r="B362" s="162"/>
      <c r="C362" s="166"/>
      <c r="D362" s="163"/>
      <c r="E362" s="105"/>
    </row>
    <row r="363" spans="2:5" ht="30" customHeight="1" x14ac:dyDescent="0.25">
      <c r="B363" s="162"/>
      <c r="C363" s="166"/>
      <c r="D363" s="163"/>
      <c r="E363" s="105"/>
    </row>
    <row r="364" spans="2:5" ht="30" customHeight="1" x14ac:dyDescent="0.25">
      <c r="B364" s="162"/>
      <c r="C364" s="166"/>
      <c r="D364" s="163"/>
      <c r="E364" s="105"/>
    </row>
    <row r="365" spans="2:5" ht="30" customHeight="1" x14ac:dyDescent="0.25">
      <c r="B365" s="162"/>
      <c r="C365" s="166"/>
      <c r="D365" s="163"/>
      <c r="E365" s="105"/>
    </row>
    <row r="366" spans="2:5" ht="30" customHeight="1" x14ac:dyDescent="0.25">
      <c r="B366" s="162"/>
      <c r="C366" s="166"/>
      <c r="D366" s="163"/>
      <c r="E366" s="105"/>
    </row>
    <row r="367" spans="2:5" ht="30" customHeight="1" x14ac:dyDescent="0.25">
      <c r="B367" s="162"/>
      <c r="C367" s="166"/>
      <c r="D367" s="163"/>
      <c r="E367" s="105"/>
    </row>
    <row r="368" spans="2:5" ht="30" customHeight="1" x14ac:dyDescent="0.25">
      <c r="B368" s="162"/>
      <c r="C368" s="166"/>
      <c r="D368" s="163"/>
      <c r="E368" s="105"/>
    </row>
    <row r="369" spans="2:5" ht="30" customHeight="1" x14ac:dyDescent="0.25">
      <c r="B369" s="162"/>
      <c r="C369" s="166"/>
      <c r="D369" s="163"/>
      <c r="E369" s="105"/>
    </row>
    <row r="370" spans="2:5" ht="30" customHeight="1" x14ac:dyDescent="0.25">
      <c r="B370" s="162"/>
      <c r="C370" s="166"/>
      <c r="D370" s="163"/>
      <c r="E370" s="105"/>
    </row>
    <row r="371" spans="2:5" ht="30" customHeight="1" x14ac:dyDescent="0.25">
      <c r="B371" s="162"/>
      <c r="C371" s="166"/>
      <c r="D371" s="163"/>
      <c r="E371" s="105"/>
    </row>
    <row r="372" spans="2:5" ht="30" customHeight="1" x14ac:dyDescent="0.25">
      <c r="B372" s="162"/>
      <c r="C372" s="166"/>
      <c r="D372" s="163"/>
      <c r="E372" s="105"/>
    </row>
    <row r="373" spans="2:5" ht="30" customHeight="1" x14ac:dyDescent="0.25">
      <c r="B373" s="162"/>
      <c r="C373" s="166"/>
      <c r="D373" s="163"/>
      <c r="E373" s="105"/>
    </row>
    <row r="374" spans="2:5" ht="30" customHeight="1" x14ac:dyDescent="0.25">
      <c r="B374" s="162"/>
      <c r="C374" s="166"/>
      <c r="D374" s="163"/>
      <c r="E374" s="105"/>
    </row>
    <row r="375" spans="2:5" ht="30" customHeight="1" x14ac:dyDescent="0.25">
      <c r="B375" s="162"/>
      <c r="C375" s="166"/>
      <c r="D375" s="163"/>
      <c r="E375" s="105"/>
    </row>
    <row r="376" spans="2:5" ht="30" customHeight="1" x14ac:dyDescent="0.25">
      <c r="B376" s="162"/>
      <c r="C376" s="166"/>
      <c r="D376" s="163"/>
      <c r="E376" s="105"/>
    </row>
    <row r="377" spans="2:5" ht="30" customHeight="1" x14ac:dyDescent="0.25">
      <c r="B377" s="162"/>
      <c r="C377" s="166"/>
      <c r="D377" s="163"/>
      <c r="E377" s="105"/>
    </row>
    <row r="378" spans="2:5" ht="30" customHeight="1" x14ac:dyDescent="0.25">
      <c r="B378" s="162"/>
      <c r="C378" s="166"/>
      <c r="D378" s="163"/>
      <c r="E378" s="105"/>
    </row>
    <row r="379" spans="2:5" ht="30" customHeight="1" x14ac:dyDescent="0.25">
      <c r="B379" s="162"/>
      <c r="C379" s="166"/>
      <c r="D379" s="163"/>
      <c r="E379" s="105"/>
    </row>
    <row r="380" spans="2:5" ht="30" customHeight="1" x14ac:dyDescent="0.25">
      <c r="B380" s="162"/>
      <c r="C380" s="166"/>
      <c r="D380" s="163"/>
      <c r="E380" s="105"/>
    </row>
    <row r="381" spans="2:5" ht="30" customHeight="1" x14ac:dyDescent="0.25">
      <c r="B381" s="162"/>
      <c r="C381" s="166"/>
      <c r="D381" s="163"/>
      <c r="E381" s="105"/>
    </row>
    <row r="382" spans="2:5" ht="30" customHeight="1" x14ac:dyDescent="0.25">
      <c r="B382" s="162"/>
      <c r="C382" s="166"/>
      <c r="D382" s="163"/>
      <c r="E382" s="105"/>
    </row>
    <row r="383" spans="2:5" ht="30" customHeight="1" x14ac:dyDescent="0.25">
      <c r="B383" s="162"/>
      <c r="C383" s="166"/>
      <c r="D383" s="163"/>
      <c r="E383" s="105"/>
    </row>
    <row r="384" spans="2:5" ht="30" customHeight="1" x14ac:dyDescent="0.25">
      <c r="B384" s="162"/>
      <c r="C384" s="166"/>
      <c r="D384" s="163"/>
      <c r="E384" s="105"/>
    </row>
    <row r="385" spans="2:5" ht="30" customHeight="1" x14ac:dyDescent="0.25">
      <c r="B385" s="162"/>
      <c r="C385" s="166"/>
      <c r="D385" s="163"/>
      <c r="E385" s="105"/>
    </row>
    <row r="386" spans="2:5" ht="30" customHeight="1" x14ac:dyDescent="0.25">
      <c r="B386" s="162"/>
      <c r="C386" s="166"/>
      <c r="D386" s="163"/>
      <c r="E386" s="105"/>
    </row>
    <row r="387" spans="2:5" ht="30" customHeight="1" x14ac:dyDescent="0.25">
      <c r="B387" s="162"/>
      <c r="C387" s="166"/>
      <c r="D387" s="163"/>
      <c r="E387" s="105"/>
    </row>
    <row r="388" spans="2:5" ht="30" customHeight="1" x14ac:dyDescent="0.25">
      <c r="B388" s="162"/>
      <c r="C388" s="166"/>
      <c r="D388" s="163"/>
      <c r="E388" s="105"/>
    </row>
    <row r="389" spans="2:5" ht="30" customHeight="1" x14ac:dyDescent="0.25">
      <c r="B389" s="162"/>
      <c r="C389" s="166"/>
      <c r="D389" s="163"/>
      <c r="E389" s="105"/>
    </row>
    <row r="390" spans="2:5" ht="30" customHeight="1" x14ac:dyDescent="0.25">
      <c r="B390" s="162"/>
      <c r="C390" s="166"/>
      <c r="D390" s="163"/>
      <c r="E390" s="105"/>
    </row>
    <row r="391" spans="2:5" ht="30" customHeight="1" x14ac:dyDescent="0.25">
      <c r="B391" s="162"/>
      <c r="C391" s="166"/>
      <c r="D391" s="163"/>
      <c r="E391" s="105"/>
    </row>
    <row r="392" spans="2:5" ht="30" customHeight="1" x14ac:dyDescent="0.25">
      <c r="B392" s="162"/>
      <c r="C392" s="166"/>
      <c r="D392" s="163"/>
      <c r="E392" s="105"/>
    </row>
    <row r="393" spans="2:5" ht="30" customHeight="1" x14ac:dyDescent="0.25">
      <c r="B393" s="162"/>
      <c r="C393" s="166"/>
      <c r="D393" s="163"/>
      <c r="E393" s="105"/>
    </row>
    <row r="394" spans="2:5" ht="30" customHeight="1" x14ac:dyDescent="0.25">
      <c r="B394" s="162"/>
      <c r="C394" s="166"/>
      <c r="D394" s="163"/>
      <c r="E394" s="105"/>
    </row>
    <row r="395" spans="2:5" ht="30" customHeight="1" x14ac:dyDescent="0.25">
      <c r="B395" s="162"/>
      <c r="C395" s="166"/>
      <c r="D395" s="163"/>
      <c r="E395" s="105"/>
    </row>
    <row r="396" spans="2:5" ht="30" customHeight="1" x14ac:dyDescent="0.25">
      <c r="B396" s="162"/>
      <c r="C396" s="166"/>
      <c r="D396" s="163"/>
      <c r="E396" s="105"/>
    </row>
    <row r="397" spans="2:5" ht="30" customHeight="1" x14ac:dyDescent="0.25">
      <c r="B397" s="162"/>
      <c r="C397" s="166"/>
      <c r="D397" s="163"/>
      <c r="E397" s="105"/>
    </row>
    <row r="398" spans="2:5" ht="30" customHeight="1" x14ac:dyDescent="0.25">
      <c r="B398" s="162"/>
      <c r="C398" s="166"/>
      <c r="D398" s="163"/>
      <c r="E398" s="105"/>
    </row>
    <row r="399" spans="2:5" ht="30" customHeight="1" x14ac:dyDescent="0.25">
      <c r="B399" s="162"/>
      <c r="C399" s="166"/>
      <c r="D399" s="163"/>
      <c r="E399" s="105"/>
    </row>
    <row r="400" spans="2:5" ht="30" customHeight="1" x14ac:dyDescent="0.25">
      <c r="B400" s="162"/>
      <c r="C400" s="166"/>
      <c r="D400" s="163"/>
      <c r="E400" s="105"/>
    </row>
    <row r="401" spans="2:5" ht="30" customHeight="1" x14ac:dyDescent="0.25">
      <c r="B401" s="162"/>
      <c r="C401" s="166"/>
      <c r="D401" s="163"/>
      <c r="E401" s="105"/>
    </row>
    <row r="402" spans="2:5" ht="30" customHeight="1" x14ac:dyDescent="0.25">
      <c r="B402" s="162"/>
      <c r="C402" s="166"/>
      <c r="D402" s="163"/>
      <c r="E402" s="105"/>
    </row>
    <row r="403" spans="2:5" ht="30" customHeight="1" x14ac:dyDescent="0.25">
      <c r="B403" s="162"/>
      <c r="C403" s="166"/>
      <c r="D403" s="163"/>
      <c r="E403" s="105"/>
    </row>
    <row r="404" spans="2:5" ht="30" customHeight="1" x14ac:dyDescent="0.25">
      <c r="B404" s="162"/>
      <c r="C404" s="166"/>
      <c r="D404" s="163"/>
      <c r="E404" s="105"/>
    </row>
    <row r="405" spans="2:5" ht="30" customHeight="1" x14ac:dyDescent="0.25">
      <c r="B405" s="162"/>
      <c r="C405" s="166"/>
      <c r="D405" s="163"/>
      <c r="E405" s="105"/>
    </row>
    <row r="406" spans="2:5" ht="30" customHeight="1" x14ac:dyDescent="0.25">
      <c r="B406" s="162"/>
      <c r="C406" s="166"/>
      <c r="D406" s="163"/>
      <c r="E406" s="105"/>
    </row>
    <row r="407" spans="2:5" ht="30" customHeight="1" x14ac:dyDescent="0.25">
      <c r="B407" s="162"/>
      <c r="C407" s="166"/>
      <c r="D407" s="163"/>
      <c r="E407" s="105"/>
    </row>
    <row r="408" spans="2:5" ht="30" customHeight="1" x14ac:dyDescent="0.25">
      <c r="B408" s="162"/>
      <c r="C408" s="166"/>
      <c r="D408" s="163"/>
      <c r="E408" s="105"/>
    </row>
    <row r="409" spans="2:5" ht="30" customHeight="1" x14ac:dyDescent="0.25">
      <c r="B409" s="162"/>
      <c r="C409" s="166"/>
      <c r="D409" s="163"/>
      <c r="E409" s="105"/>
    </row>
    <row r="410" spans="2:5" ht="30" customHeight="1" x14ac:dyDescent="0.25">
      <c r="B410" s="162"/>
      <c r="C410" s="166"/>
      <c r="D410" s="163"/>
      <c r="E410" s="105"/>
    </row>
    <row r="411" spans="2:5" ht="30" customHeight="1" x14ac:dyDescent="0.25">
      <c r="B411" s="162"/>
      <c r="C411" s="166"/>
      <c r="D411" s="163"/>
      <c r="E411" s="105"/>
    </row>
    <row r="412" spans="2:5" ht="30" customHeight="1" x14ac:dyDescent="0.25">
      <c r="B412" s="162"/>
      <c r="C412" s="166"/>
      <c r="D412" s="163"/>
      <c r="E412" s="105"/>
    </row>
    <row r="413" spans="2:5" ht="30" customHeight="1" x14ac:dyDescent="0.25">
      <c r="B413" s="162"/>
      <c r="C413" s="166"/>
      <c r="D413" s="163"/>
      <c r="E413" s="105"/>
    </row>
    <row r="414" spans="2:5" ht="30" customHeight="1" x14ac:dyDescent="0.25">
      <c r="B414" s="162"/>
      <c r="C414" s="166"/>
      <c r="D414" s="163"/>
      <c r="E414" s="105"/>
    </row>
    <row r="415" spans="2:5" ht="30" customHeight="1" x14ac:dyDescent="0.25">
      <c r="B415" s="162"/>
      <c r="C415" s="166"/>
      <c r="D415" s="163"/>
      <c r="E415" s="105"/>
    </row>
    <row r="416" spans="2:5" ht="30" customHeight="1" x14ac:dyDescent="0.25">
      <c r="B416" s="162"/>
      <c r="C416" s="166"/>
      <c r="D416" s="163"/>
      <c r="E416" s="105"/>
    </row>
    <row r="417" spans="2:5" ht="30" customHeight="1" x14ac:dyDescent="0.25">
      <c r="B417" s="162"/>
      <c r="C417" s="166"/>
      <c r="D417" s="163"/>
      <c r="E417" s="105"/>
    </row>
    <row r="418" spans="2:5" ht="30" customHeight="1" x14ac:dyDescent="0.25">
      <c r="B418" s="162"/>
      <c r="C418" s="166"/>
      <c r="D418" s="163"/>
      <c r="E418" s="105"/>
    </row>
    <row r="419" spans="2:5" ht="30" customHeight="1" x14ac:dyDescent="0.25">
      <c r="B419" s="162"/>
      <c r="C419" s="166"/>
      <c r="D419" s="163"/>
      <c r="E419" s="105"/>
    </row>
    <row r="420" spans="2:5" ht="30" customHeight="1" x14ac:dyDescent="0.25">
      <c r="B420" s="162"/>
      <c r="C420" s="166"/>
      <c r="D420" s="163"/>
      <c r="E420" s="105"/>
    </row>
    <row r="421" spans="2:5" ht="30" customHeight="1" x14ac:dyDescent="0.25">
      <c r="B421" s="162"/>
      <c r="C421" s="166"/>
      <c r="D421" s="163"/>
      <c r="E421" s="105"/>
    </row>
    <row r="422" spans="2:5" ht="30" customHeight="1" x14ac:dyDescent="0.25">
      <c r="B422" s="162"/>
      <c r="C422" s="166"/>
      <c r="D422" s="163"/>
      <c r="E422" s="105"/>
    </row>
    <row r="423" spans="2:5" ht="30" customHeight="1" x14ac:dyDescent="0.25">
      <c r="B423" s="162"/>
      <c r="C423" s="166"/>
      <c r="D423" s="163"/>
      <c r="E423" s="105"/>
    </row>
    <row r="424" spans="2:5" ht="30" customHeight="1" x14ac:dyDescent="0.25">
      <c r="B424" s="162"/>
      <c r="C424" s="166"/>
      <c r="D424" s="163"/>
      <c r="E424" s="105"/>
    </row>
    <row r="425" spans="2:5" ht="30" customHeight="1" x14ac:dyDescent="0.25">
      <c r="B425" s="162"/>
      <c r="C425" s="166"/>
      <c r="D425" s="163"/>
      <c r="E425" s="105"/>
    </row>
    <row r="426" spans="2:5" ht="30" customHeight="1" x14ac:dyDescent="0.25">
      <c r="B426" s="162"/>
      <c r="C426" s="166"/>
      <c r="D426" s="163"/>
      <c r="E426" s="105"/>
    </row>
    <row r="427" spans="2:5" ht="30" customHeight="1" x14ac:dyDescent="0.25">
      <c r="B427" s="162"/>
      <c r="C427" s="166"/>
      <c r="D427" s="163"/>
      <c r="E427" s="105"/>
    </row>
    <row r="428" spans="2:5" ht="30" customHeight="1" x14ac:dyDescent="0.25">
      <c r="B428" s="162"/>
      <c r="C428" s="166"/>
      <c r="D428" s="163"/>
      <c r="E428" s="105"/>
    </row>
    <row r="429" spans="2:5" ht="30" customHeight="1" x14ac:dyDescent="0.25">
      <c r="B429" s="162"/>
      <c r="C429" s="166"/>
      <c r="D429" s="163"/>
      <c r="E429" s="105"/>
    </row>
    <row r="430" spans="2:5" ht="30" customHeight="1" x14ac:dyDescent="0.25">
      <c r="B430" s="162"/>
      <c r="C430" s="166"/>
      <c r="D430" s="163"/>
      <c r="E430" s="105"/>
    </row>
    <row r="431" spans="2:5" ht="30" customHeight="1" x14ac:dyDescent="0.25">
      <c r="B431" s="162"/>
      <c r="C431" s="166"/>
      <c r="D431" s="163"/>
      <c r="E431" s="105"/>
    </row>
    <row r="432" spans="2:5" ht="30" customHeight="1" x14ac:dyDescent="0.25">
      <c r="B432" s="162"/>
      <c r="C432" s="166"/>
      <c r="D432" s="163"/>
      <c r="E432" s="105"/>
    </row>
    <row r="433" spans="2:5" ht="30" customHeight="1" x14ac:dyDescent="0.25">
      <c r="B433" s="162"/>
      <c r="C433" s="166"/>
      <c r="D433" s="163"/>
      <c r="E433" s="105"/>
    </row>
    <row r="434" spans="2:5" ht="30" customHeight="1" x14ac:dyDescent="0.25">
      <c r="B434" s="162"/>
      <c r="C434" s="166"/>
      <c r="D434" s="163"/>
      <c r="E434" s="105"/>
    </row>
    <row r="435" spans="2:5" ht="30" customHeight="1" x14ac:dyDescent="0.25">
      <c r="B435" s="162"/>
      <c r="C435" s="166"/>
      <c r="D435" s="163"/>
      <c r="E435" s="105"/>
    </row>
    <row r="436" spans="2:5" ht="30" customHeight="1" x14ac:dyDescent="0.25">
      <c r="B436" s="162"/>
      <c r="C436" s="166"/>
      <c r="D436" s="163"/>
      <c r="E436" s="105"/>
    </row>
    <row r="437" spans="2:5" ht="30" customHeight="1" x14ac:dyDescent="0.25">
      <c r="B437" s="162"/>
      <c r="C437" s="166"/>
      <c r="D437" s="163"/>
      <c r="E437" s="105"/>
    </row>
    <row r="438" spans="2:5" ht="30" customHeight="1" x14ac:dyDescent="0.25">
      <c r="B438" s="162"/>
      <c r="C438" s="166"/>
      <c r="D438" s="163"/>
      <c r="E438" s="105"/>
    </row>
    <row r="439" spans="2:5" ht="30" customHeight="1" x14ac:dyDescent="0.25">
      <c r="B439" s="162"/>
      <c r="C439" s="166"/>
      <c r="D439" s="163"/>
      <c r="E439" s="105"/>
    </row>
    <row r="440" spans="2:5" ht="30" customHeight="1" x14ac:dyDescent="0.25">
      <c r="B440" s="162"/>
      <c r="C440" s="166"/>
      <c r="D440" s="163"/>
      <c r="E440" s="105"/>
    </row>
    <row r="441" spans="2:5" ht="30" customHeight="1" x14ac:dyDescent="0.25">
      <c r="B441" s="162"/>
      <c r="C441" s="166"/>
      <c r="D441" s="163"/>
      <c r="E441" s="105"/>
    </row>
    <row r="442" spans="2:5" ht="30" customHeight="1" x14ac:dyDescent="0.25">
      <c r="B442" s="162"/>
      <c r="C442" s="166"/>
      <c r="D442" s="163"/>
      <c r="E442" s="105"/>
    </row>
    <row r="443" spans="2:5" ht="30" customHeight="1" x14ac:dyDescent="0.25">
      <c r="B443" s="162"/>
      <c r="C443" s="166"/>
      <c r="D443" s="163"/>
      <c r="E443" s="105"/>
    </row>
    <row r="444" spans="2:5" ht="30" customHeight="1" x14ac:dyDescent="0.25">
      <c r="B444" s="162"/>
      <c r="C444" s="166"/>
      <c r="D444" s="163"/>
      <c r="E444" s="105"/>
    </row>
    <row r="445" spans="2:5" ht="30" customHeight="1" x14ac:dyDescent="0.25">
      <c r="B445" s="162"/>
      <c r="C445" s="166"/>
      <c r="D445" s="163"/>
      <c r="E445" s="105"/>
    </row>
    <row r="446" spans="2:5" ht="30" customHeight="1" x14ac:dyDescent="0.25">
      <c r="B446" s="162"/>
      <c r="C446" s="166"/>
      <c r="D446" s="163"/>
      <c r="E446" s="105"/>
    </row>
    <row r="447" spans="2:5" ht="30" customHeight="1" x14ac:dyDescent="0.25">
      <c r="B447" s="162"/>
      <c r="C447" s="166"/>
      <c r="D447" s="163"/>
      <c r="E447" s="105"/>
    </row>
    <row r="448" spans="2:5" ht="30" customHeight="1" x14ac:dyDescent="0.25">
      <c r="B448" s="162"/>
      <c r="C448" s="166"/>
      <c r="D448" s="163"/>
      <c r="E448" s="105"/>
    </row>
    <row r="449" spans="2:5" ht="30" customHeight="1" x14ac:dyDescent="0.25">
      <c r="B449" s="162"/>
      <c r="C449" s="166"/>
      <c r="D449" s="163"/>
      <c r="E449" s="105"/>
    </row>
    <row r="450" spans="2:5" ht="30" customHeight="1" x14ac:dyDescent="0.25">
      <c r="B450" s="162"/>
      <c r="C450" s="166"/>
      <c r="D450" s="163"/>
      <c r="E450" s="105"/>
    </row>
    <row r="451" spans="2:5" ht="30" customHeight="1" x14ac:dyDescent="0.25">
      <c r="B451" s="162"/>
      <c r="C451" s="166"/>
      <c r="D451" s="163"/>
      <c r="E451" s="105"/>
    </row>
    <row r="452" spans="2:5" ht="30" customHeight="1" x14ac:dyDescent="0.25">
      <c r="B452" s="162"/>
      <c r="C452" s="166"/>
      <c r="D452" s="163"/>
      <c r="E452" s="105"/>
    </row>
    <row r="453" spans="2:5" ht="30" customHeight="1" x14ac:dyDescent="0.25">
      <c r="B453" s="162"/>
      <c r="C453" s="166"/>
      <c r="D453" s="163"/>
      <c r="E453" s="105"/>
    </row>
    <row r="454" spans="2:5" ht="30" customHeight="1" x14ac:dyDescent="0.25">
      <c r="B454" s="162"/>
      <c r="C454" s="166"/>
      <c r="D454" s="163"/>
      <c r="E454" s="105"/>
    </row>
    <row r="455" spans="2:5" ht="30" customHeight="1" x14ac:dyDescent="0.25">
      <c r="B455" s="162"/>
      <c r="C455" s="166"/>
      <c r="D455" s="163"/>
      <c r="E455" s="105"/>
    </row>
    <row r="456" spans="2:5" ht="30" customHeight="1" x14ac:dyDescent="0.25">
      <c r="B456" s="162"/>
      <c r="C456" s="166"/>
      <c r="D456" s="163"/>
      <c r="E456" s="105"/>
    </row>
    <row r="457" spans="2:5" ht="30" customHeight="1" x14ac:dyDescent="0.25">
      <c r="B457" s="162"/>
      <c r="C457" s="166"/>
      <c r="D457" s="163"/>
      <c r="E457" s="105"/>
    </row>
    <row r="458" spans="2:5" ht="30" customHeight="1" x14ac:dyDescent="0.25">
      <c r="B458" s="162"/>
      <c r="C458" s="166"/>
      <c r="D458" s="163"/>
      <c r="E458" s="105"/>
    </row>
    <row r="459" spans="2:5" ht="30" customHeight="1" x14ac:dyDescent="0.25">
      <c r="B459" s="162"/>
      <c r="C459" s="166"/>
      <c r="D459" s="163"/>
      <c r="E459" s="105"/>
    </row>
    <row r="460" spans="2:5" ht="30" customHeight="1" x14ac:dyDescent="0.25">
      <c r="B460" s="162"/>
      <c r="C460" s="166"/>
      <c r="D460" s="163"/>
      <c r="E460" s="105"/>
    </row>
    <row r="461" spans="2:5" ht="30" customHeight="1" x14ac:dyDescent="0.25">
      <c r="B461" s="162"/>
      <c r="C461" s="166"/>
      <c r="D461" s="163"/>
      <c r="E461" s="105"/>
    </row>
    <row r="462" spans="2:5" ht="30" customHeight="1" x14ac:dyDescent="0.25">
      <c r="B462" s="162"/>
      <c r="C462" s="166"/>
      <c r="D462" s="163"/>
      <c r="E462" s="105"/>
    </row>
    <row r="463" spans="2:5" ht="30" customHeight="1" x14ac:dyDescent="0.25">
      <c r="B463" s="162"/>
      <c r="C463" s="166"/>
      <c r="D463" s="163"/>
      <c r="E463" s="105"/>
    </row>
    <row r="464" spans="2:5" ht="30" customHeight="1" x14ac:dyDescent="0.25">
      <c r="B464" s="162"/>
      <c r="C464" s="166"/>
      <c r="D464" s="163"/>
      <c r="E464" s="105"/>
    </row>
    <row r="465" spans="2:5" ht="30" customHeight="1" x14ac:dyDescent="0.25">
      <c r="B465" s="162"/>
      <c r="C465" s="166"/>
      <c r="D465" s="163"/>
      <c r="E465" s="105"/>
    </row>
    <row r="466" spans="2:5" ht="30" customHeight="1" x14ac:dyDescent="0.25">
      <c r="B466" s="162"/>
      <c r="C466" s="166"/>
      <c r="D466" s="163"/>
      <c r="E466" s="105"/>
    </row>
    <row r="467" spans="2:5" ht="30" customHeight="1" x14ac:dyDescent="0.25">
      <c r="B467" s="162"/>
      <c r="C467" s="166"/>
      <c r="D467" s="163"/>
      <c r="E467" s="105"/>
    </row>
    <row r="468" spans="2:5" ht="30" customHeight="1" x14ac:dyDescent="0.25">
      <c r="B468" s="162"/>
      <c r="C468" s="166"/>
      <c r="D468" s="163"/>
      <c r="E468" s="105"/>
    </row>
    <row r="469" spans="2:5" ht="30" customHeight="1" x14ac:dyDescent="0.25">
      <c r="B469" s="162"/>
      <c r="C469" s="166"/>
      <c r="D469" s="163"/>
      <c r="E469" s="105"/>
    </row>
    <row r="470" spans="2:5" ht="30" customHeight="1" x14ac:dyDescent="0.25">
      <c r="B470" s="162"/>
      <c r="C470" s="166"/>
      <c r="D470" s="163"/>
      <c r="E470" s="105"/>
    </row>
    <row r="471" spans="2:5" ht="30" customHeight="1" x14ac:dyDescent="0.25">
      <c r="B471" s="162"/>
      <c r="C471" s="166"/>
      <c r="D471" s="163"/>
      <c r="E471" s="105"/>
    </row>
    <row r="472" spans="2:5" ht="30" customHeight="1" x14ac:dyDescent="0.25">
      <c r="B472" s="162"/>
      <c r="C472" s="166"/>
      <c r="D472" s="163"/>
      <c r="E472" s="105"/>
    </row>
    <row r="473" spans="2:5" ht="30" customHeight="1" x14ac:dyDescent="0.25">
      <c r="B473" s="162"/>
      <c r="C473" s="166"/>
      <c r="D473" s="163"/>
      <c r="E473" s="105"/>
    </row>
    <row r="474" spans="2:5" ht="30" customHeight="1" x14ac:dyDescent="0.25">
      <c r="B474" s="162"/>
      <c r="C474" s="166"/>
      <c r="D474" s="163"/>
      <c r="E474" s="105"/>
    </row>
    <row r="475" spans="2:5" ht="30" customHeight="1" x14ac:dyDescent="0.25">
      <c r="B475" s="162"/>
      <c r="C475" s="166"/>
      <c r="D475" s="163"/>
      <c r="E475" s="105"/>
    </row>
    <row r="476" spans="2:5" ht="30" customHeight="1" x14ac:dyDescent="0.25">
      <c r="B476" s="162"/>
      <c r="C476" s="166"/>
      <c r="D476" s="163"/>
      <c r="E476" s="105"/>
    </row>
    <row r="477" spans="2:5" ht="30" customHeight="1" x14ac:dyDescent="0.25">
      <c r="B477" s="162"/>
      <c r="C477" s="166"/>
      <c r="D477" s="163"/>
      <c r="E477" s="105"/>
    </row>
    <row r="478" spans="2:5" ht="30" customHeight="1" x14ac:dyDescent="0.25">
      <c r="B478" s="162"/>
      <c r="C478" s="166"/>
      <c r="D478" s="163"/>
      <c r="E478" s="105"/>
    </row>
    <row r="479" spans="2:5" ht="30" customHeight="1" x14ac:dyDescent="0.25">
      <c r="B479" s="162"/>
      <c r="C479" s="166"/>
      <c r="D479" s="163"/>
      <c r="E479" s="105"/>
    </row>
    <row r="480" spans="2:5" ht="30" customHeight="1" x14ac:dyDescent="0.25">
      <c r="B480" s="162"/>
      <c r="C480" s="166"/>
      <c r="D480" s="163"/>
      <c r="E480" s="105"/>
    </row>
    <row r="481" spans="2:5" ht="30" customHeight="1" x14ac:dyDescent="0.25">
      <c r="B481" s="162"/>
      <c r="C481" s="166"/>
      <c r="D481" s="163"/>
      <c r="E481" s="105"/>
    </row>
    <row r="482" spans="2:5" ht="30" customHeight="1" x14ac:dyDescent="0.25">
      <c r="B482" s="162"/>
      <c r="C482" s="166"/>
      <c r="D482" s="163"/>
      <c r="E482" s="105"/>
    </row>
    <row r="483" spans="2:5" ht="30" customHeight="1" x14ac:dyDescent="0.25">
      <c r="B483" s="162"/>
      <c r="C483" s="166"/>
      <c r="D483" s="163"/>
      <c r="E483" s="105"/>
    </row>
    <row r="484" spans="2:5" ht="30" customHeight="1" x14ac:dyDescent="0.25">
      <c r="B484" s="162"/>
      <c r="C484" s="166"/>
      <c r="D484" s="163"/>
      <c r="E484" s="105"/>
    </row>
    <row r="485" spans="2:5" ht="30" customHeight="1" x14ac:dyDescent="0.25">
      <c r="B485" s="162"/>
      <c r="C485" s="166"/>
      <c r="D485" s="163"/>
      <c r="E485" s="105"/>
    </row>
    <row r="486" spans="2:5" ht="30" customHeight="1" x14ac:dyDescent="0.25">
      <c r="B486" s="162"/>
      <c r="C486" s="166"/>
      <c r="D486" s="163"/>
      <c r="E486" s="105"/>
    </row>
    <row r="487" spans="2:5" ht="30" customHeight="1" x14ac:dyDescent="0.25">
      <c r="B487" s="162"/>
      <c r="C487" s="166"/>
      <c r="D487" s="163"/>
      <c r="E487" s="105"/>
    </row>
    <row r="488" spans="2:5" ht="30" customHeight="1" x14ac:dyDescent="0.25">
      <c r="B488" s="162"/>
      <c r="C488" s="166"/>
      <c r="D488" s="163"/>
      <c r="E488" s="105"/>
    </row>
    <row r="489" spans="2:5" ht="30" customHeight="1" x14ac:dyDescent="0.25">
      <c r="B489" s="162"/>
      <c r="C489" s="166"/>
      <c r="D489" s="163"/>
      <c r="E489" s="105"/>
    </row>
    <row r="490" spans="2:5" ht="30" customHeight="1" x14ac:dyDescent="0.25">
      <c r="B490" s="162"/>
      <c r="C490" s="166"/>
      <c r="D490" s="163"/>
      <c r="E490" s="105"/>
    </row>
    <row r="491" spans="2:5" ht="30" customHeight="1" x14ac:dyDescent="0.25">
      <c r="B491" s="162"/>
      <c r="C491" s="166"/>
      <c r="D491" s="163"/>
      <c r="E491" s="105"/>
    </row>
    <row r="492" spans="2:5" ht="30" customHeight="1" x14ac:dyDescent="0.25">
      <c r="B492" s="162"/>
      <c r="C492" s="166"/>
      <c r="D492" s="163"/>
      <c r="E492" s="105"/>
    </row>
    <row r="493" spans="2:5" ht="30" customHeight="1" x14ac:dyDescent="0.25">
      <c r="B493" s="162"/>
      <c r="C493" s="166"/>
      <c r="D493" s="163"/>
      <c r="E493" s="105"/>
    </row>
    <row r="494" spans="2:5" ht="30" customHeight="1" x14ac:dyDescent="0.25">
      <c r="B494" s="162"/>
      <c r="C494" s="166"/>
      <c r="D494" s="163"/>
      <c r="E494" s="105"/>
    </row>
    <row r="495" spans="2:5" ht="30" customHeight="1" x14ac:dyDescent="0.25">
      <c r="B495" s="162"/>
      <c r="C495" s="166"/>
      <c r="D495" s="163"/>
      <c r="E495" s="105"/>
    </row>
    <row r="496" spans="2:5" ht="30" customHeight="1" x14ac:dyDescent="0.25">
      <c r="B496" s="162"/>
      <c r="C496" s="166"/>
      <c r="D496" s="163"/>
      <c r="E496" s="105"/>
    </row>
    <row r="497" spans="2:5" ht="30" customHeight="1" x14ac:dyDescent="0.25">
      <c r="B497" s="162"/>
      <c r="C497" s="166"/>
      <c r="D497" s="163"/>
      <c r="E497" s="105"/>
    </row>
    <row r="498" spans="2:5" ht="30" customHeight="1" x14ac:dyDescent="0.25">
      <c r="B498" s="162"/>
      <c r="C498" s="166"/>
      <c r="D498" s="163"/>
      <c r="E498" s="105"/>
    </row>
    <row r="499" spans="2:5" ht="30" customHeight="1" x14ac:dyDescent="0.25">
      <c r="B499" s="162"/>
      <c r="C499" s="166"/>
      <c r="D499" s="163"/>
      <c r="E499" s="105"/>
    </row>
    <row r="500" spans="2:5" ht="30" customHeight="1" x14ac:dyDescent="0.25">
      <c r="B500" s="162"/>
      <c r="C500" s="166"/>
      <c r="D500" s="163"/>
      <c r="E500" s="105"/>
    </row>
    <row r="501" spans="2:5" ht="30" customHeight="1" x14ac:dyDescent="0.25">
      <c r="B501" s="162"/>
      <c r="C501" s="166"/>
      <c r="D501" s="163"/>
      <c r="E501" s="105"/>
    </row>
    <row r="502" spans="2:5" ht="30" customHeight="1" x14ac:dyDescent="0.25">
      <c r="B502" s="162"/>
      <c r="C502" s="166"/>
      <c r="D502" s="163"/>
      <c r="E502" s="105"/>
    </row>
    <row r="503" spans="2:5" ht="30" customHeight="1" x14ac:dyDescent="0.25">
      <c r="B503" s="162"/>
      <c r="C503" s="166"/>
      <c r="D503" s="163"/>
      <c r="E503" s="105"/>
    </row>
    <row r="504" spans="2:5" ht="30" customHeight="1" x14ac:dyDescent="0.25">
      <c r="B504" s="162"/>
      <c r="C504" s="166"/>
      <c r="D504" s="163"/>
      <c r="E504" s="105"/>
    </row>
    <row r="505" spans="2:5" ht="30" customHeight="1" x14ac:dyDescent="0.25">
      <c r="B505" s="162"/>
      <c r="C505" s="166"/>
      <c r="D505" s="163"/>
      <c r="E505" s="105"/>
    </row>
    <row r="506" spans="2:5" ht="30" customHeight="1" x14ac:dyDescent="0.25">
      <c r="B506" s="162"/>
      <c r="C506" s="166"/>
      <c r="D506" s="163"/>
      <c r="E506" s="105"/>
    </row>
    <row r="507" spans="2:5" ht="30" customHeight="1" x14ac:dyDescent="0.25">
      <c r="B507" s="162"/>
      <c r="C507" s="166"/>
      <c r="D507" s="163"/>
      <c r="E507" s="105"/>
    </row>
    <row r="508" spans="2:5" ht="30" customHeight="1" x14ac:dyDescent="0.25">
      <c r="B508" s="162"/>
      <c r="C508" s="166"/>
      <c r="D508" s="163"/>
      <c r="E508" s="105"/>
    </row>
    <row r="509" spans="2:5" ht="30" customHeight="1" x14ac:dyDescent="0.25">
      <c r="B509" s="162"/>
      <c r="C509" s="166"/>
      <c r="D509" s="163"/>
      <c r="E509" s="105"/>
    </row>
    <row r="510" spans="2:5" ht="30" customHeight="1" x14ac:dyDescent="0.25">
      <c r="B510" s="162"/>
      <c r="C510" s="166"/>
      <c r="D510" s="163"/>
      <c r="E510" s="105"/>
    </row>
    <row r="511" spans="2:5" ht="30" customHeight="1" x14ac:dyDescent="0.25">
      <c r="B511" s="162"/>
      <c r="C511" s="166"/>
      <c r="D511" s="163"/>
      <c r="E511" s="105"/>
    </row>
    <row r="512" spans="2:5" ht="30" customHeight="1" x14ac:dyDescent="0.25">
      <c r="B512" s="162"/>
      <c r="C512" s="166"/>
      <c r="D512" s="163"/>
      <c r="E512" s="105"/>
    </row>
    <row r="513" spans="2:5" ht="30" customHeight="1" x14ac:dyDescent="0.25">
      <c r="B513" s="162"/>
      <c r="C513" s="166"/>
      <c r="D513" s="163"/>
      <c r="E513" s="105"/>
    </row>
    <row r="514" spans="2:5" ht="30" customHeight="1" x14ac:dyDescent="0.25">
      <c r="B514" s="162"/>
      <c r="C514" s="166"/>
      <c r="D514" s="163"/>
      <c r="E514" s="105"/>
    </row>
    <row r="515" spans="2:5" ht="30" customHeight="1" x14ac:dyDescent="0.25">
      <c r="B515" s="162"/>
      <c r="C515" s="166"/>
      <c r="D515" s="163"/>
      <c r="E515" s="105"/>
    </row>
    <row r="516" spans="2:5" ht="30" customHeight="1" x14ac:dyDescent="0.25">
      <c r="B516" s="162"/>
      <c r="C516" s="166"/>
      <c r="D516" s="163"/>
      <c r="E516" s="105"/>
    </row>
    <row r="517" spans="2:5" ht="30" customHeight="1" x14ac:dyDescent="0.25">
      <c r="B517" s="162"/>
      <c r="C517" s="166"/>
      <c r="D517" s="163"/>
      <c r="E517" s="105"/>
    </row>
    <row r="518" spans="2:5" ht="30" customHeight="1" x14ac:dyDescent="0.25">
      <c r="B518" s="162"/>
      <c r="C518" s="166"/>
      <c r="D518" s="163"/>
      <c r="E518" s="105"/>
    </row>
    <row r="519" spans="2:5" ht="30" customHeight="1" x14ac:dyDescent="0.25">
      <c r="B519" s="162"/>
      <c r="C519" s="166"/>
      <c r="D519" s="163"/>
      <c r="E519" s="105"/>
    </row>
    <row r="520" spans="2:5" ht="30" customHeight="1" x14ac:dyDescent="0.25">
      <c r="B520" s="162"/>
      <c r="C520" s="166"/>
      <c r="D520" s="163"/>
      <c r="E520" s="105"/>
    </row>
    <row r="521" spans="2:5" ht="30" customHeight="1" x14ac:dyDescent="0.25">
      <c r="B521" s="162"/>
      <c r="C521" s="166"/>
      <c r="D521" s="163"/>
      <c r="E521" s="105"/>
    </row>
    <row r="522" spans="2:5" ht="30" customHeight="1" x14ac:dyDescent="0.25">
      <c r="B522" s="162"/>
      <c r="C522" s="166"/>
      <c r="D522" s="163"/>
      <c r="E522" s="105"/>
    </row>
    <row r="523" spans="2:5" ht="30" customHeight="1" x14ac:dyDescent="0.25">
      <c r="B523" s="162"/>
      <c r="C523" s="166"/>
      <c r="D523" s="163"/>
      <c r="E523" s="105"/>
    </row>
    <row r="524" spans="2:5" ht="30" customHeight="1" x14ac:dyDescent="0.25">
      <c r="B524" s="162"/>
      <c r="C524" s="166"/>
      <c r="D524" s="163"/>
      <c r="E524" s="105"/>
    </row>
    <row r="525" spans="2:5" ht="30" customHeight="1" x14ac:dyDescent="0.25">
      <c r="B525" s="162"/>
      <c r="C525" s="166"/>
      <c r="D525" s="163"/>
      <c r="E525" s="105"/>
    </row>
    <row r="526" spans="2:5" ht="30" customHeight="1" x14ac:dyDescent="0.25">
      <c r="B526" s="162"/>
      <c r="C526" s="166"/>
      <c r="D526" s="163"/>
      <c r="E526" s="105"/>
    </row>
    <row r="527" spans="2:5" ht="30" customHeight="1" x14ac:dyDescent="0.25">
      <c r="B527" s="162"/>
      <c r="C527" s="166"/>
      <c r="D527" s="163"/>
      <c r="E527" s="105"/>
    </row>
    <row r="528" spans="2:5" ht="30" customHeight="1" x14ac:dyDescent="0.25">
      <c r="B528" s="162"/>
      <c r="C528" s="166"/>
      <c r="D528" s="163"/>
      <c r="E528" s="105"/>
    </row>
    <row r="529" spans="2:5" ht="30" customHeight="1" x14ac:dyDescent="0.25">
      <c r="B529" s="162"/>
      <c r="C529" s="166"/>
      <c r="D529" s="163"/>
      <c r="E529" s="105"/>
    </row>
    <row r="530" spans="2:5" ht="30" customHeight="1" x14ac:dyDescent="0.25">
      <c r="B530" s="162"/>
      <c r="C530" s="166"/>
      <c r="D530" s="163"/>
      <c r="E530" s="105"/>
    </row>
    <row r="531" spans="2:5" ht="30" customHeight="1" x14ac:dyDescent="0.25">
      <c r="B531" s="162"/>
      <c r="C531" s="166"/>
      <c r="D531" s="163"/>
      <c r="E531" s="105"/>
    </row>
    <row r="532" spans="2:5" ht="30" customHeight="1" x14ac:dyDescent="0.25">
      <c r="B532" s="162"/>
      <c r="C532" s="166"/>
      <c r="D532" s="163"/>
      <c r="E532" s="105"/>
    </row>
    <row r="533" spans="2:5" ht="30" customHeight="1" x14ac:dyDescent="0.25">
      <c r="B533" s="162"/>
      <c r="C533" s="166"/>
      <c r="D533" s="163"/>
      <c r="E533" s="105"/>
    </row>
    <row r="534" spans="2:5" ht="30" customHeight="1" x14ac:dyDescent="0.25">
      <c r="B534" s="162"/>
      <c r="C534" s="166"/>
      <c r="D534" s="163"/>
      <c r="E534" s="105"/>
    </row>
    <row r="535" spans="2:5" ht="30" customHeight="1" x14ac:dyDescent="0.25">
      <c r="B535" s="162"/>
      <c r="C535" s="166"/>
      <c r="D535" s="163"/>
      <c r="E535" s="105"/>
    </row>
    <row r="536" spans="2:5" ht="30" customHeight="1" x14ac:dyDescent="0.25">
      <c r="B536" s="162"/>
      <c r="C536" s="166"/>
      <c r="D536" s="163"/>
      <c r="E536" s="105"/>
    </row>
    <row r="537" spans="2:5" ht="30" customHeight="1" x14ac:dyDescent="0.25">
      <c r="B537" s="162"/>
      <c r="C537" s="166"/>
      <c r="D537" s="163"/>
      <c r="E537" s="105"/>
    </row>
    <row r="538" spans="2:5" ht="30" customHeight="1" x14ac:dyDescent="0.25">
      <c r="B538" s="162"/>
      <c r="C538" s="166"/>
      <c r="D538" s="163"/>
      <c r="E538" s="105"/>
    </row>
    <row r="539" spans="2:5" ht="30" customHeight="1" x14ac:dyDescent="0.25">
      <c r="B539" s="162"/>
      <c r="C539" s="166"/>
      <c r="D539" s="163"/>
      <c r="E539" s="105"/>
    </row>
    <row r="540" spans="2:5" ht="30" customHeight="1" x14ac:dyDescent="0.25">
      <c r="B540" s="162"/>
      <c r="C540" s="166"/>
      <c r="D540" s="163"/>
      <c r="E540" s="105"/>
    </row>
    <row r="541" spans="2:5" ht="30" customHeight="1" x14ac:dyDescent="0.25">
      <c r="B541" s="162"/>
      <c r="C541" s="166"/>
      <c r="D541" s="163"/>
      <c r="E541" s="105"/>
    </row>
    <row r="542" spans="2:5" ht="30" customHeight="1" x14ac:dyDescent="0.25">
      <c r="B542" s="162"/>
      <c r="C542" s="166"/>
      <c r="D542" s="163"/>
      <c r="E542" s="105"/>
    </row>
    <row r="543" spans="2:5" ht="30" customHeight="1" x14ac:dyDescent="0.25">
      <c r="B543" s="162"/>
      <c r="C543" s="166"/>
      <c r="D543" s="163"/>
      <c r="E543" s="105"/>
    </row>
    <row r="544" spans="2:5" ht="30" customHeight="1" x14ac:dyDescent="0.25">
      <c r="B544" s="162"/>
      <c r="C544" s="166"/>
      <c r="D544" s="163"/>
      <c r="E544" s="105"/>
    </row>
    <row r="545" spans="2:5" ht="30" customHeight="1" x14ac:dyDescent="0.25">
      <c r="B545" s="162"/>
      <c r="C545" s="166"/>
      <c r="D545" s="163"/>
      <c r="E545" s="105"/>
    </row>
    <row r="546" spans="2:5" ht="30" customHeight="1" x14ac:dyDescent="0.25">
      <c r="B546" s="162"/>
      <c r="C546" s="166"/>
      <c r="D546" s="163"/>
      <c r="E546" s="105"/>
    </row>
    <row r="547" spans="2:5" ht="30" customHeight="1" x14ac:dyDescent="0.25">
      <c r="B547" s="162"/>
      <c r="C547" s="166"/>
      <c r="D547" s="163"/>
      <c r="E547" s="105"/>
    </row>
    <row r="548" spans="2:5" ht="30" customHeight="1" x14ac:dyDescent="0.25">
      <c r="B548" s="162"/>
      <c r="C548" s="166"/>
      <c r="D548" s="163"/>
      <c r="E548" s="105"/>
    </row>
    <row r="549" spans="2:5" ht="30" customHeight="1" x14ac:dyDescent="0.25">
      <c r="B549" s="162"/>
      <c r="C549" s="166"/>
      <c r="D549" s="163"/>
      <c r="E549" s="105"/>
    </row>
    <row r="550" spans="2:5" ht="30" customHeight="1" x14ac:dyDescent="0.25">
      <c r="B550" s="162"/>
      <c r="C550" s="166"/>
      <c r="D550" s="163"/>
      <c r="E550" s="105"/>
    </row>
    <row r="551" spans="2:5" ht="30" customHeight="1" x14ac:dyDescent="0.25">
      <c r="B551" s="162"/>
      <c r="C551" s="166"/>
      <c r="D551" s="163"/>
      <c r="E551" s="105"/>
    </row>
    <row r="552" spans="2:5" ht="30" customHeight="1" x14ac:dyDescent="0.25">
      <c r="B552" s="162"/>
      <c r="C552" s="166"/>
      <c r="D552" s="163"/>
      <c r="E552" s="105"/>
    </row>
    <row r="553" spans="2:5" ht="30" customHeight="1" x14ac:dyDescent="0.25">
      <c r="B553" s="162"/>
      <c r="C553" s="166"/>
      <c r="D553" s="163"/>
      <c r="E553" s="105"/>
    </row>
    <row r="554" spans="2:5" ht="30" customHeight="1" x14ac:dyDescent="0.25">
      <c r="B554" s="162"/>
      <c r="C554" s="166"/>
      <c r="D554" s="163"/>
      <c r="E554" s="105"/>
    </row>
    <row r="555" spans="2:5" ht="30" customHeight="1" x14ac:dyDescent="0.25">
      <c r="B555" s="162"/>
      <c r="C555" s="166"/>
      <c r="D555" s="163"/>
      <c r="E555" s="105"/>
    </row>
    <row r="556" spans="2:5" ht="30" customHeight="1" x14ac:dyDescent="0.25">
      <c r="B556" s="162"/>
      <c r="C556" s="166"/>
      <c r="D556" s="163"/>
      <c r="E556" s="105"/>
    </row>
    <row r="557" spans="2:5" ht="30" customHeight="1" x14ac:dyDescent="0.25">
      <c r="B557" s="162"/>
      <c r="C557" s="166"/>
      <c r="D557" s="163"/>
      <c r="E557" s="105"/>
    </row>
    <row r="558" spans="2:5" ht="30" customHeight="1" x14ac:dyDescent="0.25">
      <c r="B558" s="162"/>
      <c r="C558" s="166"/>
      <c r="D558" s="163"/>
      <c r="E558" s="105"/>
    </row>
    <row r="559" spans="2:5" ht="30" customHeight="1" x14ac:dyDescent="0.25">
      <c r="B559" s="162"/>
      <c r="C559" s="166"/>
      <c r="D559" s="163"/>
      <c r="E559" s="105"/>
    </row>
    <row r="560" spans="2:5" ht="30" customHeight="1" x14ac:dyDescent="0.25">
      <c r="B560" s="162"/>
      <c r="C560" s="166"/>
      <c r="D560" s="163"/>
      <c r="E560" s="105"/>
    </row>
    <row r="561" spans="2:5" ht="30" customHeight="1" x14ac:dyDescent="0.25">
      <c r="B561" s="162"/>
      <c r="C561" s="166"/>
      <c r="D561" s="163"/>
      <c r="E561" s="105"/>
    </row>
    <row r="562" spans="2:5" ht="30" customHeight="1" x14ac:dyDescent="0.25">
      <c r="B562" s="162"/>
      <c r="C562" s="166"/>
      <c r="D562" s="163"/>
      <c r="E562" s="105"/>
    </row>
    <row r="563" spans="2:5" ht="30" customHeight="1" x14ac:dyDescent="0.25">
      <c r="B563" s="162"/>
      <c r="C563" s="166"/>
      <c r="D563" s="163"/>
      <c r="E563" s="105"/>
    </row>
    <row r="564" spans="2:5" ht="30" customHeight="1" x14ac:dyDescent="0.25">
      <c r="B564" s="162"/>
      <c r="C564" s="166"/>
      <c r="D564" s="163"/>
      <c r="E564" s="105"/>
    </row>
    <row r="565" spans="2:5" ht="30" customHeight="1" x14ac:dyDescent="0.25">
      <c r="B565" s="162"/>
      <c r="C565" s="166"/>
      <c r="D565" s="163"/>
      <c r="E565" s="105"/>
    </row>
    <row r="566" spans="2:5" ht="30" customHeight="1" x14ac:dyDescent="0.25">
      <c r="B566" s="162"/>
      <c r="C566" s="166"/>
      <c r="D566" s="163"/>
      <c r="E566" s="105"/>
    </row>
    <row r="567" spans="2:5" ht="30" customHeight="1" x14ac:dyDescent="0.25">
      <c r="B567" s="162"/>
      <c r="C567" s="166"/>
      <c r="D567" s="163"/>
      <c r="E567" s="105"/>
    </row>
    <row r="568" spans="2:5" ht="30" customHeight="1" x14ac:dyDescent="0.25">
      <c r="B568" s="162"/>
      <c r="C568" s="166"/>
      <c r="D568" s="163"/>
      <c r="E568" s="105"/>
    </row>
    <row r="569" spans="2:5" ht="30" customHeight="1" x14ac:dyDescent="0.25">
      <c r="B569" s="162"/>
      <c r="C569" s="166"/>
      <c r="D569" s="163"/>
      <c r="E569" s="105"/>
    </row>
    <row r="570" spans="2:5" ht="30" customHeight="1" x14ac:dyDescent="0.25">
      <c r="B570" s="162"/>
      <c r="C570" s="166"/>
      <c r="D570" s="163"/>
      <c r="E570" s="105"/>
    </row>
    <row r="571" spans="2:5" ht="30" customHeight="1" x14ac:dyDescent="0.25">
      <c r="B571" s="162"/>
      <c r="C571" s="166"/>
      <c r="D571" s="163"/>
      <c r="E571" s="105"/>
    </row>
    <row r="572" spans="2:5" ht="30" customHeight="1" x14ac:dyDescent="0.25">
      <c r="B572" s="162"/>
      <c r="C572" s="166"/>
      <c r="D572" s="163"/>
      <c r="E572" s="105"/>
    </row>
    <row r="573" spans="2:5" ht="30" customHeight="1" x14ac:dyDescent="0.25">
      <c r="B573" s="162"/>
      <c r="C573" s="166"/>
      <c r="D573" s="163"/>
      <c r="E573" s="105"/>
    </row>
    <row r="574" spans="2:5" ht="30" customHeight="1" x14ac:dyDescent="0.25">
      <c r="B574" s="162"/>
      <c r="C574" s="166"/>
      <c r="D574" s="163"/>
      <c r="E574" s="105"/>
    </row>
    <row r="575" spans="2:5" ht="30" customHeight="1" x14ac:dyDescent="0.25">
      <c r="B575" s="162"/>
      <c r="C575" s="166"/>
      <c r="D575" s="163"/>
      <c r="E575" s="105"/>
    </row>
    <row r="576" spans="2:5" ht="30" customHeight="1" x14ac:dyDescent="0.25">
      <c r="B576" s="162"/>
      <c r="C576" s="166"/>
      <c r="D576" s="163"/>
      <c r="E576" s="105"/>
    </row>
    <row r="577" spans="2:5" ht="30" customHeight="1" x14ac:dyDescent="0.25">
      <c r="B577" s="162"/>
      <c r="C577" s="166"/>
      <c r="D577" s="163"/>
      <c r="E577" s="105"/>
    </row>
    <row r="578" spans="2:5" ht="30" customHeight="1" x14ac:dyDescent="0.25">
      <c r="B578" s="162"/>
      <c r="C578" s="166"/>
      <c r="D578" s="163"/>
      <c r="E578" s="105"/>
    </row>
    <row r="579" spans="2:5" ht="30" customHeight="1" x14ac:dyDescent="0.25">
      <c r="B579" s="162"/>
      <c r="C579" s="166"/>
      <c r="D579" s="163"/>
      <c r="E579" s="105"/>
    </row>
    <row r="580" spans="2:5" ht="30" customHeight="1" x14ac:dyDescent="0.25">
      <c r="B580" s="162"/>
      <c r="C580" s="166"/>
      <c r="D580" s="163"/>
      <c r="E580" s="105"/>
    </row>
    <row r="581" spans="2:5" ht="30" customHeight="1" x14ac:dyDescent="0.25">
      <c r="B581" s="162"/>
      <c r="C581" s="166"/>
      <c r="D581" s="163"/>
      <c r="E581" s="105"/>
    </row>
    <row r="582" spans="2:5" ht="30" customHeight="1" x14ac:dyDescent="0.25">
      <c r="B582" s="162"/>
      <c r="C582" s="166"/>
      <c r="D582" s="163"/>
      <c r="E582" s="105"/>
    </row>
    <row r="583" spans="2:5" ht="30" customHeight="1" x14ac:dyDescent="0.25">
      <c r="B583" s="162"/>
      <c r="C583" s="166"/>
      <c r="D583" s="163"/>
      <c r="E583" s="105"/>
    </row>
    <row r="584" spans="2:5" ht="30" customHeight="1" x14ac:dyDescent="0.25">
      <c r="B584" s="162"/>
      <c r="C584" s="166"/>
      <c r="D584" s="163"/>
      <c r="E584" s="105"/>
    </row>
    <row r="585" spans="2:5" ht="30" customHeight="1" x14ac:dyDescent="0.25">
      <c r="B585" s="162"/>
      <c r="C585" s="166"/>
      <c r="D585" s="163"/>
      <c r="E585" s="105"/>
    </row>
    <row r="586" spans="2:5" ht="30" customHeight="1" x14ac:dyDescent="0.25">
      <c r="B586" s="162"/>
      <c r="C586" s="166"/>
      <c r="D586" s="163"/>
      <c r="E586" s="105"/>
    </row>
    <row r="587" spans="2:5" ht="30" customHeight="1" x14ac:dyDescent="0.25">
      <c r="B587" s="162"/>
      <c r="C587" s="166"/>
      <c r="D587" s="163"/>
      <c r="E587" s="105"/>
    </row>
    <row r="588" spans="2:5" ht="30" customHeight="1" x14ac:dyDescent="0.25">
      <c r="B588" s="162"/>
      <c r="C588" s="166"/>
      <c r="D588" s="163"/>
      <c r="E588" s="105"/>
    </row>
    <row r="589" spans="2:5" ht="30" customHeight="1" x14ac:dyDescent="0.25">
      <c r="B589" s="162"/>
      <c r="C589" s="166"/>
      <c r="D589" s="163"/>
      <c r="E589" s="105"/>
    </row>
    <row r="590" spans="2:5" ht="30" customHeight="1" x14ac:dyDescent="0.25">
      <c r="B590" s="162"/>
      <c r="C590" s="166"/>
      <c r="D590" s="163"/>
      <c r="E590" s="105"/>
    </row>
    <row r="591" spans="2:5" ht="30" customHeight="1" x14ac:dyDescent="0.25">
      <c r="B591" s="162"/>
      <c r="C591" s="166"/>
      <c r="D591" s="163"/>
      <c r="E591" s="105"/>
    </row>
    <row r="592" spans="2:5" ht="30" customHeight="1" x14ac:dyDescent="0.25">
      <c r="B592" s="162"/>
      <c r="C592" s="166"/>
      <c r="D592" s="163"/>
      <c r="E592" s="105"/>
    </row>
    <row r="593" spans="2:5" ht="30" customHeight="1" x14ac:dyDescent="0.25">
      <c r="B593" s="162"/>
      <c r="C593" s="166"/>
      <c r="D593" s="163"/>
      <c r="E593" s="105"/>
    </row>
    <row r="594" spans="2:5" ht="30" customHeight="1" x14ac:dyDescent="0.25">
      <c r="B594" s="162"/>
      <c r="C594" s="166"/>
      <c r="D594" s="163"/>
      <c r="E594" s="105"/>
    </row>
    <row r="595" spans="2:5" ht="30" customHeight="1" x14ac:dyDescent="0.25">
      <c r="B595" s="162"/>
      <c r="C595" s="166"/>
      <c r="D595" s="163"/>
      <c r="E595" s="105"/>
    </row>
    <row r="596" spans="2:5" ht="30" customHeight="1" x14ac:dyDescent="0.25">
      <c r="B596" s="162"/>
      <c r="C596" s="166"/>
      <c r="D596" s="163"/>
      <c r="E596" s="105"/>
    </row>
    <row r="597" spans="2:5" ht="30" customHeight="1" x14ac:dyDescent="0.25">
      <c r="B597" s="162"/>
      <c r="C597" s="166"/>
      <c r="D597" s="163"/>
      <c r="E597" s="105"/>
    </row>
    <row r="598" spans="2:5" ht="30" customHeight="1" x14ac:dyDescent="0.25">
      <c r="B598" s="162"/>
      <c r="C598" s="166"/>
      <c r="D598" s="163"/>
      <c r="E598" s="105"/>
    </row>
    <row r="599" spans="2:5" ht="30" customHeight="1" x14ac:dyDescent="0.25">
      <c r="B599" s="162"/>
      <c r="C599" s="166"/>
      <c r="D599" s="163"/>
      <c r="E599" s="105"/>
    </row>
    <row r="600" spans="2:5" ht="30" customHeight="1" x14ac:dyDescent="0.25">
      <c r="B600" s="162"/>
      <c r="C600" s="166"/>
      <c r="D600" s="163"/>
      <c r="E600" s="105"/>
    </row>
    <row r="601" spans="2:5" ht="30" customHeight="1" x14ac:dyDescent="0.25">
      <c r="B601" s="162"/>
      <c r="C601" s="166"/>
      <c r="D601" s="163"/>
      <c r="E601" s="105"/>
    </row>
    <row r="602" spans="2:5" ht="30" customHeight="1" x14ac:dyDescent="0.25">
      <c r="B602" s="162"/>
      <c r="C602" s="166"/>
      <c r="D602" s="163"/>
      <c r="E602" s="105"/>
    </row>
    <row r="603" spans="2:5" ht="30" customHeight="1" x14ac:dyDescent="0.25">
      <c r="B603" s="162"/>
      <c r="C603" s="166"/>
      <c r="D603" s="163"/>
      <c r="E603" s="105"/>
    </row>
    <row r="604" spans="2:5" ht="30" customHeight="1" x14ac:dyDescent="0.25">
      <c r="B604" s="162"/>
      <c r="C604" s="166"/>
      <c r="D604" s="163"/>
      <c r="E604" s="105"/>
    </row>
    <row r="605" spans="2:5" ht="30" customHeight="1" x14ac:dyDescent="0.25">
      <c r="B605" s="162"/>
      <c r="C605" s="166"/>
      <c r="D605" s="163"/>
      <c r="E605" s="105"/>
    </row>
    <row r="606" spans="2:5" ht="30" customHeight="1" x14ac:dyDescent="0.25">
      <c r="B606" s="162"/>
      <c r="C606" s="166"/>
      <c r="D606" s="163"/>
      <c r="E606" s="105"/>
    </row>
    <row r="607" spans="2:5" ht="30" customHeight="1" x14ac:dyDescent="0.25">
      <c r="B607" s="162"/>
      <c r="C607" s="166"/>
      <c r="D607" s="163"/>
      <c r="E607" s="105"/>
    </row>
    <row r="608" spans="2:5" ht="30" customHeight="1" x14ac:dyDescent="0.25">
      <c r="B608" s="162"/>
      <c r="C608" s="166"/>
      <c r="D608" s="163"/>
      <c r="E608" s="105"/>
    </row>
    <row r="609" spans="2:5" ht="30" customHeight="1" x14ac:dyDescent="0.25">
      <c r="B609" s="162"/>
      <c r="C609" s="166"/>
      <c r="D609" s="163"/>
      <c r="E609" s="105"/>
    </row>
    <row r="610" spans="2:5" ht="30" customHeight="1" x14ac:dyDescent="0.25">
      <c r="B610" s="162"/>
      <c r="C610" s="166"/>
      <c r="D610" s="163"/>
      <c r="E610" s="105"/>
    </row>
    <row r="611" spans="2:5" ht="30" customHeight="1" x14ac:dyDescent="0.25">
      <c r="B611" s="162"/>
      <c r="C611" s="166"/>
      <c r="D611" s="163"/>
      <c r="E611" s="105"/>
    </row>
    <row r="612" spans="2:5" ht="30" customHeight="1" x14ac:dyDescent="0.25">
      <c r="B612" s="162"/>
      <c r="C612" s="166"/>
      <c r="D612" s="163"/>
      <c r="E612" s="105"/>
    </row>
    <row r="613" spans="2:5" ht="30" customHeight="1" x14ac:dyDescent="0.25">
      <c r="B613" s="162"/>
      <c r="C613" s="166"/>
      <c r="D613" s="163"/>
      <c r="E613" s="105"/>
    </row>
    <row r="614" spans="2:5" ht="30" customHeight="1" x14ac:dyDescent="0.25">
      <c r="B614" s="162"/>
      <c r="C614" s="166"/>
      <c r="D614" s="163"/>
      <c r="E614" s="105"/>
    </row>
    <row r="615" spans="2:5" ht="30" customHeight="1" x14ac:dyDescent="0.25">
      <c r="B615" s="162"/>
      <c r="C615" s="166"/>
      <c r="D615" s="163"/>
      <c r="E615" s="105"/>
    </row>
    <row r="616" spans="2:5" ht="30" customHeight="1" x14ac:dyDescent="0.25">
      <c r="B616" s="162"/>
      <c r="C616" s="166"/>
      <c r="D616" s="163"/>
      <c r="E616" s="105"/>
    </row>
    <row r="617" spans="2:5" ht="30" customHeight="1" x14ac:dyDescent="0.25">
      <c r="B617" s="162"/>
      <c r="C617" s="166"/>
      <c r="D617" s="163"/>
      <c r="E617" s="105"/>
    </row>
    <row r="618" spans="2:5" ht="30" customHeight="1" x14ac:dyDescent="0.25">
      <c r="B618" s="162"/>
      <c r="C618" s="166"/>
      <c r="D618" s="163"/>
      <c r="E618" s="105"/>
    </row>
    <row r="619" spans="2:5" ht="30" customHeight="1" x14ac:dyDescent="0.25">
      <c r="B619" s="162"/>
      <c r="C619" s="166"/>
      <c r="D619" s="163"/>
      <c r="E619" s="105"/>
    </row>
    <row r="620" spans="2:5" ht="30" customHeight="1" x14ac:dyDescent="0.25">
      <c r="B620" s="162"/>
      <c r="C620" s="166"/>
      <c r="D620" s="163"/>
      <c r="E620" s="105"/>
    </row>
    <row r="621" spans="2:5" ht="30" customHeight="1" x14ac:dyDescent="0.25">
      <c r="B621" s="162"/>
      <c r="C621" s="166"/>
      <c r="D621" s="163"/>
      <c r="E621" s="105"/>
    </row>
    <row r="622" spans="2:5" ht="30" customHeight="1" x14ac:dyDescent="0.25">
      <c r="B622" s="162"/>
      <c r="C622" s="166"/>
      <c r="D622" s="163"/>
      <c r="E622" s="105"/>
    </row>
    <row r="623" spans="2:5" ht="30" customHeight="1" x14ac:dyDescent="0.25">
      <c r="B623" s="162"/>
      <c r="C623" s="166"/>
      <c r="D623" s="163"/>
      <c r="E623" s="105"/>
    </row>
    <row r="624" spans="2:5" ht="30" customHeight="1" x14ac:dyDescent="0.25">
      <c r="B624" s="162"/>
      <c r="C624" s="166"/>
      <c r="D624" s="163"/>
      <c r="E624" s="105"/>
    </row>
    <row r="625" spans="2:5" ht="30" customHeight="1" x14ac:dyDescent="0.25">
      <c r="B625" s="162"/>
      <c r="C625" s="166"/>
      <c r="D625" s="163"/>
      <c r="E625" s="105"/>
    </row>
    <row r="626" spans="2:5" ht="30" customHeight="1" x14ac:dyDescent="0.25">
      <c r="B626" s="162"/>
      <c r="C626" s="166"/>
      <c r="D626" s="163"/>
      <c r="E626" s="105"/>
    </row>
    <row r="627" spans="2:5" ht="30" customHeight="1" x14ac:dyDescent="0.25">
      <c r="B627" s="162"/>
      <c r="C627" s="166"/>
      <c r="D627" s="163"/>
      <c r="E627" s="105"/>
    </row>
    <row r="628" spans="2:5" ht="30" customHeight="1" x14ac:dyDescent="0.25">
      <c r="B628" s="162"/>
      <c r="C628" s="166"/>
      <c r="D628" s="163"/>
      <c r="E628" s="105"/>
    </row>
    <row r="629" spans="2:5" ht="30" customHeight="1" x14ac:dyDescent="0.25">
      <c r="B629" s="162"/>
      <c r="C629" s="166"/>
      <c r="D629" s="163"/>
      <c r="E629" s="105"/>
    </row>
    <row r="630" spans="2:5" ht="30" customHeight="1" x14ac:dyDescent="0.25">
      <c r="B630" s="162"/>
      <c r="C630" s="166"/>
      <c r="D630" s="163"/>
      <c r="E630" s="105"/>
    </row>
    <row r="631" spans="2:5" ht="30" customHeight="1" x14ac:dyDescent="0.25">
      <c r="B631" s="162"/>
      <c r="C631" s="166"/>
      <c r="D631" s="163"/>
      <c r="E631" s="105"/>
    </row>
    <row r="632" spans="2:5" ht="30" customHeight="1" x14ac:dyDescent="0.25">
      <c r="B632" s="162"/>
      <c r="C632" s="166"/>
      <c r="D632" s="163"/>
      <c r="E632" s="105"/>
    </row>
    <row r="633" spans="2:5" ht="30" customHeight="1" x14ac:dyDescent="0.25">
      <c r="B633" s="162"/>
      <c r="C633" s="166"/>
      <c r="D633" s="163"/>
      <c r="E633" s="105"/>
    </row>
    <row r="634" spans="2:5" ht="30" customHeight="1" x14ac:dyDescent="0.25">
      <c r="B634" s="162"/>
      <c r="C634" s="166"/>
      <c r="D634" s="163"/>
      <c r="E634" s="105"/>
    </row>
    <row r="635" spans="2:5" ht="30" customHeight="1" x14ac:dyDescent="0.25">
      <c r="B635" s="162"/>
      <c r="C635" s="166"/>
      <c r="D635" s="163"/>
      <c r="E635" s="105"/>
    </row>
    <row r="636" spans="2:5" ht="30" customHeight="1" x14ac:dyDescent="0.25">
      <c r="B636" s="162"/>
      <c r="C636" s="166"/>
      <c r="D636" s="163"/>
      <c r="E636" s="105"/>
    </row>
    <row r="637" spans="2:5" ht="30" customHeight="1" x14ac:dyDescent="0.25">
      <c r="B637" s="162"/>
      <c r="C637" s="166"/>
      <c r="D637" s="163"/>
      <c r="E637" s="105"/>
    </row>
    <row r="638" spans="2:5" ht="30" customHeight="1" x14ac:dyDescent="0.25">
      <c r="B638" s="162"/>
      <c r="C638" s="166"/>
      <c r="D638" s="163"/>
      <c r="E638" s="105"/>
    </row>
    <row r="639" spans="2:5" ht="30" customHeight="1" x14ac:dyDescent="0.25">
      <c r="B639" s="162"/>
      <c r="C639" s="166"/>
      <c r="D639" s="163"/>
      <c r="E639" s="105"/>
    </row>
    <row r="640" spans="2:5" ht="30" customHeight="1" x14ac:dyDescent="0.25">
      <c r="B640" s="162"/>
      <c r="C640" s="166"/>
      <c r="D640" s="163"/>
      <c r="E640" s="105"/>
    </row>
    <row r="641" spans="2:5" ht="30" customHeight="1" x14ac:dyDescent="0.25">
      <c r="B641" s="162"/>
      <c r="C641" s="166"/>
      <c r="D641" s="163"/>
      <c r="E641" s="105"/>
    </row>
    <row r="642" spans="2:5" ht="30" customHeight="1" x14ac:dyDescent="0.25">
      <c r="B642" s="162"/>
      <c r="C642" s="166"/>
      <c r="D642" s="163"/>
      <c r="E642" s="105"/>
    </row>
    <row r="643" spans="2:5" ht="30" customHeight="1" x14ac:dyDescent="0.25">
      <c r="B643" s="162"/>
      <c r="C643" s="166"/>
      <c r="D643" s="163"/>
      <c r="E643" s="105"/>
    </row>
    <row r="644" spans="2:5" ht="30" customHeight="1" x14ac:dyDescent="0.25">
      <c r="B644" s="162"/>
      <c r="C644" s="166"/>
      <c r="D644" s="163"/>
      <c r="E644" s="105"/>
    </row>
    <row r="645" spans="2:5" ht="30" customHeight="1" x14ac:dyDescent="0.25">
      <c r="B645" s="162"/>
      <c r="C645" s="166"/>
      <c r="D645" s="163"/>
      <c r="E645" s="105"/>
    </row>
    <row r="646" spans="2:5" ht="30" customHeight="1" x14ac:dyDescent="0.25">
      <c r="B646" s="162"/>
      <c r="C646" s="166"/>
      <c r="D646" s="163"/>
      <c r="E646" s="105"/>
    </row>
    <row r="647" spans="2:5" ht="30" customHeight="1" x14ac:dyDescent="0.25">
      <c r="B647" s="162"/>
      <c r="C647" s="166"/>
      <c r="D647" s="163"/>
      <c r="E647" s="105"/>
    </row>
    <row r="648" spans="2:5" ht="30" customHeight="1" x14ac:dyDescent="0.25">
      <c r="B648" s="162"/>
      <c r="C648" s="166"/>
      <c r="D648" s="163"/>
      <c r="E648" s="105"/>
    </row>
    <row r="649" spans="2:5" ht="30" customHeight="1" x14ac:dyDescent="0.25">
      <c r="B649" s="162"/>
      <c r="C649" s="166"/>
      <c r="D649" s="163"/>
      <c r="E649" s="105"/>
    </row>
    <row r="650" spans="2:5" ht="30" customHeight="1" x14ac:dyDescent="0.25">
      <c r="B650" s="162"/>
      <c r="C650" s="166"/>
      <c r="D650" s="163"/>
      <c r="E650" s="105"/>
    </row>
    <row r="651" spans="2:5" ht="30" customHeight="1" x14ac:dyDescent="0.25">
      <c r="B651" s="162"/>
      <c r="C651" s="166"/>
      <c r="D651" s="163"/>
      <c r="E651" s="105"/>
    </row>
    <row r="652" spans="2:5" ht="30" customHeight="1" x14ac:dyDescent="0.25">
      <c r="B652" s="162"/>
      <c r="C652" s="166"/>
      <c r="D652" s="163"/>
      <c r="E652" s="105"/>
    </row>
    <row r="653" spans="2:5" ht="30" customHeight="1" x14ac:dyDescent="0.25">
      <c r="B653" s="162"/>
      <c r="C653" s="166"/>
      <c r="D653" s="163"/>
      <c r="E653" s="105"/>
    </row>
    <row r="654" spans="2:5" ht="30" customHeight="1" x14ac:dyDescent="0.25">
      <c r="B654" s="162"/>
      <c r="C654" s="166"/>
      <c r="D654" s="163"/>
      <c r="E654" s="105"/>
    </row>
    <row r="655" spans="2:5" ht="30" customHeight="1" x14ac:dyDescent="0.25">
      <c r="B655" s="162"/>
      <c r="C655" s="166"/>
      <c r="D655" s="163"/>
      <c r="E655" s="105"/>
    </row>
    <row r="656" spans="2:5" ht="30" customHeight="1" x14ac:dyDescent="0.25">
      <c r="B656" s="162"/>
      <c r="C656" s="166"/>
      <c r="D656" s="163"/>
      <c r="E656" s="105"/>
    </row>
    <row r="657" spans="2:5" ht="30" customHeight="1" x14ac:dyDescent="0.25">
      <c r="B657" s="162"/>
      <c r="C657" s="166"/>
      <c r="D657" s="163"/>
      <c r="E657" s="105"/>
    </row>
    <row r="658" spans="2:5" ht="30" customHeight="1" x14ac:dyDescent="0.25">
      <c r="B658" s="162"/>
      <c r="C658" s="166"/>
      <c r="D658" s="163"/>
      <c r="E658" s="105"/>
    </row>
    <row r="659" spans="2:5" ht="30" customHeight="1" x14ac:dyDescent="0.25">
      <c r="B659" s="162"/>
      <c r="C659" s="166"/>
      <c r="D659" s="163"/>
      <c r="E659" s="105"/>
    </row>
    <row r="660" spans="2:5" ht="30" customHeight="1" x14ac:dyDescent="0.25">
      <c r="B660" s="162"/>
      <c r="C660" s="166"/>
      <c r="D660" s="163"/>
      <c r="E660" s="105"/>
    </row>
    <row r="661" spans="2:5" ht="30" customHeight="1" x14ac:dyDescent="0.25">
      <c r="B661" s="162"/>
      <c r="C661" s="166"/>
      <c r="D661" s="163"/>
      <c r="E661" s="105"/>
    </row>
    <row r="662" spans="2:5" ht="30" customHeight="1" x14ac:dyDescent="0.25">
      <c r="B662" s="162"/>
      <c r="C662" s="166"/>
      <c r="D662" s="163"/>
      <c r="E662" s="105"/>
    </row>
    <row r="663" spans="2:5" ht="30" customHeight="1" x14ac:dyDescent="0.25">
      <c r="B663" s="162"/>
      <c r="C663" s="166"/>
      <c r="D663" s="163"/>
      <c r="E663" s="105"/>
    </row>
    <row r="664" spans="2:5" ht="30" customHeight="1" x14ac:dyDescent="0.25">
      <c r="B664" s="162"/>
      <c r="C664" s="166"/>
      <c r="D664" s="163"/>
      <c r="E664" s="105"/>
    </row>
    <row r="665" spans="2:5" ht="30" customHeight="1" x14ac:dyDescent="0.25">
      <c r="B665" s="162"/>
      <c r="C665" s="166"/>
      <c r="D665" s="163"/>
      <c r="E665" s="105"/>
    </row>
    <row r="666" spans="2:5" ht="30" customHeight="1" x14ac:dyDescent="0.25">
      <c r="B666" s="162"/>
      <c r="C666" s="166"/>
      <c r="D666" s="163"/>
      <c r="E666" s="105"/>
    </row>
    <row r="667" spans="2:5" ht="30" customHeight="1" x14ac:dyDescent="0.25">
      <c r="B667" s="162"/>
      <c r="C667" s="166"/>
      <c r="D667" s="163"/>
      <c r="E667" s="105"/>
    </row>
    <row r="668" spans="2:5" ht="30" customHeight="1" x14ac:dyDescent="0.25">
      <c r="B668" s="162"/>
      <c r="C668" s="166"/>
      <c r="D668" s="163"/>
      <c r="E668" s="105"/>
    </row>
    <row r="669" spans="2:5" ht="30" customHeight="1" x14ac:dyDescent="0.25">
      <c r="B669" s="162"/>
      <c r="C669" s="166"/>
      <c r="D669" s="163"/>
      <c r="E669" s="105"/>
    </row>
    <row r="670" spans="2:5" ht="30" customHeight="1" x14ac:dyDescent="0.25">
      <c r="B670" s="162"/>
      <c r="C670" s="166"/>
      <c r="D670" s="163"/>
      <c r="E670" s="105"/>
    </row>
    <row r="671" spans="2:5" ht="30" customHeight="1" x14ac:dyDescent="0.25">
      <c r="B671" s="162"/>
      <c r="C671" s="166"/>
      <c r="D671" s="163"/>
      <c r="E671" s="105"/>
    </row>
    <row r="672" spans="2:5" ht="30" customHeight="1" x14ac:dyDescent="0.25">
      <c r="B672" s="162"/>
      <c r="C672" s="166"/>
      <c r="D672" s="163"/>
      <c r="E672" s="105"/>
    </row>
    <row r="673" spans="2:5" ht="30" customHeight="1" x14ac:dyDescent="0.25">
      <c r="B673" s="162"/>
      <c r="C673" s="166"/>
      <c r="D673" s="163"/>
      <c r="E673" s="105"/>
    </row>
    <row r="674" spans="2:5" ht="30" customHeight="1" x14ac:dyDescent="0.25">
      <c r="B674" s="162"/>
      <c r="C674" s="166"/>
      <c r="D674" s="163"/>
      <c r="E674" s="105"/>
    </row>
    <row r="675" spans="2:5" ht="30" customHeight="1" x14ac:dyDescent="0.25">
      <c r="B675" s="162"/>
      <c r="C675" s="166"/>
      <c r="D675" s="163"/>
      <c r="E675" s="105"/>
    </row>
    <row r="676" spans="2:5" ht="30" customHeight="1" x14ac:dyDescent="0.25">
      <c r="B676" s="162"/>
      <c r="C676" s="166"/>
      <c r="D676" s="163"/>
      <c r="E676" s="105"/>
    </row>
    <row r="677" spans="2:5" ht="30" customHeight="1" x14ac:dyDescent="0.25">
      <c r="B677" s="162"/>
      <c r="C677" s="166"/>
      <c r="D677" s="163"/>
      <c r="E677" s="105"/>
    </row>
    <row r="678" spans="2:5" ht="30" customHeight="1" x14ac:dyDescent="0.25">
      <c r="B678" s="162"/>
      <c r="C678" s="166"/>
      <c r="D678" s="163"/>
      <c r="E678" s="105"/>
    </row>
    <row r="679" spans="2:5" ht="30" customHeight="1" x14ac:dyDescent="0.25">
      <c r="B679" s="162"/>
      <c r="C679" s="166"/>
      <c r="D679" s="163"/>
      <c r="E679" s="105"/>
    </row>
    <row r="680" spans="2:5" ht="30" customHeight="1" x14ac:dyDescent="0.25">
      <c r="B680" s="162"/>
      <c r="C680" s="166"/>
      <c r="D680" s="163"/>
      <c r="E680" s="105"/>
    </row>
    <row r="681" spans="2:5" ht="30" customHeight="1" x14ac:dyDescent="0.25">
      <c r="B681" s="162"/>
      <c r="C681" s="166"/>
      <c r="D681" s="163"/>
      <c r="E681" s="105"/>
    </row>
    <row r="682" spans="2:5" ht="30" customHeight="1" x14ac:dyDescent="0.25">
      <c r="B682" s="162"/>
      <c r="C682" s="166"/>
      <c r="D682" s="163"/>
      <c r="E682" s="105"/>
    </row>
    <row r="683" spans="2:5" ht="30" customHeight="1" x14ac:dyDescent="0.25">
      <c r="B683" s="162"/>
      <c r="C683" s="166"/>
      <c r="D683" s="163"/>
      <c r="E683" s="105"/>
    </row>
    <row r="684" spans="2:5" ht="30" customHeight="1" x14ac:dyDescent="0.25">
      <c r="B684" s="162"/>
      <c r="C684" s="166"/>
      <c r="D684" s="163"/>
      <c r="E684" s="105"/>
    </row>
    <row r="685" spans="2:5" ht="30" customHeight="1" x14ac:dyDescent="0.25">
      <c r="B685" s="162"/>
      <c r="C685" s="166"/>
      <c r="D685" s="163"/>
      <c r="E685" s="105"/>
    </row>
    <row r="686" spans="2:5" ht="30" customHeight="1" x14ac:dyDescent="0.25">
      <c r="B686" s="162"/>
      <c r="C686" s="166"/>
      <c r="D686" s="163"/>
      <c r="E686" s="105"/>
    </row>
    <row r="687" spans="2:5" ht="30" customHeight="1" x14ac:dyDescent="0.25">
      <c r="B687" s="162"/>
      <c r="C687" s="166"/>
      <c r="D687" s="163"/>
      <c r="E687" s="105"/>
    </row>
    <row r="688" spans="2:5" ht="30" customHeight="1" x14ac:dyDescent="0.25">
      <c r="B688" s="162"/>
      <c r="C688" s="166"/>
      <c r="D688" s="163"/>
      <c r="E688" s="105"/>
    </row>
    <row r="689" spans="2:5" ht="30" customHeight="1" x14ac:dyDescent="0.25">
      <c r="B689" s="162"/>
      <c r="C689" s="166"/>
      <c r="D689" s="163"/>
      <c r="E689" s="105"/>
    </row>
    <row r="690" spans="2:5" ht="30" customHeight="1" x14ac:dyDescent="0.25">
      <c r="B690" s="162"/>
      <c r="C690" s="166"/>
      <c r="D690" s="163"/>
      <c r="E690" s="105"/>
    </row>
    <row r="691" spans="2:5" ht="30" customHeight="1" x14ac:dyDescent="0.25">
      <c r="B691" s="162"/>
      <c r="C691" s="166"/>
      <c r="D691" s="163"/>
      <c r="E691" s="105"/>
    </row>
    <row r="692" spans="2:5" ht="30" customHeight="1" x14ac:dyDescent="0.25">
      <c r="B692" s="162"/>
      <c r="C692" s="166"/>
      <c r="D692" s="163"/>
      <c r="E692" s="105"/>
    </row>
    <row r="693" spans="2:5" ht="30" customHeight="1" x14ac:dyDescent="0.25">
      <c r="B693" s="162"/>
      <c r="C693" s="166"/>
      <c r="D693" s="163"/>
      <c r="E693" s="105"/>
    </row>
    <row r="694" spans="2:5" ht="30" customHeight="1" x14ac:dyDescent="0.25">
      <c r="B694" s="162"/>
      <c r="C694" s="166"/>
      <c r="D694" s="163"/>
      <c r="E694" s="105"/>
    </row>
    <row r="695" spans="2:5" ht="30" customHeight="1" x14ac:dyDescent="0.25">
      <c r="B695" s="162"/>
      <c r="C695" s="166"/>
      <c r="D695" s="163"/>
      <c r="E695" s="105"/>
    </row>
    <row r="696" spans="2:5" ht="30" customHeight="1" x14ac:dyDescent="0.25">
      <c r="B696" s="162"/>
      <c r="C696" s="166"/>
      <c r="D696" s="163"/>
      <c r="E696" s="105"/>
    </row>
    <row r="697" spans="2:5" ht="30" customHeight="1" x14ac:dyDescent="0.25">
      <c r="B697" s="162"/>
      <c r="C697" s="166"/>
      <c r="D697" s="163"/>
      <c r="E697" s="105"/>
    </row>
    <row r="698" spans="2:5" ht="30" customHeight="1" x14ac:dyDescent="0.25">
      <c r="B698" s="162"/>
      <c r="C698" s="166"/>
      <c r="D698" s="163"/>
      <c r="E698" s="105"/>
    </row>
    <row r="699" spans="2:5" ht="30" customHeight="1" x14ac:dyDescent="0.25">
      <c r="B699" s="162"/>
      <c r="C699" s="166"/>
      <c r="D699" s="163"/>
      <c r="E699" s="105"/>
    </row>
    <row r="700" spans="2:5" ht="30" customHeight="1" x14ac:dyDescent="0.25">
      <c r="B700" s="162"/>
      <c r="C700" s="166"/>
      <c r="D700" s="163"/>
      <c r="E700" s="105"/>
    </row>
    <row r="701" spans="2:5" ht="30" customHeight="1" x14ac:dyDescent="0.25">
      <c r="B701" s="162"/>
      <c r="C701" s="166"/>
      <c r="D701" s="163"/>
      <c r="E701" s="105"/>
    </row>
    <row r="702" spans="2:5" ht="30" customHeight="1" x14ac:dyDescent="0.25">
      <c r="B702" s="162"/>
      <c r="C702" s="166"/>
      <c r="D702" s="163"/>
      <c r="E702" s="105"/>
    </row>
    <row r="703" spans="2:5" ht="30" customHeight="1" x14ac:dyDescent="0.25">
      <c r="B703" s="162"/>
      <c r="C703" s="166"/>
      <c r="D703" s="163"/>
      <c r="E703" s="105"/>
    </row>
    <row r="704" spans="2:5" ht="30" customHeight="1" x14ac:dyDescent="0.25">
      <c r="B704" s="162"/>
      <c r="C704" s="166"/>
      <c r="D704" s="163"/>
      <c r="E704" s="105"/>
    </row>
    <row r="705" spans="2:5" ht="30" customHeight="1" x14ac:dyDescent="0.25">
      <c r="B705" s="162"/>
      <c r="C705" s="166"/>
      <c r="D705" s="163"/>
      <c r="E705" s="105"/>
    </row>
    <row r="706" spans="2:5" ht="30" customHeight="1" x14ac:dyDescent="0.25">
      <c r="B706" s="162"/>
      <c r="C706" s="166"/>
      <c r="D706" s="163"/>
      <c r="E706" s="105"/>
    </row>
    <row r="707" spans="2:5" ht="30" customHeight="1" x14ac:dyDescent="0.25">
      <c r="B707" s="162"/>
      <c r="C707" s="166"/>
      <c r="D707" s="163"/>
      <c r="E707" s="105"/>
    </row>
    <row r="708" spans="2:5" ht="30" customHeight="1" x14ac:dyDescent="0.25">
      <c r="B708" s="162"/>
      <c r="C708" s="166"/>
      <c r="D708" s="163"/>
      <c r="E708" s="105"/>
    </row>
    <row r="709" spans="2:5" ht="30" customHeight="1" x14ac:dyDescent="0.25">
      <c r="B709" s="162"/>
      <c r="C709" s="166"/>
      <c r="D709" s="163"/>
      <c r="E709" s="105"/>
    </row>
    <row r="710" spans="2:5" ht="30" customHeight="1" x14ac:dyDescent="0.25">
      <c r="B710" s="162"/>
      <c r="C710" s="166"/>
      <c r="D710" s="163"/>
      <c r="E710" s="105"/>
    </row>
    <row r="711" spans="2:5" ht="30" customHeight="1" x14ac:dyDescent="0.25">
      <c r="B711" s="162"/>
      <c r="C711" s="166"/>
      <c r="D711" s="163"/>
      <c r="E711" s="105"/>
    </row>
    <row r="712" spans="2:5" ht="30" customHeight="1" x14ac:dyDescent="0.25">
      <c r="B712" s="162"/>
      <c r="C712" s="166"/>
      <c r="D712" s="163"/>
      <c r="E712" s="105"/>
    </row>
    <row r="713" spans="2:5" ht="30" customHeight="1" x14ac:dyDescent="0.25">
      <c r="B713" s="162"/>
      <c r="C713" s="166"/>
      <c r="D713" s="163"/>
      <c r="E713" s="105"/>
    </row>
    <row r="714" spans="2:5" ht="30" customHeight="1" x14ac:dyDescent="0.25">
      <c r="B714" s="162"/>
      <c r="C714" s="166"/>
      <c r="D714" s="163"/>
      <c r="E714" s="105"/>
    </row>
    <row r="715" spans="2:5" ht="30" customHeight="1" x14ac:dyDescent="0.25">
      <c r="B715" s="162"/>
      <c r="C715" s="166"/>
      <c r="D715" s="163"/>
      <c r="E715" s="105"/>
    </row>
    <row r="716" spans="2:5" ht="30" customHeight="1" x14ac:dyDescent="0.25">
      <c r="B716" s="162"/>
      <c r="C716" s="166"/>
      <c r="D716" s="163"/>
      <c r="E716" s="105"/>
    </row>
    <row r="717" spans="2:5" ht="30" customHeight="1" x14ac:dyDescent="0.25">
      <c r="B717" s="162"/>
      <c r="C717" s="166"/>
      <c r="D717" s="163"/>
      <c r="E717" s="105"/>
    </row>
    <row r="718" spans="2:5" ht="30" customHeight="1" x14ac:dyDescent="0.25">
      <c r="B718" s="162"/>
      <c r="C718" s="166"/>
      <c r="D718" s="163"/>
      <c r="E718" s="105"/>
    </row>
    <row r="719" spans="2:5" ht="30" customHeight="1" x14ac:dyDescent="0.25">
      <c r="B719" s="162"/>
      <c r="C719" s="166"/>
      <c r="D719" s="163"/>
      <c r="E719" s="105"/>
    </row>
    <row r="720" spans="2:5" ht="30" customHeight="1" x14ac:dyDescent="0.25">
      <c r="B720" s="162"/>
      <c r="C720" s="166"/>
      <c r="D720" s="163"/>
      <c r="E720" s="105"/>
    </row>
    <row r="721" spans="2:5" ht="30" customHeight="1" x14ac:dyDescent="0.25">
      <c r="B721" s="162"/>
      <c r="C721" s="166"/>
      <c r="D721" s="163"/>
      <c r="E721" s="105"/>
    </row>
    <row r="722" spans="2:5" ht="30" customHeight="1" x14ac:dyDescent="0.25">
      <c r="B722" s="162"/>
      <c r="C722" s="166"/>
      <c r="D722" s="163"/>
      <c r="E722" s="105"/>
    </row>
    <row r="723" spans="2:5" ht="30" customHeight="1" x14ac:dyDescent="0.25">
      <c r="B723" s="162"/>
      <c r="C723" s="166"/>
      <c r="D723" s="163"/>
      <c r="E723" s="105"/>
    </row>
    <row r="724" spans="2:5" ht="30" customHeight="1" x14ac:dyDescent="0.25">
      <c r="B724" s="162"/>
      <c r="C724" s="166"/>
      <c r="D724" s="163"/>
      <c r="E724" s="105"/>
    </row>
    <row r="725" spans="2:5" ht="30" customHeight="1" x14ac:dyDescent="0.25">
      <c r="B725" s="162"/>
      <c r="C725" s="166"/>
      <c r="D725" s="163"/>
      <c r="E725" s="105"/>
    </row>
    <row r="726" spans="2:5" ht="30" customHeight="1" x14ac:dyDescent="0.25">
      <c r="B726" s="162"/>
      <c r="C726" s="166"/>
      <c r="D726" s="163"/>
      <c r="E726" s="105"/>
    </row>
    <row r="727" spans="2:5" ht="30" customHeight="1" x14ac:dyDescent="0.25">
      <c r="B727" s="162"/>
      <c r="C727" s="166"/>
      <c r="D727" s="163"/>
      <c r="E727" s="105"/>
    </row>
    <row r="728" spans="2:5" ht="30" customHeight="1" x14ac:dyDescent="0.25">
      <c r="B728" s="162"/>
      <c r="C728" s="166"/>
      <c r="D728" s="163"/>
      <c r="E728" s="105"/>
    </row>
    <row r="729" spans="2:5" ht="30" customHeight="1" x14ac:dyDescent="0.25">
      <c r="B729" s="162"/>
      <c r="C729" s="166"/>
      <c r="D729" s="163"/>
      <c r="E729" s="105"/>
    </row>
    <row r="730" spans="2:5" ht="30" customHeight="1" x14ac:dyDescent="0.25">
      <c r="B730" s="162"/>
      <c r="C730" s="166"/>
      <c r="D730" s="163"/>
      <c r="E730" s="105"/>
    </row>
    <row r="731" spans="2:5" ht="30" customHeight="1" x14ac:dyDescent="0.25">
      <c r="B731" s="162"/>
      <c r="C731" s="166"/>
      <c r="D731" s="163"/>
      <c r="E731" s="105"/>
    </row>
    <row r="732" spans="2:5" ht="30" customHeight="1" x14ac:dyDescent="0.25">
      <c r="B732" s="162"/>
      <c r="C732" s="166"/>
      <c r="D732" s="163"/>
      <c r="E732" s="105"/>
    </row>
    <row r="733" spans="2:5" ht="30" customHeight="1" x14ac:dyDescent="0.25">
      <c r="B733" s="162"/>
      <c r="C733" s="166"/>
      <c r="D733" s="163"/>
      <c r="E733" s="105"/>
    </row>
    <row r="734" spans="2:5" ht="30" customHeight="1" x14ac:dyDescent="0.25">
      <c r="B734" s="162"/>
      <c r="C734" s="166"/>
      <c r="D734" s="163"/>
      <c r="E734" s="105"/>
    </row>
    <row r="735" spans="2:5" ht="30" customHeight="1" x14ac:dyDescent="0.25">
      <c r="B735" s="162"/>
      <c r="C735" s="166"/>
      <c r="D735" s="163"/>
      <c r="E735" s="105"/>
    </row>
    <row r="736" spans="2:5" ht="30" customHeight="1" x14ac:dyDescent="0.25">
      <c r="B736" s="162"/>
      <c r="C736" s="166"/>
      <c r="D736" s="163"/>
      <c r="E736" s="105"/>
    </row>
    <row r="737" spans="2:5" ht="30" customHeight="1" x14ac:dyDescent="0.25">
      <c r="B737" s="162"/>
      <c r="C737" s="166"/>
      <c r="D737" s="163"/>
      <c r="E737" s="105"/>
    </row>
    <row r="738" spans="2:5" ht="30" customHeight="1" x14ac:dyDescent="0.25">
      <c r="B738" s="162"/>
      <c r="C738" s="166"/>
      <c r="D738" s="163"/>
      <c r="E738" s="105"/>
    </row>
    <row r="739" spans="2:5" ht="30" customHeight="1" x14ac:dyDescent="0.25">
      <c r="B739" s="162"/>
      <c r="C739" s="166"/>
      <c r="D739" s="163"/>
      <c r="E739" s="105"/>
    </row>
    <row r="740" spans="2:5" ht="30" customHeight="1" x14ac:dyDescent="0.25">
      <c r="B740" s="162"/>
      <c r="C740" s="166"/>
      <c r="D740" s="163"/>
      <c r="E740" s="105"/>
    </row>
    <row r="741" spans="2:5" ht="30" customHeight="1" x14ac:dyDescent="0.25">
      <c r="B741" s="162"/>
      <c r="C741" s="166"/>
      <c r="D741" s="163"/>
      <c r="E741" s="105"/>
    </row>
    <row r="742" spans="2:5" ht="30" customHeight="1" x14ac:dyDescent="0.25">
      <c r="B742" s="162"/>
      <c r="C742" s="166"/>
      <c r="D742" s="163"/>
      <c r="E742" s="105"/>
    </row>
    <row r="743" spans="2:5" ht="30" customHeight="1" x14ac:dyDescent="0.25">
      <c r="B743" s="162"/>
      <c r="C743" s="166"/>
      <c r="D743" s="163"/>
      <c r="E743" s="105"/>
    </row>
    <row r="744" spans="2:5" ht="30" customHeight="1" x14ac:dyDescent="0.25">
      <c r="B744" s="162"/>
      <c r="C744" s="166"/>
      <c r="D744" s="163"/>
      <c r="E744" s="105"/>
    </row>
    <row r="745" spans="2:5" ht="30" customHeight="1" x14ac:dyDescent="0.25">
      <c r="B745" s="162"/>
      <c r="C745" s="166"/>
      <c r="D745" s="163"/>
      <c r="E745" s="105"/>
    </row>
    <row r="746" spans="2:5" ht="30" customHeight="1" x14ac:dyDescent="0.25">
      <c r="B746" s="162"/>
      <c r="C746" s="166"/>
      <c r="D746" s="163"/>
      <c r="E746" s="105"/>
    </row>
    <row r="747" spans="2:5" ht="30" customHeight="1" x14ac:dyDescent="0.25">
      <c r="B747" s="162"/>
      <c r="C747" s="166"/>
      <c r="D747" s="163"/>
      <c r="E747" s="105"/>
    </row>
    <row r="748" spans="2:5" ht="30" customHeight="1" x14ac:dyDescent="0.25">
      <c r="B748" s="162"/>
      <c r="C748" s="166"/>
      <c r="D748" s="163"/>
      <c r="E748" s="105"/>
    </row>
    <row r="749" spans="2:5" ht="30" customHeight="1" x14ac:dyDescent="0.25">
      <c r="B749" s="162"/>
      <c r="C749" s="166"/>
      <c r="D749" s="163"/>
      <c r="E749" s="105"/>
    </row>
    <row r="750" spans="2:5" ht="30" customHeight="1" x14ac:dyDescent="0.25">
      <c r="B750" s="162"/>
      <c r="C750" s="166"/>
      <c r="D750" s="163"/>
      <c r="E750" s="105"/>
    </row>
    <row r="751" spans="2:5" ht="30" customHeight="1" x14ac:dyDescent="0.25">
      <c r="B751" s="162"/>
      <c r="C751" s="166"/>
      <c r="D751" s="163"/>
      <c r="E751" s="105"/>
    </row>
    <row r="752" spans="2:5" ht="30" customHeight="1" x14ac:dyDescent="0.25">
      <c r="B752" s="162"/>
      <c r="C752" s="166"/>
      <c r="D752" s="163"/>
      <c r="E752" s="105"/>
    </row>
    <row r="753" spans="2:5" ht="30" customHeight="1" x14ac:dyDescent="0.25">
      <c r="B753" s="162"/>
      <c r="C753" s="166"/>
      <c r="D753" s="163"/>
      <c r="E753" s="105"/>
    </row>
    <row r="754" spans="2:5" ht="30" customHeight="1" x14ac:dyDescent="0.25">
      <c r="B754" s="162"/>
      <c r="C754" s="166"/>
      <c r="D754" s="163"/>
      <c r="E754" s="105"/>
    </row>
    <row r="755" spans="2:5" ht="30" customHeight="1" x14ac:dyDescent="0.25">
      <c r="B755" s="162"/>
      <c r="C755" s="166"/>
      <c r="D755" s="163"/>
      <c r="E755" s="105"/>
    </row>
    <row r="756" spans="2:5" ht="30" customHeight="1" x14ac:dyDescent="0.25">
      <c r="B756" s="162"/>
      <c r="C756" s="166"/>
      <c r="D756" s="163"/>
      <c r="E756" s="105"/>
    </row>
    <row r="757" spans="2:5" ht="30" customHeight="1" x14ac:dyDescent="0.25">
      <c r="B757" s="162"/>
      <c r="C757" s="166"/>
      <c r="D757" s="163"/>
      <c r="E757" s="105"/>
    </row>
    <row r="758" spans="2:5" ht="30" customHeight="1" x14ac:dyDescent="0.25">
      <c r="B758" s="162"/>
      <c r="C758" s="166"/>
      <c r="D758" s="163"/>
      <c r="E758" s="105"/>
    </row>
    <row r="759" spans="2:5" ht="30" customHeight="1" x14ac:dyDescent="0.25">
      <c r="B759" s="162"/>
      <c r="C759" s="166"/>
      <c r="D759" s="163"/>
      <c r="E759" s="105"/>
    </row>
    <row r="760" spans="2:5" ht="30" customHeight="1" x14ac:dyDescent="0.25">
      <c r="B760" s="162"/>
      <c r="C760" s="166"/>
      <c r="D760" s="163"/>
      <c r="E760" s="105"/>
    </row>
    <row r="761" spans="2:5" ht="30" customHeight="1" x14ac:dyDescent="0.25">
      <c r="B761" s="162"/>
      <c r="C761" s="166"/>
      <c r="D761" s="163"/>
      <c r="E761" s="105"/>
    </row>
    <row r="762" spans="2:5" ht="30" customHeight="1" x14ac:dyDescent="0.25">
      <c r="B762" s="162"/>
      <c r="C762" s="166"/>
      <c r="D762" s="163"/>
      <c r="E762" s="105"/>
    </row>
    <row r="763" spans="2:5" ht="30" customHeight="1" x14ac:dyDescent="0.25">
      <c r="B763" s="162"/>
      <c r="C763" s="166"/>
      <c r="D763" s="163"/>
      <c r="E763" s="105"/>
    </row>
    <row r="764" spans="2:5" ht="30" customHeight="1" x14ac:dyDescent="0.25">
      <c r="B764" s="162"/>
      <c r="C764" s="166"/>
      <c r="D764" s="163"/>
      <c r="E764" s="105"/>
    </row>
    <row r="765" spans="2:5" ht="30" customHeight="1" x14ac:dyDescent="0.25">
      <c r="B765" s="162"/>
      <c r="C765" s="166"/>
      <c r="D765" s="163"/>
      <c r="E765" s="105"/>
    </row>
    <row r="766" spans="2:5" ht="30" customHeight="1" x14ac:dyDescent="0.25">
      <c r="B766" s="162"/>
      <c r="C766" s="166"/>
      <c r="D766" s="163"/>
      <c r="E766" s="105"/>
    </row>
    <row r="767" spans="2:5" ht="30" customHeight="1" x14ac:dyDescent="0.25">
      <c r="B767" s="162"/>
      <c r="C767" s="166"/>
      <c r="D767" s="163"/>
      <c r="E767" s="105"/>
    </row>
    <row r="768" spans="2:5" ht="30" customHeight="1" x14ac:dyDescent="0.25">
      <c r="B768" s="162"/>
      <c r="C768" s="166"/>
      <c r="D768" s="163"/>
      <c r="E768" s="105"/>
    </row>
    <row r="769" spans="2:5" ht="30" customHeight="1" x14ac:dyDescent="0.25">
      <c r="B769" s="162"/>
      <c r="C769" s="166"/>
      <c r="D769" s="163"/>
      <c r="E769" s="105"/>
    </row>
    <row r="770" spans="2:5" ht="30" customHeight="1" x14ac:dyDescent="0.25">
      <c r="B770" s="162"/>
      <c r="C770" s="166"/>
      <c r="D770" s="163"/>
      <c r="E770" s="105"/>
    </row>
    <row r="771" spans="2:5" ht="30" customHeight="1" x14ac:dyDescent="0.25">
      <c r="B771" s="162"/>
      <c r="C771" s="166"/>
      <c r="D771" s="163"/>
      <c r="E771" s="105"/>
    </row>
    <row r="772" spans="2:5" ht="30" customHeight="1" x14ac:dyDescent="0.25">
      <c r="B772" s="162"/>
      <c r="C772" s="166"/>
      <c r="D772" s="163"/>
      <c r="E772" s="105"/>
    </row>
    <row r="773" spans="2:5" ht="30" customHeight="1" x14ac:dyDescent="0.25">
      <c r="B773" s="162"/>
      <c r="C773" s="166"/>
      <c r="D773" s="163"/>
      <c r="E773" s="105"/>
    </row>
    <row r="774" spans="2:5" ht="30" customHeight="1" x14ac:dyDescent="0.25">
      <c r="B774" s="162"/>
      <c r="C774" s="166"/>
      <c r="D774" s="163"/>
      <c r="E774" s="105"/>
    </row>
    <row r="775" spans="2:5" ht="30" customHeight="1" x14ac:dyDescent="0.25">
      <c r="B775" s="162"/>
      <c r="C775" s="166"/>
      <c r="D775" s="163"/>
      <c r="E775" s="105"/>
    </row>
    <row r="776" spans="2:5" ht="30" customHeight="1" x14ac:dyDescent="0.25">
      <c r="B776" s="162"/>
      <c r="C776" s="166"/>
      <c r="D776" s="163"/>
      <c r="E776" s="105"/>
    </row>
    <row r="777" spans="2:5" ht="30" customHeight="1" x14ac:dyDescent="0.25">
      <c r="B777" s="162"/>
      <c r="C777" s="166"/>
      <c r="D777" s="163"/>
      <c r="E777" s="105"/>
    </row>
    <row r="778" spans="2:5" ht="30" customHeight="1" x14ac:dyDescent="0.25">
      <c r="B778" s="162"/>
      <c r="C778" s="166"/>
      <c r="D778" s="163"/>
      <c r="E778" s="105"/>
    </row>
    <row r="779" spans="2:5" ht="30" customHeight="1" x14ac:dyDescent="0.25">
      <c r="B779" s="162"/>
      <c r="C779" s="166"/>
      <c r="D779" s="163"/>
      <c r="E779" s="105"/>
    </row>
    <row r="780" spans="2:5" ht="30" customHeight="1" x14ac:dyDescent="0.25">
      <c r="B780" s="162"/>
      <c r="C780" s="166"/>
      <c r="D780" s="163"/>
      <c r="E780" s="105"/>
    </row>
    <row r="781" spans="2:5" ht="30" customHeight="1" x14ac:dyDescent="0.25">
      <c r="B781" s="162"/>
      <c r="C781" s="166"/>
      <c r="D781" s="163"/>
      <c r="E781" s="105"/>
    </row>
    <row r="782" spans="2:5" ht="30" customHeight="1" x14ac:dyDescent="0.25">
      <c r="B782" s="162"/>
      <c r="C782" s="166"/>
      <c r="D782" s="163"/>
      <c r="E782" s="105"/>
    </row>
    <row r="783" spans="2:5" ht="30" customHeight="1" x14ac:dyDescent="0.25">
      <c r="B783" s="162"/>
      <c r="C783" s="166"/>
      <c r="D783" s="163"/>
      <c r="E783" s="105"/>
    </row>
    <row r="784" spans="2:5" ht="30" customHeight="1" x14ac:dyDescent="0.25">
      <c r="B784" s="162"/>
      <c r="C784" s="166"/>
      <c r="D784" s="163"/>
      <c r="E784" s="105"/>
    </row>
    <row r="785" spans="2:5" ht="30" customHeight="1" x14ac:dyDescent="0.25">
      <c r="B785" s="162"/>
      <c r="C785" s="166"/>
      <c r="D785" s="163"/>
      <c r="E785" s="105"/>
    </row>
    <row r="786" spans="2:5" ht="30" customHeight="1" x14ac:dyDescent="0.25">
      <c r="B786" s="162"/>
      <c r="C786" s="166"/>
      <c r="D786" s="163"/>
      <c r="E786" s="105"/>
    </row>
    <row r="787" spans="2:5" ht="30" customHeight="1" x14ac:dyDescent="0.25">
      <c r="B787" s="162"/>
      <c r="C787" s="166"/>
      <c r="D787" s="163"/>
      <c r="E787" s="105"/>
    </row>
    <row r="788" spans="2:5" ht="30" customHeight="1" x14ac:dyDescent="0.25">
      <c r="B788" s="162"/>
      <c r="C788" s="166"/>
      <c r="D788" s="163"/>
      <c r="E788" s="105"/>
    </row>
    <row r="789" spans="2:5" ht="30" customHeight="1" x14ac:dyDescent="0.25">
      <c r="B789" s="162"/>
      <c r="C789" s="166"/>
      <c r="D789" s="163"/>
      <c r="E789" s="105"/>
    </row>
    <row r="790" spans="2:5" ht="30" customHeight="1" x14ac:dyDescent="0.25">
      <c r="B790" s="162"/>
      <c r="C790" s="166"/>
      <c r="D790" s="163"/>
      <c r="E790" s="105"/>
    </row>
    <row r="791" spans="2:5" ht="30" customHeight="1" x14ac:dyDescent="0.25">
      <c r="B791" s="162"/>
      <c r="C791" s="166"/>
      <c r="D791" s="163"/>
      <c r="E791" s="105"/>
    </row>
    <row r="792" spans="2:5" ht="30" customHeight="1" x14ac:dyDescent="0.25">
      <c r="B792" s="162"/>
      <c r="C792" s="166"/>
      <c r="D792" s="163"/>
      <c r="E792" s="105"/>
    </row>
    <row r="793" spans="2:5" ht="30" customHeight="1" x14ac:dyDescent="0.25">
      <c r="B793" s="162"/>
      <c r="C793" s="166"/>
      <c r="D793" s="163"/>
      <c r="E793" s="105"/>
    </row>
    <row r="794" spans="2:5" ht="30" customHeight="1" x14ac:dyDescent="0.25">
      <c r="B794" s="162"/>
      <c r="C794" s="166"/>
      <c r="D794" s="163"/>
      <c r="E794" s="105"/>
    </row>
    <row r="795" spans="2:5" ht="30" customHeight="1" x14ac:dyDescent="0.25">
      <c r="B795" s="162"/>
      <c r="C795" s="166"/>
      <c r="D795" s="163"/>
      <c r="E795" s="105"/>
    </row>
    <row r="796" spans="2:5" ht="30" customHeight="1" x14ac:dyDescent="0.25">
      <c r="B796" s="162"/>
      <c r="C796" s="166"/>
      <c r="D796" s="163"/>
      <c r="E796" s="105"/>
    </row>
    <row r="797" spans="2:5" ht="30" customHeight="1" x14ac:dyDescent="0.25">
      <c r="B797" s="162"/>
      <c r="C797" s="166"/>
      <c r="D797" s="163"/>
      <c r="E797" s="105"/>
    </row>
    <row r="798" spans="2:5" ht="30" customHeight="1" x14ac:dyDescent="0.25">
      <c r="B798" s="162"/>
      <c r="C798" s="166"/>
      <c r="D798" s="163"/>
      <c r="E798" s="105"/>
    </row>
    <row r="799" spans="2:5" ht="30" customHeight="1" x14ac:dyDescent="0.25">
      <c r="B799" s="162"/>
      <c r="C799" s="166"/>
      <c r="D799" s="163"/>
      <c r="E799" s="105"/>
    </row>
    <row r="800" spans="2:5" ht="30" customHeight="1" x14ac:dyDescent="0.25">
      <c r="B800" s="162"/>
      <c r="C800" s="166"/>
      <c r="D800" s="163"/>
      <c r="E800" s="105"/>
    </row>
    <row r="801" spans="2:5" ht="30" customHeight="1" x14ac:dyDescent="0.25">
      <c r="B801" s="162"/>
      <c r="C801" s="166"/>
      <c r="D801" s="163"/>
      <c r="E801" s="105"/>
    </row>
    <row r="802" spans="2:5" ht="30" customHeight="1" x14ac:dyDescent="0.25">
      <c r="B802" s="162"/>
      <c r="C802" s="166"/>
      <c r="D802" s="163"/>
      <c r="E802" s="105"/>
    </row>
    <row r="803" spans="2:5" ht="30" customHeight="1" x14ac:dyDescent="0.25">
      <c r="B803" s="162"/>
      <c r="C803" s="166"/>
      <c r="D803" s="163"/>
      <c r="E803" s="105"/>
    </row>
    <row r="804" spans="2:5" ht="30" customHeight="1" x14ac:dyDescent="0.25">
      <c r="B804" s="162"/>
      <c r="C804" s="166"/>
      <c r="D804" s="163"/>
      <c r="E804" s="105"/>
    </row>
    <row r="805" spans="2:5" ht="30" customHeight="1" x14ac:dyDescent="0.25">
      <c r="B805" s="162"/>
      <c r="C805" s="166"/>
      <c r="D805" s="163"/>
      <c r="E805" s="105"/>
    </row>
    <row r="806" spans="2:5" ht="30" customHeight="1" x14ac:dyDescent="0.25">
      <c r="B806" s="162"/>
      <c r="C806" s="166"/>
      <c r="D806" s="163"/>
      <c r="E806" s="105"/>
    </row>
    <row r="807" spans="2:5" ht="30" customHeight="1" x14ac:dyDescent="0.25">
      <c r="B807" s="162"/>
      <c r="C807" s="166"/>
      <c r="D807" s="163"/>
      <c r="E807" s="105"/>
    </row>
    <row r="808" spans="2:5" ht="30" customHeight="1" x14ac:dyDescent="0.25">
      <c r="B808" s="162"/>
      <c r="C808" s="166"/>
      <c r="D808" s="163"/>
      <c r="E808" s="105"/>
    </row>
    <row r="809" spans="2:5" ht="30" customHeight="1" x14ac:dyDescent="0.25">
      <c r="B809" s="162"/>
      <c r="C809" s="166"/>
      <c r="D809" s="163"/>
      <c r="E809" s="105"/>
    </row>
    <row r="810" spans="2:5" ht="30" customHeight="1" x14ac:dyDescent="0.25">
      <c r="B810" s="162"/>
      <c r="C810" s="166"/>
      <c r="D810" s="163"/>
      <c r="E810" s="105"/>
    </row>
    <row r="811" spans="2:5" ht="30" customHeight="1" x14ac:dyDescent="0.25">
      <c r="B811" s="162"/>
      <c r="C811" s="166"/>
      <c r="D811" s="163"/>
      <c r="E811" s="105"/>
    </row>
    <row r="812" spans="2:5" ht="30" customHeight="1" x14ac:dyDescent="0.25">
      <c r="B812" s="162"/>
      <c r="C812" s="166"/>
      <c r="D812" s="163"/>
      <c r="E812" s="105"/>
    </row>
    <row r="813" spans="2:5" ht="30" customHeight="1" x14ac:dyDescent="0.25">
      <c r="B813" s="162"/>
      <c r="C813" s="166"/>
      <c r="D813" s="163"/>
      <c r="E813" s="105"/>
    </row>
    <row r="814" spans="2:5" ht="30" customHeight="1" x14ac:dyDescent="0.25">
      <c r="B814" s="162"/>
      <c r="C814" s="166"/>
      <c r="D814" s="163"/>
      <c r="E814" s="105"/>
    </row>
    <row r="815" spans="2:5" ht="30" customHeight="1" x14ac:dyDescent="0.25">
      <c r="B815" s="162"/>
      <c r="C815" s="166"/>
      <c r="D815" s="163"/>
      <c r="E815" s="105"/>
    </row>
    <row r="816" spans="2:5" ht="30" customHeight="1" x14ac:dyDescent="0.25">
      <c r="B816" s="162"/>
      <c r="C816" s="166"/>
      <c r="D816" s="163"/>
      <c r="E816" s="105"/>
    </row>
    <row r="817" spans="2:5" ht="30" customHeight="1" x14ac:dyDescent="0.25">
      <c r="B817" s="162"/>
      <c r="C817" s="166"/>
      <c r="D817" s="163"/>
      <c r="E817" s="105"/>
    </row>
    <row r="818" spans="2:5" ht="30" customHeight="1" x14ac:dyDescent="0.25">
      <c r="B818" s="162"/>
      <c r="C818" s="166"/>
      <c r="D818" s="163"/>
      <c r="E818" s="105"/>
    </row>
    <row r="819" spans="2:5" ht="30" customHeight="1" x14ac:dyDescent="0.25">
      <c r="B819" s="162"/>
      <c r="C819" s="166"/>
      <c r="D819" s="163"/>
      <c r="E819" s="105"/>
    </row>
    <row r="820" spans="2:5" ht="30" customHeight="1" x14ac:dyDescent="0.25">
      <c r="B820" s="162"/>
      <c r="C820" s="166"/>
      <c r="D820" s="163"/>
      <c r="E820" s="105"/>
    </row>
    <row r="821" spans="2:5" ht="30" customHeight="1" x14ac:dyDescent="0.25">
      <c r="B821" s="162"/>
      <c r="C821" s="166"/>
      <c r="D821" s="163"/>
      <c r="E821" s="105"/>
    </row>
    <row r="822" spans="2:5" ht="30" customHeight="1" x14ac:dyDescent="0.25">
      <c r="B822" s="162"/>
      <c r="C822" s="166"/>
      <c r="D822" s="163"/>
      <c r="E822" s="105"/>
    </row>
    <row r="823" spans="2:5" ht="30" customHeight="1" x14ac:dyDescent="0.25">
      <c r="B823" s="162"/>
      <c r="C823" s="166"/>
      <c r="D823" s="163"/>
      <c r="E823" s="105"/>
    </row>
    <row r="824" spans="2:5" ht="30" customHeight="1" x14ac:dyDescent="0.25">
      <c r="B824" s="162"/>
      <c r="C824" s="166"/>
      <c r="D824" s="163"/>
      <c r="E824" s="105"/>
    </row>
    <row r="825" spans="2:5" ht="30" customHeight="1" x14ac:dyDescent="0.25">
      <c r="B825" s="162"/>
      <c r="C825" s="166"/>
      <c r="D825" s="163"/>
      <c r="E825" s="105"/>
    </row>
    <row r="826" spans="2:5" ht="30" customHeight="1" x14ac:dyDescent="0.25">
      <c r="B826" s="162"/>
      <c r="C826" s="166"/>
      <c r="D826" s="163"/>
      <c r="E826" s="105"/>
    </row>
    <row r="827" spans="2:5" ht="30" customHeight="1" x14ac:dyDescent="0.25">
      <c r="B827" s="162"/>
      <c r="C827" s="166"/>
      <c r="D827" s="163"/>
      <c r="E827" s="105"/>
    </row>
    <row r="828" spans="2:5" ht="30" customHeight="1" x14ac:dyDescent="0.25">
      <c r="B828" s="162"/>
      <c r="C828" s="166"/>
      <c r="D828" s="163"/>
      <c r="E828" s="105"/>
    </row>
    <row r="829" spans="2:5" ht="30" customHeight="1" x14ac:dyDescent="0.25">
      <c r="B829" s="162"/>
      <c r="C829" s="166"/>
      <c r="D829" s="163"/>
      <c r="E829" s="105"/>
    </row>
    <row r="830" spans="2:5" ht="30" customHeight="1" x14ac:dyDescent="0.25">
      <c r="B830" s="162"/>
      <c r="C830" s="166"/>
      <c r="D830" s="163"/>
      <c r="E830" s="105"/>
    </row>
    <row r="831" spans="2:5" ht="30" customHeight="1" x14ac:dyDescent="0.25">
      <c r="B831" s="162"/>
      <c r="C831" s="166"/>
      <c r="D831" s="163"/>
      <c r="E831" s="105"/>
    </row>
    <row r="832" spans="2:5" ht="30" customHeight="1" x14ac:dyDescent="0.25">
      <c r="B832" s="162"/>
      <c r="C832" s="166"/>
      <c r="D832" s="163"/>
      <c r="E832" s="105"/>
    </row>
    <row r="833" spans="2:5" ht="30" customHeight="1" x14ac:dyDescent="0.25">
      <c r="B833" s="162"/>
      <c r="C833" s="166"/>
      <c r="D833" s="163"/>
      <c r="E833" s="105"/>
    </row>
    <row r="834" spans="2:5" ht="30" customHeight="1" x14ac:dyDescent="0.25">
      <c r="B834" s="162"/>
      <c r="C834" s="166"/>
      <c r="D834" s="163"/>
      <c r="E834" s="105"/>
    </row>
    <row r="835" spans="2:5" ht="30" customHeight="1" x14ac:dyDescent="0.25">
      <c r="B835" s="162"/>
      <c r="C835" s="166"/>
      <c r="D835" s="163"/>
      <c r="E835" s="105"/>
    </row>
    <row r="836" spans="2:5" ht="30" customHeight="1" x14ac:dyDescent="0.25">
      <c r="B836" s="162"/>
      <c r="C836" s="166"/>
      <c r="D836" s="163"/>
      <c r="E836" s="105"/>
    </row>
    <row r="837" spans="2:5" ht="30" customHeight="1" x14ac:dyDescent="0.25">
      <c r="B837" s="162"/>
      <c r="C837" s="166"/>
      <c r="D837" s="163"/>
      <c r="E837" s="105"/>
    </row>
    <row r="838" spans="2:5" ht="30" customHeight="1" x14ac:dyDescent="0.25">
      <c r="B838" s="162"/>
      <c r="C838" s="166"/>
      <c r="D838" s="163"/>
      <c r="E838" s="105"/>
    </row>
    <row r="839" spans="2:5" ht="30" customHeight="1" x14ac:dyDescent="0.25">
      <c r="B839" s="162"/>
      <c r="C839" s="166"/>
      <c r="D839" s="163"/>
      <c r="E839" s="105"/>
    </row>
    <row r="840" spans="2:5" ht="30" customHeight="1" x14ac:dyDescent="0.25">
      <c r="B840" s="162"/>
      <c r="C840" s="166"/>
      <c r="D840" s="163"/>
      <c r="E840" s="105"/>
    </row>
    <row r="841" spans="2:5" ht="30" customHeight="1" x14ac:dyDescent="0.25">
      <c r="B841" s="162"/>
      <c r="C841" s="166"/>
      <c r="D841" s="163"/>
      <c r="E841" s="105"/>
    </row>
    <row r="842" spans="2:5" ht="30" customHeight="1" x14ac:dyDescent="0.25">
      <c r="B842" s="162"/>
      <c r="C842" s="166"/>
      <c r="D842" s="163"/>
      <c r="E842" s="105"/>
    </row>
    <row r="843" spans="2:5" ht="30" customHeight="1" x14ac:dyDescent="0.25">
      <c r="B843" s="162"/>
      <c r="C843" s="166"/>
      <c r="D843" s="163"/>
      <c r="E843" s="105"/>
    </row>
    <row r="844" spans="2:5" ht="30" customHeight="1" x14ac:dyDescent="0.25">
      <c r="B844" s="162"/>
      <c r="C844" s="166"/>
      <c r="D844" s="163"/>
      <c r="E844" s="105"/>
    </row>
    <row r="845" spans="2:5" ht="30" customHeight="1" x14ac:dyDescent="0.25">
      <c r="B845" s="162"/>
      <c r="C845" s="166"/>
      <c r="D845" s="163"/>
      <c r="E845" s="105"/>
    </row>
    <row r="846" spans="2:5" ht="30" customHeight="1" x14ac:dyDescent="0.25">
      <c r="B846" s="162"/>
      <c r="C846" s="166"/>
      <c r="D846" s="163"/>
      <c r="E846" s="105"/>
    </row>
    <row r="847" spans="2:5" ht="30" customHeight="1" x14ac:dyDescent="0.25">
      <c r="B847" s="162"/>
      <c r="C847" s="166"/>
      <c r="D847" s="163"/>
      <c r="E847" s="105"/>
    </row>
    <row r="848" spans="2:5" ht="30" customHeight="1" x14ac:dyDescent="0.25">
      <c r="B848" s="162"/>
      <c r="C848" s="166"/>
      <c r="D848" s="163"/>
      <c r="E848" s="105"/>
    </row>
    <row r="849" spans="2:5" ht="30" customHeight="1" x14ac:dyDescent="0.25">
      <c r="B849" s="162"/>
      <c r="C849" s="166"/>
      <c r="D849" s="163"/>
      <c r="E849" s="105"/>
    </row>
    <row r="850" spans="2:5" ht="30" customHeight="1" x14ac:dyDescent="0.25">
      <c r="B850" s="162"/>
      <c r="C850" s="166"/>
      <c r="D850" s="163"/>
      <c r="E850" s="105"/>
    </row>
    <row r="851" spans="2:5" ht="30" customHeight="1" x14ac:dyDescent="0.25">
      <c r="B851" s="162"/>
      <c r="C851" s="166"/>
      <c r="D851" s="163"/>
      <c r="E851" s="105"/>
    </row>
    <row r="852" spans="2:5" ht="30" customHeight="1" x14ac:dyDescent="0.25">
      <c r="B852" s="162"/>
      <c r="C852" s="166"/>
      <c r="D852" s="163"/>
      <c r="E852" s="105"/>
    </row>
    <row r="853" spans="2:5" ht="30" customHeight="1" x14ac:dyDescent="0.25">
      <c r="B853" s="162"/>
      <c r="C853" s="166"/>
      <c r="D853" s="163"/>
      <c r="E853" s="105"/>
    </row>
    <row r="854" spans="2:5" ht="30" customHeight="1" x14ac:dyDescent="0.25">
      <c r="B854" s="162"/>
      <c r="C854" s="166"/>
      <c r="D854" s="163"/>
      <c r="E854" s="105"/>
    </row>
    <row r="855" spans="2:5" ht="30" customHeight="1" x14ac:dyDescent="0.25">
      <c r="B855" s="162"/>
      <c r="C855" s="166"/>
      <c r="D855" s="163"/>
      <c r="E855" s="105"/>
    </row>
    <row r="856" spans="2:5" ht="30" customHeight="1" x14ac:dyDescent="0.25">
      <c r="B856" s="162"/>
      <c r="C856" s="166"/>
      <c r="D856" s="163"/>
      <c r="E856" s="105"/>
    </row>
    <row r="857" spans="2:5" ht="30" customHeight="1" x14ac:dyDescent="0.25">
      <c r="B857" s="162"/>
      <c r="C857" s="166"/>
      <c r="D857" s="163"/>
      <c r="E857" s="105"/>
    </row>
    <row r="858" spans="2:5" ht="30" customHeight="1" x14ac:dyDescent="0.25">
      <c r="B858" s="162"/>
      <c r="C858" s="166"/>
      <c r="D858" s="163"/>
      <c r="E858" s="105"/>
    </row>
    <row r="859" spans="2:5" ht="30" customHeight="1" x14ac:dyDescent="0.25">
      <c r="B859" s="162"/>
      <c r="C859" s="166"/>
      <c r="D859" s="163"/>
      <c r="E859" s="105"/>
    </row>
    <row r="860" spans="2:5" ht="30" customHeight="1" x14ac:dyDescent="0.25">
      <c r="B860" s="162"/>
      <c r="C860" s="166"/>
      <c r="D860" s="163"/>
      <c r="E860" s="105"/>
    </row>
    <row r="861" spans="2:5" ht="30" customHeight="1" x14ac:dyDescent="0.25">
      <c r="B861" s="162"/>
      <c r="C861" s="166"/>
      <c r="D861" s="163"/>
      <c r="E861" s="105"/>
    </row>
    <row r="862" spans="2:5" ht="30" customHeight="1" x14ac:dyDescent="0.25">
      <c r="B862" s="162"/>
      <c r="C862" s="166"/>
      <c r="D862" s="163"/>
      <c r="E862" s="105"/>
    </row>
    <row r="863" spans="2:5" ht="30" customHeight="1" x14ac:dyDescent="0.25">
      <c r="B863" s="162"/>
      <c r="C863" s="166"/>
      <c r="D863" s="163"/>
      <c r="E863" s="105"/>
    </row>
    <row r="864" spans="2:5" ht="30" customHeight="1" x14ac:dyDescent="0.25">
      <c r="B864" s="162"/>
      <c r="C864" s="166"/>
      <c r="D864" s="163"/>
      <c r="E864" s="105"/>
    </row>
    <row r="865" spans="2:5" ht="30" customHeight="1" x14ac:dyDescent="0.25">
      <c r="B865" s="162"/>
      <c r="C865" s="166"/>
      <c r="D865" s="163"/>
      <c r="E865" s="105"/>
    </row>
    <row r="866" spans="2:5" ht="30" customHeight="1" x14ac:dyDescent="0.25">
      <c r="B866" s="162"/>
      <c r="C866" s="166"/>
      <c r="D866" s="163"/>
      <c r="E866" s="105"/>
    </row>
    <row r="867" spans="2:5" ht="30" customHeight="1" x14ac:dyDescent="0.25">
      <c r="B867" s="162"/>
      <c r="C867" s="166"/>
      <c r="D867" s="163"/>
      <c r="E867" s="105"/>
    </row>
    <row r="868" spans="2:5" ht="30" customHeight="1" x14ac:dyDescent="0.25">
      <c r="B868" s="162"/>
      <c r="C868" s="166"/>
      <c r="D868" s="163"/>
      <c r="E868" s="105"/>
    </row>
    <row r="869" spans="2:5" ht="30" customHeight="1" x14ac:dyDescent="0.25">
      <c r="B869" s="162"/>
      <c r="C869" s="166"/>
      <c r="D869" s="163"/>
      <c r="E869" s="105"/>
    </row>
    <row r="870" spans="2:5" ht="30" customHeight="1" x14ac:dyDescent="0.25">
      <c r="B870" s="162"/>
      <c r="C870" s="166"/>
      <c r="D870" s="163"/>
      <c r="E870" s="105"/>
    </row>
    <row r="871" spans="2:5" ht="30" customHeight="1" x14ac:dyDescent="0.25">
      <c r="B871" s="162"/>
      <c r="C871" s="166"/>
      <c r="D871" s="163"/>
      <c r="E871" s="105"/>
    </row>
    <row r="872" spans="2:5" ht="30" customHeight="1" x14ac:dyDescent="0.25">
      <c r="B872" s="162"/>
      <c r="C872" s="166"/>
      <c r="D872" s="163"/>
      <c r="E872" s="105"/>
    </row>
    <row r="873" spans="2:5" ht="30" customHeight="1" x14ac:dyDescent="0.25">
      <c r="B873" s="162"/>
      <c r="C873" s="166"/>
      <c r="D873" s="163"/>
      <c r="E873" s="105"/>
    </row>
    <row r="874" spans="2:5" ht="30" customHeight="1" x14ac:dyDescent="0.25">
      <c r="B874" s="162"/>
      <c r="C874" s="166"/>
      <c r="D874" s="163"/>
      <c r="E874" s="105"/>
    </row>
    <row r="875" spans="2:5" ht="30" customHeight="1" x14ac:dyDescent="0.25">
      <c r="B875" s="162"/>
      <c r="C875" s="166"/>
      <c r="D875" s="163"/>
      <c r="E875" s="105"/>
    </row>
    <row r="876" spans="2:5" ht="30" customHeight="1" x14ac:dyDescent="0.25">
      <c r="B876" s="162"/>
      <c r="C876" s="166"/>
      <c r="D876" s="163"/>
      <c r="E876" s="105"/>
    </row>
    <row r="877" spans="2:5" ht="30" customHeight="1" x14ac:dyDescent="0.25">
      <c r="B877" s="162"/>
      <c r="C877" s="166"/>
      <c r="D877" s="163"/>
      <c r="E877" s="105"/>
    </row>
    <row r="878" spans="2:5" ht="30" customHeight="1" x14ac:dyDescent="0.25">
      <c r="B878" s="162"/>
      <c r="C878" s="166"/>
      <c r="D878" s="163"/>
      <c r="E878" s="105"/>
    </row>
    <row r="879" spans="2:5" ht="30" customHeight="1" x14ac:dyDescent="0.25">
      <c r="B879" s="162"/>
      <c r="C879" s="166"/>
      <c r="D879" s="163"/>
      <c r="E879" s="105"/>
    </row>
    <row r="880" spans="2:5" ht="30" customHeight="1" x14ac:dyDescent="0.25">
      <c r="B880" s="162"/>
      <c r="C880" s="166"/>
      <c r="D880" s="163"/>
      <c r="E880" s="105"/>
    </row>
    <row r="881" spans="2:5" ht="30" customHeight="1" x14ac:dyDescent="0.25">
      <c r="B881" s="162"/>
      <c r="C881" s="166"/>
      <c r="D881" s="163"/>
      <c r="E881" s="105"/>
    </row>
    <row r="882" spans="2:5" ht="30" customHeight="1" x14ac:dyDescent="0.25">
      <c r="B882" s="162"/>
      <c r="C882" s="166"/>
      <c r="D882" s="163"/>
      <c r="E882" s="105"/>
    </row>
    <row r="883" spans="2:5" ht="30" customHeight="1" x14ac:dyDescent="0.25">
      <c r="B883" s="162"/>
      <c r="C883" s="166"/>
      <c r="D883" s="163"/>
      <c r="E883" s="105"/>
    </row>
    <row r="884" spans="2:5" ht="30" customHeight="1" x14ac:dyDescent="0.25">
      <c r="B884" s="162"/>
      <c r="C884" s="166"/>
      <c r="D884" s="163"/>
      <c r="E884" s="105"/>
    </row>
    <row r="885" spans="2:5" ht="30" customHeight="1" x14ac:dyDescent="0.25">
      <c r="B885" s="162"/>
      <c r="C885" s="166"/>
      <c r="D885" s="163"/>
      <c r="E885" s="105"/>
    </row>
    <row r="886" spans="2:5" ht="30" customHeight="1" x14ac:dyDescent="0.25">
      <c r="B886" s="162"/>
      <c r="C886" s="166"/>
      <c r="D886" s="163"/>
      <c r="E886" s="105"/>
    </row>
    <row r="887" spans="2:5" ht="30" customHeight="1" x14ac:dyDescent="0.25">
      <c r="B887" s="162"/>
      <c r="C887" s="166"/>
      <c r="D887" s="163"/>
      <c r="E887" s="105"/>
    </row>
    <row r="888" spans="2:5" ht="30" customHeight="1" x14ac:dyDescent="0.25">
      <c r="B888" s="162"/>
      <c r="C888" s="166"/>
      <c r="D888" s="163"/>
      <c r="E888" s="105"/>
    </row>
    <row r="889" spans="2:5" ht="30" customHeight="1" x14ac:dyDescent="0.25">
      <c r="B889" s="162"/>
      <c r="C889" s="166"/>
      <c r="D889" s="163"/>
      <c r="E889" s="105"/>
    </row>
    <row r="890" spans="2:5" ht="30" customHeight="1" x14ac:dyDescent="0.25">
      <c r="B890" s="162"/>
      <c r="C890" s="166"/>
      <c r="D890" s="163"/>
      <c r="E890" s="105"/>
    </row>
    <row r="891" spans="2:5" ht="30" customHeight="1" x14ac:dyDescent="0.25">
      <c r="B891" s="162"/>
      <c r="C891" s="166"/>
      <c r="D891" s="163"/>
      <c r="E891" s="105"/>
    </row>
    <row r="892" spans="2:5" ht="30" customHeight="1" x14ac:dyDescent="0.25">
      <c r="B892" s="162"/>
      <c r="C892" s="166"/>
      <c r="D892" s="163"/>
      <c r="E892" s="105"/>
    </row>
    <row r="893" spans="2:5" ht="30" customHeight="1" x14ac:dyDescent="0.25">
      <c r="B893" s="162"/>
      <c r="C893" s="166"/>
      <c r="D893" s="163"/>
      <c r="E893" s="105"/>
    </row>
    <row r="894" spans="2:5" ht="30" customHeight="1" x14ac:dyDescent="0.25">
      <c r="B894" s="162"/>
      <c r="C894" s="166"/>
      <c r="D894" s="163"/>
      <c r="E894" s="105"/>
    </row>
    <row r="895" spans="2:5" ht="30" customHeight="1" x14ac:dyDescent="0.25">
      <c r="B895" s="162"/>
      <c r="C895" s="166"/>
      <c r="D895" s="163"/>
      <c r="E895" s="105"/>
    </row>
    <row r="896" spans="2:5" ht="30" customHeight="1" x14ac:dyDescent="0.25">
      <c r="B896" s="162"/>
      <c r="C896" s="166"/>
      <c r="D896" s="163"/>
      <c r="E896" s="105"/>
    </row>
    <row r="897" spans="2:5" ht="30" customHeight="1" x14ac:dyDescent="0.25">
      <c r="B897" s="162"/>
      <c r="C897" s="166"/>
      <c r="D897" s="163"/>
      <c r="E897" s="105"/>
    </row>
    <row r="898" spans="2:5" ht="30" customHeight="1" x14ac:dyDescent="0.25">
      <c r="B898" s="162"/>
      <c r="C898" s="166"/>
      <c r="D898" s="163"/>
      <c r="E898" s="105"/>
    </row>
    <row r="899" spans="2:5" ht="30" customHeight="1" x14ac:dyDescent="0.25">
      <c r="B899" s="162"/>
      <c r="C899" s="166"/>
      <c r="D899" s="163"/>
      <c r="E899" s="105"/>
    </row>
    <row r="900" spans="2:5" ht="30" customHeight="1" x14ac:dyDescent="0.25">
      <c r="B900" s="162"/>
      <c r="C900" s="166"/>
      <c r="D900" s="163"/>
      <c r="E900" s="105"/>
    </row>
    <row r="901" spans="2:5" ht="30" customHeight="1" x14ac:dyDescent="0.25">
      <c r="B901" s="162"/>
      <c r="C901" s="166"/>
      <c r="D901" s="163"/>
      <c r="E901" s="105"/>
    </row>
    <row r="902" spans="2:5" ht="30" customHeight="1" x14ac:dyDescent="0.25">
      <c r="B902" s="162"/>
      <c r="C902" s="166"/>
      <c r="D902" s="163"/>
      <c r="E902" s="105"/>
    </row>
    <row r="903" spans="2:5" ht="30" customHeight="1" x14ac:dyDescent="0.25">
      <c r="B903" s="162"/>
      <c r="C903" s="166"/>
      <c r="D903" s="163"/>
      <c r="E903" s="105"/>
    </row>
    <row r="904" spans="2:5" ht="30" customHeight="1" x14ac:dyDescent="0.25">
      <c r="B904" s="162"/>
      <c r="C904" s="166"/>
      <c r="D904" s="163"/>
      <c r="E904" s="105"/>
    </row>
    <row r="905" spans="2:5" ht="30" customHeight="1" x14ac:dyDescent="0.25">
      <c r="B905" s="162"/>
      <c r="C905" s="166"/>
      <c r="D905" s="163"/>
      <c r="E905" s="105"/>
    </row>
    <row r="906" spans="2:5" ht="30" customHeight="1" x14ac:dyDescent="0.25">
      <c r="B906" s="162"/>
      <c r="C906" s="166"/>
      <c r="D906" s="163"/>
      <c r="E906" s="105"/>
    </row>
    <row r="907" spans="2:5" ht="30" customHeight="1" x14ac:dyDescent="0.25">
      <c r="B907" s="162"/>
      <c r="C907" s="166"/>
      <c r="D907" s="163"/>
      <c r="E907" s="105"/>
    </row>
    <row r="908" spans="2:5" ht="30" customHeight="1" x14ac:dyDescent="0.25">
      <c r="B908" s="162"/>
      <c r="C908" s="166"/>
      <c r="D908" s="163"/>
      <c r="E908" s="105"/>
    </row>
    <row r="909" spans="2:5" ht="30" customHeight="1" x14ac:dyDescent="0.25">
      <c r="B909" s="162"/>
      <c r="C909" s="166"/>
      <c r="D909" s="163"/>
      <c r="E909" s="105"/>
    </row>
    <row r="910" spans="2:5" ht="30" customHeight="1" x14ac:dyDescent="0.25">
      <c r="B910" s="162"/>
      <c r="C910" s="166"/>
      <c r="D910" s="163"/>
      <c r="E910" s="105"/>
    </row>
    <row r="911" spans="2:5" ht="30" customHeight="1" x14ac:dyDescent="0.25">
      <c r="B911" s="162"/>
      <c r="C911" s="166"/>
      <c r="D911" s="163"/>
      <c r="E911" s="105"/>
    </row>
    <row r="912" spans="2:5" ht="30" customHeight="1" x14ac:dyDescent="0.25">
      <c r="B912" s="162"/>
      <c r="C912" s="166"/>
      <c r="D912" s="163"/>
      <c r="E912" s="105"/>
    </row>
    <row r="913" spans="2:5" ht="30" customHeight="1" x14ac:dyDescent="0.25">
      <c r="B913" s="162"/>
      <c r="C913" s="166"/>
      <c r="D913" s="163"/>
      <c r="E913" s="105"/>
    </row>
    <row r="914" spans="2:5" ht="30" customHeight="1" x14ac:dyDescent="0.25">
      <c r="B914" s="162"/>
      <c r="C914" s="166"/>
      <c r="D914" s="163"/>
      <c r="E914" s="105"/>
    </row>
    <row r="915" spans="2:5" ht="30" customHeight="1" x14ac:dyDescent="0.25">
      <c r="B915" s="162"/>
      <c r="C915" s="166"/>
      <c r="D915" s="163"/>
      <c r="E915" s="105"/>
    </row>
    <row r="916" spans="2:5" ht="30" customHeight="1" x14ac:dyDescent="0.25">
      <c r="B916" s="162"/>
      <c r="C916" s="166"/>
      <c r="D916" s="163"/>
      <c r="E916" s="105"/>
    </row>
    <row r="917" spans="2:5" ht="30" customHeight="1" x14ac:dyDescent="0.25">
      <c r="B917" s="162"/>
      <c r="C917" s="166"/>
      <c r="D917" s="163"/>
      <c r="E917" s="105"/>
    </row>
    <row r="918" spans="2:5" ht="30" customHeight="1" x14ac:dyDescent="0.25">
      <c r="B918" s="162"/>
      <c r="C918" s="166"/>
      <c r="D918" s="163"/>
      <c r="E918" s="105"/>
    </row>
    <row r="919" spans="2:5" ht="30" customHeight="1" x14ac:dyDescent="0.25">
      <c r="B919" s="162"/>
      <c r="C919" s="166"/>
      <c r="D919" s="163"/>
      <c r="E919" s="105"/>
    </row>
    <row r="920" spans="2:5" ht="30" customHeight="1" x14ac:dyDescent="0.25">
      <c r="B920" s="162"/>
      <c r="C920" s="166"/>
      <c r="D920" s="163"/>
      <c r="E920" s="105"/>
    </row>
    <row r="921" spans="2:5" ht="30" customHeight="1" x14ac:dyDescent="0.25">
      <c r="B921" s="162"/>
      <c r="C921" s="166"/>
      <c r="D921" s="163"/>
      <c r="E921" s="105"/>
    </row>
    <row r="922" spans="2:5" ht="30" customHeight="1" x14ac:dyDescent="0.25">
      <c r="B922" s="162"/>
      <c r="C922" s="166"/>
      <c r="D922" s="163"/>
      <c r="E922" s="105"/>
    </row>
    <row r="923" spans="2:5" ht="30" customHeight="1" x14ac:dyDescent="0.25">
      <c r="B923" s="162"/>
      <c r="C923" s="166"/>
      <c r="D923" s="163"/>
      <c r="E923" s="105"/>
    </row>
    <row r="924" spans="2:5" ht="30" customHeight="1" x14ac:dyDescent="0.25">
      <c r="B924" s="162"/>
      <c r="C924" s="166"/>
      <c r="D924" s="163"/>
      <c r="E924" s="105"/>
    </row>
    <row r="925" spans="2:5" ht="30" customHeight="1" x14ac:dyDescent="0.25">
      <c r="B925" s="162"/>
      <c r="C925" s="166"/>
      <c r="D925" s="163"/>
      <c r="E925" s="105"/>
    </row>
    <row r="926" spans="2:5" ht="30" customHeight="1" x14ac:dyDescent="0.25">
      <c r="B926" s="162"/>
      <c r="C926" s="166"/>
      <c r="D926" s="163"/>
      <c r="E926" s="105"/>
    </row>
    <row r="927" spans="2:5" ht="30" customHeight="1" x14ac:dyDescent="0.25">
      <c r="B927" s="162"/>
      <c r="C927" s="166"/>
      <c r="D927" s="163"/>
      <c r="E927" s="105"/>
    </row>
    <row r="928" spans="2:5" ht="30" customHeight="1" x14ac:dyDescent="0.25">
      <c r="B928" s="162"/>
      <c r="C928" s="166"/>
      <c r="D928" s="163"/>
      <c r="E928" s="105"/>
    </row>
    <row r="929" spans="2:5" ht="30" customHeight="1" x14ac:dyDescent="0.25">
      <c r="B929" s="162"/>
      <c r="C929" s="166"/>
      <c r="D929" s="163"/>
      <c r="E929" s="105"/>
    </row>
    <row r="930" spans="2:5" ht="30" customHeight="1" x14ac:dyDescent="0.25">
      <c r="B930" s="162"/>
      <c r="C930" s="166"/>
      <c r="D930" s="163"/>
      <c r="E930" s="105"/>
    </row>
    <row r="931" spans="2:5" ht="30" customHeight="1" x14ac:dyDescent="0.25">
      <c r="B931" s="162"/>
      <c r="C931" s="166"/>
      <c r="D931" s="163"/>
      <c r="E931" s="105"/>
    </row>
    <row r="932" spans="2:5" ht="30" customHeight="1" x14ac:dyDescent="0.25">
      <c r="B932" s="162"/>
      <c r="C932" s="166"/>
      <c r="D932" s="163"/>
      <c r="E932" s="105"/>
    </row>
    <row r="933" spans="2:5" ht="30" customHeight="1" x14ac:dyDescent="0.25">
      <c r="B933" s="162"/>
      <c r="C933" s="166"/>
      <c r="D933" s="163"/>
      <c r="E933" s="105"/>
    </row>
    <row r="934" spans="2:5" ht="30" customHeight="1" x14ac:dyDescent="0.25">
      <c r="B934" s="162"/>
      <c r="C934" s="166"/>
      <c r="D934" s="163"/>
      <c r="E934" s="105"/>
    </row>
    <row r="935" spans="2:5" ht="30" customHeight="1" x14ac:dyDescent="0.25">
      <c r="B935" s="162"/>
      <c r="C935" s="166"/>
      <c r="D935" s="163"/>
      <c r="E935" s="105"/>
    </row>
    <row r="936" spans="2:5" ht="30" customHeight="1" x14ac:dyDescent="0.25">
      <c r="B936" s="162"/>
      <c r="C936" s="166"/>
      <c r="D936" s="163"/>
      <c r="E936" s="105"/>
    </row>
    <row r="937" spans="2:5" ht="30" customHeight="1" x14ac:dyDescent="0.25">
      <c r="B937" s="162"/>
      <c r="C937" s="166"/>
      <c r="D937" s="163"/>
      <c r="E937" s="105"/>
    </row>
    <row r="938" spans="2:5" ht="30" customHeight="1" x14ac:dyDescent="0.25">
      <c r="B938" s="162"/>
      <c r="C938" s="166"/>
      <c r="D938" s="163"/>
      <c r="E938" s="105"/>
    </row>
    <row r="939" spans="2:5" ht="30" customHeight="1" x14ac:dyDescent="0.25">
      <c r="B939" s="162"/>
      <c r="C939" s="166"/>
      <c r="D939" s="163"/>
      <c r="E939" s="105"/>
    </row>
    <row r="940" spans="2:5" ht="30" customHeight="1" x14ac:dyDescent="0.25">
      <c r="B940" s="162"/>
      <c r="C940" s="166"/>
      <c r="D940" s="163"/>
      <c r="E940" s="105"/>
    </row>
    <row r="941" spans="2:5" ht="30" customHeight="1" x14ac:dyDescent="0.25">
      <c r="B941" s="162"/>
      <c r="C941" s="166"/>
      <c r="D941" s="163"/>
      <c r="E941" s="105"/>
    </row>
    <row r="942" spans="2:5" ht="30" customHeight="1" x14ac:dyDescent="0.25">
      <c r="B942" s="162"/>
      <c r="C942" s="166"/>
      <c r="D942" s="163"/>
      <c r="E942" s="105"/>
    </row>
    <row r="943" spans="2:5" ht="30" customHeight="1" x14ac:dyDescent="0.25">
      <c r="B943" s="162"/>
      <c r="C943" s="166"/>
      <c r="D943" s="163"/>
      <c r="E943" s="105"/>
    </row>
    <row r="944" spans="2:5" ht="30" customHeight="1" x14ac:dyDescent="0.25">
      <c r="B944" s="162"/>
      <c r="C944" s="166"/>
      <c r="D944" s="163"/>
      <c r="E944" s="105"/>
    </row>
    <row r="945" spans="2:5" ht="30" customHeight="1" x14ac:dyDescent="0.25">
      <c r="B945" s="162"/>
      <c r="C945" s="166"/>
      <c r="D945" s="163"/>
      <c r="E945" s="105"/>
    </row>
    <row r="946" spans="2:5" ht="30" customHeight="1" x14ac:dyDescent="0.25">
      <c r="B946" s="162"/>
      <c r="C946" s="166"/>
      <c r="D946" s="163"/>
      <c r="E946" s="105"/>
    </row>
    <row r="947" spans="2:5" ht="30" customHeight="1" x14ac:dyDescent="0.25">
      <c r="B947" s="162"/>
      <c r="C947" s="166"/>
      <c r="D947" s="163"/>
      <c r="E947" s="105"/>
    </row>
    <row r="948" spans="2:5" ht="30" customHeight="1" x14ac:dyDescent="0.25">
      <c r="B948" s="162"/>
      <c r="C948" s="166"/>
      <c r="D948" s="163"/>
      <c r="E948" s="105"/>
    </row>
    <row r="949" spans="2:5" ht="30" customHeight="1" x14ac:dyDescent="0.25">
      <c r="B949" s="162"/>
      <c r="C949" s="166"/>
      <c r="D949" s="163"/>
      <c r="E949" s="105"/>
    </row>
    <row r="950" spans="2:5" ht="30" customHeight="1" x14ac:dyDescent="0.25">
      <c r="B950" s="162"/>
      <c r="C950" s="166"/>
      <c r="D950" s="163"/>
      <c r="E950" s="105"/>
    </row>
    <row r="951" spans="2:5" ht="30" customHeight="1" x14ac:dyDescent="0.25">
      <c r="B951" s="162"/>
      <c r="C951" s="166"/>
      <c r="D951" s="163"/>
      <c r="E951" s="105"/>
    </row>
    <row r="952" spans="2:5" ht="30" customHeight="1" x14ac:dyDescent="0.25">
      <c r="B952" s="162"/>
      <c r="C952" s="166"/>
      <c r="D952" s="163"/>
      <c r="E952" s="105"/>
    </row>
    <row r="953" spans="2:5" ht="30" customHeight="1" x14ac:dyDescent="0.25">
      <c r="B953" s="162"/>
      <c r="C953" s="166"/>
      <c r="D953" s="163"/>
      <c r="E953" s="105"/>
    </row>
    <row r="954" spans="2:5" ht="30" customHeight="1" x14ac:dyDescent="0.25">
      <c r="B954" s="162"/>
      <c r="C954" s="166"/>
      <c r="D954" s="163"/>
      <c r="E954" s="105"/>
    </row>
    <row r="955" spans="2:5" ht="30" customHeight="1" x14ac:dyDescent="0.25">
      <c r="B955" s="162"/>
      <c r="C955" s="166"/>
      <c r="D955" s="163"/>
      <c r="E955" s="105"/>
    </row>
    <row r="956" spans="2:5" ht="30" customHeight="1" x14ac:dyDescent="0.25">
      <c r="B956" s="162"/>
      <c r="C956" s="166"/>
      <c r="D956" s="163"/>
      <c r="E956" s="105"/>
    </row>
    <row r="957" spans="2:5" ht="30" customHeight="1" x14ac:dyDescent="0.25">
      <c r="B957" s="162"/>
      <c r="C957" s="166"/>
      <c r="D957" s="163"/>
      <c r="E957" s="105"/>
    </row>
    <row r="958" spans="2:5" ht="30" customHeight="1" x14ac:dyDescent="0.25">
      <c r="B958" s="162"/>
      <c r="C958" s="166"/>
      <c r="D958" s="163"/>
      <c r="E958" s="105"/>
    </row>
    <row r="959" spans="2:5" ht="30" customHeight="1" x14ac:dyDescent="0.25">
      <c r="B959" s="162"/>
      <c r="C959" s="166"/>
      <c r="D959" s="163"/>
      <c r="E959" s="105"/>
    </row>
    <row r="960" spans="2:5" ht="30" customHeight="1" x14ac:dyDescent="0.25">
      <c r="B960" s="162"/>
      <c r="C960" s="166"/>
      <c r="D960" s="163"/>
      <c r="E960" s="105"/>
    </row>
    <row r="961" spans="2:5" ht="30" customHeight="1" x14ac:dyDescent="0.25">
      <c r="B961" s="162"/>
      <c r="C961" s="166"/>
      <c r="D961" s="163"/>
      <c r="E961" s="105"/>
    </row>
    <row r="962" spans="2:5" ht="30" customHeight="1" x14ac:dyDescent="0.25">
      <c r="B962" s="162"/>
      <c r="C962" s="166"/>
      <c r="D962" s="163"/>
      <c r="E962" s="105"/>
    </row>
    <row r="963" spans="2:5" ht="30" customHeight="1" x14ac:dyDescent="0.25">
      <c r="B963" s="162"/>
      <c r="C963" s="166"/>
      <c r="D963" s="163"/>
      <c r="E963" s="105"/>
    </row>
    <row r="964" spans="2:5" ht="30" customHeight="1" x14ac:dyDescent="0.25">
      <c r="B964" s="162"/>
      <c r="C964" s="166"/>
      <c r="D964" s="163"/>
      <c r="E964" s="105"/>
    </row>
    <row r="965" spans="2:5" ht="30" customHeight="1" x14ac:dyDescent="0.25">
      <c r="B965" s="162"/>
      <c r="C965" s="166"/>
      <c r="D965" s="163"/>
      <c r="E965" s="105"/>
    </row>
    <row r="966" spans="2:5" ht="30" customHeight="1" x14ac:dyDescent="0.25">
      <c r="B966" s="162"/>
      <c r="C966" s="166"/>
      <c r="D966" s="163"/>
      <c r="E966" s="105"/>
    </row>
    <row r="967" spans="2:5" ht="30" customHeight="1" x14ac:dyDescent="0.25">
      <c r="B967" s="162"/>
      <c r="C967" s="166"/>
      <c r="D967" s="163"/>
      <c r="E967" s="105"/>
    </row>
    <row r="968" spans="2:5" ht="30" customHeight="1" x14ac:dyDescent="0.25">
      <c r="B968" s="162"/>
      <c r="C968" s="166"/>
      <c r="D968" s="163"/>
      <c r="E968" s="105"/>
    </row>
    <row r="969" spans="2:5" ht="30" customHeight="1" x14ac:dyDescent="0.25">
      <c r="B969" s="162"/>
      <c r="C969" s="166"/>
      <c r="D969" s="163"/>
      <c r="E969" s="105"/>
    </row>
    <row r="970" spans="2:5" ht="30" customHeight="1" x14ac:dyDescent="0.25">
      <c r="B970" s="162"/>
      <c r="C970" s="166"/>
      <c r="D970" s="163"/>
      <c r="E970" s="105"/>
    </row>
    <row r="971" spans="2:5" ht="30" customHeight="1" x14ac:dyDescent="0.25">
      <c r="B971" s="162"/>
      <c r="C971" s="166"/>
      <c r="D971" s="163"/>
      <c r="E971" s="105"/>
    </row>
    <row r="972" spans="2:5" ht="30" customHeight="1" x14ac:dyDescent="0.25">
      <c r="B972" s="162"/>
      <c r="C972" s="166"/>
      <c r="D972" s="163"/>
      <c r="E972" s="105"/>
    </row>
    <row r="973" spans="2:5" ht="30" customHeight="1" x14ac:dyDescent="0.25">
      <c r="B973" s="162"/>
      <c r="C973" s="166"/>
      <c r="D973" s="163"/>
      <c r="E973" s="105"/>
    </row>
    <row r="974" spans="2:5" ht="30" customHeight="1" x14ac:dyDescent="0.25">
      <c r="B974" s="162"/>
      <c r="C974" s="166"/>
      <c r="D974" s="163"/>
      <c r="E974" s="105"/>
    </row>
    <row r="975" spans="2:5" ht="30" customHeight="1" x14ac:dyDescent="0.25">
      <c r="B975" s="162"/>
      <c r="C975" s="166"/>
      <c r="D975" s="163"/>
      <c r="E975" s="105"/>
    </row>
    <row r="976" spans="2:5" ht="30" customHeight="1" x14ac:dyDescent="0.25">
      <c r="B976" s="162"/>
      <c r="C976" s="166"/>
      <c r="D976" s="163"/>
      <c r="E976" s="105"/>
    </row>
    <row r="977" spans="2:5" ht="30" customHeight="1" x14ac:dyDescent="0.25">
      <c r="B977" s="162"/>
      <c r="C977" s="166"/>
      <c r="D977" s="163"/>
      <c r="E977" s="105"/>
    </row>
    <row r="978" spans="2:5" ht="30" customHeight="1" x14ac:dyDescent="0.25">
      <c r="B978" s="162"/>
      <c r="C978" s="166"/>
      <c r="D978" s="163"/>
      <c r="E978" s="105"/>
    </row>
    <row r="979" spans="2:5" ht="30" customHeight="1" x14ac:dyDescent="0.25">
      <c r="B979" s="162"/>
      <c r="C979" s="166"/>
      <c r="D979" s="163"/>
      <c r="E979" s="105"/>
    </row>
    <row r="980" spans="2:5" ht="30" customHeight="1" x14ac:dyDescent="0.25">
      <c r="B980" s="162"/>
      <c r="C980" s="166"/>
      <c r="D980" s="163"/>
      <c r="E980" s="105"/>
    </row>
    <row r="981" spans="2:5" ht="30" customHeight="1" x14ac:dyDescent="0.25">
      <c r="B981" s="162"/>
      <c r="C981" s="166"/>
      <c r="D981" s="163"/>
      <c r="E981" s="105"/>
    </row>
    <row r="982" spans="2:5" ht="30" customHeight="1" x14ac:dyDescent="0.25">
      <c r="B982" s="162"/>
      <c r="C982" s="166"/>
      <c r="D982" s="163"/>
      <c r="E982" s="105"/>
    </row>
    <row r="983" spans="2:5" ht="30" customHeight="1" x14ac:dyDescent="0.25">
      <c r="B983" s="162"/>
      <c r="C983" s="166"/>
      <c r="D983" s="163"/>
      <c r="E983" s="105"/>
    </row>
    <row r="984" spans="2:5" ht="30" customHeight="1" x14ac:dyDescent="0.25">
      <c r="B984" s="162"/>
      <c r="C984" s="166"/>
      <c r="D984" s="163"/>
      <c r="E984" s="105"/>
    </row>
    <row r="985" spans="2:5" ht="30" customHeight="1" x14ac:dyDescent="0.25">
      <c r="B985" s="162"/>
      <c r="C985" s="166"/>
      <c r="D985" s="163"/>
      <c r="E985" s="105"/>
    </row>
    <row r="986" spans="2:5" ht="30" customHeight="1" x14ac:dyDescent="0.25">
      <c r="B986" s="162"/>
      <c r="C986" s="166"/>
      <c r="D986" s="163"/>
      <c r="E986" s="105"/>
    </row>
    <row r="987" spans="2:5" ht="30" customHeight="1" x14ac:dyDescent="0.25">
      <c r="B987" s="162"/>
      <c r="C987" s="166"/>
      <c r="D987" s="163"/>
      <c r="E987" s="105"/>
    </row>
    <row r="988" spans="2:5" ht="30" customHeight="1" x14ac:dyDescent="0.25">
      <c r="B988" s="162"/>
      <c r="C988" s="166"/>
      <c r="D988" s="163"/>
      <c r="E988" s="105"/>
    </row>
    <row r="989" spans="2:5" ht="30" customHeight="1" x14ac:dyDescent="0.25">
      <c r="B989" s="162"/>
      <c r="C989" s="166"/>
      <c r="D989" s="163"/>
      <c r="E989" s="105"/>
    </row>
    <row r="990" spans="2:5" ht="30" customHeight="1" x14ac:dyDescent="0.25">
      <c r="B990" s="162"/>
      <c r="C990" s="166"/>
      <c r="D990" s="163"/>
      <c r="E990" s="105"/>
    </row>
    <row r="991" spans="2:5" ht="30" customHeight="1" x14ac:dyDescent="0.25">
      <c r="B991" s="162"/>
      <c r="C991" s="166"/>
      <c r="D991" s="163"/>
      <c r="E991" s="105"/>
    </row>
    <row r="992" spans="2:5" ht="30" customHeight="1" x14ac:dyDescent="0.25">
      <c r="B992" s="162"/>
      <c r="C992" s="166"/>
      <c r="D992" s="163"/>
      <c r="E992" s="105"/>
    </row>
    <row r="993" spans="2:5" ht="30" customHeight="1" x14ac:dyDescent="0.25">
      <c r="B993" s="162"/>
      <c r="C993" s="166"/>
      <c r="D993" s="163"/>
      <c r="E993" s="105"/>
    </row>
    <row r="994" spans="2:5" ht="30" customHeight="1" x14ac:dyDescent="0.25">
      <c r="B994" s="162"/>
      <c r="C994" s="166"/>
      <c r="D994" s="163"/>
      <c r="E994" s="105"/>
    </row>
    <row r="995" spans="2:5" ht="30" customHeight="1" x14ac:dyDescent="0.25">
      <c r="B995" s="162"/>
      <c r="C995" s="166"/>
      <c r="D995" s="163"/>
      <c r="E995" s="105"/>
    </row>
    <row r="996" spans="2:5" ht="30" customHeight="1" x14ac:dyDescent="0.25">
      <c r="B996" s="162"/>
      <c r="C996" s="166"/>
      <c r="D996" s="163"/>
      <c r="E996" s="105"/>
    </row>
    <row r="997" spans="2:5" ht="30" customHeight="1" x14ac:dyDescent="0.25">
      <c r="B997" s="162"/>
      <c r="C997" s="166"/>
      <c r="D997" s="163"/>
      <c r="E997" s="105"/>
    </row>
    <row r="998" spans="2:5" ht="30" customHeight="1" x14ac:dyDescent="0.25">
      <c r="B998" s="162"/>
      <c r="C998" s="166"/>
      <c r="D998" s="163"/>
      <c r="E998" s="105"/>
    </row>
    <row r="999" spans="2:5" ht="30" customHeight="1" x14ac:dyDescent="0.25">
      <c r="B999" s="162"/>
      <c r="C999" s="166"/>
      <c r="D999" s="163"/>
      <c r="E999" s="105"/>
    </row>
    <row r="1000" spans="2:5" ht="30" customHeight="1" x14ac:dyDescent="0.25">
      <c r="B1000" s="162"/>
      <c r="C1000" s="166"/>
      <c r="D1000" s="163"/>
      <c r="E1000" s="105"/>
    </row>
    <row r="1001" spans="2:5" ht="30" customHeight="1" x14ac:dyDescent="0.25">
      <c r="B1001" s="162"/>
      <c r="C1001" s="166"/>
      <c r="D1001" s="163"/>
      <c r="E1001" s="105"/>
    </row>
    <row r="1002" spans="2:5" ht="30" customHeight="1" x14ac:dyDescent="0.25">
      <c r="B1002" s="162"/>
      <c r="C1002" s="166"/>
      <c r="D1002" s="163"/>
      <c r="E1002" s="105"/>
    </row>
    <row r="1003" spans="2:5" ht="30" customHeight="1" x14ac:dyDescent="0.25">
      <c r="B1003" s="162"/>
      <c r="C1003" s="166"/>
      <c r="D1003" s="163"/>
      <c r="E1003" s="105"/>
    </row>
    <row r="1004" spans="2:5" ht="30" customHeight="1" x14ac:dyDescent="0.25">
      <c r="B1004" s="162"/>
      <c r="C1004" s="166"/>
      <c r="D1004" s="163"/>
      <c r="E1004" s="105"/>
    </row>
    <row r="1005" spans="2:5" ht="30" customHeight="1" x14ac:dyDescent="0.25">
      <c r="B1005" s="162"/>
      <c r="C1005" s="166"/>
      <c r="D1005" s="163"/>
      <c r="E1005" s="105"/>
    </row>
    <row r="1006" spans="2:5" ht="30" customHeight="1" x14ac:dyDescent="0.25">
      <c r="B1006" s="162"/>
      <c r="C1006" s="166"/>
      <c r="D1006" s="163"/>
      <c r="E1006" s="105"/>
    </row>
    <row r="1007" spans="2:5" ht="30" customHeight="1" x14ac:dyDescent="0.25">
      <c r="B1007" s="162"/>
      <c r="C1007" s="166"/>
      <c r="D1007" s="163"/>
      <c r="E1007" s="105"/>
    </row>
    <row r="1008" spans="2:5" ht="15" customHeight="1" x14ac:dyDescent="0.25">
      <c r="B1008" s="7" t="s">
        <v>11</v>
      </c>
      <c r="C1008" s="7" t="s">
        <v>11</v>
      </c>
      <c r="D1008" s="7" t="s">
        <v>11</v>
      </c>
      <c r="E1008" s="7" t="s">
        <v>11</v>
      </c>
    </row>
  </sheetData>
  <sheetProtection password="9084" sheet="1" objects="1" scenarios="1"/>
  <dataValidations count="3">
    <dataValidation type="list" allowBlank="1" showInputMessage="1" showErrorMessage="1" errorTitle="Erro de operação!" error="_x000a_Selecione um valor da lista." sqref="B8:B1007">
      <formula1>listaVeiculos</formula1>
    </dataValidation>
    <dataValidation type="date" operator="greaterThan" allowBlank="1" showInputMessage="1" showErrorMessage="1" errorTitle="Erro de operação!" error="_x000a_Informe uma data." sqref="C8:C1007">
      <formula1>36526</formula1>
    </dataValidation>
    <dataValidation type="decimal" operator="greaterThan" allowBlank="1" showInputMessage="1" showErrorMessage="1" errorTitle="Erro de operação!" error="_x000a_Informe um valor maior que zero." sqref="D8:D1007">
      <formula1>0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tableParts count="1"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A1:Z1508"/>
  <sheetViews>
    <sheetView showGridLines="0" zoomScaleNormal="100" workbookViewId="0">
      <selection activeCell="B8" sqref="B8:H9"/>
    </sheetView>
  </sheetViews>
  <sheetFormatPr defaultRowHeight="15" x14ac:dyDescent="0.25"/>
  <cols>
    <col min="1" max="1" width="2.7109375" style="15" customWidth="1"/>
    <col min="2" max="2" width="20" style="19" bestFit="1" customWidth="1"/>
    <col min="3" max="3" width="24" style="8" customWidth="1"/>
    <col min="4" max="4" width="47.85546875" style="8" customWidth="1"/>
    <col min="5" max="5" width="30.5703125" style="8" customWidth="1"/>
    <col min="6" max="6" width="18.42578125" style="17" customWidth="1"/>
    <col min="7" max="7" width="16.28515625" style="8" bestFit="1" customWidth="1"/>
    <col min="8" max="8" width="14.7109375" style="8" customWidth="1"/>
    <col min="9" max="16384" width="9.140625" style="8"/>
  </cols>
  <sheetData>
    <row r="1" spans="1:26" s="25" customFormat="1" ht="30" customHeight="1" x14ac:dyDescent="0.35">
      <c r="B1" s="37"/>
      <c r="F1" s="38"/>
      <c r="G1" s="26"/>
    </row>
    <row r="2" spans="1:26" s="27" customFormat="1" ht="24.95" customHeight="1" x14ac:dyDescent="0.25">
      <c r="B2" s="39"/>
      <c r="F2" s="36"/>
      <c r="G2" s="28"/>
    </row>
    <row r="3" spans="1:26" s="15" customFormat="1" ht="20.100000000000001" customHeight="1" x14ac:dyDescent="0.25">
      <c r="B3" s="35"/>
      <c r="F3" s="34"/>
      <c r="G3" s="23"/>
    </row>
    <row r="4" spans="1:26" s="7" customFormat="1" ht="20.100000000000001" customHeight="1" x14ac:dyDescent="0.25">
      <c r="A4" s="15"/>
      <c r="B4" s="77" t="s">
        <v>1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5"/>
      <c r="U4" s="6"/>
      <c r="V4" s="5"/>
      <c r="W4" s="5"/>
      <c r="X4" s="5"/>
      <c r="Y4" s="5"/>
      <c r="Z4" s="5"/>
    </row>
    <row r="5" spans="1:26" s="7" customFormat="1" ht="20.100000000000001" customHeight="1" x14ac:dyDescent="0.2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5"/>
      <c r="U5" s="6"/>
      <c r="V5" s="5"/>
      <c r="W5" s="5"/>
      <c r="X5" s="5"/>
      <c r="Y5" s="5"/>
      <c r="Z5" s="5"/>
    </row>
    <row r="6" spans="1:26" ht="24.95" customHeight="1" x14ac:dyDescent="0.25">
      <c r="B6" s="89" t="s">
        <v>131</v>
      </c>
      <c r="C6" s="85"/>
      <c r="D6" s="85"/>
      <c r="E6" s="85"/>
      <c r="F6" s="86"/>
      <c r="G6" s="85"/>
      <c r="H6" s="85"/>
    </row>
    <row r="7" spans="1:26" ht="24.95" customHeight="1" x14ac:dyDescent="0.25">
      <c r="B7" s="93" t="s">
        <v>6</v>
      </c>
      <c r="C7" s="81" t="s">
        <v>53</v>
      </c>
      <c r="D7" s="81" t="s">
        <v>31</v>
      </c>
      <c r="E7" s="81" t="s">
        <v>16</v>
      </c>
      <c r="F7" s="94" t="s">
        <v>32</v>
      </c>
      <c r="G7" s="81" t="s">
        <v>129</v>
      </c>
      <c r="H7" s="137" t="s">
        <v>172</v>
      </c>
    </row>
    <row r="8" spans="1:26" ht="24.95" customHeight="1" x14ac:dyDescent="0.25">
      <c r="B8" s="90" t="s">
        <v>179</v>
      </c>
      <c r="C8" s="91" t="s">
        <v>55</v>
      </c>
      <c r="D8" s="91" t="s">
        <v>165</v>
      </c>
      <c r="E8" s="91" t="s">
        <v>59</v>
      </c>
      <c r="F8" s="95">
        <v>13</v>
      </c>
      <c r="G8" s="96">
        <v>45685</v>
      </c>
      <c r="H8" s="141">
        <v>4677</v>
      </c>
    </row>
    <row r="9" spans="1:26" ht="24.95" customHeight="1" x14ac:dyDescent="0.25">
      <c r="B9" s="90" t="s">
        <v>179</v>
      </c>
      <c r="C9" s="91" t="s">
        <v>54</v>
      </c>
      <c r="D9" s="91" t="s">
        <v>17</v>
      </c>
      <c r="E9" s="91" t="s">
        <v>60</v>
      </c>
      <c r="F9" s="95">
        <v>253.25</v>
      </c>
      <c r="G9" s="96">
        <v>45685</v>
      </c>
      <c r="H9" s="141">
        <v>4678</v>
      </c>
    </row>
    <row r="10" spans="1:26" ht="24.95" customHeight="1" x14ac:dyDescent="0.25">
      <c r="B10" s="177"/>
      <c r="C10" s="162"/>
      <c r="D10" s="162"/>
      <c r="E10" s="162"/>
      <c r="F10" s="163"/>
      <c r="G10" s="166"/>
      <c r="H10" s="178"/>
    </row>
    <row r="11" spans="1:26" ht="24.95" customHeight="1" x14ac:dyDescent="0.25">
      <c r="B11" s="177"/>
      <c r="C11" s="162"/>
      <c r="D11" s="162"/>
      <c r="E11" s="162"/>
      <c r="F11" s="163"/>
      <c r="G11" s="166"/>
      <c r="H11" s="178"/>
    </row>
    <row r="12" spans="1:26" ht="24.95" customHeight="1" x14ac:dyDescent="0.25">
      <c r="B12" s="177"/>
      <c r="C12" s="162"/>
      <c r="D12" s="162"/>
      <c r="E12" s="162"/>
      <c r="F12" s="163"/>
      <c r="G12" s="166"/>
      <c r="H12" s="178"/>
    </row>
    <row r="13" spans="1:26" ht="24.95" customHeight="1" x14ac:dyDescent="0.25">
      <c r="B13" s="177"/>
      <c r="C13" s="162"/>
      <c r="D13" s="162"/>
      <c r="E13" s="162"/>
      <c r="F13" s="163"/>
      <c r="G13" s="166"/>
      <c r="H13" s="178"/>
    </row>
    <row r="14" spans="1:26" ht="24.95" customHeight="1" x14ac:dyDescent="0.25">
      <c r="B14" s="177"/>
      <c r="C14" s="162"/>
      <c r="D14" s="162"/>
      <c r="E14" s="162"/>
      <c r="F14" s="163"/>
      <c r="G14" s="166"/>
      <c r="H14" s="178"/>
    </row>
    <row r="15" spans="1:26" ht="24.95" customHeight="1" x14ac:dyDescent="0.25">
      <c r="B15" s="177"/>
      <c r="C15" s="162"/>
      <c r="D15" s="162"/>
      <c r="E15" s="162"/>
      <c r="F15" s="163"/>
      <c r="G15" s="166"/>
      <c r="H15" s="178"/>
    </row>
    <row r="16" spans="1:26" ht="24.95" customHeight="1" x14ac:dyDescent="0.25">
      <c r="B16" s="177"/>
      <c r="C16" s="162"/>
      <c r="D16" s="162"/>
      <c r="E16" s="162"/>
      <c r="F16" s="163"/>
      <c r="G16" s="166"/>
      <c r="H16" s="178"/>
    </row>
    <row r="17" spans="2:8" ht="24.95" customHeight="1" x14ac:dyDescent="0.25">
      <c r="B17" s="177"/>
      <c r="C17" s="162"/>
      <c r="D17" s="162"/>
      <c r="E17" s="162"/>
      <c r="F17" s="163"/>
      <c r="G17" s="166"/>
      <c r="H17" s="178"/>
    </row>
    <row r="18" spans="2:8" ht="24.95" customHeight="1" x14ac:dyDescent="0.25">
      <c r="B18" s="177"/>
      <c r="C18" s="162"/>
      <c r="D18" s="162"/>
      <c r="E18" s="162"/>
      <c r="F18" s="163"/>
      <c r="G18" s="166"/>
      <c r="H18" s="178"/>
    </row>
    <row r="19" spans="2:8" ht="24.95" customHeight="1" x14ac:dyDescent="0.25">
      <c r="B19" s="177"/>
      <c r="C19" s="162"/>
      <c r="D19" s="162"/>
      <c r="E19" s="162"/>
      <c r="F19" s="163"/>
      <c r="G19" s="166"/>
      <c r="H19" s="178"/>
    </row>
    <row r="20" spans="2:8" ht="24.95" customHeight="1" x14ac:dyDescent="0.25">
      <c r="B20" s="177"/>
      <c r="C20" s="162"/>
      <c r="D20" s="162"/>
      <c r="E20" s="162"/>
      <c r="F20" s="163"/>
      <c r="G20" s="166"/>
      <c r="H20" s="178"/>
    </row>
    <row r="21" spans="2:8" ht="24.95" customHeight="1" x14ac:dyDescent="0.25">
      <c r="B21" s="177"/>
      <c r="C21" s="162"/>
      <c r="D21" s="162"/>
      <c r="E21" s="162"/>
      <c r="F21" s="163"/>
      <c r="G21" s="166"/>
      <c r="H21" s="178"/>
    </row>
    <row r="22" spans="2:8" ht="24.95" customHeight="1" x14ac:dyDescent="0.25">
      <c r="B22" s="177"/>
      <c r="C22" s="162"/>
      <c r="D22" s="162"/>
      <c r="E22" s="162"/>
      <c r="F22" s="163"/>
      <c r="G22" s="166"/>
      <c r="H22" s="178"/>
    </row>
    <row r="23" spans="2:8" ht="24.95" customHeight="1" x14ac:dyDescent="0.25">
      <c r="B23" s="177"/>
      <c r="C23" s="162"/>
      <c r="D23" s="162"/>
      <c r="E23" s="162"/>
      <c r="F23" s="163"/>
      <c r="G23" s="166"/>
      <c r="H23" s="178"/>
    </row>
    <row r="24" spans="2:8" ht="24.95" customHeight="1" x14ac:dyDescent="0.25">
      <c r="B24" s="177"/>
      <c r="C24" s="162"/>
      <c r="D24" s="162"/>
      <c r="E24" s="162"/>
      <c r="F24" s="163"/>
      <c r="G24" s="166"/>
      <c r="H24" s="178"/>
    </row>
    <row r="25" spans="2:8" ht="24.95" customHeight="1" x14ac:dyDescent="0.25">
      <c r="B25" s="177"/>
      <c r="C25" s="162"/>
      <c r="D25" s="162"/>
      <c r="E25" s="162"/>
      <c r="F25" s="163"/>
      <c r="G25" s="166"/>
      <c r="H25" s="178"/>
    </row>
    <row r="26" spans="2:8" ht="24.95" customHeight="1" x14ac:dyDescent="0.25">
      <c r="B26" s="177"/>
      <c r="C26" s="162"/>
      <c r="D26" s="162"/>
      <c r="E26" s="162"/>
      <c r="F26" s="163"/>
      <c r="G26" s="166"/>
      <c r="H26" s="178"/>
    </row>
    <row r="27" spans="2:8" ht="24.95" customHeight="1" x14ac:dyDescent="0.25">
      <c r="B27" s="177"/>
      <c r="C27" s="162"/>
      <c r="D27" s="162"/>
      <c r="E27" s="162"/>
      <c r="F27" s="163"/>
      <c r="G27" s="166"/>
      <c r="H27" s="178"/>
    </row>
    <row r="28" spans="2:8" ht="24.95" customHeight="1" x14ac:dyDescent="0.25">
      <c r="B28" s="177"/>
      <c r="C28" s="162"/>
      <c r="D28" s="162"/>
      <c r="E28" s="162"/>
      <c r="F28" s="163"/>
      <c r="G28" s="166"/>
      <c r="H28" s="178"/>
    </row>
    <row r="29" spans="2:8" ht="24.95" customHeight="1" x14ac:dyDescent="0.25">
      <c r="B29" s="177"/>
      <c r="C29" s="162"/>
      <c r="D29" s="162"/>
      <c r="E29" s="162"/>
      <c r="F29" s="163"/>
      <c r="G29" s="166"/>
      <c r="H29" s="178"/>
    </row>
    <row r="30" spans="2:8" ht="24.95" customHeight="1" x14ac:dyDescent="0.25">
      <c r="B30" s="177"/>
      <c r="C30" s="162"/>
      <c r="D30" s="162"/>
      <c r="E30" s="162"/>
      <c r="F30" s="163"/>
      <c r="G30" s="166"/>
      <c r="H30" s="178"/>
    </row>
    <row r="31" spans="2:8" ht="24.95" customHeight="1" x14ac:dyDescent="0.25">
      <c r="B31" s="177"/>
      <c r="C31" s="162"/>
      <c r="D31" s="162"/>
      <c r="E31" s="162"/>
      <c r="F31" s="163"/>
      <c r="G31" s="166"/>
      <c r="H31" s="178"/>
    </row>
    <row r="32" spans="2:8" ht="24.95" customHeight="1" x14ac:dyDescent="0.25">
      <c r="B32" s="177"/>
      <c r="C32" s="162"/>
      <c r="D32" s="162"/>
      <c r="E32" s="162"/>
      <c r="F32" s="163"/>
      <c r="G32" s="166"/>
      <c r="H32" s="178"/>
    </row>
    <row r="33" spans="2:8" ht="24.95" customHeight="1" x14ac:dyDescent="0.25">
      <c r="B33" s="177"/>
      <c r="C33" s="162"/>
      <c r="D33" s="162"/>
      <c r="E33" s="162"/>
      <c r="F33" s="163"/>
      <c r="G33" s="166"/>
      <c r="H33" s="178"/>
    </row>
    <row r="34" spans="2:8" ht="24.95" customHeight="1" x14ac:dyDescent="0.25">
      <c r="B34" s="177"/>
      <c r="C34" s="162"/>
      <c r="D34" s="162"/>
      <c r="E34" s="162"/>
      <c r="F34" s="163"/>
      <c r="G34" s="166"/>
      <c r="H34" s="178"/>
    </row>
    <row r="35" spans="2:8" ht="24.95" customHeight="1" x14ac:dyDescent="0.25">
      <c r="B35" s="177"/>
      <c r="C35" s="162"/>
      <c r="D35" s="162"/>
      <c r="E35" s="162"/>
      <c r="F35" s="163"/>
      <c r="G35" s="166"/>
      <c r="H35" s="178"/>
    </row>
    <row r="36" spans="2:8" ht="24.95" customHeight="1" x14ac:dyDescent="0.25">
      <c r="B36" s="177"/>
      <c r="C36" s="162"/>
      <c r="D36" s="162"/>
      <c r="E36" s="162"/>
      <c r="F36" s="163"/>
      <c r="G36" s="166"/>
      <c r="H36" s="178"/>
    </row>
    <row r="37" spans="2:8" ht="24.95" customHeight="1" x14ac:dyDescent="0.25">
      <c r="B37" s="177"/>
      <c r="C37" s="162"/>
      <c r="D37" s="162"/>
      <c r="E37" s="162"/>
      <c r="F37" s="163"/>
      <c r="G37" s="166"/>
      <c r="H37" s="178"/>
    </row>
    <row r="38" spans="2:8" ht="24.95" customHeight="1" x14ac:dyDescent="0.25">
      <c r="B38" s="177"/>
      <c r="C38" s="162"/>
      <c r="D38" s="162"/>
      <c r="E38" s="162"/>
      <c r="F38" s="163"/>
      <c r="G38" s="166"/>
      <c r="H38" s="178"/>
    </row>
    <row r="39" spans="2:8" ht="24.95" customHeight="1" x14ac:dyDescent="0.25">
      <c r="B39" s="177"/>
      <c r="C39" s="162"/>
      <c r="D39" s="162"/>
      <c r="E39" s="162"/>
      <c r="F39" s="163"/>
      <c r="G39" s="166"/>
      <c r="H39" s="178"/>
    </row>
    <row r="40" spans="2:8" ht="24.95" customHeight="1" x14ac:dyDescent="0.25">
      <c r="B40" s="177"/>
      <c r="C40" s="162"/>
      <c r="D40" s="162"/>
      <c r="E40" s="162"/>
      <c r="F40" s="163"/>
      <c r="G40" s="166"/>
      <c r="H40" s="178"/>
    </row>
    <row r="41" spans="2:8" ht="24.95" customHeight="1" x14ac:dyDescent="0.25">
      <c r="B41" s="177"/>
      <c r="C41" s="162"/>
      <c r="D41" s="162"/>
      <c r="E41" s="162"/>
      <c r="F41" s="163"/>
      <c r="G41" s="166"/>
      <c r="H41" s="178"/>
    </row>
    <row r="42" spans="2:8" ht="24.95" customHeight="1" x14ac:dyDescent="0.25">
      <c r="B42" s="177"/>
      <c r="C42" s="162"/>
      <c r="D42" s="162"/>
      <c r="E42" s="162"/>
      <c r="F42" s="163"/>
      <c r="G42" s="166"/>
      <c r="H42" s="178"/>
    </row>
    <row r="43" spans="2:8" ht="24.95" customHeight="1" x14ac:dyDescent="0.25">
      <c r="B43" s="177"/>
      <c r="C43" s="162"/>
      <c r="D43" s="162"/>
      <c r="E43" s="162"/>
      <c r="F43" s="163"/>
      <c r="G43" s="166"/>
      <c r="H43" s="178"/>
    </row>
    <row r="44" spans="2:8" ht="24.95" customHeight="1" x14ac:dyDescent="0.25">
      <c r="B44" s="177"/>
      <c r="C44" s="162"/>
      <c r="D44" s="162"/>
      <c r="E44" s="162"/>
      <c r="F44" s="163"/>
      <c r="G44" s="166"/>
      <c r="H44" s="178"/>
    </row>
    <row r="45" spans="2:8" ht="24.95" customHeight="1" x14ac:dyDescent="0.25">
      <c r="B45" s="177"/>
      <c r="C45" s="162"/>
      <c r="D45" s="162"/>
      <c r="E45" s="162"/>
      <c r="F45" s="163"/>
      <c r="G45" s="166"/>
      <c r="H45" s="178"/>
    </row>
    <row r="46" spans="2:8" ht="24.95" customHeight="1" x14ac:dyDescent="0.25">
      <c r="B46" s="177"/>
      <c r="C46" s="162"/>
      <c r="D46" s="162"/>
      <c r="E46" s="162"/>
      <c r="F46" s="163"/>
      <c r="G46" s="166"/>
      <c r="H46" s="178"/>
    </row>
    <row r="47" spans="2:8" ht="24.95" customHeight="1" x14ac:dyDescent="0.25">
      <c r="B47" s="177"/>
      <c r="C47" s="162"/>
      <c r="D47" s="162"/>
      <c r="E47" s="162"/>
      <c r="F47" s="163"/>
      <c r="G47" s="166"/>
      <c r="H47" s="178"/>
    </row>
    <row r="48" spans="2:8" ht="24.95" customHeight="1" x14ac:dyDescent="0.25">
      <c r="B48" s="177"/>
      <c r="C48" s="162"/>
      <c r="D48" s="162"/>
      <c r="E48" s="162"/>
      <c r="F48" s="163"/>
      <c r="G48" s="166"/>
      <c r="H48" s="178"/>
    </row>
    <row r="49" spans="2:8" ht="24.95" customHeight="1" x14ac:dyDescent="0.25">
      <c r="B49" s="177"/>
      <c r="C49" s="162"/>
      <c r="D49" s="162"/>
      <c r="E49" s="162"/>
      <c r="F49" s="163"/>
      <c r="G49" s="166"/>
      <c r="H49" s="178"/>
    </row>
    <row r="50" spans="2:8" ht="24.95" customHeight="1" x14ac:dyDescent="0.25">
      <c r="B50" s="177"/>
      <c r="C50" s="162"/>
      <c r="D50" s="162"/>
      <c r="E50" s="162"/>
      <c r="F50" s="163"/>
      <c r="G50" s="166"/>
      <c r="H50" s="178"/>
    </row>
    <row r="51" spans="2:8" ht="24.95" customHeight="1" x14ac:dyDescent="0.25">
      <c r="B51" s="177"/>
      <c r="C51" s="162"/>
      <c r="D51" s="162"/>
      <c r="E51" s="162"/>
      <c r="F51" s="163"/>
      <c r="G51" s="166"/>
      <c r="H51" s="178"/>
    </row>
    <row r="52" spans="2:8" ht="24.95" customHeight="1" x14ac:dyDescent="0.25">
      <c r="B52" s="177"/>
      <c r="C52" s="162"/>
      <c r="D52" s="162"/>
      <c r="E52" s="162"/>
      <c r="F52" s="163"/>
      <c r="G52" s="166"/>
      <c r="H52" s="178"/>
    </row>
    <row r="53" spans="2:8" ht="24.95" customHeight="1" x14ac:dyDescent="0.25">
      <c r="B53" s="177"/>
      <c r="C53" s="162"/>
      <c r="D53" s="162"/>
      <c r="E53" s="162"/>
      <c r="F53" s="163"/>
      <c r="G53" s="166"/>
      <c r="H53" s="178"/>
    </row>
    <row r="54" spans="2:8" ht="24.95" customHeight="1" x14ac:dyDescent="0.25">
      <c r="B54" s="177"/>
      <c r="C54" s="162"/>
      <c r="D54" s="162"/>
      <c r="E54" s="162"/>
      <c r="F54" s="163"/>
      <c r="G54" s="166"/>
      <c r="H54" s="178"/>
    </row>
    <row r="55" spans="2:8" ht="24.95" customHeight="1" x14ac:dyDescent="0.25">
      <c r="B55" s="177"/>
      <c r="C55" s="162"/>
      <c r="D55" s="162"/>
      <c r="E55" s="162"/>
      <c r="F55" s="163"/>
      <c r="G55" s="166"/>
      <c r="H55" s="178"/>
    </row>
    <row r="56" spans="2:8" ht="24.95" customHeight="1" x14ac:dyDescent="0.25">
      <c r="B56" s="177"/>
      <c r="C56" s="162"/>
      <c r="D56" s="162"/>
      <c r="E56" s="162"/>
      <c r="F56" s="163"/>
      <c r="G56" s="166"/>
      <c r="H56" s="178"/>
    </row>
    <row r="57" spans="2:8" ht="24.95" customHeight="1" x14ac:dyDescent="0.25">
      <c r="B57" s="177"/>
      <c r="C57" s="162"/>
      <c r="D57" s="162"/>
      <c r="E57" s="162"/>
      <c r="F57" s="163"/>
      <c r="G57" s="166"/>
      <c r="H57" s="178"/>
    </row>
    <row r="58" spans="2:8" ht="24.95" customHeight="1" x14ac:dyDescent="0.25">
      <c r="B58" s="177"/>
      <c r="C58" s="162"/>
      <c r="D58" s="162"/>
      <c r="E58" s="162"/>
      <c r="F58" s="163"/>
      <c r="G58" s="166"/>
      <c r="H58" s="178"/>
    </row>
    <row r="59" spans="2:8" ht="24.95" customHeight="1" x14ac:dyDescent="0.25">
      <c r="B59" s="177"/>
      <c r="C59" s="162"/>
      <c r="D59" s="162"/>
      <c r="E59" s="162"/>
      <c r="F59" s="163"/>
      <c r="G59" s="166"/>
      <c r="H59" s="178"/>
    </row>
    <row r="60" spans="2:8" ht="24.95" customHeight="1" x14ac:dyDescent="0.25">
      <c r="B60" s="177"/>
      <c r="C60" s="162"/>
      <c r="D60" s="162"/>
      <c r="E60" s="162"/>
      <c r="F60" s="163"/>
      <c r="G60" s="166"/>
      <c r="H60" s="178"/>
    </row>
    <row r="61" spans="2:8" ht="24.95" customHeight="1" x14ac:dyDescent="0.25">
      <c r="B61" s="177"/>
      <c r="C61" s="162"/>
      <c r="D61" s="162"/>
      <c r="E61" s="162"/>
      <c r="F61" s="163"/>
      <c r="G61" s="166"/>
      <c r="H61" s="178"/>
    </row>
    <row r="62" spans="2:8" ht="24.95" customHeight="1" x14ac:dyDescent="0.25">
      <c r="B62" s="177"/>
      <c r="C62" s="162"/>
      <c r="D62" s="162"/>
      <c r="E62" s="162"/>
      <c r="F62" s="163"/>
      <c r="G62" s="166"/>
      <c r="H62" s="178"/>
    </row>
    <row r="63" spans="2:8" ht="24.95" customHeight="1" x14ac:dyDescent="0.25">
      <c r="B63" s="177"/>
      <c r="C63" s="162"/>
      <c r="D63" s="162"/>
      <c r="E63" s="162"/>
      <c r="F63" s="163"/>
      <c r="G63" s="166"/>
      <c r="H63" s="178"/>
    </row>
    <row r="64" spans="2:8" ht="24.95" customHeight="1" x14ac:dyDescent="0.25">
      <c r="B64" s="177"/>
      <c r="C64" s="162"/>
      <c r="D64" s="162"/>
      <c r="E64" s="162"/>
      <c r="F64" s="163"/>
      <c r="G64" s="166"/>
      <c r="H64" s="178"/>
    </row>
    <row r="65" spans="2:8" ht="24.95" customHeight="1" x14ac:dyDescent="0.25">
      <c r="B65" s="177"/>
      <c r="C65" s="162"/>
      <c r="D65" s="162"/>
      <c r="E65" s="162"/>
      <c r="F65" s="163"/>
      <c r="G65" s="166"/>
      <c r="H65" s="178"/>
    </row>
    <row r="66" spans="2:8" ht="24.95" customHeight="1" x14ac:dyDescent="0.25">
      <c r="B66" s="177"/>
      <c r="C66" s="162"/>
      <c r="D66" s="162"/>
      <c r="E66" s="162"/>
      <c r="F66" s="163"/>
      <c r="G66" s="166"/>
      <c r="H66" s="178"/>
    </row>
    <row r="67" spans="2:8" ht="24.95" customHeight="1" x14ac:dyDescent="0.25">
      <c r="B67" s="177"/>
      <c r="C67" s="162"/>
      <c r="D67" s="162"/>
      <c r="E67" s="162"/>
      <c r="F67" s="163"/>
      <c r="G67" s="166"/>
      <c r="H67" s="178"/>
    </row>
    <row r="68" spans="2:8" ht="24.95" customHeight="1" x14ac:dyDescent="0.25">
      <c r="B68" s="177"/>
      <c r="C68" s="162"/>
      <c r="D68" s="162"/>
      <c r="E68" s="162"/>
      <c r="F68" s="163"/>
      <c r="G68" s="166"/>
      <c r="H68" s="178"/>
    </row>
    <row r="69" spans="2:8" ht="24.95" customHeight="1" x14ac:dyDescent="0.25">
      <c r="B69" s="177"/>
      <c r="C69" s="162"/>
      <c r="D69" s="162"/>
      <c r="E69" s="162"/>
      <c r="F69" s="163"/>
      <c r="G69" s="166"/>
      <c r="H69" s="178"/>
    </row>
    <row r="70" spans="2:8" ht="24.95" customHeight="1" x14ac:dyDescent="0.25">
      <c r="B70" s="177"/>
      <c r="C70" s="162"/>
      <c r="D70" s="162"/>
      <c r="E70" s="162"/>
      <c r="F70" s="163"/>
      <c r="G70" s="166"/>
      <c r="H70" s="178"/>
    </row>
    <row r="71" spans="2:8" ht="24.95" customHeight="1" x14ac:dyDescent="0.25">
      <c r="B71" s="177"/>
      <c r="C71" s="162"/>
      <c r="D71" s="162"/>
      <c r="E71" s="162"/>
      <c r="F71" s="163"/>
      <c r="G71" s="166"/>
      <c r="H71" s="178"/>
    </row>
    <row r="72" spans="2:8" ht="24.95" customHeight="1" x14ac:dyDescent="0.25">
      <c r="B72" s="177"/>
      <c r="C72" s="162"/>
      <c r="D72" s="162"/>
      <c r="E72" s="162"/>
      <c r="F72" s="163"/>
      <c r="G72" s="166"/>
      <c r="H72" s="178"/>
    </row>
    <row r="73" spans="2:8" ht="24.95" customHeight="1" x14ac:dyDescent="0.25">
      <c r="B73" s="177"/>
      <c r="C73" s="162"/>
      <c r="D73" s="162"/>
      <c r="E73" s="162"/>
      <c r="F73" s="163"/>
      <c r="G73" s="166"/>
      <c r="H73" s="178"/>
    </row>
    <row r="74" spans="2:8" ht="24.95" customHeight="1" x14ac:dyDescent="0.25">
      <c r="B74" s="177"/>
      <c r="C74" s="162"/>
      <c r="D74" s="162"/>
      <c r="E74" s="162"/>
      <c r="F74" s="163"/>
      <c r="G74" s="166"/>
      <c r="H74" s="178"/>
    </row>
    <row r="75" spans="2:8" ht="24.95" customHeight="1" x14ac:dyDescent="0.25">
      <c r="B75" s="177"/>
      <c r="C75" s="162"/>
      <c r="D75" s="162"/>
      <c r="E75" s="162"/>
      <c r="F75" s="163"/>
      <c r="G75" s="166"/>
      <c r="H75" s="178"/>
    </row>
    <row r="76" spans="2:8" ht="24.95" customHeight="1" x14ac:dyDescent="0.25">
      <c r="B76" s="177"/>
      <c r="C76" s="162"/>
      <c r="D76" s="162"/>
      <c r="E76" s="162"/>
      <c r="F76" s="163"/>
      <c r="G76" s="166"/>
      <c r="H76" s="178"/>
    </row>
    <row r="77" spans="2:8" ht="24.95" customHeight="1" x14ac:dyDescent="0.25">
      <c r="B77" s="177"/>
      <c r="C77" s="162"/>
      <c r="D77" s="162"/>
      <c r="E77" s="162"/>
      <c r="F77" s="163"/>
      <c r="G77" s="166"/>
      <c r="H77" s="178"/>
    </row>
    <row r="78" spans="2:8" ht="24.95" customHeight="1" x14ac:dyDescent="0.25">
      <c r="B78" s="177"/>
      <c r="C78" s="162"/>
      <c r="D78" s="162"/>
      <c r="E78" s="162"/>
      <c r="F78" s="163"/>
      <c r="G78" s="166"/>
      <c r="H78" s="178"/>
    </row>
    <row r="79" spans="2:8" ht="24.95" customHeight="1" x14ac:dyDescent="0.25">
      <c r="B79" s="177"/>
      <c r="C79" s="162"/>
      <c r="D79" s="162"/>
      <c r="E79" s="162"/>
      <c r="F79" s="163"/>
      <c r="G79" s="166"/>
      <c r="H79" s="178"/>
    </row>
    <row r="80" spans="2:8" ht="24.95" customHeight="1" x14ac:dyDescent="0.25">
      <c r="B80" s="177"/>
      <c r="C80" s="162"/>
      <c r="D80" s="162"/>
      <c r="E80" s="162"/>
      <c r="F80" s="163"/>
      <c r="G80" s="166"/>
      <c r="H80" s="178"/>
    </row>
    <row r="81" spans="2:8" ht="24.95" customHeight="1" x14ac:dyDescent="0.25">
      <c r="B81" s="177"/>
      <c r="C81" s="162"/>
      <c r="D81" s="162"/>
      <c r="E81" s="162"/>
      <c r="F81" s="163"/>
      <c r="G81" s="166"/>
      <c r="H81" s="178"/>
    </row>
    <row r="82" spans="2:8" ht="24.95" customHeight="1" x14ac:dyDescent="0.25">
      <c r="B82" s="177"/>
      <c r="C82" s="162"/>
      <c r="D82" s="162"/>
      <c r="E82" s="162"/>
      <c r="F82" s="163"/>
      <c r="G82" s="166"/>
      <c r="H82" s="178"/>
    </row>
    <row r="83" spans="2:8" ht="24.95" customHeight="1" x14ac:dyDescent="0.25">
      <c r="B83" s="177"/>
      <c r="C83" s="162"/>
      <c r="D83" s="162"/>
      <c r="E83" s="162"/>
      <c r="F83" s="163"/>
      <c r="G83" s="166"/>
      <c r="H83" s="178"/>
    </row>
    <row r="84" spans="2:8" ht="24.95" customHeight="1" x14ac:dyDescent="0.25">
      <c r="B84" s="177"/>
      <c r="C84" s="162"/>
      <c r="D84" s="162"/>
      <c r="E84" s="162"/>
      <c r="F84" s="163"/>
      <c r="G84" s="166"/>
      <c r="H84" s="178"/>
    </row>
    <row r="85" spans="2:8" ht="24.95" customHeight="1" x14ac:dyDescent="0.25">
      <c r="B85" s="177"/>
      <c r="C85" s="162"/>
      <c r="D85" s="162"/>
      <c r="E85" s="162"/>
      <c r="F85" s="163"/>
      <c r="G85" s="166"/>
      <c r="H85" s="178"/>
    </row>
    <row r="86" spans="2:8" ht="24.95" customHeight="1" x14ac:dyDescent="0.25">
      <c r="B86" s="177"/>
      <c r="C86" s="162"/>
      <c r="D86" s="162"/>
      <c r="E86" s="162"/>
      <c r="F86" s="163"/>
      <c r="G86" s="166"/>
      <c r="H86" s="178"/>
    </row>
    <row r="87" spans="2:8" ht="24.95" customHeight="1" x14ac:dyDescent="0.25">
      <c r="B87" s="177"/>
      <c r="C87" s="162"/>
      <c r="D87" s="162"/>
      <c r="E87" s="162"/>
      <c r="F87" s="163"/>
      <c r="G87" s="166"/>
      <c r="H87" s="178"/>
    </row>
    <row r="88" spans="2:8" ht="24.95" customHeight="1" x14ac:dyDescent="0.25">
      <c r="B88" s="177"/>
      <c r="C88" s="162"/>
      <c r="D88" s="162"/>
      <c r="E88" s="162"/>
      <c r="F88" s="163"/>
      <c r="G88" s="166"/>
      <c r="H88" s="178"/>
    </row>
    <row r="89" spans="2:8" ht="24.95" customHeight="1" x14ac:dyDescent="0.25">
      <c r="B89" s="177"/>
      <c r="C89" s="162"/>
      <c r="D89" s="162"/>
      <c r="E89" s="162"/>
      <c r="F89" s="163"/>
      <c r="G89" s="166"/>
      <c r="H89" s="178"/>
    </row>
    <row r="90" spans="2:8" ht="24.95" customHeight="1" x14ac:dyDescent="0.25">
      <c r="B90" s="177"/>
      <c r="C90" s="162"/>
      <c r="D90" s="162"/>
      <c r="E90" s="162"/>
      <c r="F90" s="163"/>
      <c r="G90" s="166"/>
      <c r="H90" s="178"/>
    </row>
    <row r="91" spans="2:8" ht="24.95" customHeight="1" x14ac:dyDescent="0.25">
      <c r="B91" s="177"/>
      <c r="C91" s="162"/>
      <c r="D91" s="162"/>
      <c r="E91" s="162"/>
      <c r="F91" s="163"/>
      <c r="G91" s="166"/>
      <c r="H91" s="178"/>
    </row>
    <row r="92" spans="2:8" ht="24.95" customHeight="1" x14ac:dyDescent="0.25">
      <c r="B92" s="177"/>
      <c r="C92" s="162"/>
      <c r="D92" s="162"/>
      <c r="E92" s="162"/>
      <c r="F92" s="163"/>
      <c r="G92" s="166"/>
      <c r="H92" s="178"/>
    </row>
    <row r="93" spans="2:8" ht="24.95" customHeight="1" x14ac:dyDescent="0.25">
      <c r="B93" s="177"/>
      <c r="C93" s="162"/>
      <c r="D93" s="162"/>
      <c r="E93" s="162"/>
      <c r="F93" s="163"/>
      <c r="G93" s="166"/>
      <c r="H93" s="178"/>
    </row>
    <row r="94" spans="2:8" ht="24.95" customHeight="1" x14ac:dyDescent="0.25">
      <c r="B94" s="177"/>
      <c r="C94" s="162"/>
      <c r="D94" s="162"/>
      <c r="E94" s="162"/>
      <c r="F94" s="163"/>
      <c r="G94" s="166"/>
      <c r="H94" s="178"/>
    </row>
    <row r="95" spans="2:8" ht="24.95" customHeight="1" x14ac:dyDescent="0.25">
      <c r="B95" s="177"/>
      <c r="C95" s="162"/>
      <c r="D95" s="162"/>
      <c r="E95" s="162"/>
      <c r="F95" s="163"/>
      <c r="G95" s="166"/>
      <c r="H95" s="178"/>
    </row>
    <row r="96" spans="2:8" ht="24.95" customHeight="1" x14ac:dyDescent="0.25">
      <c r="B96" s="177"/>
      <c r="C96" s="162"/>
      <c r="D96" s="162"/>
      <c r="E96" s="162"/>
      <c r="F96" s="163"/>
      <c r="G96" s="166"/>
      <c r="H96" s="178"/>
    </row>
    <row r="97" spans="2:8" ht="24.95" customHeight="1" x14ac:dyDescent="0.25">
      <c r="B97" s="177"/>
      <c r="C97" s="162"/>
      <c r="D97" s="162"/>
      <c r="E97" s="162"/>
      <c r="F97" s="163"/>
      <c r="G97" s="166"/>
      <c r="H97" s="178"/>
    </row>
    <row r="98" spans="2:8" ht="24.95" customHeight="1" x14ac:dyDescent="0.25">
      <c r="B98" s="177"/>
      <c r="C98" s="162"/>
      <c r="D98" s="162"/>
      <c r="E98" s="162"/>
      <c r="F98" s="163"/>
      <c r="G98" s="166"/>
      <c r="H98" s="178"/>
    </row>
    <row r="99" spans="2:8" ht="24.95" customHeight="1" x14ac:dyDescent="0.25">
      <c r="B99" s="177"/>
      <c r="C99" s="162"/>
      <c r="D99" s="162"/>
      <c r="E99" s="162"/>
      <c r="F99" s="163"/>
      <c r="G99" s="166"/>
      <c r="H99" s="178"/>
    </row>
    <row r="100" spans="2:8" ht="24.95" customHeight="1" x14ac:dyDescent="0.25">
      <c r="B100" s="177"/>
      <c r="C100" s="162"/>
      <c r="D100" s="162"/>
      <c r="E100" s="162"/>
      <c r="F100" s="163"/>
      <c r="G100" s="166"/>
      <c r="H100" s="178"/>
    </row>
    <row r="101" spans="2:8" ht="24.95" customHeight="1" x14ac:dyDescent="0.25">
      <c r="B101" s="177"/>
      <c r="C101" s="162"/>
      <c r="D101" s="162"/>
      <c r="E101" s="162"/>
      <c r="F101" s="163"/>
      <c r="G101" s="166"/>
      <c r="H101" s="178"/>
    </row>
    <row r="102" spans="2:8" ht="24.95" customHeight="1" x14ac:dyDescent="0.25">
      <c r="B102" s="177"/>
      <c r="C102" s="162"/>
      <c r="D102" s="162"/>
      <c r="E102" s="162"/>
      <c r="F102" s="163"/>
      <c r="G102" s="166"/>
      <c r="H102" s="178"/>
    </row>
    <row r="103" spans="2:8" ht="24.95" customHeight="1" x14ac:dyDescent="0.25">
      <c r="B103" s="177"/>
      <c r="C103" s="162"/>
      <c r="D103" s="162"/>
      <c r="E103" s="162"/>
      <c r="F103" s="163"/>
      <c r="G103" s="166"/>
      <c r="H103" s="178"/>
    </row>
    <row r="104" spans="2:8" ht="24.95" customHeight="1" x14ac:dyDescent="0.25">
      <c r="B104" s="177"/>
      <c r="C104" s="162"/>
      <c r="D104" s="162"/>
      <c r="E104" s="162"/>
      <c r="F104" s="163"/>
      <c r="G104" s="166"/>
      <c r="H104" s="178"/>
    </row>
    <row r="105" spans="2:8" ht="24.95" customHeight="1" x14ac:dyDescent="0.25">
      <c r="B105" s="177"/>
      <c r="C105" s="162"/>
      <c r="D105" s="162"/>
      <c r="E105" s="162"/>
      <c r="F105" s="163"/>
      <c r="G105" s="166"/>
      <c r="H105" s="178"/>
    </row>
    <row r="106" spans="2:8" ht="24.95" customHeight="1" x14ac:dyDescent="0.25">
      <c r="B106" s="177"/>
      <c r="C106" s="162"/>
      <c r="D106" s="162"/>
      <c r="E106" s="162"/>
      <c r="F106" s="163"/>
      <c r="G106" s="166"/>
      <c r="H106" s="178"/>
    </row>
    <row r="107" spans="2:8" ht="24.95" customHeight="1" x14ac:dyDescent="0.25">
      <c r="B107" s="177"/>
      <c r="C107" s="162"/>
      <c r="D107" s="162"/>
      <c r="E107" s="162"/>
      <c r="F107" s="163"/>
      <c r="G107" s="166"/>
      <c r="H107" s="178"/>
    </row>
    <row r="108" spans="2:8" ht="24.95" customHeight="1" x14ac:dyDescent="0.25">
      <c r="B108" s="177"/>
      <c r="C108" s="162"/>
      <c r="D108" s="162"/>
      <c r="E108" s="162"/>
      <c r="F108" s="163"/>
      <c r="G108" s="166"/>
      <c r="H108" s="178"/>
    </row>
    <row r="109" spans="2:8" ht="24.95" customHeight="1" x14ac:dyDescent="0.25">
      <c r="B109" s="177"/>
      <c r="C109" s="162"/>
      <c r="D109" s="162"/>
      <c r="E109" s="162"/>
      <c r="F109" s="163"/>
      <c r="G109" s="166"/>
      <c r="H109" s="178"/>
    </row>
    <row r="110" spans="2:8" ht="24.95" customHeight="1" x14ac:dyDescent="0.25">
      <c r="B110" s="177"/>
      <c r="C110" s="162"/>
      <c r="D110" s="162"/>
      <c r="E110" s="162"/>
      <c r="F110" s="163"/>
      <c r="G110" s="166"/>
      <c r="H110" s="178"/>
    </row>
    <row r="111" spans="2:8" ht="24.95" customHeight="1" x14ac:dyDescent="0.25">
      <c r="B111" s="177"/>
      <c r="C111" s="162"/>
      <c r="D111" s="162"/>
      <c r="E111" s="162"/>
      <c r="F111" s="163"/>
      <c r="G111" s="166"/>
      <c r="H111" s="178"/>
    </row>
    <row r="112" spans="2:8" ht="24.95" customHeight="1" x14ac:dyDescent="0.25">
      <c r="B112" s="177"/>
      <c r="C112" s="162"/>
      <c r="D112" s="162"/>
      <c r="E112" s="162"/>
      <c r="F112" s="163"/>
      <c r="G112" s="166"/>
      <c r="H112" s="178"/>
    </row>
    <row r="113" spans="2:8" ht="24.95" customHeight="1" x14ac:dyDescent="0.25">
      <c r="B113" s="177"/>
      <c r="C113" s="162"/>
      <c r="D113" s="162"/>
      <c r="E113" s="162"/>
      <c r="F113" s="163"/>
      <c r="G113" s="166"/>
      <c r="H113" s="178"/>
    </row>
    <row r="114" spans="2:8" ht="24.95" customHeight="1" x14ac:dyDescent="0.25">
      <c r="B114" s="177"/>
      <c r="C114" s="162"/>
      <c r="D114" s="162"/>
      <c r="E114" s="162"/>
      <c r="F114" s="163"/>
      <c r="G114" s="166"/>
      <c r="H114" s="178"/>
    </row>
    <row r="115" spans="2:8" ht="24.95" customHeight="1" x14ac:dyDescent="0.25">
      <c r="B115" s="177"/>
      <c r="C115" s="162"/>
      <c r="D115" s="162"/>
      <c r="E115" s="162"/>
      <c r="F115" s="163"/>
      <c r="G115" s="166"/>
      <c r="H115" s="178"/>
    </row>
    <row r="116" spans="2:8" ht="24.95" customHeight="1" x14ac:dyDescent="0.25">
      <c r="B116" s="177"/>
      <c r="C116" s="162"/>
      <c r="D116" s="162"/>
      <c r="E116" s="162"/>
      <c r="F116" s="163"/>
      <c r="G116" s="166"/>
      <c r="H116" s="178"/>
    </row>
    <row r="117" spans="2:8" ht="24.95" customHeight="1" x14ac:dyDescent="0.25">
      <c r="B117" s="177"/>
      <c r="C117" s="162"/>
      <c r="D117" s="162"/>
      <c r="E117" s="162"/>
      <c r="F117" s="163"/>
      <c r="G117" s="166"/>
      <c r="H117" s="178"/>
    </row>
    <row r="118" spans="2:8" ht="24.95" customHeight="1" x14ac:dyDescent="0.25">
      <c r="B118" s="177"/>
      <c r="C118" s="162"/>
      <c r="D118" s="162"/>
      <c r="E118" s="162"/>
      <c r="F118" s="163"/>
      <c r="G118" s="166"/>
      <c r="H118" s="178"/>
    </row>
    <row r="119" spans="2:8" ht="24.95" customHeight="1" x14ac:dyDescent="0.25">
      <c r="B119" s="177"/>
      <c r="C119" s="162"/>
      <c r="D119" s="162"/>
      <c r="E119" s="162"/>
      <c r="F119" s="163"/>
      <c r="G119" s="166"/>
      <c r="H119" s="178"/>
    </row>
    <row r="120" spans="2:8" ht="24.95" customHeight="1" x14ac:dyDescent="0.25">
      <c r="B120" s="177"/>
      <c r="C120" s="162"/>
      <c r="D120" s="162"/>
      <c r="E120" s="162"/>
      <c r="F120" s="163"/>
      <c r="G120" s="166"/>
      <c r="H120" s="178"/>
    </row>
    <row r="121" spans="2:8" ht="24.95" customHeight="1" x14ac:dyDescent="0.25">
      <c r="B121" s="177"/>
      <c r="C121" s="162"/>
      <c r="D121" s="162"/>
      <c r="E121" s="162"/>
      <c r="F121" s="163"/>
      <c r="G121" s="166"/>
      <c r="H121" s="178"/>
    </row>
    <row r="122" spans="2:8" ht="24.95" customHeight="1" x14ac:dyDescent="0.25">
      <c r="B122" s="177"/>
      <c r="C122" s="162"/>
      <c r="D122" s="162"/>
      <c r="E122" s="162"/>
      <c r="F122" s="163"/>
      <c r="G122" s="166"/>
      <c r="H122" s="178"/>
    </row>
    <row r="123" spans="2:8" ht="24.95" customHeight="1" x14ac:dyDescent="0.25">
      <c r="B123" s="177"/>
      <c r="C123" s="162"/>
      <c r="D123" s="162"/>
      <c r="E123" s="162"/>
      <c r="F123" s="163"/>
      <c r="G123" s="166"/>
      <c r="H123" s="178"/>
    </row>
    <row r="124" spans="2:8" ht="24.95" customHeight="1" x14ac:dyDescent="0.25">
      <c r="B124" s="177"/>
      <c r="C124" s="162"/>
      <c r="D124" s="162"/>
      <c r="E124" s="162"/>
      <c r="F124" s="163"/>
      <c r="G124" s="166"/>
      <c r="H124" s="178"/>
    </row>
    <row r="125" spans="2:8" ht="24.95" customHeight="1" x14ac:dyDescent="0.25">
      <c r="B125" s="177"/>
      <c r="C125" s="162"/>
      <c r="D125" s="162"/>
      <c r="E125" s="162"/>
      <c r="F125" s="163"/>
      <c r="G125" s="166"/>
      <c r="H125" s="178"/>
    </row>
    <row r="126" spans="2:8" ht="24.95" customHeight="1" x14ac:dyDescent="0.25">
      <c r="B126" s="177"/>
      <c r="C126" s="162"/>
      <c r="D126" s="162"/>
      <c r="E126" s="162"/>
      <c r="F126" s="163"/>
      <c r="G126" s="166"/>
      <c r="H126" s="178"/>
    </row>
    <row r="127" spans="2:8" ht="24.95" customHeight="1" x14ac:dyDescent="0.25">
      <c r="B127" s="177"/>
      <c r="C127" s="162"/>
      <c r="D127" s="162"/>
      <c r="E127" s="162"/>
      <c r="F127" s="163"/>
      <c r="G127" s="166"/>
      <c r="H127" s="178"/>
    </row>
    <row r="128" spans="2:8" ht="24.95" customHeight="1" x14ac:dyDescent="0.25">
      <c r="B128" s="177"/>
      <c r="C128" s="162"/>
      <c r="D128" s="162"/>
      <c r="E128" s="162"/>
      <c r="F128" s="163"/>
      <c r="G128" s="166"/>
      <c r="H128" s="178"/>
    </row>
    <row r="129" spans="2:8" ht="24.95" customHeight="1" x14ac:dyDescent="0.25">
      <c r="B129" s="177"/>
      <c r="C129" s="162"/>
      <c r="D129" s="162"/>
      <c r="E129" s="162"/>
      <c r="F129" s="163"/>
      <c r="G129" s="166"/>
      <c r="H129" s="178"/>
    </row>
    <row r="130" spans="2:8" ht="24.95" customHeight="1" x14ac:dyDescent="0.25">
      <c r="B130" s="177"/>
      <c r="C130" s="162"/>
      <c r="D130" s="162"/>
      <c r="E130" s="162"/>
      <c r="F130" s="163"/>
      <c r="G130" s="166"/>
      <c r="H130" s="178"/>
    </row>
    <row r="131" spans="2:8" ht="24.95" customHeight="1" x14ac:dyDescent="0.25">
      <c r="B131" s="177"/>
      <c r="C131" s="162"/>
      <c r="D131" s="162"/>
      <c r="E131" s="162"/>
      <c r="F131" s="163"/>
      <c r="G131" s="166"/>
      <c r="H131" s="178"/>
    </row>
    <row r="132" spans="2:8" ht="24.95" customHeight="1" x14ac:dyDescent="0.25">
      <c r="B132" s="177"/>
      <c r="C132" s="162"/>
      <c r="D132" s="162"/>
      <c r="E132" s="162"/>
      <c r="F132" s="163"/>
      <c r="G132" s="166"/>
      <c r="H132" s="178"/>
    </row>
    <row r="133" spans="2:8" ht="24.95" customHeight="1" x14ac:dyDescent="0.25">
      <c r="B133" s="177"/>
      <c r="C133" s="162"/>
      <c r="D133" s="162"/>
      <c r="E133" s="162"/>
      <c r="F133" s="163"/>
      <c r="G133" s="166"/>
      <c r="H133" s="178"/>
    </row>
    <row r="134" spans="2:8" ht="24.95" customHeight="1" x14ac:dyDescent="0.25">
      <c r="B134" s="177"/>
      <c r="C134" s="162"/>
      <c r="D134" s="162"/>
      <c r="E134" s="162"/>
      <c r="F134" s="163"/>
      <c r="G134" s="166"/>
      <c r="H134" s="178"/>
    </row>
    <row r="135" spans="2:8" ht="24.95" customHeight="1" x14ac:dyDescent="0.25">
      <c r="B135" s="177"/>
      <c r="C135" s="162"/>
      <c r="D135" s="162"/>
      <c r="E135" s="162"/>
      <c r="F135" s="163"/>
      <c r="G135" s="166"/>
      <c r="H135" s="178"/>
    </row>
    <row r="136" spans="2:8" ht="24.95" customHeight="1" x14ac:dyDescent="0.25">
      <c r="B136" s="177"/>
      <c r="C136" s="162"/>
      <c r="D136" s="162"/>
      <c r="E136" s="162"/>
      <c r="F136" s="163"/>
      <c r="G136" s="166"/>
      <c r="H136" s="178"/>
    </row>
    <row r="137" spans="2:8" ht="24.95" customHeight="1" x14ac:dyDescent="0.25">
      <c r="B137" s="177"/>
      <c r="C137" s="162"/>
      <c r="D137" s="162"/>
      <c r="E137" s="162"/>
      <c r="F137" s="163"/>
      <c r="G137" s="166"/>
      <c r="H137" s="178"/>
    </row>
    <row r="138" spans="2:8" ht="24.95" customHeight="1" x14ac:dyDescent="0.25">
      <c r="B138" s="177"/>
      <c r="C138" s="162"/>
      <c r="D138" s="162"/>
      <c r="E138" s="162"/>
      <c r="F138" s="163"/>
      <c r="G138" s="166"/>
      <c r="H138" s="178"/>
    </row>
    <row r="139" spans="2:8" ht="24.95" customHeight="1" x14ac:dyDescent="0.25">
      <c r="B139" s="177"/>
      <c r="C139" s="162"/>
      <c r="D139" s="162"/>
      <c r="E139" s="162"/>
      <c r="F139" s="163"/>
      <c r="G139" s="166"/>
      <c r="H139" s="178"/>
    </row>
    <row r="140" spans="2:8" ht="24.95" customHeight="1" x14ac:dyDescent="0.25">
      <c r="B140" s="177"/>
      <c r="C140" s="162"/>
      <c r="D140" s="162"/>
      <c r="E140" s="162"/>
      <c r="F140" s="163"/>
      <c r="G140" s="166"/>
      <c r="H140" s="178"/>
    </row>
    <row r="141" spans="2:8" ht="24.95" customHeight="1" x14ac:dyDescent="0.25">
      <c r="B141" s="177"/>
      <c r="C141" s="162"/>
      <c r="D141" s="162"/>
      <c r="E141" s="162"/>
      <c r="F141" s="163"/>
      <c r="G141" s="166"/>
      <c r="H141" s="178"/>
    </row>
    <row r="142" spans="2:8" ht="24.95" customHeight="1" x14ac:dyDescent="0.25">
      <c r="B142" s="177"/>
      <c r="C142" s="162"/>
      <c r="D142" s="162"/>
      <c r="E142" s="162"/>
      <c r="F142" s="163"/>
      <c r="G142" s="166"/>
      <c r="H142" s="178"/>
    </row>
    <row r="143" spans="2:8" ht="24.95" customHeight="1" x14ac:dyDescent="0.25">
      <c r="B143" s="177"/>
      <c r="C143" s="162"/>
      <c r="D143" s="162"/>
      <c r="E143" s="162"/>
      <c r="F143" s="163"/>
      <c r="G143" s="166"/>
      <c r="H143" s="178"/>
    </row>
    <row r="144" spans="2:8" ht="24.95" customHeight="1" x14ac:dyDescent="0.25">
      <c r="B144" s="177"/>
      <c r="C144" s="162"/>
      <c r="D144" s="162"/>
      <c r="E144" s="162"/>
      <c r="F144" s="163"/>
      <c r="G144" s="166"/>
      <c r="H144" s="178"/>
    </row>
    <row r="145" spans="2:8" ht="24.95" customHeight="1" x14ac:dyDescent="0.25">
      <c r="B145" s="177"/>
      <c r="C145" s="162"/>
      <c r="D145" s="162"/>
      <c r="E145" s="162"/>
      <c r="F145" s="163"/>
      <c r="G145" s="166"/>
      <c r="H145" s="178"/>
    </row>
    <row r="146" spans="2:8" ht="24.95" customHeight="1" x14ac:dyDescent="0.25">
      <c r="B146" s="177"/>
      <c r="C146" s="162"/>
      <c r="D146" s="162"/>
      <c r="E146" s="162"/>
      <c r="F146" s="163"/>
      <c r="G146" s="166"/>
      <c r="H146" s="178"/>
    </row>
    <row r="147" spans="2:8" ht="24.95" customHeight="1" x14ac:dyDescent="0.25">
      <c r="B147" s="177"/>
      <c r="C147" s="162"/>
      <c r="D147" s="162"/>
      <c r="E147" s="162"/>
      <c r="F147" s="163"/>
      <c r="G147" s="166"/>
      <c r="H147" s="178"/>
    </row>
    <row r="148" spans="2:8" ht="24.95" customHeight="1" x14ac:dyDescent="0.25">
      <c r="B148" s="177"/>
      <c r="C148" s="162"/>
      <c r="D148" s="162"/>
      <c r="E148" s="162"/>
      <c r="F148" s="163"/>
      <c r="G148" s="166"/>
      <c r="H148" s="178"/>
    </row>
    <row r="149" spans="2:8" ht="24.95" customHeight="1" x14ac:dyDescent="0.25">
      <c r="B149" s="177"/>
      <c r="C149" s="162"/>
      <c r="D149" s="162"/>
      <c r="E149" s="162"/>
      <c r="F149" s="163"/>
      <c r="G149" s="166"/>
      <c r="H149" s="178"/>
    </row>
    <row r="150" spans="2:8" ht="24.95" customHeight="1" x14ac:dyDescent="0.25">
      <c r="B150" s="177"/>
      <c r="C150" s="162"/>
      <c r="D150" s="162"/>
      <c r="E150" s="162"/>
      <c r="F150" s="163"/>
      <c r="G150" s="166"/>
      <c r="H150" s="178"/>
    </row>
    <row r="151" spans="2:8" ht="24.95" customHeight="1" x14ac:dyDescent="0.25">
      <c r="B151" s="177"/>
      <c r="C151" s="162"/>
      <c r="D151" s="162"/>
      <c r="E151" s="162"/>
      <c r="F151" s="163"/>
      <c r="G151" s="166"/>
      <c r="H151" s="178"/>
    </row>
    <row r="152" spans="2:8" ht="24.95" customHeight="1" x14ac:dyDescent="0.25">
      <c r="B152" s="177"/>
      <c r="C152" s="162"/>
      <c r="D152" s="162"/>
      <c r="E152" s="162"/>
      <c r="F152" s="163"/>
      <c r="G152" s="166"/>
      <c r="H152" s="178"/>
    </row>
    <row r="153" spans="2:8" ht="24.95" customHeight="1" x14ac:dyDescent="0.25">
      <c r="B153" s="177"/>
      <c r="C153" s="162"/>
      <c r="D153" s="162"/>
      <c r="E153" s="162"/>
      <c r="F153" s="163"/>
      <c r="G153" s="166"/>
      <c r="H153" s="178"/>
    </row>
    <row r="154" spans="2:8" ht="24.95" customHeight="1" x14ac:dyDescent="0.25">
      <c r="B154" s="177"/>
      <c r="C154" s="162"/>
      <c r="D154" s="162"/>
      <c r="E154" s="162"/>
      <c r="F154" s="163"/>
      <c r="G154" s="166"/>
      <c r="H154" s="178"/>
    </row>
    <row r="155" spans="2:8" ht="24.95" customHeight="1" x14ac:dyDescent="0.25">
      <c r="B155" s="177"/>
      <c r="C155" s="162"/>
      <c r="D155" s="162"/>
      <c r="E155" s="162"/>
      <c r="F155" s="163"/>
      <c r="G155" s="166"/>
      <c r="H155" s="178"/>
    </row>
    <row r="156" spans="2:8" ht="24.95" customHeight="1" x14ac:dyDescent="0.25">
      <c r="B156" s="177"/>
      <c r="C156" s="162"/>
      <c r="D156" s="162"/>
      <c r="E156" s="162"/>
      <c r="F156" s="163"/>
      <c r="G156" s="166"/>
      <c r="H156" s="178"/>
    </row>
    <row r="157" spans="2:8" ht="24.95" customHeight="1" x14ac:dyDescent="0.25">
      <c r="B157" s="177"/>
      <c r="C157" s="162"/>
      <c r="D157" s="162"/>
      <c r="E157" s="162"/>
      <c r="F157" s="163"/>
      <c r="G157" s="166"/>
      <c r="H157" s="178"/>
    </row>
    <row r="158" spans="2:8" ht="24.95" customHeight="1" x14ac:dyDescent="0.25">
      <c r="B158" s="177"/>
      <c r="C158" s="162"/>
      <c r="D158" s="162"/>
      <c r="E158" s="162"/>
      <c r="F158" s="163"/>
      <c r="G158" s="166"/>
      <c r="H158" s="178"/>
    </row>
    <row r="159" spans="2:8" ht="24.95" customHeight="1" x14ac:dyDescent="0.25">
      <c r="B159" s="177"/>
      <c r="C159" s="162"/>
      <c r="D159" s="162"/>
      <c r="E159" s="162"/>
      <c r="F159" s="163"/>
      <c r="G159" s="166"/>
      <c r="H159" s="178"/>
    </row>
    <row r="160" spans="2:8" ht="24.95" customHeight="1" x14ac:dyDescent="0.25">
      <c r="B160" s="177"/>
      <c r="C160" s="162"/>
      <c r="D160" s="162"/>
      <c r="E160" s="162"/>
      <c r="F160" s="163"/>
      <c r="G160" s="166"/>
      <c r="H160" s="178"/>
    </row>
    <row r="161" spans="2:8" ht="24.95" customHeight="1" x14ac:dyDescent="0.25">
      <c r="B161" s="177"/>
      <c r="C161" s="162"/>
      <c r="D161" s="162"/>
      <c r="E161" s="162"/>
      <c r="F161" s="163"/>
      <c r="G161" s="166"/>
      <c r="H161" s="178"/>
    </row>
    <row r="162" spans="2:8" ht="24.95" customHeight="1" x14ac:dyDescent="0.25">
      <c r="B162" s="177"/>
      <c r="C162" s="162"/>
      <c r="D162" s="162"/>
      <c r="E162" s="162"/>
      <c r="F162" s="163"/>
      <c r="G162" s="166"/>
      <c r="H162" s="178"/>
    </row>
    <row r="163" spans="2:8" ht="24.95" customHeight="1" x14ac:dyDescent="0.25">
      <c r="B163" s="177"/>
      <c r="C163" s="162"/>
      <c r="D163" s="162"/>
      <c r="E163" s="162"/>
      <c r="F163" s="163"/>
      <c r="G163" s="166"/>
      <c r="H163" s="178"/>
    </row>
    <row r="164" spans="2:8" ht="24.95" customHeight="1" x14ac:dyDescent="0.25">
      <c r="B164" s="177"/>
      <c r="C164" s="162"/>
      <c r="D164" s="162"/>
      <c r="E164" s="162"/>
      <c r="F164" s="163"/>
      <c r="G164" s="166"/>
      <c r="H164" s="178"/>
    </row>
    <row r="165" spans="2:8" ht="24.95" customHeight="1" x14ac:dyDescent="0.25">
      <c r="B165" s="177"/>
      <c r="C165" s="162"/>
      <c r="D165" s="162"/>
      <c r="E165" s="162"/>
      <c r="F165" s="163"/>
      <c r="G165" s="166"/>
      <c r="H165" s="178"/>
    </row>
    <row r="166" spans="2:8" ht="24.95" customHeight="1" x14ac:dyDescent="0.25">
      <c r="B166" s="177"/>
      <c r="C166" s="162"/>
      <c r="D166" s="162"/>
      <c r="E166" s="162"/>
      <c r="F166" s="163"/>
      <c r="G166" s="166"/>
      <c r="H166" s="178"/>
    </row>
    <row r="167" spans="2:8" ht="24.95" customHeight="1" x14ac:dyDescent="0.25">
      <c r="B167" s="177"/>
      <c r="C167" s="162"/>
      <c r="D167" s="162"/>
      <c r="E167" s="162"/>
      <c r="F167" s="163"/>
      <c r="G167" s="166"/>
      <c r="H167" s="178"/>
    </row>
    <row r="168" spans="2:8" ht="24.95" customHeight="1" x14ac:dyDescent="0.25">
      <c r="B168" s="177"/>
      <c r="C168" s="162"/>
      <c r="D168" s="162"/>
      <c r="E168" s="162"/>
      <c r="F168" s="163"/>
      <c r="G168" s="166"/>
      <c r="H168" s="178"/>
    </row>
    <row r="169" spans="2:8" ht="24.95" customHeight="1" x14ac:dyDescent="0.25">
      <c r="B169" s="177"/>
      <c r="C169" s="162"/>
      <c r="D169" s="162"/>
      <c r="E169" s="162"/>
      <c r="F169" s="163"/>
      <c r="G169" s="166"/>
      <c r="H169" s="178"/>
    </row>
    <row r="170" spans="2:8" ht="24.95" customHeight="1" x14ac:dyDescent="0.25">
      <c r="B170" s="177"/>
      <c r="C170" s="162"/>
      <c r="D170" s="162"/>
      <c r="E170" s="162"/>
      <c r="F170" s="163"/>
      <c r="G170" s="166"/>
      <c r="H170" s="178"/>
    </row>
    <row r="171" spans="2:8" ht="24.95" customHeight="1" x14ac:dyDescent="0.25">
      <c r="B171" s="177"/>
      <c r="C171" s="162"/>
      <c r="D171" s="162"/>
      <c r="E171" s="162"/>
      <c r="F171" s="163"/>
      <c r="G171" s="166"/>
      <c r="H171" s="178"/>
    </row>
    <row r="172" spans="2:8" ht="24.95" customHeight="1" x14ac:dyDescent="0.25">
      <c r="B172" s="177"/>
      <c r="C172" s="162"/>
      <c r="D172" s="162"/>
      <c r="E172" s="162"/>
      <c r="F172" s="163"/>
      <c r="G172" s="166"/>
      <c r="H172" s="178"/>
    </row>
    <row r="173" spans="2:8" ht="24.95" customHeight="1" x14ac:dyDescent="0.25">
      <c r="B173" s="177"/>
      <c r="C173" s="162"/>
      <c r="D173" s="162"/>
      <c r="E173" s="162"/>
      <c r="F173" s="163"/>
      <c r="G173" s="166"/>
      <c r="H173" s="178"/>
    </row>
    <row r="174" spans="2:8" ht="24.95" customHeight="1" x14ac:dyDescent="0.25">
      <c r="B174" s="177"/>
      <c r="C174" s="162"/>
      <c r="D174" s="162"/>
      <c r="E174" s="162"/>
      <c r="F174" s="163"/>
      <c r="G174" s="166"/>
      <c r="H174" s="178"/>
    </row>
    <row r="175" spans="2:8" ht="24.95" customHeight="1" x14ac:dyDescent="0.25">
      <c r="B175" s="177"/>
      <c r="C175" s="162"/>
      <c r="D175" s="162"/>
      <c r="E175" s="162"/>
      <c r="F175" s="163"/>
      <c r="G175" s="166"/>
      <c r="H175" s="178"/>
    </row>
    <row r="176" spans="2:8" ht="24.95" customHeight="1" x14ac:dyDescent="0.25">
      <c r="B176" s="177"/>
      <c r="C176" s="162"/>
      <c r="D176" s="162"/>
      <c r="E176" s="162"/>
      <c r="F176" s="163"/>
      <c r="G176" s="166"/>
      <c r="H176" s="178"/>
    </row>
    <row r="177" spans="2:8" ht="24.95" customHeight="1" x14ac:dyDescent="0.25">
      <c r="B177" s="177"/>
      <c r="C177" s="162"/>
      <c r="D177" s="162"/>
      <c r="E177" s="162"/>
      <c r="F177" s="163"/>
      <c r="G177" s="166"/>
      <c r="H177" s="178"/>
    </row>
    <row r="178" spans="2:8" ht="24.95" customHeight="1" x14ac:dyDescent="0.25">
      <c r="B178" s="177"/>
      <c r="C178" s="162"/>
      <c r="D178" s="162"/>
      <c r="E178" s="162"/>
      <c r="F178" s="163"/>
      <c r="G178" s="166"/>
      <c r="H178" s="178"/>
    </row>
    <row r="179" spans="2:8" ht="24.95" customHeight="1" x14ac:dyDescent="0.25">
      <c r="B179" s="177"/>
      <c r="C179" s="162"/>
      <c r="D179" s="162"/>
      <c r="E179" s="162"/>
      <c r="F179" s="163"/>
      <c r="G179" s="166"/>
      <c r="H179" s="178"/>
    </row>
    <row r="180" spans="2:8" ht="24.95" customHeight="1" x14ac:dyDescent="0.25">
      <c r="B180" s="177"/>
      <c r="C180" s="162"/>
      <c r="D180" s="162"/>
      <c r="E180" s="162"/>
      <c r="F180" s="163"/>
      <c r="G180" s="166"/>
      <c r="H180" s="178"/>
    </row>
    <row r="181" spans="2:8" ht="24.95" customHeight="1" x14ac:dyDescent="0.25">
      <c r="B181" s="177"/>
      <c r="C181" s="162"/>
      <c r="D181" s="162"/>
      <c r="E181" s="162"/>
      <c r="F181" s="163"/>
      <c r="G181" s="166"/>
      <c r="H181" s="178"/>
    </row>
    <row r="182" spans="2:8" ht="24.95" customHeight="1" x14ac:dyDescent="0.25">
      <c r="B182" s="177"/>
      <c r="C182" s="162"/>
      <c r="D182" s="162"/>
      <c r="E182" s="162"/>
      <c r="F182" s="163"/>
      <c r="G182" s="166"/>
      <c r="H182" s="178"/>
    </row>
    <row r="183" spans="2:8" ht="24.95" customHeight="1" x14ac:dyDescent="0.25">
      <c r="B183" s="177"/>
      <c r="C183" s="162"/>
      <c r="D183" s="162"/>
      <c r="E183" s="162"/>
      <c r="F183" s="163"/>
      <c r="G183" s="166"/>
      <c r="H183" s="178"/>
    </row>
    <row r="184" spans="2:8" ht="24.95" customHeight="1" x14ac:dyDescent="0.25">
      <c r="B184" s="177"/>
      <c r="C184" s="162"/>
      <c r="D184" s="162"/>
      <c r="E184" s="162"/>
      <c r="F184" s="163"/>
      <c r="G184" s="166"/>
      <c r="H184" s="178"/>
    </row>
    <row r="185" spans="2:8" ht="24.95" customHeight="1" x14ac:dyDescent="0.25">
      <c r="B185" s="177"/>
      <c r="C185" s="162"/>
      <c r="D185" s="162"/>
      <c r="E185" s="162"/>
      <c r="F185" s="163"/>
      <c r="G185" s="166"/>
      <c r="H185" s="178"/>
    </row>
    <row r="186" spans="2:8" ht="24.95" customHeight="1" x14ac:dyDescent="0.25">
      <c r="B186" s="177"/>
      <c r="C186" s="162"/>
      <c r="D186" s="162"/>
      <c r="E186" s="162"/>
      <c r="F186" s="163"/>
      <c r="G186" s="166"/>
      <c r="H186" s="178"/>
    </row>
    <row r="187" spans="2:8" ht="24.95" customHeight="1" x14ac:dyDescent="0.25">
      <c r="B187" s="177"/>
      <c r="C187" s="162"/>
      <c r="D187" s="162"/>
      <c r="E187" s="162"/>
      <c r="F187" s="163"/>
      <c r="G187" s="166"/>
      <c r="H187" s="178"/>
    </row>
    <row r="188" spans="2:8" ht="24.95" customHeight="1" x14ac:dyDescent="0.25">
      <c r="B188" s="177"/>
      <c r="C188" s="162"/>
      <c r="D188" s="162"/>
      <c r="E188" s="162"/>
      <c r="F188" s="163"/>
      <c r="G188" s="166"/>
      <c r="H188" s="178"/>
    </row>
    <row r="189" spans="2:8" ht="24.95" customHeight="1" x14ac:dyDescent="0.25">
      <c r="B189" s="177"/>
      <c r="C189" s="162"/>
      <c r="D189" s="162"/>
      <c r="E189" s="162"/>
      <c r="F189" s="163"/>
      <c r="G189" s="166"/>
      <c r="H189" s="178"/>
    </row>
    <row r="190" spans="2:8" ht="24.95" customHeight="1" x14ac:dyDescent="0.25">
      <c r="B190" s="177"/>
      <c r="C190" s="162"/>
      <c r="D190" s="162"/>
      <c r="E190" s="162"/>
      <c r="F190" s="163"/>
      <c r="G190" s="166"/>
      <c r="H190" s="178"/>
    </row>
    <row r="191" spans="2:8" ht="24.95" customHeight="1" x14ac:dyDescent="0.25">
      <c r="B191" s="177"/>
      <c r="C191" s="162"/>
      <c r="D191" s="162"/>
      <c r="E191" s="162"/>
      <c r="F191" s="163"/>
      <c r="G191" s="166"/>
      <c r="H191" s="178"/>
    </row>
    <row r="192" spans="2:8" ht="24.95" customHeight="1" x14ac:dyDescent="0.25">
      <c r="B192" s="177"/>
      <c r="C192" s="162"/>
      <c r="D192" s="162"/>
      <c r="E192" s="162"/>
      <c r="F192" s="163"/>
      <c r="G192" s="166"/>
      <c r="H192" s="178"/>
    </row>
    <row r="193" spans="2:8" ht="24.95" customHeight="1" x14ac:dyDescent="0.25">
      <c r="B193" s="177"/>
      <c r="C193" s="162"/>
      <c r="D193" s="162"/>
      <c r="E193" s="162"/>
      <c r="F193" s="163"/>
      <c r="G193" s="166"/>
      <c r="H193" s="178"/>
    </row>
    <row r="194" spans="2:8" ht="24.95" customHeight="1" x14ac:dyDescent="0.25">
      <c r="B194" s="177"/>
      <c r="C194" s="162"/>
      <c r="D194" s="162"/>
      <c r="E194" s="162"/>
      <c r="F194" s="163"/>
      <c r="G194" s="166"/>
      <c r="H194" s="178"/>
    </row>
    <row r="195" spans="2:8" ht="24.95" customHeight="1" x14ac:dyDescent="0.25">
      <c r="B195" s="177"/>
      <c r="C195" s="162"/>
      <c r="D195" s="162"/>
      <c r="E195" s="162"/>
      <c r="F195" s="163"/>
      <c r="G195" s="166"/>
      <c r="H195" s="178"/>
    </row>
    <row r="196" spans="2:8" ht="24.95" customHeight="1" x14ac:dyDescent="0.25">
      <c r="B196" s="177"/>
      <c r="C196" s="162"/>
      <c r="D196" s="162"/>
      <c r="E196" s="162"/>
      <c r="F196" s="163"/>
      <c r="G196" s="166"/>
      <c r="H196" s="178"/>
    </row>
    <row r="197" spans="2:8" ht="24.95" customHeight="1" x14ac:dyDescent="0.25">
      <c r="B197" s="177"/>
      <c r="C197" s="162"/>
      <c r="D197" s="162"/>
      <c r="E197" s="162"/>
      <c r="F197" s="163"/>
      <c r="G197" s="166"/>
      <c r="H197" s="178"/>
    </row>
    <row r="198" spans="2:8" ht="24.95" customHeight="1" x14ac:dyDescent="0.25">
      <c r="B198" s="177"/>
      <c r="C198" s="162"/>
      <c r="D198" s="162"/>
      <c r="E198" s="162"/>
      <c r="F198" s="163"/>
      <c r="G198" s="166"/>
      <c r="H198" s="178"/>
    </row>
    <row r="199" spans="2:8" ht="24.95" customHeight="1" x14ac:dyDescent="0.25">
      <c r="B199" s="177"/>
      <c r="C199" s="162"/>
      <c r="D199" s="162"/>
      <c r="E199" s="162"/>
      <c r="F199" s="163"/>
      <c r="G199" s="166"/>
      <c r="H199" s="178"/>
    </row>
    <row r="200" spans="2:8" ht="24.95" customHeight="1" x14ac:dyDescent="0.25">
      <c r="B200" s="177"/>
      <c r="C200" s="162"/>
      <c r="D200" s="162"/>
      <c r="E200" s="162"/>
      <c r="F200" s="163"/>
      <c r="G200" s="166"/>
      <c r="H200" s="178"/>
    </row>
    <row r="201" spans="2:8" ht="24.95" customHeight="1" x14ac:dyDescent="0.25">
      <c r="B201" s="177"/>
      <c r="C201" s="162"/>
      <c r="D201" s="162"/>
      <c r="E201" s="162"/>
      <c r="F201" s="163"/>
      <c r="G201" s="166"/>
      <c r="H201" s="178"/>
    </row>
    <row r="202" spans="2:8" ht="24.95" customHeight="1" x14ac:dyDescent="0.25">
      <c r="B202" s="177"/>
      <c r="C202" s="162"/>
      <c r="D202" s="162"/>
      <c r="E202" s="162"/>
      <c r="F202" s="163"/>
      <c r="G202" s="166"/>
      <c r="H202" s="178"/>
    </row>
    <row r="203" spans="2:8" ht="24.95" customHeight="1" x14ac:dyDescent="0.25">
      <c r="B203" s="177"/>
      <c r="C203" s="162"/>
      <c r="D203" s="162"/>
      <c r="E203" s="162"/>
      <c r="F203" s="163"/>
      <c r="G203" s="166"/>
      <c r="H203" s="178"/>
    </row>
    <row r="204" spans="2:8" ht="24.95" customHeight="1" x14ac:dyDescent="0.25">
      <c r="B204" s="177"/>
      <c r="C204" s="162"/>
      <c r="D204" s="162"/>
      <c r="E204" s="162"/>
      <c r="F204" s="163"/>
      <c r="G204" s="166"/>
      <c r="H204" s="178"/>
    </row>
    <row r="205" spans="2:8" ht="24.95" customHeight="1" x14ac:dyDescent="0.25">
      <c r="B205" s="177"/>
      <c r="C205" s="162"/>
      <c r="D205" s="162"/>
      <c r="E205" s="162"/>
      <c r="F205" s="163"/>
      <c r="G205" s="166"/>
      <c r="H205" s="178"/>
    </row>
    <row r="206" spans="2:8" ht="24.95" customHeight="1" x14ac:dyDescent="0.25">
      <c r="B206" s="177"/>
      <c r="C206" s="162"/>
      <c r="D206" s="162"/>
      <c r="E206" s="162"/>
      <c r="F206" s="163"/>
      <c r="G206" s="166"/>
      <c r="H206" s="178"/>
    </row>
    <row r="207" spans="2:8" ht="24.95" customHeight="1" x14ac:dyDescent="0.25">
      <c r="B207" s="177"/>
      <c r="C207" s="162"/>
      <c r="D207" s="162"/>
      <c r="E207" s="162"/>
      <c r="F207" s="163"/>
      <c r="G207" s="166"/>
      <c r="H207" s="178"/>
    </row>
    <row r="208" spans="2:8" ht="24.95" customHeight="1" x14ac:dyDescent="0.25">
      <c r="B208" s="177"/>
      <c r="C208" s="162"/>
      <c r="D208" s="162"/>
      <c r="E208" s="162"/>
      <c r="F208" s="163"/>
      <c r="G208" s="166"/>
      <c r="H208" s="178"/>
    </row>
    <row r="209" spans="2:8" ht="24.95" customHeight="1" x14ac:dyDescent="0.25">
      <c r="B209" s="177"/>
      <c r="C209" s="162"/>
      <c r="D209" s="162"/>
      <c r="E209" s="162"/>
      <c r="F209" s="163"/>
      <c r="G209" s="166"/>
      <c r="H209" s="178"/>
    </row>
    <row r="210" spans="2:8" ht="24.95" customHeight="1" x14ac:dyDescent="0.25">
      <c r="B210" s="177"/>
      <c r="C210" s="162"/>
      <c r="D210" s="162"/>
      <c r="E210" s="162"/>
      <c r="F210" s="163"/>
      <c r="G210" s="166"/>
      <c r="H210" s="178"/>
    </row>
    <row r="211" spans="2:8" ht="24.95" customHeight="1" x14ac:dyDescent="0.25">
      <c r="B211" s="177"/>
      <c r="C211" s="162"/>
      <c r="D211" s="162"/>
      <c r="E211" s="162"/>
      <c r="F211" s="163"/>
      <c r="G211" s="166"/>
      <c r="H211" s="178"/>
    </row>
    <row r="212" spans="2:8" ht="24.95" customHeight="1" x14ac:dyDescent="0.25">
      <c r="B212" s="177"/>
      <c r="C212" s="162"/>
      <c r="D212" s="162"/>
      <c r="E212" s="162"/>
      <c r="F212" s="163"/>
      <c r="G212" s="166"/>
      <c r="H212" s="178"/>
    </row>
    <row r="213" spans="2:8" ht="24.95" customHeight="1" x14ac:dyDescent="0.25">
      <c r="B213" s="177"/>
      <c r="C213" s="162"/>
      <c r="D213" s="162"/>
      <c r="E213" s="162"/>
      <c r="F213" s="163"/>
      <c r="G213" s="166"/>
      <c r="H213" s="178"/>
    </row>
    <row r="214" spans="2:8" ht="24.95" customHeight="1" x14ac:dyDescent="0.25">
      <c r="B214" s="177"/>
      <c r="C214" s="162"/>
      <c r="D214" s="162"/>
      <c r="E214" s="162"/>
      <c r="F214" s="163"/>
      <c r="G214" s="166"/>
      <c r="H214" s="178"/>
    </row>
    <row r="215" spans="2:8" ht="24.95" customHeight="1" x14ac:dyDescent="0.25">
      <c r="B215" s="177"/>
      <c r="C215" s="162"/>
      <c r="D215" s="162"/>
      <c r="E215" s="162"/>
      <c r="F215" s="163"/>
      <c r="G215" s="166"/>
      <c r="H215" s="178"/>
    </row>
    <row r="216" spans="2:8" ht="24.95" customHeight="1" x14ac:dyDescent="0.25">
      <c r="B216" s="177"/>
      <c r="C216" s="162"/>
      <c r="D216" s="162"/>
      <c r="E216" s="162"/>
      <c r="F216" s="163"/>
      <c r="G216" s="166"/>
      <c r="H216" s="178"/>
    </row>
    <row r="217" spans="2:8" ht="24.95" customHeight="1" x14ac:dyDescent="0.25">
      <c r="B217" s="177"/>
      <c r="C217" s="162"/>
      <c r="D217" s="162"/>
      <c r="E217" s="162"/>
      <c r="F217" s="163"/>
      <c r="G217" s="166"/>
      <c r="H217" s="178"/>
    </row>
    <row r="218" spans="2:8" ht="24.95" customHeight="1" x14ac:dyDescent="0.25">
      <c r="B218" s="177"/>
      <c r="C218" s="162"/>
      <c r="D218" s="162"/>
      <c r="E218" s="162"/>
      <c r="F218" s="163"/>
      <c r="G218" s="166"/>
      <c r="H218" s="178"/>
    </row>
    <row r="219" spans="2:8" ht="24.95" customHeight="1" x14ac:dyDescent="0.25">
      <c r="B219" s="177"/>
      <c r="C219" s="162"/>
      <c r="D219" s="162"/>
      <c r="E219" s="162"/>
      <c r="F219" s="163"/>
      <c r="G219" s="166"/>
      <c r="H219" s="178"/>
    </row>
    <row r="220" spans="2:8" ht="24.95" customHeight="1" x14ac:dyDescent="0.25">
      <c r="B220" s="177"/>
      <c r="C220" s="162"/>
      <c r="D220" s="162"/>
      <c r="E220" s="162"/>
      <c r="F220" s="163"/>
      <c r="G220" s="166"/>
      <c r="H220" s="178"/>
    </row>
    <row r="221" spans="2:8" ht="24.95" customHeight="1" x14ac:dyDescent="0.25">
      <c r="B221" s="177"/>
      <c r="C221" s="162"/>
      <c r="D221" s="162"/>
      <c r="E221" s="162"/>
      <c r="F221" s="163"/>
      <c r="G221" s="166"/>
      <c r="H221" s="178"/>
    </row>
    <row r="222" spans="2:8" ht="24.95" customHeight="1" x14ac:dyDescent="0.25">
      <c r="B222" s="177"/>
      <c r="C222" s="162"/>
      <c r="D222" s="162"/>
      <c r="E222" s="162"/>
      <c r="F222" s="163"/>
      <c r="G222" s="166"/>
      <c r="H222" s="178"/>
    </row>
    <row r="223" spans="2:8" ht="24.95" customHeight="1" x14ac:dyDescent="0.25">
      <c r="B223" s="177"/>
      <c r="C223" s="162"/>
      <c r="D223" s="162"/>
      <c r="E223" s="162"/>
      <c r="F223" s="163"/>
      <c r="G223" s="166"/>
      <c r="H223" s="178"/>
    </row>
    <row r="224" spans="2:8" ht="24.95" customHeight="1" x14ac:dyDescent="0.25">
      <c r="B224" s="177"/>
      <c r="C224" s="162"/>
      <c r="D224" s="162"/>
      <c r="E224" s="162"/>
      <c r="F224" s="163"/>
      <c r="G224" s="166"/>
      <c r="H224" s="178"/>
    </row>
    <row r="225" spans="2:8" ht="24.95" customHeight="1" x14ac:dyDescent="0.25">
      <c r="B225" s="177"/>
      <c r="C225" s="162"/>
      <c r="D225" s="162"/>
      <c r="E225" s="162"/>
      <c r="F225" s="163"/>
      <c r="G225" s="166"/>
      <c r="H225" s="178"/>
    </row>
    <row r="226" spans="2:8" ht="24.95" customHeight="1" x14ac:dyDescent="0.25">
      <c r="B226" s="177"/>
      <c r="C226" s="162"/>
      <c r="D226" s="162"/>
      <c r="E226" s="162"/>
      <c r="F226" s="163"/>
      <c r="G226" s="166"/>
      <c r="H226" s="178"/>
    </row>
    <row r="227" spans="2:8" ht="24.95" customHeight="1" x14ac:dyDescent="0.25">
      <c r="B227" s="177"/>
      <c r="C227" s="162"/>
      <c r="D227" s="162"/>
      <c r="E227" s="162"/>
      <c r="F227" s="163"/>
      <c r="G227" s="166"/>
      <c r="H227" s="178"/>
    </row>
    <row r="228" spans="2:8" ht="24.95" customHeight="1" x14ac:dyDescent="0.25">
      <c r="B228" s="177"/>
      <c r="C228" s="162"/>
      <c r="D228" s="162"/>
      <c r="E228" s="162"/>
      <c r="F228" s="163"/>
      <c r="G228" s="166"/>
      <c r="H228" s="178"/>
    </row>
    <row r="229" spans="2:8" ht="24.95" customHeight="1" x14ac:dyDescent="0.25">
      <c r="B229" s="177"/>
      <c r="C229" s="162"/>
      <c r="D229" s="162"/>
      <c r="E229" s="162"/>
      <c r="F229" s="163"/>
      <c r="G229" s="166"/>
      <c r="H229" s="178"/>
    </row>
    <row r="230" spans="2:8" ht="24.95" customHeight="1" x14ac:dyDescent="0.25">
      <c r="B230" s="177"/>
      <c r="C230" s="162"/>
      <c r="D230" s="162"/>
      <c r="E230" s="162"/>
      <c r="F230" s="163"/>
      <c r="G230" s="166"/>
      <c r="H230" s="178"/>
    </row>
    <row r="231" spans="2:8" ht="24.95" customHeight="1" x14ac:dyDescent="0.25">
      <c r="B231" s="177"/>
      <c r="C231" s="162"/>
      <c r="D231" s="162"/>
      <c r="E231" s="162"/>
      <c r="F231" s="163"/>
      <c r="G231" s="166"/>
      <c r="H231" s="178"/>
    </row>
    <row r="232" spans="2:8" ht="24.95" customHeight="1" x14ac:dyDescent="0.25">
      <c r="B232" s="177"/>
      <c r="C232" s="162"/>
      <c r="D232" s="162"/>
      <c r="E232" s="162"/>
      <c r="F232" s="163"/>
      <c r="G232" s="166"/>
      <c r="H232" s="178"/>
    </row>
    <row r="233" spans="2:8" ht="24.95" customHeight="1" x14ac:dyDescent="0.25">
      <c r="B233" s="177"/>
      <c r="C233" s="162"/>
      <c r="D233" s="162"/>
      <c r="E233" s="162"/>
      <c r="F233" s="163"/>
      <c r="G233" s="166"/>
      <c r="H233" s="178"/>
    </row>
    <row r="234" spans="2:8" ht="24.95" customHeight="1" x14ac:dyDescent="0.25">
      <c r="B234" s="177"/>
      <c r="C234" s="162"/>
      <c r="D234" s="162"/>
      <c r="E234" s="162"/>
      <c r="F234" s="163"/>
      <c r="G234" s="166"/>
      <c r="H234" s="178"/>
    </row>
    <row r="235" spans="2:8" ht="24.95" customHeight="1" x14ac:dyDescent="0.25">
      <c r="B235" s="177"/>
      <c r="C235" s="162"/>
      <c r="D235" s="162"/>
      <c r="E235" s="162"/>
      <c r="F235" s="163"/>
      <c r="G235" s="166"/>
      <c r="H235" s="178"/>
    </row>
    <row r="236" spans="2:8" ht="24.95" customHeight="1" x14ac:dyDescent="0.25">
      <c r="B236" s="177"/>
      <c r="C236" s="162"/>
      <c r="D236" s="162"/>
      <c r="E236" s="162"/>
      <c r="F236" s="163"/>
      <c r="G236" s="166"/>
      <c r="H236" s="178"/>
    </row>
    <row r="237" spans="2:8" ht="24.95" customHeight="1" x14ac:dyDescent="0.25">
      <c r="B237" s="177"/>
      <c r="C237" s="162"/>
      <c r="D237" s="162"/>
      <c r="E237" s="162"/>
      <c r="F237" s="163"/>
      <c r="G237" s="166"/>
      <c r="H237" s="178"/>
    </row>
    <row r="238" spans="2:8" ht="24.95" customHeight="1" x14ac:dyDescent="0.25">
      <c r="B238" s="177"/>
      <c r="C238" s="162"/>
      <c r="D238" s="162"/>
      <c r="E238" s="162"/>
      <c r="F238" s="163"/>
      <c r="G238" s="166"/>
      <c r="H238" s="178"/>
    </row>
    <row r="239" spans="2:8" ht="24.95" customHeight="1" x14ac:dyDescent="0.25">
      <c r="B239" s="177"/>
      <c r="C239" s="162"/>
      <c r="D239" s="162"/>
      <c r="E239" s="162"/>
      <c r="F239" s="163"/>
      <c r="G239" s="166"/>
      <c r="H239" s="178"/>
    </row>
    <row r="240" spans="2:8" ht="24.95" customHeight="1" x14ac:dyDescent="0.25">
      <c r="B240" s="177"/>
      <c r="C240" s="162"/>
      <c r="D240" s="162"/>
      <c r="E240" s="162"/>
      <c r="F240" s="163"/>
      <c r="G240" s="166"/>
      <c r="H240" s="178"/>
    </row>
    <row r="241" spans="2:8" ht="24.95" customHeight="1" x14ac:dyDescent="0.25">
      <c r="B241" s="177"/>
      <c r="C241" s="162"/>
      <c r="D241" s="162"/>
      <c r="E241" s="162"/>
      <c r="F241" s="163"/>
      <c r="G241" s="166"/>
      <c r="H241" s="178"/>
    </row>
    <row r="242" spans="2:8" ht="24.95" customHeight="1" x14ac:dyDescent="0.25">
      <c r="B242" s="177"/>
      <c r="C242" s="162"/>
      <c r="D242" s="162"/>
      <c r="E242" s="162"/>
      <c r="F242" s="163"/>
      <c r="G242" s="166"/>
      <c r="H242" s="178"/>
    </row>
    <row r="243" spans="2:8" ht="24.95" customHeight="1" x14ac:dyDescent="0.25">
      <c r="B243" s="177"/>
      <c r="C243" s="162"/>
      <c r="D243" s="162"/>
      <c r="E243" s="162"/>
      <c r="F243" s="163"/>
      <c r="G243" s="166"/>
      <c r="H243" s="178"/>
    </row>
    <row r="244" spans="2:8" ht="24.95" customHeight="1" x14ac:dyDescent="0.25">
      <c r="B244" s="177"/>
      <c r="C244" s="162"/>
      <c r="D244" s="162"/>
      <c r="E244" s="162"/>
      <c r="F244" s="163"/>
      <c r="G244" s="166"/>
      <c r="H244" s="178"/>
    </row>
    <row r="245" spans="2:8" ht="24.95" customHeight="1" x14ac:dyDescent="0.25">
      <c r="B245" s="177"/>
      <c r="C245" s="162"/>
      <c r="D245" s="162"/>
      <c r="E245" s="162"/>
      <c r="F245" s="163"/>
      <c r="G245" s="166"/>
      <c r="H245" s="178"/>
    </row>
    <row r="246" spans="2:8" ht="24.95" customHeight="1" x14ac:dyDescent="0.25">
      <c r="B246" s="177"/>
      <c r="C246" s="162"/>
      <c r="D246" s="162"/>
      <c r="E246" s="162"/>
      <c r="F246" s="163"/>
      <c r="G246" s="166"/>
      <c r="H246" s="178"/>
    </row>
    <row r="247" spans="2:8" ht="24.95" customHeight="1" x14ac:dyDescent="0.25">
      <c r="B247" s="177"/>
      <c r="C247" s="162"/>
      <c r="D247" s="162"/>
      <c r="E247" s="162"/>
      <c r="F247" s="163"/>
      <c r="G247" s="166"/>
      <c r="H247" s="178"/>
    </row>
    <row r="248" spans="2:8" ht="24.95" customHeight="1" x14ac:dyDescent="0.25">
      <c r="B248" s="177"/>
      <c r="C248" s="162"/>
      <c r="D248" s="162"/>
      <c r="E248" s="162"/>
      <c r="F248" s="163"/>
      <c r="G248" s="166"/>
      <c r="H248" s="178"/>
    </row>
    <row r="249" spans="2:8" ht="24.95" customHeight="1" x14ac:dyDescent="0.25">
      <c r="B249" s="177"/>
      <c r="C249" s="162"/>
      <c r="D249" s="162"/>
      <c r="E249" s="162"/>
      <c r="F249" s="163"/>
      <c r="G249" s="166"/>
      <c r="H249" s="178"/>
    </row>
    <row r="250" spans="2:8" ht="24.95" customHeight="1" x14ac:dyDescent="0.25">
      <c r="B250" s="177"/>
      <c r="C250" s="162"/>
      <c r="D250" s="162"/>
      <c r="E250" s="162"/>
      <c r="F250" s="163"/>
      <c r="G250" s="166"/>
      <c r="H250" s="178"/>
    </row>
    <row r="251" spans="2:8" ht="24.95" customHeight="1" x14ac:dyDescent="0.25">
      <c r="B251" s="177"/>
      <c r="C251" s="162"/>
      <c r="D251" s="162"/>
      <c r="E251" s="162"/>
      <c r="F251" s="163"/>
      <c r="G251" s="166"/>
      <c r="H251" s="178"/>
    </row>
    <row r="252" spans="2:8" ht="24.95" customHeight="1" x14ac:dyDescent="0.25">
      <c r="B252" s="177"/>
      <c r="C252" s="162"/>
      <c r="D252" s="162"/>
      <c r="E252" s="162"/>
      <c r="F252" s="163"/>
      <c r="G252" s="166"/>
      <c r="H252" s="178"/>
    </row>
    <row r="253" spans="2:8" ht="24.95" customHeight="1" x14ac:dyDescent="0.25">
      <c r="B253" s="177"/>
      <c r="C253" s="162"/>
      <c r="D253" s="162"/>
      <c r="E253" s="162"/>
      <c r="F253" s="163"/>
      <c r="G253" s="166"/>
      <c r="H253" s="178"/>
    </row>
    <row r="254" spans="2:8" ht="24.95" customHeight="1" x14ac:dyDescent="0.25">
      <c r="B254" s="177"/>
      <c r="C254" s="162"/>
      <c r="D254" s="162"/>
      <c r="E254" s="162"/>
      <c r="F254" s="163"/>
      <c r="G254" s="166"/>
      <c r="H254" s="178"/>
    </row>
    <row r="255" spans="2:8" ht="24.95" customHeight="1" x14ac:dyDescent="0.25">
      <c r="B255" s="177"/>
      <c r="C255" s="162"/>
      <c r="D255" s="162"/>
      <c r="E255" s="162"/>
      <c r="F255" s="163"/>
      <c r="G255" s="166"/>
      <c r="H255" s="178"/>
    </row>
    <row r="256" spans="2:8" ht="24.95" customHeight="1" x14ac:dyDescent="0.25">
      <c r="B256" s="177"/>
      <c r="C256" s="162"/>
      <c r="D256" s="162"/>
      <c r="E256" s="162"/>
      <c r="F256" s="163"/>
      <c r="G256" s="166"/>
      <c r="H256" s="178"/>
    </row>
    <row r="257" spans="2:8" ht="24.95" customHeight="1" x14ac:dyDescent="0.25">
      <c r="B257" s="177"/>
      <c r="C257" s="162"/>
      <c r="D257" s="162"/>
      <c r="E257" s="162"/>
      <c r="F257" s="163"/>
      <c r="G257" s="166"/>
      <c r="H257" s="178"/>
    </row>
    <row r="258" spans="2:8" ht="24.95" customHeight="1" x14ac:dyDescent="0.25">
      <c r="B258" s="177"/>
      <c r="C258" s="162"/>
      <c r="D258" s="162"/>
      <c r="E258" s="162"/>
      <c r="F258" s="163"/>
      <c r="G258" s="166"/>
      <c r="H258" s="178"/>
    </row>
    <row r="259" spans="2:8" ht="24.95" customHeight="1" x14ac:dyDescent="0.25">
      <c r="B259" s="177"/>
      <c r="C259" s="162"/>
      <c r="D259" s="162"/>
      <c r="E259" s="162"/>
      <c r="F259" s="163"/>
      <c r="G259" s="166"/>
      <c r="H259" s="178"/>
    </row>
    <row r="260" spans="2:8" ht="24.95" customHeight="1" x14ac:dyDescent="0.25">
      <c r="B260" s="177"/>
      <c r="C260" s="162"/>
      <c r="D260" s="162"/>
      <c r="E260" s="162"/>
      <c r="F260" s="163"/>
      <c r="G260" s="166"/>
      <c r="H260" s="178"/>
    </row>
    <row r="261" spans="2:8" ht="24.95" customHeight="1" x14ac:dyDescent="0.25">
      <c r="B261" s="177"/>
      <c r="C261" s="162"/>
      <c r="D261" s="162"/>
      <c r="E261" s="162"/>
      <c r="F261" s="163"/>
      <c r="G261" s="166"/>
      <c r="H261" s="178"/>
    </row>
    <row r="262" spans="2:8" ht="24.95" customHeight="1" x14ac:dyDescent="0.25">
      <c r="B262" s="177"/>
      <c r="C262" s="162"/>
      <c r="D262" s="162"/>
      <c r="E262" s="162"/>
      <c r="F262" s="163"/>
      <c r="G262" s="166"/>
      <c r="H262" s="178"/>
    </row>
    <row r="263" spans="2:8" ht="24.95" customHeight="1" x14ac:dyDescent="0.25">
      <c r="B263" s="177"/>
      <c r="C263" s="162"/>
      <c r="D263" s="162"/>
      <c r="E263" s="162"/>
      <c r="F263" s="163"/>
      <c r="G263" s="166"/>
      <c r="H263" s="178"/>
    </row>
    <row r="264" spans="2:8" ht="24.95" customHeight="1" x14ac:dyDescent="0.25">
      <c r="B264" s="177"/>
      <c r="C264" s="162"/>
      <c r="D264" s="162"/>
      <c r="E264" s="162"/>
      <c r="F264" s="163"/>
      <c r="G264" s="166"/>
      <c r="H264" s="178"/>
    </row>
    <row r="265" spans="2:8" ht="24.95" customHeight="1" x14ac:dyDescent="0.25">
      <c r="B265" s="177"/>
      <c r="C265" s="162"/>
      <c r="D265" s="162"/>
      <c r="E265" s="162"/>
      <c r="F265" s="163"/>
      <c r="G265" s="166"/>
      <c r="H265" s="178"/>
    </row>
    <row r="266" spans="2:8" ht="24.95" customHeight="1" x14ac:dyDescent="0.25">
      <c r="B266" s="177"/>
      <c r="C266" s="162"/>
      <c r="D266" s="162"/>
      <c r="E266" s="162"/>
      <c r="F266" s="163"/>
      <c r="G266" s="166"/>
      <c r="H266" s="178"/>
    </row>
    <row r="267" spans="2:8" ht="24.95" customHeight="1" x14ac:dyDescent="0.25">
      <c r="B267" s="177"/>
      <c r="C267" s="162"/>
      <c r="D267" s="162"/>
      <c r="E267" s="162"/>
      <c r="F267" s="163"/>
      <c r="G267" s="166"/>
      <c r="H267" s="178"/>
    </row>
    <row r="268" spans="2:8" ht="24.95" customHeight="1" x14ac:dyDescent="0.25">
      <c r="B268" s="177"/>
      <c r="C268" s="162"/>
      <c r="D268" s="162"/>
      <c r="E268" s="162"/>
      <c r="F268" s="163"/>
      <c r="G268" s="166"/>
      <c r="H268" s="178"/>
    </row>
    <row r="269" spans="2:8" ht="24.95" customHeight="1" x14ac:dyDescent="0.25">
      <c r="B269" s="177"/>
      <c r="C269" s="162"/>
      <c r="D269" s="162"/>
      <c r="E269" s="162"/>
      <c r="F269" s="163"/>
      <c r="G269" s="166"/>
      <c r="H269" s="178"/>
    </row>
    <row r="270" spans="2:8" ht="24.95" customHeight="1" x14ac:dyDescent="0.25">
      <c r="B270" s="177"/>
      <c r="C270" s="162"/>
      <c r="D270" s="162"/>
      <c r="E270" s="162"/>
      <c r="F270" s="163"/>
      <c r="G270" s="166"/>
      <c r="H270" s="178"/>
    </row>
    <row r="271" spans="2:8" ht="24.95" customHeight="1" x14ac:dyDescent="0.25">
      <c r="B271" s="177"/>
      <c r="C271" s="162"/>
      <c r="D271" s="162"/>
      <c r="E271" s="162"/>
      <c r="F271" s="163"/>
      <c r="G271" s="166"/>
      <c r="H271" s="178"/>
    </row>
    <row r="272" spans="2:8" ht="24.95" customHeight="1" x14ac:dyDescent="0.25">
      <c r="B272" s="177"/>
      <c r="C272" s="162"/>
      <c r="D272" s="162"/>
      <c r="E272" s="162"/>
      <c r="F272" s="163"/>
      <c r="G272" s="166"/>
      <c r="H272" s="178"/>
    </row>
    <row r="273" spans="2:8" ht="24.95" customHeight="1" x14ac:dyDescent="0.25">
      <c r="B273" s="177"/>
      <c r="C273" s="162"/>
      <c r="D273" s="162"/>
      <c r="E273" s="162"/>
      <c r="F273" s="163"/>
      <c r="G273" s="166"/>
      <c r="H273" s="178"/>
    </row>
    <row r="274" spans="2:8" ht="24.95" customHeight="1" x14ac:dyDescent="0.25">
      <c r="B274" s="177"/>
      <c r="C274" s="162"/>
      <c r="D274" s="162"/>
      <c r="E274" s="162"/>
      <c r="F274" s="163"/>
      <c r="G274" s="166"/>
      <c r="H274" s="178"/>
    </row>
    <row r="275" spans="2:8" ht="24.95" customHeight="1" x14ac:dyDescent="0.25">
      <c r="B275" s="177"/>
      <c r="C275" s="162"/>
      <c r="D275" s="162"/>
      <c r="E275" s="162"/>
      <c r="F275" s="163"/>
      <c r="G275" s="166"/>
      <c r="H275" s="178"/>
    </row>
    <row r="276" spans="2:8" ht="24.95" customHeight="1" x14ac:dyDescent="0.25">
      <c r="B276" s="177"/>
      <c r="C276" s="162"/>
      <c r="D276" s="162"/>
      <c r="E276" s="162"/>
      <c r="F276" s="163"/>
      <c r="G276" s="166"/>
      <c r="H276" s="178"/>
    </row>
    <row r="277" spans="2:8" ht="24.95" customHeight="1" x14ac:dyDescent="0.25">
      <c r="B277" s="177"/>
      <c r="C277" s="162"/>
      <c r="D277" s="162"/>
      <c r="E277" s="162"/>
      <c r="F277" s="163"/>
      <c r="G277" s="166"/>
      <c r="H277" s="178"/>
    </row>
    <row r="278" spans="2:8" ht="24.95" customHeight="1" x14ac:dyDescent="0.25">
      <c r="B278" s="177"/>
      <c r="C278" s="162"/>
      <c r="D278" s="162"/>
      <c r="E278" s="162"/>
      <c r="F278" s="163"/>
      <c r="G278" s="166"/>
      <c r="H278" s="178"/>
    </row>
    <row r="279" spans="2:8" ht="24.95" customHeight="1" x14ac:dyDescent="0.25">
      <c r="B279" s="177"/>
      <c r="C279" s="162"/>
      <c r="D279" s="162"/>
      <c r="E279" s="162"/>
      <c r="F279" s="163"/>
      <c r="G279" s="166"/>
      <c r="H279" s="178"/>
    </row>
    <row r="280" spans="2:8" ht="24.95" customHeight="1" x14ac:dyDescent="0.25">
      <c r="B280" s="177"/>
      <c r="C280" s="162"/>
      <c r="D280" s="162"/>
      <c r="E280" s="162"/>
      <c r="F280" s="163"/>
      <c r="G280" s="166"/>
      <c r="H280" s="178"/>
    </row>
    <row r="281" spans="2:8" ht="24.95" customHeight="1" x14ac:dyDescent="0.25">
      <c r="B281" s="177"/>
      <c r="C281" s="162"/>
      <c r="D281" s="162"/>
      <c r="E281" s="162"/>
      <c r="F281" s="163"/>
      <c r="G281" s="166"/>
      <c r="H281" s="178"/>
    </row>
    <row r="282" spans="2:8" ht="24.95" customHeight="1" x14ac:dyDescent="0.25">
      <c r="B282" s="177"/>
      <c r="C282" s="162"/>
      <c r="D282" s="162"/>
      <c r="E282" s="162"/>
      <c r="F282" s="163"/>
      <c r="G282" s="166"/>
      <c r="H282" s="178"/>
    </row>
    <row r="283" spans="2:8" ht="24.95" customHeight="1" x14ac:dyDescent="0.25">
      <c r="B283" s="177"/>
      <c r="C283" s="162"/>
      <c r="D283" s="162"/>
      <c r="E283" s="162"/>
      <c r="F283" s="163"/>
      <c r="G283" s="166"/>
      <c r="H283" s="178"/>
    </row>
    <row r="284" spans="2:8" ht="24.95" customHeight="1" x14ac:dyDescent="0.25">
      <c r="B284" s="177"/>
      <c r="C284" s="162"/>
      <c r="D284" s="162"/>
      <c r="E284" s="162"/>
      <c r="F284" s="163"/>
      <c r="G284" s="166"/>
      <c r="H284" s="178"/>
    </row>
    <row r="285" spans="2:8" ht="24.95" customHeight="1" x14ac:dyDescent="0.25">
      <c r="B285" s="177"/>
      <c r="C285" s="162"/>
      <c r="D285" s="162"/>
      <c r="E285" s="162"/>
      <c r="F285" s="163"/>
      <c r="G285" s="166"/>
      <c r="H285" s="178"/>
    </row>
    <row r="286" spans="2:8" ht="24.95" customHeight="1" x14ac:dyDescent="0.25">
      <c r="B286" s="177"/>
      <c r="C286" s="162"/>
      <c r="D286" s="162"/>
      <c r="E286" s="162"/>
      <c r="F286" s="163"/>
      <c r="G286" s="166"/>
      <c r="H286" s="178"/>
    </row>
    <row r="287" spans="2:8" ht="24.95" customHeight="1" x14ac:dyDescent="0.25">
      <c r="B287" s="177"/>
      <c r="C287" s="162"/>
      <c r="D287" s="162"/>
      <c r="E287" s="162"/>
      <c r="F287" s="163"/>
      <c r="G287" s="166"/>
      <c r="H287" s="178"/>
    </row>
    <row r="288" spans="2:8" ht="24.95" customHeight="1" x14ac:dyDescent="0.25">
      <c r="B288" s="177"/>
      <c r="C288" s="162"/>
      <c r="D288" s="162"/>
      <c r="E288" s="162"/>
      <c r="F288" s="163"/>
      <c r="G288" s="166"/>
      <c r="H288" s="178"/>
    </row>
    <row r="289" spans="2:8" ht="24.95" customHeight="1" x14ac:dyDescent="0.25">
      <c r="B289" s="177"/>
      <c r="C289" s="162"/>
      <c r="D289" s="162"/>
      <c r="E289" s="162"/>
      <c r="F289" s="163"/>
      <c r="G289" s="166"/>
      <c r="H289" s="178"/>
    </row>
    <row r="290" spans="2:8" ht="24.95" customHeight="1" x14ac:dyDescent="0.25">
      <c r="B290" s="177"/>
      <c r="C290" s="162"/>
      <c r="D290" s="162"/>
      <c r="E290" s="162"/>
      <c r="F290" s="163"/>
      <c r="G290" s="166"/>
      <c r="H290" s="178"/>
    </row>
    <row r="291" spans="2:8" ht="24.95" customHeight="1" x14ac:dyDescent="0.25">
      <c r="B291" s="177"/>
      <c r="C291" s="162"/>
      <c r="D291" s="162"/>
      <c r="E291" s="162"/>
      <c r="F291" s="163"/>
      <c r="G291" s="166"/>
      <c r="H291" s="178"/>
    </row>
    <row r="292" spans="2:8" ht="24.95" customHeight="1" x14ac:dyDescent="0.25">
      <c r="B292" s="177"/>
      <c r="C292" s="162"/>
      <c r="D292" s="162"/>
      <c r="E292" s="162"/>
      <c r="F292" s="163"/>
      <c r="G292" s="166"/>
      <c r="H292" s="178"/>
    </row>
    <row r="293" spans="2:8" ht="24.95" customHeight="1" x14ac:dyDescent="0.25">
      <c r="B293" s="177"/>
      <c r="C293" s="162"/>
      <c r="D293" s="162"/>
      <c r="E293" s="162"/>
      <c r="F293" s="163"/>
      <c r="G293" s="166"/>
      <c r="H293" s="178"/>
    </row>
    <row r="294" spans="2:8" ht="24.95" customHeight="1" x14ac:dyDescent="0.25">
      <c r="B294" s="177"/>
      <c r="C294" s="162"/>
      <c r="D294" s="162"/>
      <c r="E294" s="162"/>
      <c r="F294" s="163"/>
      <c r="G294" s="166"/>
      <c r="H294" s="178"/>
    </row>
    <row r="295" spans="2:8" ht="24.95" customHeight="1" x14ac:dyDescent="0.25">
      <c r="B295" s="177"/>
      <c r="C295" s="162"/>
      <c r="D295" s="162"/>
      <c r="E295" s="162"/>
      <c r="F295" s="163"/>
      <c r="G295" s="166"/>
      <c r="H295" s="178"/>
    </row>
    <row r="296" spans="2:8" ht="24.95" customHeight="1" x14ac:dyDescent="0.25">
      <c r="B296" s="177"/>
      <c r="C296" s="162"/>
      <c r="D296" s="162"/>
      <c r="E296" s="162"/>
      <c r="F296" s="163"/>
      <c r="G296" s="166"/>
      <c r="H296" s="178"/>
    </row>
    <row r="297" spans="2:8" ht="24.95" customHeight="1" x14ac:dyDescent="0.25">
      <c r="B297" s="177"/>
      <c r="C297" s="162"/>
      <c r="D297" s="162"/>
      <c r="E297" s="162"/>
      <c r="F297" s="163"/>
      <c r="G297" s="166"/>
      <c r="H297" s="178"/>
    </row>
    <row r="298" spans="2:8" ht="24.95" customHeight="1" x14ac:dyDescent="0.25">
      <c r="B298" s="177"/>
      <c r="C298" s="162"/>
      <c r="D298" s="162"/>
      <c r="E298" s="162"/>
      <c r="F298" s="163"/>
      <c r="G298" s="166"/>
      <c r="H298" s="178"/>
    </row>
    <row r="299" spans="2:8" ht="24.95" customHeight="1" x14ac:dyDescent="0.25">
      <c r="B299" s="177"/>
      <c r="C299" s="162"/>
      <c r="D299" s="162"/>
      <c r="E299" s="162"/>
      <c r="F299" s="163"/>
      <c r="G299" s="166"/>
      <c r="H299" s="178"/>
    </row>
    <row r="300" spans="2:8" ht="24.95" customHeight="1" x14ac:dyDescent="0.25">
      <c r="B300" s="177"/>
      <c r="C300" s="162"/>
      <c r="D300" s="162"/>
      <c r="E300" s="162"/>
      <c r="F300" s="163"/>
      <c r="G300" s="166"/>
      <c r="H300" s="178"/>
    </row>
    <row r="301" spans="2:8" ht="24.95" customHeight="1" x14ac:dyDescent="0.25">
      <c r="B301" s="177"/>
      <c r="C301" s="162"/>
      <c r="D301" s="162"/>
      <c r="E301" s="162"/>
      <c r="F301" s="163"/>
      <c r="G301" s="166"/>
      <c r="H301" s="178"/>
    </row>
    <row r="302" spans="2:8" ht="24.95" customHeight="1" x14ac:dyDescent="0.25">
      <c r="B302" s="177"/>
      <c r="C302" s="162"/>
      <c r="D302" s="162"/>
      <c r="E302" s="162"/>
      <c r="F302" s="163"/>
      <c r="G302" s="166"/>
      <c r="H302" s="178"/>
    </row>
    <row r="303" spans="2:8" ht="24.95" customHeight="1" x14ac:dyDescent="0.25">
      <c r="B303" s="177"/>
      <c r="C303" s="162"/>
      <c r="D303" s="162"/>
      <c r="E303" s="162"/>
      <c r="F303" s="163"/>
      <c r="G303" s="166"/>
      <c r="H303" s="178"/>
    </row>
    <row r="304" spans="2:8" ht="24.95" customHeight="1" x14ac:dyDescent="0.25">
      <c r="B304" s="177"/>
      <c r="C304" s="162"/>
      <c r="D304" s="162"/>
      <c r="E304" s="162"/>
      <c r="F304" s="163"/>
      <c r="G304" s="166"/>
      <c r="H304" s="178"/>
    </row>
    <row r="305" spans="2:8" ht="24.95" customHeight="1" x14ac:dyDescent="0.25">
      <c r="B305" s="177"/>
      <c r="C305" s="162"/>
      <c r="D305" s="162"/>
      <c r="E305" s="162"/>
      <c r="F305" s="163"/>
      <c r="G305" s="166"/>
      <c r="H305" s="178"/>
    </row>
    <row r="306" spans="2:8" ht="24.95" customHeight="1" x14ac:dyDescent="0.25">
      <c r="B306" s="177"/>
      <c r="C306" s="162"/>
      <c r="D306" s="162"/>
      <c r="E306" s="162"/>
      <c r="F306" s="163"/>
      <c r="G306" s="166"/>
      <c r="H306" s="178"/>
    </row>
    <row r="307" spans="2:8" ht="24.95" customHeight="1" x14ac:dyDescent="0.25">
      <c r="B307" s="177"/>
      <c r="C307" s="162"/>
      <c r="D307" s="162"/>
      <c r="E307" s="162"/>
      <c r="F307" s="163"/>
      <c r="G307" s="166"/>
      <c r="H307" s="178"/>
    </row>
    <row r="308" spans="2:8" ht="24.95" customHeight="1" x14ac:dyDescent="0.25">
      <c r="B308" s="177"/>
      <c r="C308" s="162"/>
      <c r="D308" s="162"/>
      <c r="E308" s="162"/>
      <c r="F308" s="163"/>
      <c r="G308" s="166"/>
      <c r="H308" s="178"/>
    </row>
    <row r="309" spans="2:8" ht="24.95" customHeight="1" x14ac:dyDescent="0.25">
      <c r="B309" s="177"/>
      <c r="C309" s="162"/>
      <c r="D309" s="162"/>
      <c r="E309" s="162"/>
      <c r="F309" s="163"/>
      <c r="G309" s="166"/>
      <c r="H309" s="178"/>
    </row>
    <row r="310" spans="2:8" ht="24.95" customHeight="1" x14ac:dyDescent="0.25">
      <c r="B310" s="177"/>
      <c r="C310" s="162"/>
      <c r="D310" s="162"/>
      <c r="E310" s="162"/>
      <c r="F310" s="163"/>
      <c r="G310" s="166"/>
      <c r="H310" s="178"/>
    </row>
    <row r="311" spans="2:8" ht="24.95" customHeight="1" x14ac:dyDescent="0.25">
      <c r="B311" s="177"/>
      <c r="C311" s="162"/>
      <c r="D311" s="162"/>
      <c r="E311" s="162"/>
      <c r="F311" s="163"/>
      <c r="G311" s="166"/>
      <c r="H311" s="178"/>
    </row>
    <row r="312" spans="2:8" ht="24.95" customHeight="1" x14ac:dyDescent="0.25">
      <c r="B312" s="177"/>
      <c r="C312" s="162"/>
      <c r="D312" s="162"/>
      <c r="E312" s="162"/>
      <c r="F312" s="163"/>
      <c r="G312" s="166"/>
      <c r="H312" s="178"/>
    </row>
    <row r="313" spans="2:8" ht="24.95" customHeight="1" x14ac:dyDescent="0.25">
      <c r="B313" s="177"/>
      <c r="C313" s="162"/>
      <c r="D313" s="162"/>
      <c r="E313" s="162"/>
      <c r="F313" s="163"/>
      <c r="G313" s="166"/>
      <c r="H313" s="178"/>
    </row>
    <row r="314" spans="2:8" ht="24.95" customHeight="1" x14ac:dyDescent="0.25">
      <c r="B314" s="177"/>
      <c r="C314" s="162"/>
      <c r="D314" s="162"/>
      <c r="E314" s="162"/>
      <c r="F314" s="163"/>
      <c r="G314" s="166"/>
      <c r="H314" s="178"/>
    </row>
    <row r="315" spans="2:8" ht="24.95" customHeight="1" x14ac:dyDescent="0.25">
      <c r="B315" s="177"/>
      <c r="C315" s="162"/>
      <c r="D315" s="162"/>
      <c r="E315" s="162"/>
      <c r="F315" s="163"/>
      <c r="G315" s="166"/>
      <c r="H315" s="178"/>
    </row>
    <row r="316" spans="2:8" ht="24.95" customHeight="1" x14ac:dyDescent="0.25">
      <c r="B316" s="177"/>
      <c r="C316" s="162"/>
      <c r="D316" s="162"/>
      <c r="E316" s="162"/>
      <c r="F316" s="163"/>
      <c r="G316" s="166"/>
      <c r="H316" s="178"/>
    </row>
    <row r="317" spans="2:8" ht="24.95" customHeight="1" x14ac:dyDescent="0.25">
      <c r="B317" s="177"/>
      <c r="C317" s="162"/>
      <c r="D317" s="162"/>
      <c r="E317" s="162"/>
      <c r="F317" s="163"/>
      <c r="G317" s="166"/>
      <c r="H317" s="178"/>
    </row>
    <row r="318" spans="2:8" ht="24.95" customHeight="1" x14ac:dyDescent="0.25">
      <c r="B318" s="177"/>
      <c r="C318" s="162"/>
      <c r="D318" s="162"/>
      <c r="E318" s="162"/>
      <c r="F318" s="163"/>
      <c r="G318" s="166"/>
      <c r="H318" s="178"/>
    </row>
    <row r="319" spans="2:8" ht="24.95" customHeight="1" x14ac:dyDescent="0.25">
      <c r="B319" s="177"/>
      <c r="C319" s="162"/>
      <c r="D319" s="162"/>
      <c r="E319" s="162"/>
      <c r="F319" s="163"/>
      <c r="G319" s="166"/>
      <c r="H319" s="178"/>
    </row>
    <row r="320" spans="2:8" ht="24.95" customHeight="1" x14ac:dyDescent="0.25">
      <c r="B320" s="177"/>
      <c r="C320" s="162"/>
      <c r="D320" s="162"/>
      <c r="E320" s="162"/>
      <c r="F320" s="163"/>
      <c r="G320" s="166"/>
      <c r="H320" s="178"/>
    </row>
    <row r="321" spans="2:8" ht="24.95" customHeight="1" x14ac:dyDescent="0.25">
      <c r="B321" s="177"/>
      <c r="C321" s="162"/>
      <c r="D321" s="162"/>
      <c r="E321" s="162"/>
      <c r="F321" s="163"/>
      <c r="G321" s="166"/>
      <c r="H321" s="178"/>
    </row>
    <row r="322" spans="2:8" ht="24.95" customHeight="1" x14ac:dyDescent="0.25">
      <c r="B322" s="177"/>
      <c r="C322" s="162"/>
      <c r="D322" s="162"/>
      <c r="E322" s="162"/>
      <c r="F322" s="163"/>
      <c r="G322" s="166"/>
      <c r="H322" s="178"/>
    </row>
    <row r="323" spans="2:8" ht="24.95" customHeight="1" x14ac:dyDescent="0.25">
      <c r="B323" s="177"/>
      <c r="C323" s="162"/>
      <c r="D323" s="162"/>
      <c r="E323" s="162"/>
      <c r="F323" s="163"/>
      <c r="G323" s="166"/>
      <c r="H323" s="178"/>
    </row>
    <row r="324" spans="2:8" ht="24.95" customHeight="1" x14ac:dyDescent="0.25">
      <c r="B324" s="177"/>
      <c r="C324" s="162"/>
      <c r="D324" s="162"/>
      <c r="E324" s="162"/>
      <c r="F324" s="163"/>
      <c r="G324" s="166"/>
      <c r="H324" s="178"/>
    </row>
    <row r="325" spans="2:8" ht="24.95" customHeight="1" x14ac:dyDescent="0.25">
      <c r="B325" s="177"/>
      <c r="C325" s="162"/>
      <c r="D325" s="162"/>
      <c r="E325" s="162"/>
      <c r="F325" s="163"/>
      <c r="G325" s="166"/>
      <c r="H325" s="178"/>
    </row>
    <row r="326" spans="2:8" ht="24.95" customHeight="1" x14ac:dyDescent="0.25">
      <c r="B326" s="177"/>
      <c r="C326" s="162"/>
      <c r="D326" s="162"/>
      <c r="E326" s="162"/>
      <c r="F326" s="163"/>
      <c r="G326" s="166"/>
      <c r="H326" s="178"/>
    </row>
    <row r="327" spans="2:8" ht="24.95" customHeight="1" x14ac:dyDescent="0.25">
      <c r="B327" s="177"/>
      <c r="C327" s="162"/>
      <c r="D327" s="162"/>
      <c r="E327" s="162"/>
      <c r="F327" s="163"/>
      <c r="G327" s="166"/>
      <c r="H327" s="178"/>
    </row>
    <row r="328" spans="2:8" ht="24.95" customHeight="1" x14ac:dyDescent="0.25">
      <c r="B328" s="177"/>
      <c r="C328" s="162"/>
      <c r="D328" s="162"/>
      <c r="E328" s="162"/>
      <c r="F328" s="163"/>
      <c r="G328" s="166"/>
      <c r="H328" s="178"/>
    </row>
    <row r="329" spans="2:8" ht="24.95" customHeight="1" x14ac:dyDescent="0.25">
      <c r="B329" s="177"/>
      <c r="C329" s="162"/>
      <c r="D329" s="162"/>
      <c r="E329" s="162"/>
      <c r="F329" s="163"/>
      <c r="G329" s="166"/>
      <c r="H329" s="178"/>
    </row>
    <row r="330" spans="2:8" ht="24.95" customHeight="1" x14ac:dyDescent="0.25">
      <c r="B330" s="177"/>
      <c r="C330" s="162"/>
      <c r="D330" s="162"/>
      <c r="E330" s="162"/>
      <c r="F330" s="163"/>
      <c r="G330" s="166"/>
      <c r="H330" s="178"/>
    </row>
    <row r="331" spans="2:8" ht="24.95" customHeight="1" x14ac:dyDescent="0.25">
      <c r="B331" s="177"/>
      <c r="C331" s="162"/>
      <c r="D331" s="162"/>
      <c r="E331" s="162"/>
      <c r="F331" s="163"/>
      <c r="G331" s="166"/>
      <c r="H331" s="178"/>
    </row>
    <row r="332" spans="2:8" ht="24.95" customHeight="1" x14ac:dyDescent="0.25">
      <c r="B332" s="177"/>
      <c r="C332" s="162"/>
      <c r="D332" s="162"/>
      <c r="E332" s="162"/>
      <c r="F332" s="163"/>
      <c r="G332" s="166"/>
      <c r="H332" s="178"/>
    </row>
    <row r="333" spans="2:8" ht="24.95" customHeight="1" x14ac:dyDescent="0.25">
      <c r="B333" s="177"/>
      <c r="C333" s="162"/>
      <c r="D333" s="162"/>
      <c r="E333" s="162"/>
      <c r="F333" s="163"/>
      <c r="G333" s="166"/>
      <c r="H333" s="178"/>
    </row>
    <row r="334" spans="2:8" ht="24.95" customHeight="1" x14ac:dyDescent="0.25">
      <c r="B334" s="177"/>
      <c r="C334" s="162"/>
      <c r="D334" s="162"/>
      <c r="E334" s="162"/>
      <c r="F334" s="163"/>
      <c r="G334" s="166"/>
      <c r="H334" s="178"/>
    </row>
    <row r="335" spans="2:8" ht="24.95" customHeight="1" x14ac:dyDescent="0.25">
      <c r="B335" s="177"/>
      <c r="C335" s="162"/>
      <c r="D335" s="162"/>
      <c r="E335" s="162"/>
      <c r="F335" s="163"/>
      <c r="G335" s="166"/>
      <c r="H335" s="178"/>
    </row>
    <row r="336" spans="2:8" ht="24.95" customHeight="1" x14ac:dyDescent="0.25">
      <c r="B336" s="177"/>
      <c r="C336" s="162"/>
      <c r="D336" s="162"/>
      <c r="E336" s="162"/>
      <c r="F336" s="163"/>
      <c r="G336" s="166"/>
      <c r="H336" s="178"/>
    </row>
    <row r="337" spans="2:8" ht="24.95" customHeight="1" x14ac:dyDescent="0.25">
      <c r="B337" s="177"/>
      <c r="C337" s="162"/>
      <c r="D337" s="162"/>
      <c r="E337" s="162"/>
      <c r="F337" s="163"/>
      <c r="G337" s="166"/>
      <c r="H337" s="178"/>
    </row>
    <row r="338" spans="2:8" ht="24.95" customHeight="1" x14ac:dyDescent="0.25">
      <c r="B338" s="177"/>
      <c r="C338" s="162"/>
      <c r="D338" s="162"/>
      <c r="E338" s="162"/>
      <c r="F338" s="163"/>
      <c r="G338" s="166"/>
      <c r="H338" s="178"/>
    </row>
    <row r="339" spans="2:8" ht="24.95" customHeight="1" x14ac:dyDescent="0.25">
      <c r="B339" s="177"/>
      <c r="C339" s="162"/>
      <c r="D339" s="162"/>
      <c r="E339" s="162"/>
      <c r="F339" s="163"/>
      <c r="G339" s="166"/>
      <c r="H339" s="178"/>
    </row>
    <row r="340" spans="2:8" ht="24.95" customHeight="1" x14ac:dyDescent="0.25">
      <c r="B340" s="177"/>
      <c r="C340" s="162"/>
      <c r="D340" s="162"/>
      <c r="E340" s="162"/>
      <c r="F340" s="163"/>
      <c r="G340" s="166"/>
      <c r="H340" s="178"/>
    </row>
    <row r="341" spans="2:8" ht="24.95" customHeight="1" x14ac:dyDescent="0.25">
      <c r="B341" s="177"/>
      <c r="C341" s="162"/>
      <c r="D341" s="162"/>
      <c r="E341" s="162"/>
      <c r="F341" s="163"/>
      <c r="G341" s="166"/>
      <c r="H341" s="178"/>
    </row>
    <row r="342" spans="2:8" ht="24.95" customHeight="1" x14ac:dyDescent="0.25">
      <c r="B342" s="177"/>
      <c r="C342" s="162"/>
      <c r="D342" s="162"/>
      <c r="E342" s="162"/>
      <c r="F342" s="163"/>
      <c r="G342" s="166"/>
      <c r="H342" s="178"/>
    </row>
    <row r="343" spans="2:8" ht="24.95" customHeight="1" x14ac:dyDescent="0.25">
      <c r="B343" s="177"/>
      <c r="C343" s="162"/>
      <c r="D343" s="162"/>
      <c r="E343" s="162"/>
      <c r="F343" s="163"/>
      <c r="G343" s="166"/>
      <c r="H343" s="178"/>
    </row>
    <row r="344" spans="2:8" ht="24.95" customHeight="1" x14ac:dyDescent="0.25">
      <c r="B344" s="177"/>
      <c r="C344" s="162"/>
      <c r="D344" s="162"/>
      <c r="E344" s="162"/>
      <c r="F344" s="163"/>
      <c r="G344" s="166"/>
      <c r="H344" s="178"/>
    </row>
    <row r="345" spans="2:8" ht="24.95" customHeight="1" x14ac:dyDescent="0.25">
      <c r="B345" s="177"/>
      <c r="C345" s="162"/>
      <c r="D345" s="162"/>
      <c r="E345" s="162"/>
      <c r="F345" s="163"/>
      <c r="G345" s="166"/>
      <c r="H345" s="178"/>
    </row>
    <row r="346" spans="2:8" ht="24.95" customHeight="1" x14ac:dyDescent="0.25">
      <c r="B346" s="177"/>
      <c r="C346" s="162"/>
      <c r="D346" s="162"/>
      <c r="E346" s="162"/>
      <c r="F346" s="163"/>
      <c r="G346" s="166"/>
      <c r="H346" s="178"/>
    </row>
    <row r="347" spans="2:8" ht="24.95" customHeight="1" x14ac:dyDescent="0.25">
      <c r="B347" s="177"/>
      <c r="C347" s="162"/>
      <c r="D347" s="162"/>
      <c r="E347" s="162"/>
      <c r="F347" s="163"/>
      <c r="G347" s="166"/>
      <c r="H347" s="178"/>
    </row>
    <row r="348" spans="2:8" ht="24.95" customHeight="1" x14ac:dyDescent="0.25">
      <c r="B348" s="177"/>
      <c r="C348" s="162"/>
      <c r="D348" s="162"/>
      <c r="E348" s="162"/>
      <c r="F348" s="163"/>
      <c r="G348" s="166"/>
      <c r="H348" s="178"/>
    </row>
    <row r="349" spans="2:8" ht="24.95" customHeight="1" x14ac:dyDescent="0.25">
      <c r="B349" s="177"/>
      <c r="C349" s="162"/>
      <c r="D349" s="162"/>
      <c r="E349" s="162"/>
      <c r="F349" s="163"/>
      <c r="G349" s="166"/>
      <c r="H349" s="178"/>
    </row>
    <row r="350" spans="2:8" ht="24.95" customHeight="1" x14ac:dyDescent="0.25">
      <c r="B350" s="177"/>
      <c r="C350" s="162"/>
      <c r="D350" s="162"/>
      <c r="E350" s="162"/>
      <c r="F350" s="163"/>
      <c r="G350" s="166"/>
      <c r="H350" s="178"/>
    </row>
    <row r="351" spans="2:8" ht="24.95" customHeight="1" x14ac:dyDescent="0.25">
      <c r="B351" s="177"/>
      <c r="C351" s="162"/>
      <c r="D351" s="162"/>
      <c r="E351" s="162"/>
      <c r="F351" s="163"/>
      <c r="G351" s="166"/>
      <c r="H351" s="178"/>
    </row>
    <row r="352" spans="2:8" ht="24.95" customHeight="1" x14ac:dyDescent="0.25">
      <c r="B352" s="177"/>
      <c r="C352" s="162"/>
      <c r="D352" s="162"/>
      <c r="E352" s="162"/>
      <c r="F352" s="163"/>
      <c r="G352" s="166"/>
      <c r="H352" s="178"/>
    </row>
    <row r="353" spans="2:8" ht="24.95" customHeight="1" x14ac:dyDescent="0.25">
      <c r="B353" s="177"/>
      <c r="C353" s="162"/>
      <c r="D353" s="162"/>
      <c r="E353" s="162"/>
      <c r="F353" s="163"/>
      <c r="G353" s="166"/>
      <c r="H353" s="178"/>
    </row>
    <row r="354" spans="2:8" ht="24.95" customHeight="1" x14ac:dyDescent="0.25">
      <c r="B354" s="177"/>
      <c r="C354" s="162"/>
      <c r="D354" s="162"/>
      <c r="E354" s="162"/>
      <c r="F354" s="163"/>
      <c r="G354" s="166"/>
      <c r="H354" s="178"/>
    </row>
    <row r="355" spans="2:8" ht="24.95" customHeight="1" x14ac:dyDescent="0.25">
      <c r="B355" s="177"/>
      <c r="C355" s="162"/>
      <c r="D355" s="162"/>
      <c r="E355" s="162"/>
      <c r="F355" s="163"/>
      <c r="G355" s="166"/>
      <c r="H355" s="178"/>
    </row>
    <row r="356" spans="2:8" ht="24.95" customHeight="1" x14ac:dyDescent="0.25">
      <c r="B356" s="177"/>
      <c r="C356" s="162"/>
      <c r="D356" s="162"/>
      <c r="E356" s="162"/>
      <c r="F356" s="163"/>
      <c r="G356" s="166"/>
      <c r="H356" s="178"/>
    </row>
    <row r="357" spans="2:8" ht="24.95" customHeight="1" x14ac:dyDescent="0.25">
      <c r="B357" s="177"/>
      <c r="C357" s="162"/>
      <c r="D357" s="162"/>
      <c r="E357" s="162"/>
      <c r="F357" s="163"/>
      <c r="G357" s="166"/>
      <c r="H357" s="178"/>
    </row>
    <row r="358" spans="2:8" ht="24.95" customHeight="1" x14ac:dyDescent="0.25">
      <c r="B358" s="177"/>
      <c r="C358" s="162"/>
      <c r="D358" s="162"/>
      <c r="E358" s="162"/>
      <c r="F358" s="163"/>
      <c r="G358" s="166"/>
      <c r="H358" s="178"/>
    </row>
    <row r="359" spans="2:8" ht="24.95" customHeight="1" x14ac:dyDescent="0.25">
      <c r="B359" s="177"/>
      <c r="C359" s="162"/>
      <c r="D359" s="162"/>
      <c r="E359" s="162"/>
      <c r="F359" s="163"/>
      <c r="G359" s="166"/>
      <c r="H359" s="178"/>
    </row>
    <row r="360" spans="2:8" ht="24.95" customHeight="1" x14ac:dyDescent="0.25">
      <c r="B360" s="177"/>
      <c r="C360" s="162"/>
      <c r="D360" s="162"/>
      <c r="E360" s="162"/>
      <c r="F360" s="163"/>
      <c r="G360" s="166"/>
      <c r="H360" s="178"/>
    </row>
    <row r="361" spans="2:8" ht="24.95" customHeight="1" x14ac:dyDescent="0.25">
      <c r="B361" s="177"/>
      <c r="C361" s="162"/>
      <c r="D361" s="162"/>
      <c r="E361" s="162"/>
      <c r="F361" s="163"/>
      <c r="G361" s="166"/>
      <c r="H361" s="178"/>
    </row>
    <row r="362" spans="2:8" ht="24.95" customHeight="1" x14ac:dyDescent="0.25">
      <c r="B362" s="177"/>
      <c r="C362" s="162"/>
      <c r="D362" s="162"/>
      <c r="E362" s="162"/>
      <c r="F362" s="163"/>
      <c r="G362" s="166"/>
      <c r="H362" s="178"/>
    </row>
    <row r="363" spans="2:8" ht="24.95" customHeight="1" x14ac:dyDescent="0.25">
      <c r="B363" s="177"/>
      <c r="C363" s="162"/>
      <c r="D363" s="162"/>
      <c r="E363" s="162"/>
      <c r="F363" s="163"/>
      <c r="G363" s="166"/>
      <c r="H363" s="178"/>
    </row>
    <row r="364" spans="2:8" ht="24.95" customHeight="1" x14ac:dyDescent="0.25">
      <c r="B364" s="177"/>
      <c r="C364" s="162"/>
      <c r="D364" s="162"/>
      <c r="E364" s="162"/>
      <c r="F364" s="163"/>
      <c r="G364" s="166"/>
      <c r="H364" s="178"/>
    </row>
    <row r="365" spans="2:8" ht="24.95" customHeight="1" x14ac:dyDescent="0.25">
      <c r="B365" s="177"/>
      <c r="C365" s="162"/>
      <c r="D365" s="162"/>
      <c r="E365" s="162"/>
      <c r="F365" s="163"/>
      <c r="G365" s="166"/>
      <c r="H365" s="178"/>
    </row>
    <row r="366" spans="2:8" ht="24.95" customHeight="1" x14ac:dyDescent="0.25">
      <c r="B366" s="177"/>
      <c r="C366" s="162"/>
      <c r="D366" s="162"/>
      <c r="E366" s="162"/>
      <c r="F366" s="163"/>
      <c r="G366" s="166"/>
      <c r="H366" s="178"/>
    </row>
    <row r="367" spans="2:8" ht="24.95" customHeight="1" x14ac:dyDescent="0.25">
      <c r="B367" s="177"/>
      <c r="C367" s="162"/>
      <c r="D367" s="162"/>
      <c r="E367" s="162"/>
      <c r="F367" s="163"/>
      <c r="G367" s="166"/>
      <c r="H367" s="178"/>
    </row>
    <row r="368" spans="2:8" ht="24.95" customHeight="1" x14ac:dyDescent="0.25">
      <c r="B368" s="177"/>
      <c r="C368" s="162"/>
      <c r="D368" s="162"/>
      <c r="E368" s="162"/>
      <c r="F368" s="163"/>
      <c r="G368" s="166"/>
      <c r="H368" s="178"/>
    </row>
    <row r="369" spans="2:8" ht="24.95" customHeight="1" x14ac:dyDescent="0.25">
      <c r="B369" s="177"/>
      <c r="C369" s="162"/>
      <c r="D369" s="162"/>
      <c r="E369" s="162"/>
      <c r="F369" s="163"/>
      <c r="G369" s="166"/>
      <c r="H369" s="178"/>
    </row>
    <row r="370" spans="2:8" ht="24.95" customHeight="1" x14ac:dyDescent="0.25">
      <c r="B370" s="177"/>
      <c r="C370" s="162"/>
      <c r="D370" s="162"/>
      <c r="E370" s="162"/>
      <c r="F370" s="163"/>
      <c r="G370" s="166"/>
      <c r="H370" s="178"/>
    </row>
    <row r="371" spans="2:8" ht="24.95" customHeight="1" x14ac:dyDescent="0.25">
      <c r="B371" s="177"/>
      <c r="C371" s="162"/>
      <c r="D371" s="162"/>
      <c r="E371" s="162"/>
      <c r="F371" s="163"/>
      <c r="G371" s="166"/>
      <c r="H371" s="178"/>
    </row>
    <row r="372" spans="2:8" ht="24.95" customHeight="1" x14ac:dyDescent="0.25">
      <c r="B372" s="177"/>
      <c r="C372" s="162"/>
      <c r="D372" s="162"/>
      <c r="E372" s="162"/>
      <c r="F372" s="163"/>
      <c r="G372" s="166"/>
      <c r="H372" s="178"/>
    </row>
    <row r="373" spans="2:8" ht="24.95" customHeight="1" x14ac:dyDescent="0.25">
      <c r="B373" s="177"/>
      <c r="C373" s="162"/>
      <c r="D373" s="162"/>
      <c r="E373" s="162"/>
      <c r="F373" s="163"/>
      <c r="G373" s="166"/>
      <c r="H373" s="178"/>
    </row>
    <row r="374" spans="2:8" ht="24.95" customHeight="1" x14ac:dyDescent="0.25">
      <c r="B374" s="177"/>
      <c r="C374" s="162"/>
      <c r="D374" s="162"/>
      <c r="E374" s="162"/>
      <c r="F374" s="163"/>
      <c r="G374" s="166"/>
      <c r="H374" s="178"/>
    </row>
    <row r="375" spans="2:8" ht="24.95" customHeight="1" x14ac:dyDescent="0.25">
      <c r="B375" s="177"/>
      <c r="C375" s="162"/>
      <c r="D375" s="162"/>
      <c r="E375" s="162"/>
      <c r="F375" s="163"/>
      <c r="G375" s="166"/>
      <c r="H375" s="178"/>
    </row>
    <row r="376" spans="2:8" ht="24.95" customHeight="1" x14ac:dyDescent="0.25">
      <c r="B376" s="177"/>
      <c r="C376" s="162"/>
      <c r="D376" s="162"/>
      <c r="E376" s="162"/>
      <c r="F376" s="163"/>
      <c r="G376" s="166"/>
      <c r="H376" s="178"/>
    </row>
    <row r="377" spans="2:8" ht="24.95" customHeight="1" x14ac:dyDescent="0.25">
      <c r="B377" s="177"/>
      <c r="C377" s="162"/>
      <c r="D377" s="162"/>
      <c r="E377" s="162"/>
      <c r="F377" s="163"/>
      <c r="G377" s="166"/>
      <c r="H377" s="178"/>
    </row>
    <row r="378" spans="2:8" ht="24.95" customHeight="1" x14ac:dyDescent="0.25">
      <c r="B378" s="177"/>
      <c r="C378" s="162"/>
      <c r="D378" s="162"/>
      <c r="E378" s="162"/>
      <c r="F378" s="163"/>
      <c r="G378" s="166"/>
      <c r="H378" s="178"/>
    </row>
    <row r="379" spans="2:8" ht="24.95" customHeight="1" x14ac:dyDescent="0.25">
      <c r="B379" s="177"/>
      <c r="C379" s="162"/>
      <c r="D379" s="162"/>
      <c r="E379" s="162"/>
      <c r="F379" s="163"/>
      <c r="G379" s="166"/>
      <c r="H379" s="178"/>
    </row>
    <row r="380" spans="2:8" ht="24.95" customHeight="1" x14ac:dyDescent="0.25">
      <c r="B380" s="177"/>
      <c r="C380" s="162"/>
      <c r="D380" s="162"/>
      <c r="E380" s="162"/>
      <c r="F380" s="163"/>
      <c r="G380" s="166"/>
      <c r="H380" s="178"/>
    </row>
    <row r="381" spans="2:8" ht="24.95" customHeight="1" x14ac:dyDescent="0.25">
      <c r="B381" s="177"/>
      <c r="C381" s="162"/>
      <c r="D381" s="162"/>
      <c r="E381" s="162"/>
      <c r="F381" s="163"/>
      <c r="G381" s="166"/>
      <c r="H381" s="178"/>
    </row>
    <row r="382" spans="2:8" ht="24.95" customHeight="1" x14ac:dyDescent="0.25">
      <c r="B382" s="177"/>
      <c r="C382" s="162"/>
      <c r="D382" s="162"/>
      <c r="E382" s="162"/>
      <c r="F382" s="163"/>
      <c r="G382" s="166"/>
      <c r="H382" s="178"/>
    </row>
    <row r="383" spans="2:8" ht="24.95" customHeight="1" x14ac:dyDescent="0.25">
      <c r="B383" s="177"/>
      <c r="C383" s="162"/>
      <c r="D383" s="162"/>
      <c r="E383" s="162"/>
      <c r="F383" s="163"/>
      <c r="G383" s="166"/>
      <c r="H383" s="178"/>
    </row>
    <row r="384" spans="2:8" ht="24.95" customHeight="1" x14ac:dyDescent="0.25">
      <c r="B384" s="177"/>
      <c r="C384" s="162"/>
      <c r="D384" s="162"/>
      <c r="E384" s="162"/>
      <c r="F384" s="163"/>
      <c r="G384" s="166"/>
      <c r="H384" s="178"/>
    </row>
    <row r="385" spans="2:8" ht="24.95" customHeight="1" x14ac:dyDescent="0.25">
      <c r="B385" s="177"/>
      <c r="C385" s="162"/>
      <c r="D385" s="162"/>
      <c r="E385" s="162"/>
      <c r="F385" s="163"/>
      <c r="G385" s="166"/>
      <c r="H385" s="178"/>
    </row>
    <row r="386" spans="2:8" ht="24.95" customHeight="1" x14ac:dyDescent="0.25">
      <c r="B386" s="177"/>
      <c r="C386" s="162"/>
      <c r="D386" s="162"/>
      <c r="E386" s="162"/>
      <c r="F386" s="163"/>
      <c r="G386" s="166"/>
      <c r="H386" s="178"/>
    </row>
    <row r="387" spans="2:8" ht="24.95" customHeight="1" x14ac:dyDescent="0.25">
      <c r="B387" s="177"/>
      <c r="C387" s="162"/>
      <c r="D387" s="162"/>
      <c r="E387" s="162"/>
      <c r="F387" s="163"/>
      <c r="G387" s="166"/>
      <c r="H387" s="178"/>
    </row>
    <row r="388" spans="2:8" ht="24.95" customHeight="1" x14ac:dyDescent="0.25">
      <c r="B388" s="177"/>
      <c r="C388" s="162"/>
      <c r="D388" s="162"/>
      <c r="E388" s="162"/>
      <c r="F388" s="163"/>
      <c r="G388" s="166"/>
      <c r="H388" s="178"/>
    </row>
    <row r="389" spans="2:8" ht="24.95" customHeight="1" x14ac:dyDescent="0.25">
      <c r="B389" s="177"/>
      <c r="C389" s="162"/>
      <c r="D389" s="162"/>
      <c r="E389" s="162"/>
      <c r="F389" s="163"/>
      <c r="G389" s="166"/>
      <c r="H389" s="178"/>
    </row>
    <row r="390" spans="2:8" ht="24.95" customHeight="1" x14ac:dyDescent="0.25">
      <c r="B390" s="177"/>
      <c r="C390" s="162"/>
      <c r="D390" s="162"/>
      <c r="E390" s="162"/>
      <c r="F390" s="163"/>
      <c r="G390" s="166"/>
      <c r="H390" s="178"/>
    </row>
    <row r="391" spans="2:8" ht="24.95" customHeight="1" x14ac:dyDescent="0.25">
      <c r="B391" s="177"/>
      <c r="C391" s="162"/>
      <c r="D391" s="162"/>
      <c r="E391" s="162"/>
      <c r="F391" s="163"/>
      <c r="G391" s="166"/>
      <c r="H391" s="178"/>
    </row>
    <row r="392" spans="2:8" ht="24.95" customHeight="1" x14ac:dyDescent="0.25">
      <c r="B392" s="177"/>
      <c r="C392" s="162"/>
      <c r="D392" s="162"/>
      <c r="E392" s="162"/>
      <c r="F392" s="163"/>
      <c r="G392" s="166"/>
      <c r="H392" s="178"/>
    </row>
    <row r="393" spans="2:8" ht="24.95" customHeight="1" x14ac:dyDescent="0.25">
      <c r="B393" s="177"/>
      <c r="C393" s="162"/>
      <c r="D393" s="162"/>
      <c r="E393" s="162"/>
      <c r="F393" s="163"/>
      <c r="G393" s="166"/>
      <c r="H393" s="178"/>
    </row>
    <row r="394" spans="2:8" ht="24.95" customHeight="1" x14ac:dyDescent="0.25">
      <c r="B394" s="177"/>
      <c r="C394" s="162"/>
      <c r="D394" s="162"/>
      <c r="E394" s="162"/>
      <c r="F394" s="163"/>
      <c r="G394" s="166"/>
      <c r="H394" s="178"/>
    </row>
    <row r="395" spans="2:8" ht="24.95" customHeight="1" x14ac:dyDescent="0.25">
      <c r="B395" s="177"/>
      <c r="C395" s="162"/>
      <c r="D395" s="162"/>
      <c r="E395" s="162"/>
      <c r="F395" s="163"/>
      <c r="G395" s="166"/>
      <c r="H395" s="178"/>
    </row>
    <row r="396" spans="2:8" ht="24.95" customHeight="1" x14ac:dyDescent="0.25">
      <c r="B396" s="177"/>
      <c r="C396" s="162"/>
      <c r="D396" s="162"/>
      <c r="E396" s="162"/>
      <c r="F396" s="163"/>
      <c r="G396" s="166"/>
      <c r="H396" s="178"/>
    </row>
    <row r="397" spans="2:8" ht="24.95" customHeight="1" x14ac:dyDescent="0.25">
      <c r="B397" s="177"/>
      <c r="C397" s="162"/>
      <c r="D397" s="162"/>
      <c r="E397" s="162"/>
      <c r="F397" s="163"/>
      <c r="G397" s="166"/>
      <c r="H397" s="178"/>
    </row>
    <row r="398" spans="2:8" ht="24.95" customHeight="1" x14ac:dyDescent="0.25">
      <c r="B398" s="177"/>
      <c r="C398" s="162"/>
      <c r="D398" s="162"/>
      <c r="E398" s="162"/>
      <c r="F398" s="163"/>
      <c r="G398" s="166"/>
      <c r="H398" s="178"/>
    </row>
    <row r="399" spans="2:8" ht="24.95" customHeight="1" x14ac:dyDescent="0.25">
      <c r="B399" s="177"/>
      <c r="C399" s="162"/>
      <c r="D399" s="162"/>
      <c r="E399" s="162"/>
      <c r="F399" s="163"/>
      <c r="G399" s="166"/>
      <c r="H399" s="178"/>
    </row>
    <row r="400" spans="2:8" ht="24.95" customHeight="1" x14ac:dyDescent="0.25">
      <c r="B400" s="177"/>
      <c r="C400" s="162"/>
      <c r="D400" s="162"/>
      <c r="E400" s="162"/>
      <c r="F400" s="163"/>
      <c r="G400" s="166"/>
      <c r="H400" s="178"/>
    </row>
    <row r="401" spans="2:8" ht="24.95" customHeight="1" x14ac:dyDescent="0.25">
      <c r="B401" s="177"/>
      <c r="C401" s="162"/>
      <c r="D401" s="162"/>
      <c r="E401" s="162"/>
      <c r="F401" s="163"/>
      <c r="G401" s="166"/>
      <c r="H401" s="178"/>
    </row>
    <row r="402" spans="2:8" ht="24.95" customHeight="1" x14ac:dyDescent="0.25">
      <c r="B402" s="177"/>
      <c r="C402" s="162"/>
      <c r="D402" s="162"/>
      <c r="E402" s="162"/>
      <c r="F402" s="163"/>
      <c r="G402" s="166"/>
      <c r="H402" s="178"/>
    </row>
    <row r="403" spans="2:8" ht="24.95" customHeight="1" x14ac:dyDescent="0.25">
      <c r="B403" s="177"/>
      <c r="C403" s="162"/>
      <c r="D403" s="162"/>
      <c r="E403" s="162"/>
      <c r="F403" s="163"/>
      <c r="G403" s="166"/>
      <c r="H403" s="178"/>
    </row>
    <row r="404" spans="2:8" ht="24.95" customHeight="1" x14ac:dyDescent="0.25">
      <c r="B404" s="177"/>
      <c r="C404" s="162"/>
      <c r="D404" s="162"/>
      <c r="E404" s="162"/>
      <c r="F404" s="163"/>
      <c r="G404" s="166"/>
      <c r="H404" s="178"/>
    </row>
    <row r="405" spans="2:8" ht="24.95" customHeight="1" x14ac:dyDescent="0.25">
      <c r="B405" s="177"/>
      <c r="C405" s="162"/>
      <c r="D405" s="162"/>
      <c r="E405" s="162"/>
      <c r="F405" s="163"/>
      <c r="G405" s="166"/>
      <c r="H405" s="178"/>
    </row>
    <row r="406" spans="2:8" ht="24.95" customHeight="1" x14ac:dyDescent="0.25">
      <c r="B406" s="177"/>
      <c r="C406" s="162"/>
      <c r="D406" s="162"/>
      <c r="E406" s="162"/>
      <c r="F406" s="163"/>
      <c r="G406" s="166"/>
      <c r="H406" s="178"/>
    </row>
    <row r="407" spans="2:8" ht="24.95" customHeight="1" x14ac:dyDescent="0.25">
      <c r="B407" s="177"/>
      <c r="C407" s="162"/>
      <c r="D407" s="162"/>
      <c r="E407" s="162"/>
      <c r="F407" s="163"/>
      <c r="G407" s="166"/>
      <c r="H407" s="178"/>
    </row>
    <row r="408" spans="2:8" ht="24.95" customHeight="1" x14ac:dyDescent="0.25">
      <c r="B408" s="177"/>
      <c r="C408" s="162"/>
      <c r="D408" s="162"/>
      <c r="E408" s="162"/>
      <c r="F408" s="163"/>
      <c r="G408" s="166"/>
      <c r="H408" s="178"/>
    </row>
    <row r="409" spans="2:8" ht="24.95" customHeight="1" x14ac:dyDescent="0.25">
      <c r="B409" s="177"/>
      <c r="C409" s="162"/>
      <c r="D409" s="162"/>
      <c r="E409" s="162"/>
      <c r="F409" s="163"/>
      <c r="G409" s="166"/>
      <c r="H409" s="178"/>
    </row>
    <row r="410" spans="2:8" ht="24.95" customHeight="1" x14ac:dyDescent="0.25">
      <c r="B410" s="177"/>
      <c r="C410" s="162"/>
      <c r="D410" s="162"/>
      <c r="E410" s="162"/>
      <c r="F410" s="163"/>
      <c r="G410" s="166"/>
      <c r="H410" s="178"/>
    </row>
    <row r="411" spans="2:8" ht="24.95" customHeight="1" x14ac:dyDescent="0.25">
      <c r="B411" s="177"/>
      <c r="C411" s="162"/>
      <c r="D411" s="162"/>
      <c r="E411" s="162"/>
      <c r="F411" s="163"/>
      <c r="G411" s="166"/>
      <c r="H411" s="178"/>
    </row>
    <row r="412" spans="2:8" ht="24.95" customHeight="1" x14ac:dyDescent="0.25">
      <c r="B412" s="177"/>
      <c r="C412" s="162"/>
      <c r="D412" s="162"/>
      <c r="E412" s="162"/>
      <c r="F412" s="163"/>
      <c r="G412" s="166"/>
      <c r="H412" s="178"/>
    </row>
    <row r="413" spans="2:8" ht="24.95" customHeight="1" x14ac:dyDescent="0.25">
      <c r="B413" s="177"/>
      <c r="C413" s="162"/>
      <c r="D413" s="162"/>
      <c r="E413" s="162"/>
      <c r="F413" s="163"/>
      <c r="G413" s="166"/>
      <c r="H413" s="178"/>
    </row>
    <row r="414" spans="2:8" ht="24.95" customHeight="1" x14ac:dyDescent="0.25">
      <c r="B414" s="177"/>
      <c r="C414" s="162"/>
      <c r="D414" s="162"/>
      <c r="E414" s="162"/>
      <c r="F414" s="163"/>
      <c r="G414" s="166"/>
      <c r="H414" s="178"/>
    </row>
    <row r="415" spans="2:8" ht="24.95" customHeight="1" x14ac:dyDescent="0.25">
      <c r="B415" s="177"/>
      <c r="C415" s="162"/>
      <c r="D415" s="162"/>
      <c r="E415" s="162"/>
      <c r="F415" s="163"/>
      <c r="G415" s="166"/>
      <c r="H415" s="178"/>
    </row>
    <row r="416" spans="2:8" ht="24.95" customHeight="1" x14ac:dyDescent="0.25">
      <c r="B416" s="177"/>
      <c r="C416" s="162"/>
      <c r="D416" s="162"/>
      <c r="E416" s="162"/>
      <c r="F416" s="163"/>
      <c r="G416" s="166"/>
      <c r="H416" s="178"/>
    </row>
    <row r="417" spans="2:8" ht="24.95" customHeight="1" x14ac:dyDescent="0.25">
      <c r="B417" s="177"/>
      <c r="C417" s="162"/>
      <c r="D417" s="162"/>
      <c r="E417" s="162"/>
      <c r="F417" s="163"/>
      <c r="G417" s="166"/>
      <c r="H417" s="178"/>
    </row>
    <row r="418" spans="2:8" ht="24.95" customHeight="1" x14ac:dyDescent="0.25">
      <c r="B418" s="177"/>
      <c r="C418" s="162"/>
      <c r="D418" s="162"/>
      <c r="E418" s="162"/>
      <c r="F418" s="163"/>
      <c r="G418" s="166"/>
      <c r="H418" s="178"/>
    </row>
    <row r="419" spans="2:8" ht="24.95" customHeight="1" x14ac:dyDescent="0.25">
      <c r="B419" s="177"/>
      <c r="C419" s="162"/>
      <c r="D419" s="162"/>
      <c r="E419" s="162"/>
      <c r="F419" s="163"/>
      <c r="G419" s="166"/>
      <c r="H419" s="178"/>
    </row>
    <row r="420" spans="2:8" ht="24.95" customHeight="1" x14ac:dyDescent="0.25">
      <c r="B420" s="177"/>
      <c r="C420" s="162"/>
      <c r="D420" s="162"/>
      <c r="E420" s="162"/>
      <c r="F420" s="163"/>
      <c r="G420" s="166"/>
      <c r="H420" s="178"/>
    </row>
    <row r="421" spans="2:8" ht="24.95" customHeight="1" x14ac:dyDescent="0.25">
      <c r="B421" s="177"/>
      <c r="C421" s="162"/>
      <c r="D421" s="162"/>
      <c r="E421" s="162"/>
      <c r="F421" s="163"/>
      <c r="G421" s="166"/>
      <c r="H421" s="178"/>
    </row>
    <row r="422" spans="2:8" ht="24.95" customHeight="1" x14ac:dyDescent="0.25">
      <c r="B422" s="177"/>
      <c r="C422" s="162"/>
      <c r="D422" s="162"/>
      <c r="E422" s="162"/>
      <c r="F422" s="163"/>
      <c r="G422" s="166"/>
      <c r="H422" s="178"/>
    </row>
    <row r="423" spans="2:8" ht="24.95" customHeight="1" x14ac:dyDescent="0.25">
      <c r="B423" s="177"/>
      <c r="C423" s="162"/>
      <c r="D423" s="162"/>
      <c r="E423" s="162"/>
      <c r="F423" s="163"/>
      <c r="G423" s="166"/>
      <c r="H423" s="178"/>
    </row>
    <row r="424" spans="2:8" ht="24.95" customHeight="1" x14ac:dyDescent="0.25">
      <c r="B424" s="177"/>
      <c r="C424" s="162"/>
      <c r="D424" s="162"/>
      <c r="E424" s="162"/>
      <c r="F424" s="163"/>
      <c r="G424" s="166"/>
      <c r="H424" s="178"/>
    </row>
    <row r="425" spans="2:8" ht="24.95" customHeight="1" x14ac:dyDescent="0.25">
      <c r="B425" s="177"/>
      <c r="C425" s="162"/>
      <c r="D425" s="162"/>
      <c r="E425" s="162"/>
      <c r="F425" s="163"/>
      <c r="G425" s="166"/>
      <c r="H425" s="178"/>
    </row>
    <row r="426" spans="2:8" ht="24.95" customHeight="1" x14ac:dyDescent="0.25">
      <c r="B426" s="177"/>
      <c r="C426" s="162"/>
      <c r="D426" s="162"/>
      <c r="E426" s="162"/>
      <c r="F426" s="163"/>
      <c r="G426" s="166"/>
      <c r="H426" s="178"/>
    </row>
    <row r="427" spans="2:8" ht="24.95" customHeight="1" x14ac:dyDescent="0.25">
      <c r="B427" s="177"/>
      <c r="C427" s="162"/>
      <c r="D427" s="162"/>
      <c r="E427" s="162"/>
      <c r="F427" s="163"/>
      <c r="G427" s="166"/>
      <c r="H427" s="178"/>
    </row>
    <row r="428" spans="2:8" ht="24.95" customHeight="1" x14ac:dyDescent="0.25">
      <c r="B428" s="177"/>
      <c r="C428" s="162"/>
      <c r="D428" s="162"/>
      <c r="E428" s="162"/>
      <c r="F428" s="163"/>
      <c r="G428" s="166"/>
      <c r="H428" s="178"/>
    </row>
    <row r="429" spans="2:8" ht="24.95" customHeight="1" x14ac:dyDescent="0.25">
      <c r="B429" s="177"/>
      <c r="C429" s="162"/>
      <c r="D429" s="162"/>
      <c r="E429" s="162"/>
      <c r="F429" s="163"/>
      <c r="G429" s="166"/>
      <c r="H429" s="178"/>
    </row>
    <row r="430" spans="2:8" ht="24.95" customHeight="1" x14ac:dyDescent="0.25">
      <c r="B430" s="177"/>
      <c r="C430" s="162"/>
      <c r="D430" s="162"/>
      <c r="E430" s="162"/>
      <c r="F430" s="163"/>
      <c r="G430" s="166"/>
      <c r="H430" s="178"/>
    </row>
    <row r="431" spans="2:8" ht="24.95" customHeight="1" x14ac:dyDescent="0.25">
      <c r="B431" s="177"/>
      <c r="C431" s="162"/>
      <c r="D431" s="162"/>
      <c r="E431" s="162"/>
      <c r="F431" s="163"/>
      <c r="G431" s="166"/>
      <c r="H431" s="178"/>
    </row>
    <row r="432" spans="2:8" ht="24.95" customHeight="1" x14ac:dyDescent="0.25">
      <c r="B432" s="177"/>
      <c r="C432" s="162"/>
      <c r="D432" s="162"/>
      <c r="E432" s="162"/>
      <c r="F432" s="163"/>
      <c r="G432" s="166"/>
      <c r="H432" s="178"/>
    </row>
    <row r="433" spans="2:8" ht="24.95" customHeight="1" x14ac:dyDescent="0.25">
      <c r="B433" s="177"/>
      <c r="C433" s="162"/>
      <c r="D433" s="162"/>
      <c r="E433" s="162"/>
      <c r="F433" s="163"/>
      <c r="G433" s="166"/>
      <c r="H433" s="178"/>
    </row>
    <row r="434" spans="2:8" ht="24.95" customHeight="1" x14ac:dyDescent="0.25">
      <c r="B434" s="177"/>
      <c r="C434" s="162"/>
      <c r="D434" s="162"/>
      <c r="E434" s="162"/>
      <c r="F434" s="163"/>
      <c r="G434" s="166"/>
      <c r="H434" s="178"/>
    </row>
    <row r="435" spans="2:8" ht="24.95" customHeight="1" x14ac:dyDescent="0.25">
      <c r="B435" s="177"/>
      <c r="C435" s="162"/>
      <c r="D435" s="162"/>
      <c r="E435" s="162"/>
      <c r="F435" s="163"/>
      <c r="G435" s="166"/>
      <c r="H435" s="178"/>
    </row>
    <row r="436" spans="2:8" ht="24.95" customHeight="1" x14ac:dyDescent="0.25">
      <c r="B436" s="177"/>
      <c r="C436" s="162"/>
      <c r="D436" s="162"/>
      <c r="E436" s="162"/>
      <c r="F436" s="163"/>
      <c r="G436" s="166"/>
      <c r="H436" s="178"/>
    </row>
    <row r="437" spans="2:8" ht="24.95" customHeight="1" x14ac:dyDescent="0.25">
      <c r="B437" s="177"/>
      <c r="C437" s="162"/>
      <c r="D437" s="162"/>
      <c r="E437" s="162"/>
      <c r="F437" s="163"/>
      <c r="G437" s="166"/>
      <c r="H437" s="178"/>
    </row>
    <row r="438" spans="2:8" ht="24.95" customHeight="1" x14ac:dyDescent="0.25">
      <c r="B438" s="177"/>
      <c r="C438" s="162"/>
      <c r="D438" s="162"/>
      <c r="E438" s="162"/>
      <c r="F438" s="163"/>
      <c r="G438" s="166"/>
      <c r="H438" s="178"/>
    </row>
    <row r="439" spans="2:8" ht="24.95" customHeight="1" x14ac:dyDescent="0.25">
      <c r="B439" s="177"/>
      <c r="C439" s="162"/>
      <c r="D439" s="162"/>
      <c r="E439" s="162"/>
      <c r="F439" s="163"/>
      <c r="G439" s="166"/>
      <c r="H439" s="178"/>
    </row>
    <row r="440" spans="2:8" ht="24.95" customHeight="1" x14ac:dyDescent="0.25">
      <c r="B440" s="177"/>
      <c r="C440" s="162"/>
      <c r="D440" s="162"/>
      <c r="E440" s="162"/>
      <c r="F440" s="163"/>
      <c r="G440" s="166"/>
      <c r="H440" s="178"/>
    </row>
    <row r="441" spans="2:8" ht="24.95" customHeight="1" x14ac:dyDescent="0.25">
      <c r="B441" s="177"/>
      <c r="C441" s="162"/>
      <c r="D441" s="162"/>
      <c r="E441" s="162"/>
      <c r="F441" s="163"/>
      <c r="G441" s="166"/>
      <c r="H441" s="178"/>
    </row>
    <row r="442" spans="2:8" ht="24.95" customHeight="1" x14ac:dyDescent="0.25">
      <c r="B442" s="177"/>
      <c r="C442" s="162"/>
      <c r="D442" s="162"/>
      <c r="E442" s="162"/>
      <c r="F442" s="163"/>
      <c r="G442" s="166"/>
      <c r="H442" s="178"/>
    </row>
    <row r="443" spans="2:8" ht="24.95" customHeight="1" x14ac:dyDescent="0.25">
      <c r="B443" s="177"/>
      <c r="C443" s="162"/>
      <c r="D443" s="162"/>
      <c r="E443" s="162"/>
      <c r="F443" s="163"/>
      <c r="G443" s="166"/>
      <c r="H443" s="178"/>
    </row>
    <row r="444" spans="2:8" ht="24.95" customHeight="1" x14ac:dyDescent="0.25">
      <c r="B444" s="177"/>
      <c r="C444" s="162"/>
      <c r="D444" s="162"/>
      <c r="E444" s="162"/>
      <c r="F444" s="163"/>
      <c r="G444" s="166"/>
      <c r="H444" s="178"/>
    </row>
    <row r="445" spans="2:8" ht="24.95" customHeight="1" x14ac:dyDescent="0.25">
      <c r="B445" s="177"/>
      <c r="C445" s="162"/>
      <c r="D445" s="162"/>
      <c r="E445" s="162"/>
      <c r="F445" s="163"/>
      <c r="G445" s="166"/>
      <c r="H445" s="178"/>
    </row>
    <row r="446" spans="2:8" ht="24.95" customHeight="1" x14ac:dyDescent="0.25">
      <c r="B446" s="177"/>
      <c r="C446" s="162"/>
      <c r="D446" s="162"/>
      <c r="E446" s="162"/>
      <c r="F446" s="163"/>
      <c r="G446" s="166"/>
      <c r="H446" s="178"/>
    </row>
    <row r="447" spans="2:8" ht="24.95" customHeight="1" x14ac:dyDescent="0.25">
      <c r="B447" s="177"/>
      <c r="C447" s="162"/>
      <c r="D447" s="162"/>
      <c r="E447" s="162"/>
      <c r="F447" s="163"/>
      <c r="G447" s="166"/>
      <c r="H447" s="178"/>
    </row>
    <row r="448" spans="2:8" ht="24.95" customHeight="1" x14ac:dyDescent="0.25">
      <c r="B448" s="177"/>
      <c r="C448" s="162"/>
      <c r="D448" s="162"/>
      <c r="E448" s="162"/>
      <c r="F448" s="163"/>
      <c r="G448" s="166"/>
      <c r="H448" s="178"/>
    </row>
    <row r="449" spans="2:8" ht="24.95" customHeight="1" x14ac:dyDescent="0.25">
      <c r="B449" s="177"/>
      <c r="C449" s="162"/>
      <c r="D449" s="162"/>
      <c r="E449" s="162"/>
      <c r="F449" s="163"/>
      <c r="G449" s="166"/>
      <c r="H449" s="178"/>
    </row>
    <row r="450" spans="2:8" ht="24.95" customHeight="1" x14ac:dyDescent="0.25">
      <c r="B450" s="177"/>
      <c r="C450" s="162"/>
      <c r="D450" s="162"/>
      <c r="E450" s="162"/>
      <c r="F450" s="163"/>
      <c r="G450" s="166"/>
      <c r="H450" s="178"/>
    </row>
    <row r="451" spans="2:8" ht="24.95" customHeight="1" x14ac:dyDescent="0.25">
      <c r="B451" s="177"/>
      <c r="C451" s="162"/>
      <c r="D451" s="162"/>
      <c r="E451" s="162"/>
      <c r="F451" s="163"/>
      <c r="G451" s="166"/>
      <c r="H451" s="178"/>
    </row>
    <row r="452" spans="2:8" ht="24.95" customHeight="1" x14ac:dyDescent="0.25">
      <c r="B452" s="177"/>
      <c r="C452" s="162"/>
      <c r="D452" s="162"/>
      <c r="E452" s="162"/>
      <c r="F452" s="163"/>
      <c r="G452" s="166"/>
      <c r="H452" s="178"/>
    </row>
    <row r="453" spans="2:8" ht="24.95" customHeight="1" x14ac:dyDescent="0.25">
      <c r="B453" s="177"/>
      <c r="C453" s="162"/>
      <c r="D453" s="162"/>
      <c r="E453" s="162"/>
      <c r="F453" s="163"/>
      <c r="G453" s="166"/>
      <c r="H453" s="178"/>
    </row>
    <row r="454" spans="2:8" ht="24.95" customHeight="1" x14ac:dyDescent="0.25">
      <c r="B454" s="177"/>
      <c r="C454" s="162"/>
      <c r="D454" s="162"/>
      <c r="E454" s="162"/>
      <c r="F454" s="163"/>
      <c r="G454" s="166"/>
      <c r="H454" s="178"/>
    </row>
    <row r="455" spans="2:8" ht="24.95" customHeight="1" x14ac:dyDescent="0.25">
      <c r="B455" s="177"/>
      <c r="C455" s="162"/>
      <c r="D455" s="162"/>
      <c r="E455" s="162"/>
      <c r="F455" s="163"/>
      <c r="G455" s="166"/>
      <c r="H455" s="178"/>
    </row>
    <row r="456" spans="2:8" ht="24.95" customHeight="1" x14ac:dyDescent="0.25">
      <c r="B456" s="177"/>
      <c r="C456" s="162"/>
      <c r="D456" s="162"/>
      <c r="E456" s="162"/>
      <c r="F456" s="163"/>
      <c r="G456" s="166"/>
      <c r="H456" s="178"/>
    </row>
    <row r="457" spans="2:8" ht="24.95" customHeight="1" x14ac:dyDescent="0.25">
      <c r="B457" s="177"/>
      <c r="C457" s="162"/>
      <c r="D457" s="162"/>
      <c r="E457" s="162"/>
      <c r="F457" s="163"/>
      <c r="G457" s="166"/>
      <c r="H457" s="178"/>
    </row>
    <row r="458" spans="2:8" ht="24.95" customHeight="1" x14ac:dyDescent="0.25">
      <c r="B458" s="177"/>
      <c r="C458" s="162"/>
      <c r="D458" s="162"/>
      <c r="E458" s="162"/>
      <c r="F458" s="163"/>
      <c r="G458" s="166"/>
      <c r="H458" s="178"/>
    </row>
    <row r="459" spans="2:8" ht="24.95" customHeight="1" x14ac:dyDescent="0.25">
      <c r="B459" s="177"/>
      <c r="C459" s="162"/>
      <c r="D459" s="162"/>
      <c r="E459" s="162"/>
      <c r="F459" s="163"/>
      <c r="G459" s="166"/>
      <c r="H459" s="178"/>
    </row>
    <row r="460" spans="2:8" ht="24.95" customHeight="1" x14ac:dyDescent="0.25">
      <c r="B460" s="177"/>
      <c r="C460" s="162"/>
      <c r="D460" s="162"/>
      <c r="E460" s="162"/>
      <c r="F460" s="163"/>
      <c r="G460" s="166"/>
      <c r="H460" s="178"/>
    </row>
    <row r="461" spans="2:8" ht="24.95" customHeight="1" x14ac:dyDescent="0.25">
      <c r="B461" s="177"/>
      <c r="C461" s="162"/>
      <c r="D461" s="162"/>
      <c r="E461" s="162"/>
      <c r="F461" s="163"/>
      <c r="G461" s="166"/>
      <c r="H461" s="178"/>
    </row>
    <row r="462" spans="2:8" ht="24.95" customHeight="1" x14ac:dyDescent="0.25">
      <c r="B462" s="177"/>
      <c r="C462" s="162"/>
      <c r="D462" s="162"/>
      <c r="E462" s="162"/>
      <c r="F462" s="163"/>
      <c r="G462" s="166"/>
      <c r="H462" s="178"/>
    </row>
    <row r="463" spans="2:8" ht="24.95" customHeight="1" x14ac:dyDescent="0.25">
      <c r="B463" s="177"/>
      <c r="C463" s="162"/>
      <c r="D463" s="162"/>
      <c r="E463" s="162"/>
      <c r="F463" s="163"/>
      <c r="G463" s="166"/>
      <c r="H463" s="178"/>
    </row>
    <row r="464" spans="2:8" ht="24.95" customHeight="1" x14ac:dyDescent="0.25">
      <c r="B464" s="177"/>
      <c r="C464" s="162"/>
      <c r="D464" s="162"/>
      <c r="E464" s="162"/>
      <c r="F464" s="163"/>
      <c r="G464" s="166"/>
      <c r="H464" s="178"/>
    </row>
    <row r="465" spans="2:8" ht="24.95" customHeight="1" x14ac:dyDescent="0.25">
      <c r="B465" s="177"/>
      <c r="C465" s="162"/>
      <c r="D465" s="162"/>
      <c r="E465" s="162"/>
      <c r="F465" s="163"/>
      <c r="G465" s="166"/>
      <c r="H465" s="178"/>
    </row>
    <row r="466" spans="2:8" ht="24.95" customHeight="1" x14ac:dyDescent="0.25">
      <c r="B466" s="177"/>
      <c r="C466" s="162"/>
      <c r="D466" s="162"/>
      <c r="E466" s="162"/>
      <c r="F466" s="163"/>
      <c r="G466" s="166"/>
      <c r="H466" s="178"/>
    </row>
    <row r="467" spans="2:8" ht="24.95" customHeight="1" x14ac:dyDescent="0.25">
      <c r="B467" s="177"/>
      <c r="C467" s="162"/>
      <c r="D467" s="162"/>
      <c r="E467" s="162"/>
      <c r="F467" s="163"/>
      <c r="G467" s="166"/>
      <c r="H467" s="178"/>
    </row>
    <row r="468" spans="2:8" ht="24.95" customHeight="1" x14ac:dyDescent="0.25">
      <c r="B468" s="177"/>
      <c r="C468" s="162"/>
      <c r="D468" s="162"/>
      <c r="E468" s="162"/>
      <c r="F468" s="163"/>
      <c r="G468" s="166"/>
      <c r="H468" s="178"/>
    </row>
    <row r="469" spans="2:8" ht="24.95" customHeight="1" x14ac:dyDescent="0.25">
      <c r="B469" s="177"/>
      <c r="C469" s="162"/>
      <c r="D469" s="162"/>
      <c r="E469" s="162"/>
      <c r="F469" s="163"/>
      <c r="G469" s="166"/>
      <c r="H469" s="178"/>
    </row>
    <row r="470" spans="2:8" ht="24.95" customHeight="1" x14ac:dyDescent="0.25">
      <c r="B470" s="177"/>
      <c r="C470" s="162"/>
      <c r="D470" s="162"/>
      <c r="E470" s="162"/>
      <c r="F470" s="163"/>
      <c r="G470" s="166"/>
      <c r="H470" s="178"/>
    </row>
    <row r="471" spans="2:8" ht="24.95" customHeight="1" x14ac:dyDescent="0.25">
      <c r="B471" s="177"/>
      <c r="C471" s="162"/>
      <c r="D471" s="162"/>
      <c r="E471" s="162"/>
      <c r="F471" s="163"/>
      <c r="G471" s="166"/>
      <c r="H471" s="178"/>
    </row>
    <row r="472" spans="2:8" ht="24.95" customHeight="1" x14ac:dyDescent="0.25">
      <c r="B472" s="177"/>
      <c r="C472" s="162"/>
      <c r="D472" s="162"/>
      <c r="E472" s="162"/>
      <c r="F472" s="163"/>
      <c r="G472" s="166"/>
      <c r="H472" s="178"/>
    </row>
    <row r="473" spans="2:8" ht="24.95" customHeight="1" x14ac:dyDescent="0.25">
      <c r="B473" s="177"/>
      <c r="C473" s="162"/>
      <c r="D473" s="162"/>
      <c r="E473" s="162"/>
      <c r="F473" s="163"/>
      <c r="G473" s="166"/>
      <c r="H473" s="178"/>
    </row>
    <row r="474" spans="2:8" ht="24.95" customHeight="1" x14ac:dyDescent="0.25">
      <c r="B474" s="177"/>
      <c r="C474" s="162"/>
      <c r="D474" s="162"/>
      <c r="E474" s="162"/>
      <c r="F474" s="163"/>
      <c r="G474" s="166"/>
      <c r="H474" s="178"/>
    </row>
    <row r="475" spans="2:8" ht="24.95" customHeight="1" x14ac:dyDescent="0.25">
      <c r="B475" s="177"/>
      <c r="C475" s="162"/>
      <c r="D475" s="162"/>
      <c r="E475" s="162"/>
      <c r="F475" s="163"/>
      <c r="G475" s="166"/>
      <c r="H475" s="178"/>
    </row>
    <row r="476" spans="2:8" ht="24.95" customHeight="1" x14ac:dyDescent="0.25">
      <c r="B476" s="177"/>
      <c r="C476" s="162"/>
      <c r="D476" s="162"/>
      <c r="E476" s="162"/>
      <c r="F476" s="163"/>
      <c r="G476" s="166"/>
      <c r="H476" s="178"/>
    </row>
    <row r="477" spans="2:8" ht="24.95" customHeight="1" x14ac:dyDescent="0.25">
      <c r="B477" s="177"/>
      <c r="C477" s="162"/>
      <c r="D477" s="162"/>
      <c r="E477" s="162"/>
      <c r="F477" s="163"/>
      <c r="G477" s="166"/>
      <c r="H477" s="178"/>
    </row>
    <row r="478" spans="2:8" ht="24.95" customHeight="1" x14ac:dyDescent="0.25">
      <c r="B478" s="177"/>
      <c r="C478" s="162"/>
      <c r="D478" s="162"/>
      <c r="E478" s="162"/>
      <c r="F478" s="163"/>
      <c r="G478" s="166"/>
      <c r="H478" s="178"/>
    </row>
    <row r="479" spans="2:8" ht="24.95" customHeight="1" x14ac:dyDescent="0.25">
      <c r="B479" s="177"/>
      <c r="C479" s="162"/>
      <c r="D479" s="162"/>
      <c r="E479" s="162"/>
      <c r="F479" s="163"/>
      <c r="G479" s="166"/>
      <c r="H479" s="178"/>
    </row>
    <row r="480" spans="2:8" ht="24.95" customHeight="1" x14ac:dyDescent="0.25">
      <c r="B480" s="177"/>
      <c r="C480" s="162"/>
      <c r="D480" s="162"/>
      <c r="E480" s="162"/>
      <c r="F480" s="163"/>
      <c r="G480" s="166"/>
      <c r="H480" s="178"/>
    </row>
    <row r="481" spans="2:8" ht="24.95" customHeight="1" x14ac:dyDescent="0.25">
      <c r="B481" s="177"/>
      <c r="C481" s="162"/>
      <c r="D481" s="162"/>
      <c r="E481" s="162"/>
      <c r="F481" s="163"/>
      <c r="G481" s="166"/>
      <c r="H481" s="178"/>
    </row>
    <row r="482" spans="2:8" ht="24.95" customHeight="1" x14ac:dyDescent="0.25">
      <c r="B482" s="177"/>
      <c r="C482" s="162"/>
      <c r="D482" s="162"/>
      <c r="E482" s="162"/>
      <c r="F482" s="163"/>
      <c r="G482" s="166"/>
      <c r="H482" s="178"/>
    </row>
    <row r="483" spans="2:8" ht="24.95" customHeight="1" x14ac:dyDescent="0.25">
      <c r="B483" s="177"/>
      <c r="C483" s="162"/>
      <c r="D483" s="162"/>
      <c r="E483" s="162"/>
      <c r="F483" s="163"/>
      <c r="G483" s="166"/>
      <c r="H483" s="178"/>
    </row>
    <row r="484" spans="2:8" ht="24.95" customHeight="1" x14ac:dyDescent="0.25">
      <c r="B484" s="177"/>
      <c r="C484" s="162"/>
      <c r="D484" s="162"/>
      <c r="E484" s="162"/>
      <c r="F484" s="163"/>
      <c r="G484" s="166"/>
      <c r="H484" s="178"/>
    </row>
    <row r="485" spans="2:8" ht="24.95" customHeight="1" x14ac:dyDescent="0.25">
      <c r="B485" s="177"/>
      <c r="C485" s="162"/>
      <c r="D485" s="162"/>
      <c r="E485" s="162"/>
      <c r="F485" s="163"/>
      <c r="G485" s="166"/>
      <c r="H485" s="178"/>
    </row>
    <row r="486" spans="2:8" ht="24.95" customHeight="1" x14ac:dyDescent="0.25">
      <c r="B486" s="177"/>
      <c r="C486" s="162"/>
      <c r="D486" s="162"/>
      <c r="E486" s="162"/>
      <c r="F486" s="163"/>
      <c r="G486" s="166"/>
      <c r="H486" s="178"/>
    </row>
    <row r="487" spans="2:8" ht="24.95" customHeight="1" x14ac:dyDescent="0.25">
      <c r="B487" s="177"/>
      <c r="C487" s="162"/>
      <c r="D487" s="162"/>
      <c r="E487" s="162"/>
      <c r="F487" s="163"/>
      <c r="G487" s="166"/>
      <c r="H487" s="178"/>
    </row>
    <row r="488" spans="2:8" ht="24.95" customHeight="1" x14ac:dyDescent="0.25">
      <c r="B488" s="177"/>
      <c r="C488" s="162"/>
      <c r="D488" s="162"/>
      <c r="E488" s="162"/>
      <c r="F488" s="163"/>
      <c r="G488" s="166"/>
      <c r="H488" s="178"/>
    </row>
    <row r="489" spans="2:8" ht="24.95" customHeight="1" x14ac:dyDescent="0.25">
      <c r="B489" s="177"/>
      <c r="C489" s="162"/>
      <c r="D489" s="162"/>
      <c r="E489" s="162"/>
      <c r="F489" s="163"/>
      <c r="G489" s="166"/>
      <c r="H489" s="178"/>
    </row>
    <row r="490" spans="2:8" ht="24.95" customHeight="1" x14ac:dyDescent="0.25">
      <c r="B490" s="177"/>
      <c r="C490" s="162"/>
      <c r="D490" s="162"/>
      <c r="E490" s="162"/>
      <c r="F490" s="163"/>
      <c r="G490" s="166"/>
      <c r="H490" s="178"/>
    </row>
    <row r="491" spans="2:8" ht="24.95" customHeight="1" x14ac:dyDescent="0.25">
      <c r="B491" s="177"/>
      <c r="C491" s="162"/>
      <c r="D491" s="162"/>
      <c r="E491" s="162"/>
      <c r="F491" s="163"/>
      <c r="G491" s="166"/>
      <c r="H491" s="178"/>
    </row>
    <row r="492" spans="2:8" ht="24.95" customHeight="1" x14ac:dyDescent="0.25">
      <c r="B492" s="177"/>
      <c r="C492" s="162"/>
      <c r="D492" s="162"/>
      <c r="E492" s="162"/>
      <c r="F492" s="163"/>
      <c r="G492" s="166"/>
      <c r="H492" s="178"/>
    </row>
    <row r="493" spans="2:8" ht="24.95" customHeight="1" x14ac:dyDescent="0.25">
      <c r="B493" s="177"/>
      <c r="C493" s="162"/>
      <c r="D493" s="162"/>
      <c r="E493" s="162"/>
      <c r="F493" s="163"/>
      <c r="G493" s="166"/>
      <c r="H493" s="178"/>
    </row>
    <row r="494" spans="2:8" ht="24.95" customHeight="1" x14ac:dyDescent="0.25">
      <c r="B494" s="177"/>
      <c r="C494" s="162"/>
      <c r="D494" s="162"/>
      <c r="E494" s="162"/>
      <c r="F494" s="163"/>
      <c r="G494" s="166"/>
      <c r="H494" s="178"/>
    </row>
    <row r="495" spans="2:8" ht="24.95" customHeight="1" x14ac:dyDescent="0.25">
      <c r="B495" s="177"/>
      <c r="C495" s="162"/>
      <c r="D495" s="162"/>
      <c r="E495" s="162"/>
      <c r="F495" s="163"/>
      <c r="G495" s="166"/>
      <c r="H495" s="178"/>
    </row>
    <row r="496" spans="2:8" ht="24.95" customHeight="1" x14ac:dyDescent="0.25">
      <c r="B496" s="177"/>
      <c r="C496" s="162"/>
      <c r="D496" s="162"/>
      <c r="E496" s="162"/>
      <c r="F496" s="163"/>
      <c r="G496" s="166"/>
      <c r="H496" s="178"/>
    </row>
    <row r="497" spans="2:8" ht="24.95" customHeight="1" x14ac:dyDescent="0.25">
      <c r="B497" s="177"/>
      <c r="C497" s="162"/>
      <c r="D497" s="162"/>
      <c r="E497" s="162"/>
      <c r="F497" s="163"/>
      <c r="G497" s="166"/>
      <c r="H497" s="178"/>
    </row>
    <row r="498" spans="2:8" ht="24.95" customHeight="1" x14ac:dyDescent="0.25">
      <c r="B498" s="177"/>
      <c r="C498" s="162"/>
      <c r="D498" s="162"/>
      <c r="E498" s="162"/>
      <c r="F498" s="163"/>
      <c r="G498" s="166"/>
      <c r="H498" s="178"/>
    </row>
    <row r="499" spans="2:8" ht="24.95" customHeight="1" x14ac:dyDescent="0.25">
      <c r="B499" s="177"/>
      <c r="C499" s="162"/>
      <c r="D499" s="162"/>
      <c r="E499" s="162"/>
      <c r="F499" s="163"/>
      <c r="G499" s="166"/>
      <c r="H499" s="178"/>
    </row>
    <row r="500" spans="2:8" ht="24.95" customHeight="1" x14ac:dyDescent="0.25">
      <c r="B500" s="177"/>
      <c r="C500" s="162"/>
      <c r="D500" s="162"/>
      <c r="E500" s="162"/>
      <c r="F500" s="163"/>
      <c r="G500" s="166"/>
      <c r="H500" s="178"/>
    </row>
    <row r="501" spans="2:8" ht="24.95" customHeight="1" x14ac:dyDescent="0.25">
      <c r="B501" s="177"/>
      <c r="C501" s="162"/>
      <c r="D501" s="162"/>
      <c r="E501" s="162"/>
      <c r="F501" s="163"/>
      <c r="G501" s="166"/>
      <c r="H501" s="178"/>
    </row>
    <row r="502" spans="2:8" ht="24.95" customHeight="1" x14ac:dyDescent="0.25">
      <c r="B502" s="177"/>
      <c r="C502" s="162"/>
      <c r="D502" s="162"/>
      <c r="E502" s="162"/>
      <c r="F502" s="163"/>
      <c r="G502" s="166"/>
      <c r="H502" s="178"/>
    </row>
    <row r="503" spans="2:8" ht="24.95" customHeight="1" x14ac:dyDescent="0.25">
      <c r="B503" s="177"/>
      <c r="C503" s="162"/>
      <c r="D503" s="162"/>
      <c r="E503" s="162"/>
      <c r="F503" s="163"/>
      <c r="G503" s="166"/>
      <c r="H503" s="178"/>
    </row>
    <row r="504" spans="2:8" ht="24.95" customHeight="1" x14ac:dyDescent="0.25">
      <c r="B504" s="177"/>
      <c r="C504" s="162"/>
      <c r="D504" s="162"/>
      <c r="E504" s="162"/>
      <c r="F504" s="163"/>
      <c r="G504" s="166"/>
      <c r="H504" s="178"/>
    </row>
    <row r="505" spans="2:8" ht="24.95" customHeight="1" x14ac:dyDescent="0.25">
      <c r="B505" s="177"/>
      <c r="C505" s="162"/>
      <c r="D505" s="162"/>
      <c r="E505" s="162"/>
      <c r="F505" s="163"/>
      <c r="G505" s="166"/>
      <c r="H505" s="178"/>
    </row>
    <row r="506" spans="2:8" ht="24.95" customHeight="1" x14ac:dyDescent="0.25">
      <c r="B506" s="177"/>
      <c r="C506" s="162"/>
      <c r="D506" s="162"/>
      <c r="E506" s="162"/>
      <c r="F506" s="163"/>
      <c r="G506" s="166"/>
      <c r="H506" s="178"/>
    </row>
    <row r="507" spans="2:8" ht="24.95" customHeight="1" x14ac:dyDescent="0.25">
      <c r="B507" s="177"/>
      <c r="C507" s="162"/>
      <c r="D507" s="162"/>
      <c r="E507" s="162"/>
      <c r="F507" s="163"/>
      <c r="G507" s="166"/>
      <c r="H507" s="178"/>
    </row>
    <row r="508" spans="2:8" ht="24.95" customHeight="1" x14ac:dyDescent="0.25">
      <c r="B508" s="177"/>
      <c r="C508" s="162"/>
      <c r="D508" s="162"/>
      <c r="E508" s="162"/>
      <c r="F508" s="163"/>
      <c r="G508" s="166"/>
      <c r="H508" s="178"/>
    </row>
    <row r="509" spans="2:8" ht="24.95" customHeight="1" x14ac:dyDescent="0.25">
      <c r="B509" s="177"/>
      <c r="C509" s="162"/>
      <c r="D509" s="162"/>
      <c r="E509" s="162"/>
      <c r="F509" s="163"/>
      <c r="G509" s="166"/>
      <c r="H509" s="178"/>
    </row>
    <row r="510" spans="2:8" ht="24.95" customHeight="1" x14ac:dyDescent="0.25">
      <c r="B510" s="177"/>
      <c r="C510" s="162"/>
      <c r="D510" s="162"/>
      <c r="E510" s="162"/>
      <c r="F510" s="163"/>
      <c r="G510" s="166"/>
      <c r="H510" s="178"/>
    </row>
    <row r="511" spans="2:8" ht="24.95" customHeight="1" x14ac:dyDescent="0.25">
      <c r="B511" s="177"/>
      <c r="C511" s="162"/>
      <c r="D511" s="162"/>
      <c r="E511" s="162"/>
      <c r="F511" s="163"/>
      <c r="G511" s="166"/>
      <c r="H511" s="178"/>
    </row>
    <row r="512" spans="2:8" ht="24.95" customHeight="1" x14ac:dyDescent="0.25">
      <c r="B512" s="177"/>
      <c r="C512" s="162"/>
      <c r="D512" s="162"/>
      <c r="E512" s="162"/>
      <c r="F512" s="163"/>
      <c r="G512" s="166"/>
      <c r="H512" s="178"/>
    </row>
    <row r="513" spans="2:8" ht="24.95" customHeight="1" x14ac:dyDescent="0.25">
      <c r="B513" s="177"/>
      <c r="C513" s="162"/>
      <c r="D513" s="162"/>
      <c r="E513" s="162"/>
      <c r="F513" s="163"/>
      <c r="G513" s="166"/>
      <c r="H513" s="178"/>
    </row>
    <row r="514" spans="2:8" ht="24.95" customHeight="1" x14ac:dyDescent="0.25">
      <c r="B514" s="177"/>
      <c r="C514" s="162"/>
      <c r="D514" s="162"/>
      <c r="E514" s="162"/>
      <c r="F514" s="163"/>
      <c r="G514" s="166"/>
      <c r="H514" s="178"/>
    </row>
    <row r="515" spans="2:8" ht="24.95" customHeight="1" x14ac:dyDescent="0.25">
      <c r="B515" s="177"/>
      <c r="C515" s="162"/>
      <c r="D515" s="162"/>
      <c r="E515" s="162"/>
      <c r="F515" s="163"/>
      <c r="G515" s="166"/>
      <c r="H515" s="178"/>
    </row>
    <row r="516" spans="2:8" ht="24.95" customHeight="1" x14ac:dyDescent="0.25">
      <c r="B516" s="177"/>
      <c r="C516" s="162"/>
      <c r="D516" s="162"/>
      <c r="E516" s="162"/>
      <c r="F516" s="163"/>
      <c r="G516" s="166"/>
      <c r="H516" s="178"/>
    </row>
    <row r="517" spans="2:8" ht="24.95" customHeight="1" x14ac:dyDescent="0.25">
      <c r="B517" s="177"/>
      <c r="C517" s="162"/>
      <c r="D517" s="162"/>
      <c r="E517" s="162"/>
      <c r="F517" s="163"/>
      <c r="G517" s="166"/>
      <c r="H517" s="178"/>
    </row>
    <row r="518" spans="2:8" ht="24.95" customHeight="1" x14ac:dyDescent="0.25">
      <c r="B518" s="177"/>
      <c r="C518" s="162"/>
      <c r="D518" s="162"/>
      <c r="E518" s="162"/>
      <c r="F518" s="163"/>
      <c r="G518" s="166"/>
      <c r="H518" s="178"/>
    </row>
    <row r="519" spans="2:8" ht="24.95" customHeight="1" x14ac:dyDescent="0.25">
      <c r="B519" s="177"/>
      <c r="C519" s="162"/>
      <c r="D519" s="162"/>
      <c r="E519" s="162"/>
      <c r="F519" s="163"/>
      <c r="G519" s="166"/>
      <c r="H519" s="178"/>
    </row>
    <row r="520" spans="2:8" ht="24.95" customHeight="1" x14ac:dyDescent="0.25">
      <c r="B520" s="177"/>
      <c r="C520" s="162"/>
      <c r="D520" s="162"/>
      <c r="E520" s="162"/>
      <c r="F520" s="163"/>
      <c r="G520" s="166"/>
      <c r="H520" s="178"/>
    </row>
    <row r="521" spans="2:8" ht="24.95" customHeight="1" x14ac:dyDescent="0.25">
      <c r="B521" s="177"/>
      <c r="C521" s="162"/>
      <c r="D521" s="162"/>
      <c r="E521" s="162"/>
      <c r="F521" s="163"/>
      <c r="G521" s="166"/>
      <c r="H521" s="178"/>
    </row>
    <row r="522" spans="2:8" ht="24.95" customHeight="1" x14ac:dyDescent="0.25">
      <c r="B522" s="177"/>
      <c r="C522" s="162"/>
      <c r="D522" s="162"/>
      <c r="E522" s="162"/>
      <c r="F522" s="163"/>
      <c r="G522" s="166"/>
      <c r="H522" s="178"/>
    </row>
    <row r="523" spans="2:8" ht="24.95" customHeight="1" x14ac:dyDescent="0.25">
      <c r="B523" s="177"/>
      <c r="C523" s="162"/>
      <c r="D523" s="162"/>
      <c r="E523" s="162"/>
      <c r="F523" s="163"/>
      <c r="G523" s="166"/>
      <c r="H523" s="178"/>
    </row>
    <row r="524" spans="2:8" ht="24.95" customHeight="1" x14ac:dyDescent="0.25">
      <c r="B524" s="177"/>
      <c r="C524" s="162"/>
      <c r="D524" s="162"/>
      <c r="E524" s="162"/>
      <c r="F524" s="163"/>
      <c r="G524" s="166"/>
      <c r="H524" s="178"/>
    </row>
    <row r="525" spans="2:8" ht="24.95" customHeight="1" x14ac:dyDescent="0.25">
      <c r="B525" s="177"/>
      <c r="C525" s="162"/>
      <c r="D525" s="162"/>
      <c r="E525" s="162"/>
      <c r="F525" s="163"/>
      <c r="G525" s="166"/>
      <c r="H525" s="178"/>
    </row>
    <row r="526" spans="2:8" ht="24.95" customHeight="1" x14ac:dyDescent="0.25">
      <c r="B526" s="177"/>
      <c r="C526" s="162"/>
      <c r="D526" s="162"/>
      <c r="E526" s="162"/>
      <c r="F526" s="163"/>
      <c r="G526" s="166"/>
      <c r="H526" s="178"/>
    </row>
    <row r="527" spans="2:8" ht="24.95" customHeight="1" x14ac:dyDescent="0.25">
      <c r="B527" s="177"/>
      <c r="C527" s="162"/>
      <c r="D527" s="162"/>
      <c r="E527" s="162"/>
      <c r="F527" s="163"/>
      <c r="G527" s="166"/>
      <c r="H527" s="178"/>
    </row>
    <row r="528" spans="2:8" ht="24.95" customHeight="1" x14ac:dyDescent="0.25">
      <c r="B528" s="177"/>
      <c r="C528" s="162"/>
      <c r="D528" s="162"/>
      <c r="E528" s="162"/>
      <c r="F528" s="163"/>
      <c r="G528" s="166"/>
      <c r="H528" s="178"/>
    </row>
    <row r="529" spans="2:8" ht="24.95" customHeight="1" x14ac:dyDescent="0.25">
      <c r="B529" s="177"/>
      <c r="C529" s="162"/>
      <c r="D529" s="162"/>
      <c r="E529" s="162"/>
      <c r="F529" s="163"/>
      <c r="G529" s="166"/>
      <c r="H529" s="178"/>
    </row>
    <row r="530" spans="2:8" ht="24.95" customHeight="1" x14ac:dyDescent="0.25">
      <c r="B530" s="177"/>
      <c r="C530" s="162"/>
      <c r="D530" s="162"/>
      <c r="E530" s="162"/>
      <c r="F530" s="163"/>
      <c r="G530" s="166"/>
      <c r="H530" s="178"/>
    </row>
    <row r="531" spans="2:8" ht="24.95" customHeight="1" x14ac:dyDescent="0.25">
      <c r="B531" s="177"/>
      <c r="C531" s="162"/>
      <c r="D531" s="162"/>
      <c r="E531" s="162"/>
      <c r="F531" s="163"/>
      <c r="G531" s="166"/>
      <c r="H531" s="178"/>
    </row>
    <row r="532" spans="2:8" ht="24.95" customHeight="1" x14ac:dyDescent="0.25">
      <c r="B532" s="177"/>
      <c r="C532" s="162"/>
      <c r="D532" s="162"/>
      <c r="E532" s="162"/>
      <c r="F532" s="163"/>
      <c r="G532" s="166"/>
      <c r="H532" s="178"/>
    </row>
    <row r="533" spans="2:8" ht="24.95" customHeight="1" x14ac:dyDescent="0.25">
      <c r="B533" s="177"/>
      <c r="C533" s="162"/>
      <c r="D533" s="162"/>
      <c r="E533" s="162"/>
      <c r="F533" s="163"/>
      <c r="G533" s="166"/>
      <c r="H533" s="178"/>
    </row>
    <row r="534" spans="2:8" ht="24.95" customHeight="1" x14ac:dyDescent="0.25">
      <c r="B534" s="177"/>
      <c r="C534" s="162"/>
      <c r="D534" s="162"/>
      <c r="E534" s="162"/>
      <c r="F534" s="163"/>
      <c r="G534" s="166"/>
      <c r="H534" s="178"/>
    </row>
    <row r="535" spans="2:8" ht="24.95" customHeight="1" x14ac:dyDescent="0.25">
      <c r="B535" s="177"/>
      <c r="C535" s="162"/>
      <c r="D535" s="162"/>
      <c r="E535" s="162"/>
      <c r="F535" s="163"/>
      <c r="G535" s="166"/>
      <c r="H535" s="178"/>
    </row>
    <row r="536" spans="2:8" ht="24.95" customHeight="1" x14ac:dyDescent="0.25">
      <c r="B536" s="177"/>
      <c r="C536" s="162"/>
      <c r="D536" s="162"/>
      <c r="E536" s="162"/>
      <c r="F536" s="163"/>
      <c r="G536" s="166"/>
      <c r="H536" s="178"/>
    </row>
    <row r="537" spans="2:8" ht="24.95" customHeight="1" x14ac:dyDescent="0.25">
      <c r="B537" s="177"/>
      <c r="C537" s="162"/>
      <c r="D537" s="162"/>
      <c r="E537" s="162"/>
      <c r="F537" s="163"/>
      <c r="G537" s="166"/>
      <c r="H537" s="178"/>
    </row>
    <row r="538" spans="2:8" ht="24.95" customHeight="1" x14ac:dyDescent="0.25">
      <c r="B538" s="177"/>
      <c r="C538" s="162"/>
      <c r="D538" s="162"/>
      <c r="E538" s="162"/>
      <c r="F538" s="163"/>
      <c r="G538" s="166"/>
      <c r="H538" s="178"/>
    </row>
    <row r="539" spans="2:8" ht="24.95" customHeight="1" x14ac:dyDescent="0.25">
      <c r="B539" s="177"/>
      <c r="C539" s="162"/>
      <c r="D539" s="162"/>
      <c r="E539" s="162"/>
      <c r="F539" s="163"/>
      <c r="G539" s="166"/>
      <c r="H539" s="178"/>
    </row>
    <row r="540" spans="2:8" ht="24.95" customHeight="1" x14ac:dyDescent="0.25">
      <c r="B540" s="177"/>
      <c r="C540" s="162"/>
      <c r="D540" s="162"/>
      <c r="E540" s="162"/>
      <c r="F540" s="163"/>
      <c r="G540" s="166"/>
      <c r="H540" s="178"/>
    </row>
    <row r="541" spans="2:8" ht="24.95" customHeight="1" x14ac:dyDescent="0.25">
      <c r="B541" s="177"/>
      <c r="C541" s="162"/>
      <c r="D541" s="162"/>
      <c r="E541" s="162"/>
      <c r="F541" s="163"/>
      <c r="G541" s="166"/>
      <c r="H541" s="178"/>
    </row>
    <row r="542" spans="2:8" ht="24.95" customHeight="1" x14ac:dyDescent="0.25">
      <c r="B542" s="177"/>
      <c r="C542" s="162"/>
      <c r="D542" s="162"/>
      <c r="E542" s="162"/>
      <c r="F542" s="163"/>
      <c r="G542" s="166"/>
      <c r="H542" s="178"/>
    </row>
    <row r="543" spans="2:8" ht="24.95" customHeight="1" x14ac:dyDescent="0.25">
      <c r="B543" s="177"/>
      <c r="C543" s="162"/>
      <c r="D543" s="162"/>
      <c r="E543" s="162"/>
      <c r="F543" s="163"/>
      <c r="G543" s="166"/>
      <c r="H543" s="178"/>
    </row>
    <row r="544" spans="2:8" ht="24.95" customHeight="1" x14ac:dyDescent="0.25">
      <c r="B544" s="177"/>
      <c r="C544" s="162"/>
      <c r="D544" s="162"/>
      <c r="E544" s="162"/>
      <c r="F544" s="163"/>
      <c r="G544" s="166"/>
      <c r="H544" s="178"/>
    </row>
    <row r="545" spans="2:8" ht="24.95" customHeight="1" x14ac:dyDescent="0.25">
      <c r="B545" s="177"/>
      <c r="C545" s="162"/>
      <c r="D545" s="162"/>
      <c r="E545" s="162"/>
      <c r="F545" s="163"/>
      <c r="G545" s="166"/>
      <c r="H545" s="178"/>
    </row>
    <row r="546" spans="2:8" ht="24.95" customHeight="1" x14ac:dyDescent="0.25">
      <c r="B546" s="177"/>
      <c r="C546" s="162"/>
      <c r="D546" s="162"/>
      <c r="E546" s="162"/>
      <c r="F546" s="163"/>
      <c r="G546" s="166"/>
      <c r="H546" s="178"/>
    </row>
    <row r="547" spans="2:8" ht="24.95" customHeight="1" x14ac:dyDescent="0.25">
      <c r="B547" s="177"/>
      <c r="C547" s="162"/>
      <c r="D547" s="162"/>
      <c r="E547" s="162"/>
      <c r="F547" s="163"/>
      <c r="G547" s="166"/>
      <c r="H547" s="178"/>
    </row>
    <row r="548" spans="2:8" ht="24.95" customHeight="1" x14ac:dyDescent="0.25">
      <c r="B548" s="177"/>
      <c r="C548" s="162"/>
      <c r="D548" s="162"/>
      <c r="E548" s="162"/>
      <c r="F548" s="163"/>
      <c r="G548" s="166"/>
      <c r="H548" s="178"/>
    </row>
    <row r="549" spans="2:8" ht="24.95" customHeight="1" x14ac:dyDescent="0.25">
      <c r="B549" s="177"/>
      <c r="C549" s="162"/>
      <c r="D549" s="162"/>
      <c r="E549" s="162"/>
      <c r="F549" s="163"/>
      <c r="G549" s="166"/>
      <c r="H549" s="178"/>
    </row>
    <row r="550" spans="2:8" ht="24.95" customHeight="1" x14ac:dyDescent="0.25">
      <c r="B550" s="177"/>
      <c r="C550" s="162"/>
      <c r="D550" s="162"/>
      <c r="E550" s="162"/>
      <c r="F550" s="163"/>
      <c r="G550" s="166"/>
      <c r="H550" s="178"/>
    </row>
    <row r="551" spans="2:8" ht="24.95" customHeight="1" x14ac:dyDescent="0.25">
      <c r="B551" s="177"/>
      <c r="C551" s="162"/>
      <c r="D551" s="162"/>
      <c r="E551" s="162"/>
      <c r="F551" s="163"/>
      <c r="G551" s="166"/>
      <c r="H551" s="178"/>
    </row>
    <row r="552" spans="2:8" ht="24.95" customHeight="1" x14ac:dyDescent="0.25">
      <c r="B552" s="177"/>
      <c r="C552" s="162"/>
      <c r="D552" s="162"/>
      <c r="E552" s="162"/>
      <c r="F552" s="163"/>
      <c r="G552" s="166"/>
      <c r="H552" s="178"/>
    </row>
    <row r="553" spans="2:8" ht="24.95" customHeight="1" x14ac:dyDescent="0.25">
      <c r="B553" s="177"/>
      <c r="C553" s="162"/>
      <c r="D553" s="162"/>
      <c r="E553" s="162"/>
      <c r="F553" s="163"/>
      <c r="G553" s="166"/>
      <c r="H553" s="178"/>
    </row>
    <row r="554" spans="2:8" ht="24.95" customHeight="1" x14ac:dyDescent="0.25">
      <c r="B554" s="177"/>
      <c r="C554" s="162"/>
      <c r="D554" s="162"/>
      <c r="E554" s="162"/>
      <c r="F554" s="163"/>
      <c r="G554" s="166"/>
      <c r="H554" s="178"/>
    </row>
    <row r="555" spans="2:8" ht="24.95" customHeight="1" x14ac:dyDescent="0.25">
      <c r="B555" s="177"/>
      <c r="C555" s="162"/>
      <c r="D555" s="162"/>
      <c r="E555" s="162"/>
      <c r="F555" s="163"/>
      <c r="G555" s="166"/>
      <c r="H555" s="178"/>
    </row>
    <row r="556" spans="2:8" ht="24.95" customHeight="1" x14ac:dyDescent="0.25">
      <c r="B556" s="177"/>
      <c r="C556" s="162"/>
      <c r="D556" s="162"/>
      <c r="E556" s="162"/>
      <c r="F556" s="163"/>
      <c r="G556" s="166"/>
      <c r="H556" s="178"/>
    </row>
    <row r="557" spans="2:8" ht="24.95" customHeight="1" x14ac:dyDescent="0.25">
      <c r="B557" s="177"/>
      <c r="C557" s="162"/>
      <c r="D557" s="162"/>
      <c r="E557" s="162"/>
      <c r="F557" s="163"/>
      <c r="G557" s="166"/>
      <c r="H557" s="178"/>
    </row>
    <row r="558" spans="2:8" ht="24.95" customHeight="1" x14ac:dyDescent="0.25">
      <c r="B558" s="177"/>
      <c r="C558" s="162"/>
      <c r="D558" s="162"/>
      <c r="E558" s="162"/>
      <c r="F558" s="163"/>
      <c r="G558" s="166"/>
      <c r="H558" s="178"/>
    </row>
    <row r="559" spans="2:8" ht="24.95" customHeight="1" x14ac:dyDescent="0.25">
      <c r="B559" s="177"/>
      <c r="C559" s="162"/>
      <c r="D559" s="162"/>
      <c r="E559" s="162"/>
      <c r="F559" s="163"/>
      <c r="G559" s="166"/>
      <c r="H559" s="178"/>
    </row>
    <row r="560" spans="2:8" ht="24.95" customHeight="1" x14ac:dyDescent="0.25">
      <c r="B560" s="177"/>
      <c r="C560" s="162"/>
      <c r="D560" s="162"/>
      <c r="E560" s="162"/>
      <c r="F560" s="163"/>
      <c r="G560" s="166"/>
      <c r="H560" s="178"/>
    </row>
    <row r="561" spans="2:8" ht="24.95" customHeight="1" x14ac:dyDescent="0.25">
      <c r="B561" s="177"/>
      <c r="C561" s="162"/>
      <c r="D561" s="162"/>
      <c r="E561" s="162"/>
      <c r="F561" s="163"/>
      <c r="G561" s="166"/>
      <c r="H561" s="178"/>
    </row>
    <row r="562" spans="2:8" ht="24.95" customHeight="1" x14ac:dyDescent="0.25">
      <c r="B562" s="177"/>
      <c r="C562" s="162"/>
      <c r="D562" s="162"/>
      <c r="E562" s="162"/>
      <c r="F562" s="163"/>
      <c r="G562" s="166"/>
      <c r="H562" s="178"/>
    </row>
    <row r="563" spans="2:8" ht="24.95" customHeight="1" x14ac:dyDescent="0.25">
      <c r="B563" s="177"/>
      <c r="C563" s="162"/>
      <c r="D563" s="162"/>
      <c r="E563" s="162"/>
      <c r="F563" s="163"/>
      <c r="G563" s="166"/>
      <c r="H563" s="178"/>
    </row>
    <row r="564" spans="2:8" ht="24.95" customHeight="1" x14ac:dyDescent="0.25">
      <c r="B564" s="177"/>
      <c r="C564" s="162"/>
      <c r="D564" s="162"/>
      <c r="E564" s="162"/>
      <c r="F564" s="163"/>
      <c r="G564" s="166"/>
      <c r="H564" s="178"/>
    </row>
    <row r="565" spans="2:8" ht="24.95" customHeight="1" x14ac:dyDescent="0.25">
      <c r="B565" s="177"/>
      <c r="C565" s="162"/>
      <c r="D565" s="162"/>
      <c r="E565" s="162"/>
      <c r="F565" s="163"/>
      <c r="G565" s="166"/>
      <c r="H565" s="178"/>
    </row>
    <row r="566" spans="2:8" ht="24.95" customHeight="1" x14ac:dyDescent="0.25">
      <c r="B566" s="177"/>
      <c r="C566" s="162"/>
      <c r="D566" s="162"/>
      <c r="E566" s="162"/>
      <c r="F566" s="163"/>
      <c r="G566" s="166"/>
      <c r="H566" s="178"/>
    </row>
    <row r="567" spans="2:8" ht="24.95" customHeight="1" x14ac:dyDescent="0.25">
      <c r="B567" s="177"/>
      <c r="C567" s="162"/>
      <c r="D567" s="162"/>
      <c r="E567" s="162"/>
      <c r="F567" s="163"/>
      <c r="G567" s="166"/>
      <c r="H567" s="178"/>
    </row>
    <row r="568" spans="2:8" ht="24.95" customHeight="1" x14ac:dyDescent="0.25">
      <c r="B568" s="177"/>
      <c r="C568" s="162"/>
      <c r="D568" s="162"/>
      <c r="E568" s="162"/>
      <c r="F568" s="163"/>
      <c r="G568" s="166"/>
      <c r="H568" s="178"/>
    </row>
    <row r="569" spans="2:8" ht="24.95" customHeight="1" x14ac:dyDescent="0.25">
      <c r="B569" s="177"/>
      <c r="C569" s="162"/>
      <c r="D569" s="162"/>
      <c r="E569" s="162"/>
      <c r="F569" s="163"/>
      <c r="G569" s="166"/>
      <c r="H569" s="178"/>
    </row>
    <row r="570" spans="2:8" ht="24.95" customHeight="1" x14ac:dyDescent="0.25">
      <c r="B570" s="177"/>
      <c r="C570" s="162"/>
      <c r="D570" s="162"/>
      <c r="E570" s="162"/>
      <c r="F570" s="163"/>
      <c r="G570" s="166"/>
      <c r="H570" s="178"/>
    </row>
    <row r="571" spans="2:8" ht="24.95" customHeight="1" x14ac:dyDescent="0.25">
      <c r="B571" s="177"/>
      <c r="C571" s="162"/>
      <c r="D571" s="162"/>
      <c r="E571" s="162"/>
      <c r="F571" s="163"/>
      <c r="G571" s="166"/>
      <c r="H571" s="178"/>
    </row>
    <row r="572" spans="2:8" ht="24.95" customHeight="1" x14ac:dyDescent="0.25">
      <c r="B572" s="177"/>
      <c r="C572" s="162"/>
      <c r="D572" s="162"/>
      <c r="E572" s="162"/>
      <c r="F572" s="163"/>
      <c r="G572" s="166"/>
      <c r="H572" s="178"/>
    </row>
    <row r="573" spans="2:8" ht="24.95" customHeight="1" x14ac:dyDescent="0.25">
      <c r="B573" s="177"/>
      <c r="C573" s="162"/>
      <c r="D573" s="162"/>
      <c r="E573" s="162"/>
      <c r="F573" s="163"/>
      <c r="G573" s="166"/>
      <c r="H573" s="178"/>
    </row>
    <row r="574" spans="2:8" ht="24.95" customHeight="1" x14ac:dyDescent="0.25">
      <c r="B574" s="177"/>
      <c r="C574" s="162"/>
      <c r="D574" s="162"/>
      <c r="E574" s="162"/>
      <c r="F574" s="163"/>
      <c r="G574" s="166"/>
      <c r="H574" s="178"/>
    </row>
    <row r="575" spans="2:8" ht="24.95" customHeight="1" x14ac:dyDescent="0.25">
      <c r="B575" s="177"/>
      <c r="C575" s="162"/>
      <c r="D575" s="162"/>
      <c r="E575" s="162"/>
      <c r="F575" s="163"/>
      <c r="G575" s="166"/>
      <c r="H575" s="178"/>
    </row>
    <row r="576" spans="2:8" ht="24.95" customHeight="1" x14ac:dyDescent="0.25">
      <c r="B576" s="177"/>
      <c r="C576" s="162"/>
      <c r="D576" s="162"/>
      <c r="E576" s="162"/>
      <c r="F576" s="163"/>
      <c r="G576" s="166"/>
      <c r="H576" s="178"/>
    </row>
    <row r="577" spans="2:8" ht="24.95" customHeight="1" x14ac:dyDescent="0.25">
      <c r="B577" s="177"/>
      <c r="C577" s="162"/>
      <c r="D577" s="162"/>
      <c r="E577" s="162"/>
      <c r="F577" s="163"/>
      <c r="G577" s="166"/>
      <c r="H577" s="178"/>
    </row>
    <row r="578" spans="2:8" ht="24.95" customHeight="1" x14ac:dyDescent="0.25">
      <c r="B578" s="177"/>
      <c r="C578" s="162"/>
      <c r="D578" s="162"/>
      <c r="E578" s="162"/>
      <c r="F578" s="163"/>
      <c r="G578" s="166"/>
      <c r="H578" s="178"/>
    </row>
    <row r="579" spans="2:8" ht="24.95" customHeight="1" x14ac:dyDescent="0.25">
      <c r="B579" s="177"/>
      <c r="C579" s="162"/>
      <c r="D579" s="162"/>
      <c r="E579" s="162"/>
      <c r="F579" s="163"/>
      <c r="G579" s="166"/>
      <c r="H579" s="178"/>
    </row>
    <row r="580" spans="2:8" ht="24.95" customHeight="1" x14ac:dyDescent="0.25">
      <c r="B580" s="177"/>
      <c r="C580" s="162"/>
      <c r="D580" s="162"/>
      <c r="E580" s="162"/>
      <c r="F580" s="163"/>
      <c r="G580" s="166"/>
      <c r="H580" s="178"/>
    </row>
    <row r="581" spans="2:8" ht="24.95" customHeight="1" x14ac:dyDescent="0.25">
      <c r="B581" s="177"/>
      <c r="C581" s="162"/>
      <c r="D581" s="162"/>
      <c r="E581" s="162"/>
      <c r="F581" s="163"/>
      <c r="G581" s="166"/>
      <c r="H581" s="178"/>
    </row>
    <row r="582" spans="2:8" ht="24.95" customHeight="1" x14ac:dyDescent="0.25">
      <c r="B582" s="177"/>
      <c r="C582" s="162"/>
      <c r="D582" s="162"/>
      <c r="E582" s="162"/>
      <c r="F582" s="163"/>
      <c r="G582" s="166"/>
      <c r="H582" s="178"/>
    </row>
    <row r="583" spans="2:8" ht="24.95" customHeight="1" x14ac:dyDescent="0.25">
      <c r="B583" s="177"/>
      <c r="C583" s="162"/>
      <c r="D583" s="162"/>
      <c r="E583" s="162"/>
      <c r="F583" s="163"/>
      <c r="G583" s="166"/>
      <c r="H583" s="178"/>
    </row>
    <row r="584" spans="2:8" ht="24.95" customHeight="1" x14ac:dyDescent="0.25">
      <c r="B584" s="177"/>
      <c r="C584" s="162"/>
      <c r="D584" s="162"/>
      <c r="E584" s="162"/>
      <c r="F584" s="163"/>
      <c r="G584" s="166"/>
      <c r="H584" s="178"/>
    </row>
    <row r="585" spans="2:8" ht="24.95" customHeight="1" x14ac:dyDescent="0.25">
      <c r="B585" s="177"/>
      <c r="C585" s="162"/>
      <c r="D585" s="162"/>
      <c r="E585" s="162"/>
      <c r="F585" s="163"/>
      <c r="G585" s="166"/>
      <c r="H585" s="178"/>
    </row>
    <row r="586" spans="2:8" ht="24.95" customHeight="1" x14ac:dyDescent="0.25">
      <c r="B586" s="177"/>
      <c r="C586" s="162"/>
      <c r="D586" s="162"/>
      <c r="E586" s="162"/>
      <c r="F586" s="163"/>
      <c r="G586" s="166"/>
      <c r="H586" s="178"/>
    </row>
    <row r="587" spans="2:8" ht="24.95" customHeight="1" x14ac:dyDescent="0.25">
      <c r="B587" s="177"/>
      <c r="C587" s="162"/>
      <c r="D587" s="162"/>
      <c r="E587" s="162"/>
      <c r="F587" s="163"/>
      <c r="G587" s="166"/>
      <c r="H587" s="178"/>
    </row>
    <row r="588" spans="2:8" ht="24.95" customHeight="1" x14ac:dyDescent="0.25">
      <c r="B588" s="177"/>
      <c r="C588" s="162"/>
      <c r="D588" s="162"/>
      <c r="E588" s="162"/>
      <c r="F588" s="163"/>
      <c r="G588" s="166"/>
      <c r="H588" s="178"/>
    </row>
    <row r="589" spans="2:8" ht="24.95" customHeight="1" x14ac:dyDescent="0.25">
      <c r="B589" s="177"/>
      <c r="C589" s="162"/>
      <c r="D589" s="162"/>
      <c r="E589" s="162"/>
      <c r="F589" s="163"/>
      <c r="G589" s="166"/>
      <c r="H589" s="178"/>
    </row>
    <row r="590" spans="2:8" ht="24.95" customHeight="1" x14ac:dyDescent="0.25">
      <c r="B590" s="177"/>
      <c r="C590" s="162"/>
      <c r="D590" s="162"/>
      <c r="E590" s="162"/>
      <c r="F590" s="163"/>
      <c r="G590" s="166"/>
      <c r="H590" s="178"/>
    </row>
    <row r="591" spans="2:8" ht="24.95" customHeight="1" x14ac:dyDescent="0.25">
      <c r="B591" s="177"/>
      <c r="C591" s="162"/>
      <c r="D591" s="162"/>
      <c r="E591" s="162"/>
      <c r="F591" s="163"/>
      <c r="G591" s="166"/>
      <c r="H591" s="178"/>
    </row>
    <row r="592" spans="2:8" ht="24.95" customHeight="1" x14ac:dyDescent="0.25">
      <c r="B592" s="177"/>
      <c r="C592" s="162"/>
      <c r="D592" s="162"/>
      <c r="E592" s="162"/>
      <c r="F592" s="163"/>
      <c r="G592" s="166"/>
      <c r="H592" s="178"/>
    </row>
    <row r="593" spans="2:8" ht="24.95" customHeight="1" x14ac:dyDescent="0.25">
      <c r="B593" s="177"/>
      <c r="C593" s="162"/>
      <c r="D593" s="162"/>
      <c r="E593" s="162"/>
      <c r="F593" s="163"/>
      <c r="G593" s="166"/>
      <c r="H593" s="178"/>
    </row>
    <row r="594" spans="2:8" ht="24.95" customHeight="1" x14ac:dyDescent="0.25">
      <c r="B594" s="177"/>
      <c r="C594" s="162"/>
      <c r="D594" s="162"/>
      <c r="E594" s="162"/>
      <c r="F594" s="163"/>
      <c r="G594" s="166"/>
      <c r="H594" s="178"/>
    </row>
    <row r="595" spans="2:8" ht="24.95" customHeight="1" x14ac:dyDescent="0.25">
      <c r="B595" s="177"/>
      <c r="C595" s="162"/>
      <c r="D595" s="162"/>
      <c r="E595" s="162"/>
      <c r="F595" s="163"/>
      <c r="G595" s="166"/>
      <c r="H595" s="178"/>
    </row>
    <row r="596" spans="2:8" ht="24.95" customHeight="1" x14ac:dyDescent="0.25">
      <c r="B596" s="177"/>
      <c r="C596" s="162"/>
      <c r="D596" s="162"/>
      <c r="E596" s="162"/>
      <c r="F596" s="163"/>
      <c r="G596" s="166"/>
      <c r="H596" s="178"/>
    </row>
    <row r="597" spans="2:8" ht="24.95" customHeight="1" x14ac:dyDescent="0.25">
      <c r="B597" s="177"/>
      <c r="C597" s="162"/>
      <c r="D597" s="162"/>
      <c r="E597" s="162"/>
      <c r="F597" s="163"/>
      <c r="G597" s="166"/>
      <c r="H597" s="178"/>
    </row>
    <row r="598" spans="2:8" ht="24.95" customHeight="1" x14ac:dyDescent="0.25">
      <c r="B598" s="177"/>
      <c r="C598" s="162"/>
      <c r="D598" s="162"/>
      <c r="E598" s="162"/>
      <c r="F598" s="163"/>
      <c r="G598" s="166"/>
      <c r="H598" s="178"/>
    </row>
    <row r="599" spans="2:8" ht="24.95" customHeight="1" x14ac:dyDescent="0.25">
      <c r="B599" s="177"/>
      <c r="C599" s="162"/>
      <c r="D599" s="162"/>
      <c r="E599" s="162"/>
      <c r="F599" s="163"/>
      <c r="G599" s="166"/>
      <c r="H599" s="178"/>
    </row>
    <row r="600" spans="2:8" ht="24.95" customHeight="1" x14ac:dyDescent="0.25">
      <c r="B600" s="177"/>
      <c r="C600" s="162"/>
      <c r="D600" s="162"/>
      <c r="E600" s="162"/>
      <c r="F600" s="163"/>
      <c r="G600" s="166"/>
      <c r="H600" s="178"/>
    </row>
    <row r="601" spans="2:8" ht="24.95" customHeight="1" x14ac:dyDescent="0.25">
      <c r="B601" s="177"/>
      <c r="C601" s="162"/>
      <c r="D601" s="162"/>
      <c r="E601" s="162"/>
      <c r="F601" s="163"/>
      <c r="G601" s="166"/>
      <c r="H601" s="178"/>
    </row>
    <row r="602" spans="2:8" ht="24.95" customHeight="1" x14ac:dyDescent="0.25">
      <c r="B602" s="177"/>
      <c r="C602" s="162"/>
      <c r="D602" s="162"/>
      <c r="E602" s="162"/>
      <c r="F602" s="163"/>
      <c r="G602" s="166"/>
      <c r="H602" s="178"/>
    </row>
    <row r="603" spans="2:8" ht="24.95" customHeight="1" x14ac:dyDescent="0.25">
      <c r="B603" s="177"/>
      <c r="C603" s="162"/>
      <c r="D603" s="162"/>
      <c r="E603" s="162"/>
      <c r="F603" s="163"/>
      <c r="G603" s="166"/>
      <c r="H603" s="178"/>
    </row>
    <row r="604" spans="2:8" ht="24.95" customHeight="1" x14ac:dyDescent="0.25">
      <c r="B604" s="177"/>
      <c r="C604" s="162"/>
      <c r="D604" s="162"/>
      <c r="E604" s="162"/>
      <c r="F604" s="163"/>
      <c r="G604" s="166"/>
      <c r="H604" s="178"/>
    </row>
    <row r="605" spans="2:8" ht="24.95" customHeight="1" x14ac:dyDescent="0.25">
      <c r="B605" s="177"/>
      <c r="C605" s="162"/>
      <c r="D605" s="162"/>
      <c r="E605" s="162"/>
      <c r="F605" s="163"/>
      <c r="G605" s="166"/>
      <c r="H605" s="178"/>
    </row>
    <row r="606" spans="2:8" ht="24.95" customHeight="1" x14ac:dyDescent="0.25">
      <c r="B606" s="177"/>
      <c r="C606" s="162"/>
      <c r="D606" s="162"/>
      <c r="E606" s="162"/>
      <c r="F606" s="163"/>
      <c r="G606" s="166"/>
      <c r="H606" s="178"/>
    </row>
    <row r="607" spans="2:8" ht="24.95" customHeight="1" x14ac:dyDescent="0.25">
      <c r="B607" s="177"/>
      <c r="C607" s="162"/>
      <c r="D607" s="162"/>
      <c r="E607" s="162"/>
      <c r="F607" s="163"/>
      <c r="G607" s="166"/>
      <c r="H607" s="178"/>
    </row>
    <row r="608" spans="2:8" ht="24.95" customHeight="1" x14ac:dyDescent="0.25">
      <c r="B608" s="177"/>
      <c r="C608" s="162"/>
      <c r="D608" s="162"/>
      <c r="E608" s="162"/>
      <c r="F608" s="163"/>
      <c r="G608" s="166"/>
      <c r="H608" s="178"/>
    </row>
    <row r="609" spans="2:8" ht="24.95" customHeight="1" x14ac:dyDescent="0.25">
      <c r="B609" s="177"/>
      <c r="C609" s="162"/>
      <c r="D609" s="162"/>
      <c r="E609" s="162"/>
      <c r="F609" s="163"/>
      <c r="G609" s="166"/>
      <c r="H609" s="178"/>
    </row>
    <row r="610" spans="2:8" ht="24.95" customHeight="1" x14ac:dyDescent="0.25">
      <c r="B610" s="177"/>
      <c r="C610" s="162"/>
      <c r="D610" s="162"/>
      <c r="E610" s="162"/>
      <c r="F610" s="163"/>
      <c r="G610" s="166"/>
      <c r="H610" s="178"/>
    </row>
    <row r="611" spans="2:8" ht="24.95" customHeight="1" x14ac:dyDescent="0.25">
      <c r="B611" s="177"/>
      <c r="C611" s="162"/>
      <c r="D611" s="162"/>
      <c r="E611" s="162"/>
      <c r="F611" s="163"/>
      <c r="G611" s="166"/>
      <c r="H611" s="178"/>
    </row>
    <row r="612" spans="2:8" ht="24.95" customHeight="1" x14ac:dyDescent="0.25">
      <c r="B612" s="177"/>
      <c r="C612" s="162"/>
      <c r="D612" s="162"/>
      <c r="E612" s="162"/>
      <c r="F612" s="163"/>
      <c r="G612" s="166"/>
      <c r="H612" s="178"/>
    </row>
    <row r="613" spans="2:8" ht="24.95" customHeight="1" x14ac:dyDescent="0.25">
      <c r="B613" s="177"/>
      <c r="C613" s="162"/>
      <c r="D613" s="162"/>
      <c r="E613" s="162"/>
      <c r="F613" s="163"/>
      <c r="G613" s="166"/>
      <c r="H613" s="178"/>
    </row>
    <row r="614" spans="2:8" ht="24.95" customHeight="1" x14ac:dyDescent="0.25">
      <c r="B614" s="177"/>
      <c r="C614" s="162"/>
      <c r="D614" s="162"/>
      <c r="E614" s="162"/>
      <c r="F614" s="163"/>
      <c r="G614" s="166"/>
      <c r="H614" s="178"/>
    </row>
    <row r="615" spans="2:8" ht="24.95" customHeight="1" x14ac:dyDescent="0.25">
      <c r="B615" s="177"/>
      <c r="C615" s="162"/>
      <c r="D615" s="162"/>
      <c r="E615" s="162"/>
      <c r="F615" s="163"/>
      <c r="G615" s="166"/>
      <c r="H615" s="178"/>
    </row>
    <row r="616" spans="2:8" ht="24.95" customHeight="1" x14ac:dyDescent="0.25">
      <c r="B616" s="177"/>
      <c r="C616" s="162"/>
      <c r="D616" s="162"/>
      <c r="E616" s="162"/>
      <c r="F616" s="163"/>
      <c r="G616" s="166"/>
      <c r="H616" s="178"/>
    </row>
    <row r="617" spans="2:8" ht="24.95" customHeight="1" x14ac:dyDescent="0.25">
      <c r="B617" s="177"/>
      <c r="C617" s="162"/>
      <c r="D617" s="162"/>
      <c r="E617" s="162"/>
      <c r="F617" s="163"/>
      <c r="G617" s="166"/>
      <c r="H617" s="178"/>
    </row>
    <row r="618" spans="2:8" ht="24.95" customHeight="1" x14ac:dyDescent="0.25">
      <c r="B618" s="177"/>
      <c r="C618" s="162"/>
      <c r="D618" s="162"/>
      <c r="E618" s="162"/>
      <c r="F618" s="163"/>
      <c r="G618" s="166"/>
      <c r="H618" s="178"/>
    </row>
    <row r="619" spans="2:8" ht="24.95" customHeight="1" x14ac:dyDescent="0.25">
      <c r="B619" s="177"/>
      <c r="C619" s="162"/>
      <c r="D619" s="162"/>
      <c r="E619" s="162"/>
      <c r="F619" s="163"/>
      <c r="G619" s="166"/>
      <c r="H619" s="178"/>
    </row>
    <row r="620" spans="2:8" ht="24.95" customHeight="1" x14ac:dyDescent="0.25">
      <c r="B620" s="177"/>
      <c r="C620" s="162"/>
      <c r="D620" s="162"/>
      <c r="E620" s="162"/>
      <c r="F620" s="163"/>
      <c r="G620" s="166"/>
      <c r="H620" s="178"/>
    </row>
    <row r="621" spans="2:8" ht="24.95" customHeight="1" x14ac:dyDescent="0.25">
      <c r="B621" s="177"/>
      <c r="C621" s="162"/>
      <c r="D621" s="162"/>
      <c r="E621" s="162"/>
      <c r="F621" s="163"/>
      <c r="G621" s="166"/>
      <c r="H621" s="178"/>
    </row>
    <row r="622" spans="2:8" ht="24.95" customHeight="1" x14ac:dyDescent="0.25">
      <c r="B622" s="177"/>
      <c r="C622" s="162"/>
      <c r="D622" s="162"/>
      <c r="E622" s="162"/>
      <c r="F622" s="163"/>
      <c r="G622" s="166"/>
      <c r="H622" s="178"/>
    </row>
    <row r="623" spans="2:8" ht="24.95" customHeight="1" x14ac:dyDescent="0.25">
      <c r="B623" s="177"/>
      <c r="C623" s="162"/>
      <c r="D623" s="162"/>
      <c r="E623" s="162"/>
      <c r="F623" s="163"/>
      <c r="G623" s="166"/>
      <c r="H623" s="178"/>
    </row>
    <row r="624" spans="2:8" ht="24.95" customHeight="1" x14ac:dyDescent="0.25">
      <c r="B624" s="177"/>
      <c r="C624" s="162"/>
      <c r="D624" s="162"/>
      <c r="E624" s="162"/>
      <c r="F624" s="163"/>
      <c r="G624" s="166"/>
      <c r="H624" s="178"/>
    </row>
    <row r="625" spans="2:8" ht="24.95" customHeight="1" x14ac:dyDescent="0.25">
      <c r="B625" s="177"/>
      <c r="C625" s="162"/>
      <c r="D625" s="162"/>
      <c r="E625" s="162"/>
      <c r="F625" s="163"/>
      <c r="G625" s="166"/>
      <c r="H625" s="178"/>
    </row>
    <row r="626" spans="2:8" ht="24.95" customHeight="1" x14ac:dyDescent="0.25">
      <c r="B626" s="177"/>
      <c r="C626" s="162"/>
      <c r="D626" s="162"/>
      <c r="E626" s="162"/>
      <c r="F626" s="163"/>
      <c r="G626" s="166"/>
      <c r="H626" s="178"/>
    </row>
    <row r="627" spans="2:8" ht="24.95" customHeight="1" x14ac:dyDescent="0.25">
      <c r="B627" s="177"/>
      <c r="C627" s="162"/>
      <c r="D627" s="162"/>
      <c r="E627" s="162"/>
      <c r="F627" s="163"/>
      <c r="G627" s="166"/>
      <c r="H627" s="178"/>
    </row>
    <row r="628" spans="2:8" ht="24.95" customHeight="1" x14ac:dyDescent="0.25">
      <c r="B628" s="177"/>
      <c r="C628" s="162"/>
      <c r="D628" s="162"/>
      <c r="E628" s="162"/>
      <c r="F628" s="163"/>
      <c r="G628" s="166"/>
      <c r="H628" s="178"/>
    </row>
    <row r="629" spans="2:8" ht="24.95" customHeight="1" x14ac:dyDescent="0.25">
      <c r="B629" s="177"/>
      <c r="C629" s="162"/>
      <c r="D629" s="162"/>
      <c r="E629" s="162"/>
      <c r="F629" s="163"/>
      <c r="G629" s="166"/>
      <c r="H629" s="178"/>
    </row>
    <row r="630" spans="2:8" ht="24.95" customHeight="1" x14ac:dyDescent="0.25">
      <c r="B630" s="177"/>
      <c r="C630" s="162"/>
      <c r="D630" s="162"/>
      <c r="E630" s="162"/>
      <c r="F630" s="163"/>
      <c r="G630" s="166"/>
      <c r="H630" s="178"/>
    </row>
    <row r="631" spans="2:8" ht="24.95" customHeight="1" x14ac:dyDescent="0.25">
      <c r="B631" s="177"/>
      <c r="C631" s="162"/>
      <c r="D631" s="162"/>
      <c r="E631" s="162"/>
      <c r="F631" s="163"/>
      <c r="G631" s="166"/>
      <c r="H631" s="178"/>
    </row>
    <row r="632" spans="2:8" ht="24.95" customHeight="1" x14ac:dyDescent="0.25">
      <c r="B632" s="177"/>
      <c r="C632" s="162"/>
      <c r="D632" s="162"/>
      <c r="E632" s="162"/>
      <c r="F632" s="163"/>
      <c r="G632" s="166"/>
      <c r="H632" s="178"/>
    </row>
    <row r="633" spans="2:8" ht="24.95" customHeight="1" x14ac:dyDescent="0.25">
      <c r="B633" s="177"/>
      <c r="C633" s="162"/>
      <c r="D633" s="162"/>
      <c r="E633" s="162"/>
      <c r="F633" s="163"/>
      <c r="G633" s="166"/>
      <c r="H633" s="178"/>
    </row>
    <row r="634" spans="2:8" ht="24.95" customHeight="1" x14ac:dyDescent="0.25">
      <c r="B634" s="177"/>
      <c r="C634" s="162"/>
      <c r="D634" s="162"/>
      <c r="E634" s="162"/>
      <c r="F634" s="163"/>
      <c r="G634" s="166"/>
      <c r="H634" s="178"/>
    </row>
    <row r="635" spans="2:8" ht="24.95" customHeight="1" x14ac:dyDescent="0.25">
      <c r="B635" s="177"/>
      <c r="C635" s="162"/>
      <c r="D635" s="162"/>
      <c r="E635" s="162"/>
      <c r="F635" s="163"/>
      <c r="G635" s="166"/>
      <c r="H635" s="178"/>
    </row>
    <row r="636" spans="2:8" ht="24.95" customHeight="1" x14ac:dyDescent="0.25">
      <c r="B636" s="177"/>
      <c r="C636" s="162"/>
      <c r="D636" s="162"/>
      <c r="E636" s="162"/>
      <c r="F636" s="163"/>
      <c r="G636" s="166"/>
      <c r="H636" s="178"/>
    </row>
    <row r="637" spans="2:8" ht="24.95" customHeight="1" x14ac:dyDescent="0.25">
      <c r="B637" s="177"/>
      <c r="C637" s="162"/>
      <c r="D637" s="162"/>
      <c r="E637" s="162"/>
      <c r="F637" s="163"/>
      <c r="G637" s="166"/>
      <c r="H637" s="178"/>
    </row>
    <row r="638" spans="2:8" ht="24.95" customHeight="1" x14ac:dyDescent="0.25">
      <c r="B638" s="177"/>
      <c r="C638" s="162"/>
      <c r="D638" s="162"/>
      <c r="E638" s="162"/>
      <c r="F638" s="163"/>
      <c r="G638" s="166"/>
      <c r="H638" s="178"/>
    </row>
    <row r="639" spans="2:8" ht="24.95" customHeight="1" x14ac:dyDescent="0.25">
      <c r="B639" s="177"/>
      <c r="C639" s="162"/>
      <c r="D639" s="162"/>
      <c r="E639" s="162"/>
      <c r="F639" s="163"/>
      <c r="G639" s="166"/>
      <c r="H639" s="178"/>
    </row>
    <row r="640" spans="2:8" ht="24.95" customHeight="1" x14ac:dyDescent="0.25">
      <c r="B640" s="177"/>
      <c r="C640" s="162"/>
      <c r="D640" s="162"/>
      <c r="E640" s="162"/>
      <c r="F640" s="163"/>
      <c r="G640" s="166"/>
      <c r="H640" s="178"/>
    </row>
    <row r="641" spans="2:8" ht="24.95" customHeight="1" x14ac:dyDescent="0.25">
      <c r="B641" s="177"/>
      <c r="C641" s="162"/>
      <c r="D641" s="162"/>
      <c r="E641" s="162"/>
      <c r="F641" s="163"/>
      <c r="G641" s="166"/>
      <c r="H641" s="178"/>
    </row>
    <row r="642" spans="2:8" ht="24.95" customHeight="1" x14ac:dyDescent="0.25">
      <c r="B642" s="177"/>
      <c r="C642" s="162"/>
      <c r="D642" s="162"/>
      <c r="E642" s="162"/>
      <c r="F642" s="163"/>
      <c r="G642" s="166"/>
      <c r="H642" s="178"/>
    </row>
    <row r="643" spans="2:8" ht="24.95" customHeight="1" x14ac:dyDescent="0.25">
      <c r="B643" s="177"/>
      <c r="C643" s="162"/>
      <c r="D643" s="162"/>
      <c r="E643" s="162"/>
      <c r="F643" s="163"/>
      <c r="G643" s="166"/>
      <c r="H643" s="178"/>
    </row>
    <row r="644" spans="2:8" ht="24.95" customHeight="1" x14ac:dyDescent="0.25">
      <c r="B644" s="177"/>
      <c r="C644" s="162"/>
      <c r="D644" s="162"/>
      <c r="E644" s="162"/>
      <c r="F644" s="163"/>
      <c r="G644" s="166"/>
      <c r="H644" s="178"/>
    </row>
    <row r="645" spans="2:8" ht="24.95" customHeight="1" x14ac:dyDescent="0.25">
      <c r="B645" s="177"/>
      <c r="C645" s="162"/>
      <c r="D645" s="162"/>
      <c r="E645" s="162"/>
      <c r="F645" s="163"/>
      <c r="G645" s="166"/>
      <c r="H645" s="178"/>
    </row>
    <row r="646" spans="2:8" ht="24.95" customHeight="1" x14ac:dyDescent="0.25">
      <c r="B646" s="177"/>
      <c r="C646" s="162"/>
      <c r="D646" s="162"/>
      <c r="E646" s="162"/>
      <c r="F646" s="163"/>
      <c r="G646" s="166"/>
      <c r="H646" s="178"/>
    </row>
    <row r="647" spans="2:8" ht="24.95" customHeight="1" x14ac:dyDescent="0.25">
      <c r="B647" s="177"/>
      <c r="C647" s="162"/>
      <c r="D647" s="162"/>
      <c r="E647" s="162"/>
      <c r="F647" s="163"/>
      <c r="G647" s="166"/>
      <c r="H647" s="178"/>
    </row>
    <row r="648" spans="2:8" ht="24.95" customHeight="1" x14ac:dyDescent="0.25">
      <c r="B648" s="177"/>
      <c r="C648" s="162"/>
      <c r="D648" s="162"/>
      <c r="E648" s="162"/>
      <c r="F648" s="163"/>
      <c r="G648" s="166"/>
      <c r="H648" s="178"/>
    </row>
    <row r="649" spans="2:8" ht="24.95" customHeight="1" x14ac:dyDescent="0.25">
      <c r="B649" s="177"/>
      <c r="C649" s="162"/>
      <c r="D649" s="162"/>
      <c r="E649" s="162"/>
      <c r="F649" s="163"/>
      <c r="G649" s="166"/>
      <c r="H649" s="178"/>
    </row>
    <row r="650" spans="2:8" ht="24.95" customHeight="1" x14ac:dyDescent="0.25">
      <c r="B650" s="177"/>
      <c r="C650" s="162"/>
      <c r="D650" s="162"/>
      <c r="E650" s="162"/>
      <c r="F650" s="163"/>
      <c r="G650" s="166"/>
      <c r="H650" s="178"/>
    </row>
    <row r="651" spans="2:8" ht="24.95" customHeight="1" x14ac:dyDescent="0.25">
      <c r="B651" s="177"/>
      <c r="C651" s="162"/>
      <c r="D651" s="162"/>
      <c r="E651" s="162"/>
      <c r="F651" s="163"/>
      <c r="G651" s="166"/>
      <c r="H651" s="178"/>
    </row>
    <row r="652" spans="2:8" ht="24.95" customHeight="1" x14ac:dyDescent="0.25">
      <c r="B652" s="177"/>
      <c r="C652" s="162"/>
      <c r="D652" s="162"/>
      <c r="E652" s="162"/>
      <c r="F652" s="163"/>
      <c r="G652" s="166"/>
      <c r="H652" s="178"/>
    </row>
    <row r="653" spans="2:8" ht="24.95" customHeight="1" x14ac:dyDescent="0.25">
      <c r="B653" s="177"/>
      <c r="C653" s="162"/>
      <c r="D653" s="162"/>
      <c r="E653" s="162"/>
      <c r="F653" s="163"/>
      <c r="G653" s="166"/>
      <c r="H653" s="178"/>
    </row>
    <row r="654" spans="2:8" ht="24.95" customHeight="1" x14ac:dyDescent="0.25">
      <c r="B654" s="177"/>
      <c r="C654" s="162"/>
      <c r="D654" s="162"/>
      <c r="E654" s="162"/>
      <c r="F654" s="163"/>
      <c r="G654" s="166"/>
      <c r="H654" s="178"/>
    </row>
    <row r="655" spans="2:8" ht="24.95" customHeight="1" x14ac:dyDescent="0.25">
      <c r="B655" s="177"/>
      <c r="C655" s="162"/>
      <c r="D655" s="162"/>
      <c r="E655" s="162"/>
      <c r="F655" s="163"/>
      <c r="G655" s="166"/>
      <c r="H655" s="178"/>
    </row>
    <row r="656" spans="2:8" ht="24.95" customHeight="1" x14ac:dyDescent="0.25">
      <c r="B656" s="177"/>
      <c r="C656" s="162"/>
      <c r="D656" s="162"/>
      <c r="E656" s="162"/>
      <c r="F656" s="163"/>
      <c r="G656" s="166"/>
      <c r="H656" s="178"/>
    </row>
    <row r="657" spans="2:8" ht="24.95" customHeight="1" x14ac:dyDescent="0.25">
      <c r="B657" s="177"/>
      <c r="C657" s="162"/>
      <c r="D657" s="162"/>
      <c r="E657" s="162"/>
      <c r="F657" s="163"/>
      <c r="G657" s="166"/>
      <c r="H657" s="178"/>
    </row>
    <row r="658" spans="2:8" ht="24.95" customHeight="1" x14ac:dyDescent="0.25">
      <c r="B658" s="177"/>
      <c r="C658" s="162"/>
      <c r="D658" s="162"/>
      <c r="E658" s="162"/>
      <c r="F658" s="163"/>
      <c r="G658" s="166"/>
      <c r="H658" s="178"/>
    </row>
    <row r="659" spans="2:8" ht="24.95" customHeight="1" x14ac:dyDescent="0.25">
      <c r="B659" s="177"/>
      <c r="C659" s="162"/>
      <c r="D659" s="162"/>
      <c r="E659" s="162"/>
      <c r="F659" s="163"/>
      <c r="G659" s="166"/>
      <c r="H659" s="178"/>
    </row>
    <row r="660" spans="2:8" ht="24.95" customHeight="1" x14ac:dyDescent="0.25">
      <c r="B660" s="177"/>
      <c r="C660" s="162"/>
      <c r="D660" s="162"/>
      <c r="E660" s="162"/>
      <c r="F660" s="163"/>
      <c r="G660" s="166"/>
      <c r="H660" s="178"/>
    </row>
    <row r="661" spans="2:8" ht="24.95" customHeight="1" x14ac:dyDescent="0.25">
      <c r="B661" s="177"/>
      <c r="C661" s="162"/>
      <c r="D661" s="162"/>
      <c r="E661" s="162"/>
      <c r="F661" s="163"/>
      <c r="G661" s="166"/>
      <c r="H661" s="178"/>
    </row>
    <row r="662" spans="2:8" ht="24.95" customHeight="1" x14ac:dyDescent="0.25">
      <c r="B662" s="177"/>
      <c r="C662" s="162"/>
      <c r="D662" s="162"/>
      <c r="E662" s="162"/>
      <c r="F662" s="163"/>
      <c r="G662" s="166"/>
      <c r="H662" s="178"/>
    </row>
    <row r="663" spans="2:8" ht="24.95" customHeight="1" x14ac:dyDescent="0.25">
      <c r="B663" s="177"/>
      <c r="C663" s="162"/>
      <c r="D663" s="162"/>
      <c r="E663" s="162"/>
      <c r="F663" s="163"/>
      <c r="G663" s="166"/>
      <c r="H663" s="178"/>
    </row>
    <row r="664" spans="2:8" ht="24.95" customHeight="1" x14ac:dyDescent="0.25">
      <c r="B664" s="177"/>
      <c r="C664" s="162"/>
      <c r="D664" s="162"/>
      <c r="E664" s="162"/>
      <c r="F664" s="163"/>
      <c r="G664" s="166"/>
      <c r="H664" s="178"/>
    </row>
    <row r="665" spans="2:8" ht="24.95" customHeight="1" x14ac:dyDescent="0.25">
      <c r="B665" s="177"/>
      <c r="C665" s="162"/>
      <c r="D665" s="162"/>
      <c r="E665" s="162"/>
      <c r="F665" s="163"/>
      <c r="G665" s="166"/>
      <c r="H665" s="178"/>
    </row>
    <row r="666" spans="2:8" ht="24.95" customHeight="1" x14ac:dyDescent="0.25">
      <c r="B666" s="177"/>
      <c r="C666" s="162"/>
      <c r="D666" s="162"/>
      <c r="E666" s="162"/>
      <c r="F666" s="163"/>
      <c r="G666" s="166"/>
      <c r="H666" s="178"/>
    </row>
    <row r="667" spans="2:8" ht="24.95" customHeight="1" x14ac:dyDescent="0.25">
      <c r="B667" s="177"/>
      <c r="C667" s="162"/>
      <c r="D667" s="162"/>
      <c r="E667" s="162"/>
      <c r="F667" s="163"/>
      <c r="G667" s="166"/>
      <c r="H667" s="178"/>
    </row>
    <row r="668" spans="2:8" ht="24.95" customHeight="1" x14ac:dyDescent="0.25">
      <c r="B668" s="177"/>
      <c r="C668" s="162"/>
      <c r="D668" s="162"/>
      <c r="E668" s="162"/>
      <c r="F668" s="163"/>
      <c r="G668" s="166"/>
      <c r="H668" s="178"/>
    </row>
    <row r="669" spans="2:8" ht="24.95" customHeight="1" x14ac:dyDescent="0.25">
      <c r="B669" s="177"/>
      <c r="C669" s="162"/>
      <c r="D669" s="162"/>
      <c r="E669" s="162"/>
      <c r="F669" s="163"/>
      <c r="G669" s="166"/>
      <c r="H669" s="178"/>
    </row>
    <row r="670" spans="2:8" ht="24.95" customHeight="1" x14ac:dyDescent="0.25">
      <c r="B670" s="177"/>
      <c r="C670" s="162"/>
      <c r="D670" s="162"/>
      <c r="E670" s="162"/>
      <c r="F670" s="163"/>
      <c r="G670" s="166"/>
      <c r="H670" s="178"/>
    </row>
    <row r="671" spans="2:8" ht="24.95" customHeight="1" x14ac:dyDescent="0.25">
      <c r="B671" s="177"/>
      <c r="C671" s="162"/>
      <c r="D671" s="162"/>
      <c r="E671" s="162"/>
      <c r="F671" s="163"/>
      <c r="G671" s="166"/>
      <c r="H671" s="178"/>
    </row>
    <row r="672" spans="2:8" ht="24.95" customHeight="1" x14ac:dyDescent="0.25">
      <c r="B672" s="177"/>
      <c r="C672" s="162"/>
      <c r="D672" s="162"/>
      <c r="E672" s="162"/>
      <c r="F672" s="163"/>
      <c r="G672" s="166"/>
      <c r="H672" s="178"/>
    </row>
    <row r="673" spans="2:8" ht="24.95" customHeight="1" x14ac:dyDescent="0.25">
      <c r="B673" s="177"/>
      <c r="C673" s="162"/>
      <c r="D673" s="162"/>
      <c r="E673" s="162"/>
      <c r="F673" s="163"/>
      <c r="G673" s="166"/>
      <c r="H673" s="178"/>
    </row>
    <row r="674" spans="2:8" ht="24.95" customHeight="1" x14ac:dyDescent="0.25">
      <c r="B674" s="177"/>
      <c r="C674" s="162"/>
      <c r="D674" s="162"/>
      <c r="E674" s="162"/>
      <c r="F674" s="163"/>
      <c r="G674" s="166"/>
      <c r="H674" s="178"/>
    </row>
    <row r="675" spans="2:8" ht="24.95" customHeight="1" x14ac:dyDescent="0.25">
      <c r="B675" s="177"/>
      <c r="C675" s="162"/>
      <c r="D675" s="162"/>
      <c r="E675" s="162"/>
      <c r="F675" s="163"/>
      <c r="G675" s="166"/>
      <c r="H675" s="178"/>
    </row>
    <row r="676" spans="2:8" ht="24.95" customHeight="1" x14ac:dyDescent="0.25">
      <c r="B676" s="177"/>
      <c r="C676" s="162"/>
      <c r="D676" s="162"/>
      <c r="E676" s="162"/>
      <c r="F676" s="163"/>
      <c r="G676" s="166"/>
      <c r="H676" s="178"/>
    </row>
    <row r="677" spans="2:8" ht="24.95" customHeight="1" x14ac:dyDescent="0.25">
      <c r="B677" s="177"/>
      <c r="C677" s="162"/>
      <c r="D677" s="162"/>
      <c r="E677" s="162"/>
      <c r="F677" s="163"/>
      <c r="G677" s="166"/>
      <c r="H677" s="178"/>
    </row>
    <row r="678" spans="2:8" ht="24.95" customHeight="1" x14ac:dyDescent="0.25">
      <c r="B678" s="177"/>
      <c r="C678" s="162"/>
      <c r="D678" s="162"/>
      <c r="E678" s="162"/>
      <c r="F678" s="163"/>
      <c r="G678" s="166"/>
      <c r="H678" s="178"/>
    </row>
    <row r="679" spans="2:8" ht="24.95" customHeight="1" x14ac:dyDescent="0.25">
      <c r="B679" s="177"/>
      <c r="C679" s="162"/>
      <c r="D679" s="162"/>
      <c r="E679" s="162"/>
      <c r="F679" s="163"/>
      <c r="G679" s="166"/>
      <c r="H679" s="178"/>
    </row>
    <row r="680" spans="2:8" ht="24.95" customHeight="1" x14ac:dyDescent="0.25">
      <c r="B680" s="177"/>
      <c r="C680" s="162"/>
      <c r="D680" s="162"/>
      <c r="E680" s="162"/>
      <c r="F680" s="163"/>
      <c r="G680" s="166"/>
      <c r="H680" s="178"/>
    </row>
    <row r="681" spans="2:8" ht="24.95" customHeight="1" x14ac:dyDescent="0.25">
      <c r="B681" s="177"/>
      <c r="C681" s="162"/>
      <c r="D681" s="162"/>
      <c r="E681" s="162"/>
      <c r="F681" s="163"/>
      <c r="G681" s="166"/>
      <c r="H681" s="178"/>
    </row>
    <row r="682" spans="2:8" ht="24.95" customHeight="1" x14ac:dyDescent="0.25">
      <c r="B682" s="177"/>
      <c r="C682" s="162"/>
      <c r="D682" s="162"/>
      <c r="E682" s="162"/>
      <c r="F682" s="163"/>
      <c r="G682" s="166"/>
      <c r="H682" s="178"/>
    </row>
    <row r="683" spans="2:8" ht="24.95" customHeight="1" x14ac:dyDescent="0.25">
      <c r="B683" s="177"/>
      <c r="C683" s="162"/>
      <c r="D683" s="162"/>
      <c r="E683" s="162"/>
      <c r="F683" s="163"/>
      <c r="G683" s="166"/>
      <c r="H683" s="178"/>
    </row>
    <row r="684" spans="2:8" ht="24.95" customHeight="1" x14ac:dyDescent="0.25">
      <c r="B684" s="177"/>
      <c r="C684" s="162"/>
      <c r="D684" s="162"/>
      <c r="E684" s="162"/>
      <c r="F684" s="163"/>
      <c r="G684" s="166"/>
      <c r="H684" s="178"/>
    </row>
    <row r="685" spans="2:8" ht="24.95" customHeight="1" x14ac:dyDescent="0.25">
      <c r="B685" s="177"/>
      <c r="C685" s="162"/>
      <c r="D685" s="162"/>
      <c r="E685" s="162"/>
      <c r="F685" s="163"/>
      <c r="G685" s="166"/>
      <c r="H685" s="178"/>
    </row>
    <row r="686" spans="2:8" ht="24.95" customHeight="1" x14ac:dyDescent="0.25">
      <c r="B686" s="177"/>
      <c r="C686" s="162"/>
      <c r="D686" s="162"/>
      <c r="E686" s="162"/>
      <c r="F686" s="163"/>
      <c r="G686" s="166"/>
      <c r="H686" s="178"/>
    </row>
    <row r="687" spans="2:8" ht="24.95" customHeight="1" x14ac:dyDescent="0.25">
      <c r="B687" s="177"/>
      <c r="C687" s="162"/>
      <c r="D687" s="162"/>
      <c r="E687" s="162"/>
      <c r="F687" s="163"/>
      <c r="G687" s="166"/>
      <c r="H687" s="178"/>
    </row>
    <row r="688" spans="2:8" ht="24.95" customHeight="1" x14ac:dyDescent="0.25">
      <c r="B688" s="177"/>
      <c r="C688" s="162"/>
      <c r="D688" s="162"/>
      <c r="E688" s="162"/>
      <c r="F688" s="163"/>
      <c r="G688" s="166"/>
      <c r="H688" s="178"/>
    </row>
    <row r="689" spans="2:8" ht="24.95" customHeight="1" x14ac:dyDescent="0.25">
      <c r="B689" s="177"/>
      <c r="C689" s="162"/>
      <c r="D689" s="162"/>
      <c r="E689" s="162"/>
      <c r="F689" s="163"/>
      <c r="G689" s="166"/>
      <c r="H689" s="178"/>
    </row>
    <row r="690" spans="2:8" ht="24.95" customHeight="1" x14ac:dyDescent="0.25">
      <c r="B690" s="177"/>
      <c r="C690" s="162"/>
      <c r="D690" s="162"/>
      <c r="E690" s="162"/>
      <c r="F690" s="163"/>
      <c r="G690" s="166"/>
      <c r="H690" s="178"/>
    </row>
    <row r="691" spans="2:8" ht="24.95" customHeight="1" x14ac:dyDescent="0.25">
      <c r="B691" s="177"/>
      <c r="C691" s="162"/>
      <c r="D691" s="162"/>
      <c r="E691" s="162"/>
      <c r="F691" s="163"/>
      <c r="G691" s="166"/>
      <c r="H691" s="178"/>
    </row>
    <row r="692" spans="2:8" ht="24.95" customHeight="1" x14ac:dyDescent="0.25">
      <c r="B692" s="177"/>
      <c r="C692" s="162"/>
      <c r="D692" s="162"/>
      <c r="E692" s="162"/>
      <c r="F692" s="163"/>
      <c r="G692" s="166"/>
      <c r="H692" s="178"/>
    </row>
    <row r="693" spans="2:8" ht="24.95" customHeight="1" x14ac:dyDescent="0.25">
      <c r="B693" s="177"/>
      <c r="C693" s="162"/>
      <c r="D693" s="162"/>
      <c r="E693" s="162"/>
      <c r="F693" s="163"/>
      <c r="G693" s="166"/>
      <c r="H693" s="178"/>
    </row>
    <row r="694" spans="2:8" ht="24.95" customHeight="1" x14ac:dyDescent="0.25">
      <c r="B694" s="177"/>
      <c r="C694" s="162"/>
      <c r="D694" s="162"/>
      <c r="E694" s="162"/>
      <c r="F694" s="163"/>
      <c r="G694" s="166"/>
      <c r="H694" s="178"/>
    </row>
    <row r="695" spans="2:8" ht="24.95" customHeight="1" x14ac:dyDescent="0.25">
      <c r="B695" s="177"/>
      <c r="C695" s="162"/>
      <c r="D695" s="162"/>
      <c r="E695" s="162"/>
      <c r="F695" s="163"/>
      <c r="G695" s="166"/>
      <c r="H695" s="178"/>
    </row>
    <row r="696" spans="2:8" ht="24.95" customHeight="1" x14ac:dyDescent="0.25">
      <c r="B696" s="177"/>
      <c r="C696" s="162"/>
      <c r="D696" s="162"/>
      <c r="E696" s="162"/>
      <c r="F696" s="163"/>
      <c r="G696" s="166"/>
      <c r="H696" s="178"/>
    </row>
    <row r="697" spans="2:8" ht="24.95" customHeight="1" x14ac:dyDescent="0.25">
      <c r="B697" s="177"/>
      <c r="C697" s="162"/>
      <c r="D697" s="162"/>
      <c r="E697" s="162"/>
      <c r="F697" s="163"/>
      <c r="G697" s="166"/>
      <c r="H697" s="178"/>
    </row>
    <row r="698" spans="2:8" ht="24.95" customHeight="1" x14ac:dyDescent="0.25">
      <c r="B698" s="177"/>
      <c r="C698" s="162"/>
      <c r="D698" s="162"/>
      <c r="E698" s="162"/>
      <c r="F698" s="163"/>
      <c r="G698" s="166"/>
      <c r="H698" s="178"/>
    </row>
    <row r="699" spans="2:8" ht="24.95" customHeight="1" x14ac:dyDescent="0.25">
      <c r="B699" s="177"/>
      <c r="C699" s="162"/>
      <c r="D699" s="162"/>
      <c r="E699" s="162"/>
      <c r="F699" s="163"/>
      <c r="G699" s="166"/>
      <c r="H699" s="178"/>
    </row>
    <row r="700" spans="2:8" ht="24.95" customHeight="1" x14ac:dyDescent="0.25">
      <c r="B700" s="177"/>
      <c r="C700" s="162"/>
      <c r="D700" s="162"/>
      <c r="E700" s="162"/>
      <c r="F700" s="163"/>
      <c r="G700" s="166"/>
      <c r="H700" s="178"/>
    </row>
    <row r="701" spans="2:8" ht="24.95" customHeight="1" x14ac:dyDescent="0.25">
      <c r="B701" s="177"/>
      <c r="C701" s="162"/>
      <c r="D701" s="162"/>
      <c r="E701" s="162"/>
      <c r="F701" s="163"/>
      <c r="G701" s="166"/>
      <c r="H701" s="178"/>
    </row>
    <row r="702" spans="2:8" ht="24.95" customHeight="1" x14ac:dyDescent="0.25">
      <c r="B702" s="177"/>
      <c r="C702" s="162"/>
      <c r="D702" s="162"/>
      <c r="E702" s="162"/>
      <c r="F702" s="163"/>
      <c r="G702" s="166"/>
      <c r="H702" s="178"/>
    </row>
    <row r="703" spans="2:8" ht="24.95" customHeight="1" x14ac:dyDescent="0.25">
      <c r="B703" s="177"/>
      <c r="C703" s="162"/>
      <c r="D703" s="162"/>
      <c r="E703" s="162"/>
      <c r="F703" s="163"/>
      <c r="G703" s="166"/>
      <c r="H703" s="178"/>
    </row>
    <row r="704" spans="2:8" ht="24.95" customHeight="1" x14ac:dyDescent="0.25">
      <c r="B704" s="177"/>
      <c r="C704" s="162"/>
      <c r="D704" s="162"/>
      <c r="E704" s="162"/>
      <c r="F704" s="163"/>
      <c r="G704" s="166"/>
      <c r="H704" s="178"/>
    </row>
    <row r="705" spans="2:8" ht="24.95" customHeight="1" x14ac:dyDescent="0.25">
      <c r="B705" s="177"/>
      <c r="C705" s="162"/>
      <c r="D705" s="162"/>
      <c r="E705" s="162"/>
      <c r="F705" s="163"/>
      <c r="G705" s="166"/>
      <c r="H705" s="178"/>
    </row>
    <row r="706" spans="2:8" ht="24.95" customHeight="1" x14ac:dyDescent="0.25">
      <c r="B706" s="177"/>
      <c r="C706" s="162"/>
      <c r="D706" s="162"/>
      <c r="E706" s="162"/>
      <c r="F706" s="163"/>
      <c r="G706" s="166"/>
      <c r="H706" s="178"/>
    </row>
    <row r="707" spans="2:8" ht="24.95" customHeight="1" x14ac:dyDescent="0.25">
      <c r="B707" s="177"/>
      <c r="C707" s="162"/>
      <c r="D707" s="162"/>
      <c r="E707" s="162"/>
      <c r="F707" s="163"/>
      <c r="G707" s="166"/>
      <c r="H707" s="178"/>
    </row>
    <row r="708" spans="2:8" ht="24.95" customHeight="1" x14ac:dyDescent="0.25">
      <c r="B708" s="177"/>
      <c r="C708" s="162"/>
      <c r="D708" s="162"/>
      <c r="E708" s="162"/>
      <c r="F708" s="163"/>
      <c r="G708" s="166"/>
      <c r="H708" s="178"/>
    </row>
    <row r="709" spans="2:8" ht="24.95" customHeight="1" x14ac:dyDescent="0.25">
      <c r="B709" s="177"/>
      <c r="C709" s="162"/>
      <c r="D709" s="162"/>
      <c r="E709" s="162"/>
      <c r="F709" s="163"/>
      <c r="G709" s="166"/>
      <c r="H709" s="178"/>
    </row>
    <row r="710" spans="2:8" ht="24.95" customHeight="1" x14ac:dyDescent="0.25">
      <c r="B710" s="177"/>
      <c r="C710" s="162"/>
      <c r="D710" s="162"/>
      <c r="E710" s="162"/>
      <c r="F710" s="163"/>
      <c r="G710" s="166"/>
      <c r="H710" s="178"/>
    </row>
    <row r="711" spans="2:8" ht="24.95" customHeight="1" x14ac:dyDescent="0.25">
      <c r="B711" s="177"/>
      <c r="C711" s="162"/>
      <c r="D711" s="162"/>
      <c r="E711" s="162"/>
      <c r="F711" s="163"/>
      <c r="G711" s="166"/>
      <c r="H711" s="178"/>
    </row>
    <row r="712" spans="2:8" ht="24.95" customHeight="1" x14ac:dyDescent="0.25">
      <c r="B712" s="177"/>
      <c r="C712" s="162"/>
      <c r="D712" s="162"/>
      <c r="E712" s="162"/>
      <c r="F712" s="163"/>
      <c r="G712" s="166"/>
      <c r="H712" s="178"/>
    </row>
    <row r="713" spans="2:8" ht="24.95" customHeight="1" x14ac:dyDescent="0.25">
      <c r="B713" s="177"/>
      <c r="C713" s="162"/>
      <c r="D713" s="162"/>
      <c r="E713" s="162"/>
      <c r="F713" s="163"/>
      <c r="G713" s="166"/>
      <c r="H713" s="178"/>
    </row>
    <row r="714" spans="2:8" ht="24.95" customHeight="1" x14ac:dyDescent="0.25">
      <c r="B714" s="177"/>
      <c r="C714" s="162"/>
      <c r="D714" s="162"/>
      <c r="E714" s="162"/>
      <c r="F714" s="163"/>
      <c r="G714" s="166"/>
      <c r="H714" s="178"/>
    </row>
    <row r="715" spans="2:8" ht="24.95" customHeight="1" x14ac:dyDescent="0.25">
      <c r="B715" s="177"/>
      <c r="C715" s="162"/>
      <c r="D715" s="162"/>
      <c r="E715" s="162"/>
      <c r="F715" s="163"/>
      <c r="G715" s="166"/>
      <c r="H715" s="178"/>
    </row>
    <row r="716" spans="2:8" ht="24.95" customHeight="1" x14ac:dyDescent="0.25">
      <c r="B716" s="177"/>
      <c r="C716" s="162"/>
      <c r="D716" s="162"/>
      <c r="E716" s="162"/>
      <c r="F716" s="163"/>
      <c r="G716" s="166"/>
      <c r="H716" s="178"/>
    </row>
    <row r="717" spans="2:8" ht="24.95" customHeight="1" x14ac:dyDescent="0.25">
      <c r="B717" s="177"/>
      <c r="C717" s="162"/>
      <c r="D717" s="162"/>
      <c r="E717" s="162"/>
      <c r="F717" s="163"/>
      <c r="G717" s="166"/>
      <c r="H717" s="178"/>
    </row>
    <row r="718" spans="2:8" ht="24.95" customHeight="1" x14ac:dyDescent="0.25">
      <c r="B718" s="177"/>
      <c r="C718" s="162"/>
      <c r="D718" s="162"/>
      <c r="E718" s="162"/>
      <c r="F718" s="163"/>
      <c r="G718" s="166"/>
      <c r="H718" s="178"/>
    </row>
    <row r="719" spans="2:8" ht="24.95" customHeight="1" x14ac:dyDescent="0.25">
      <c r="B719" s="177"/>
      <c r="C719" s="162"/>
      <c r="D719" s="162"/>
      <c r="E719" s="162"/>
      <c r="F719" s="163"/>
      <c r="G719" s="166"/>
      <c r="H719" s="178"/>
    </row>
    <row r="720" spans="2:8" ht="24.95" customHeight="1" x14ac:dyDescent="0.25">
      <c r="B720" s="177"/>
      <c r="C720" s="162"/>
      <c r="D720" s="162"/>
      <c r="E720" s="162"/>
      <c r="F720" s="163"/>
      <c r="G720" s="166"/>
      <c r="H720" s="178"/>
    </row>
    <row r="721" spans="2:8" ht="24.95" customHeight="1" x14ac:dyDescent="0.25">
      <c r="B721" s="177"/>
      <c r="C721" s="162"/>
      <c r="D721" s="162"/>
      <c r="E721" s="162"/>
      <c r="F721" s="163"/>
      <c r="G721" s="166"/>
      <c r="H721" s="178"/>
    </row>
    <row r="722" spans="2:8" ht="24.95" customHeight="1" x14ac:dyDescent="0.25">
      <c r="B722" s="177"/>
      <c r="C722" s="162"/>
      <c r="D722" s="162"/>
      <c r="E722" s="162"/>
      <c r="F722" s="163"/>
      <c r="G722" s="166"/>
      <c r="H722" s="178"/>
    </row>
    <row r="723" spans="2:8" ht="24.95" customHeight="1" x14ac:dyDescent="0.25">
      <c r="B723" s="177"/>
      <c r="C723" s="162"/>
      <c r="D723" s="162"/>
      <c r="E723" s="162"/>
      <c r="F723" s="163"/>
      <c r="G723" s="166"/>
      <c r="H723" s="178"/>
    </row>
    <row r="724" spans="2:8" ht="24.95" customHeight="1" x14ac:dyDescent="0.25">
      <c r="B724" s="177"/>
      <c r="C724" s="162"/>
      <c r="D724" s="162"/>
      <c r="E724" s="162"/>
      <c r="F724" s="163"/>
      <c r="G724" s="166"/>
      <c r="H724" s="178"/>
    </row>
    <row r="725" spans="2:8" ht="24.95" customHeight="1" x14ac:dyDescent="0.25">
      <c r="B725" s="177"/>
      <c r="C725" s="162"/>
      <c r="D725" s="162"/>
      <c r="E725" s="162"/>
      <c r="F725" s="163"/>
      <c r="G725" s="166"/>
      <c r="H725" s="178"/>
    </row>
    <row r="726" spans="2:8" ht="24.95" customHeight="1" x14ac:dyDescent="0.25">
      <c r="B726" s="177"/>
      <c r="C726" s="162"/>
      <c r="D726" s="162"/>
      <c r="E726" s="162"/>
      <c r="F726" s="163"/>
      <c r="G726" s="166"/>
      <c r="H726" s="178"/>
    </row>
    <row r="727" spans="2:8" ht="24.95" customHeight="1" x14ac:dyDescent="0.25">
      <c r="B727" s="177"/>
      <c r="C727" s="162"/>
      <c r="D727" s="162"/>
      <c r="E727" s="162"/>
      <c r="F727" s="163"/>
      <c r="G727" s="166"/>
      <c r="H727" s="178"/>
    </row>
    <row r="728" spans="2:8" ht="24.95" customHeight="1" x14ac:dyDescent="0.25">
      <c r="B728" s="177"/>
      <c r="C728" s="162"/>
      <c r="D728" s="162"/>
      <c r="E728" s="162"/>
      <c r="F728" s="163"/>
      <c r="G728" s="166"/>
      <c r="H728" s="178"/>
    </row>
    <row r="729" spans="2:8" ht="24.95" customHeight="1" x14ac:dyDescent="0.25">
      <c r="B729" s="177"/>
      <c r="C729" s="162"/>
      <c r="D729" s="162"/>
      <c r="E729" s="162"/>
      <c r="F729" s="163"/>
      <c r="G729" s="166"/>
      <c r="H729" s="178"/>
    </row>
    <row r="730" spans="2:8" ht="24.95" customHeight="1" x14ac:dyDescent="0.25">
      <c r="B730" s="177"/>
      <c r="C730" s="162"/>
      <c r="D730" s="162"/>
      <c r="E730" s="162"/>
      <c r="F730" s="163"/>
      <c r="G730" s="166"/>
      <c r="H730" s="178"/>
    </row>
    <row r="731" spans="2:8" ht="24.95" customHeight="1" x14ac:dyDescent="0.25">
      <c r="B731" s="177"/>
      <c r="C731" s="162"/>
      <c r="D731" s="162"/>
      <c r="E731" s="162"/>
      <c r="F731" s="163"/>
      <c r="G731" s="166"/>
      <c r="H731" s="178"/>
    </row>
    <row r="732" spans="2:8" ht="24.95" customHeight="1" x14ac:dyDescent="0.25">
      <c r="B732" s="177"/>
      <c r="C732" s="162"/>
      <c r="D732" s="162"/>
      <c r="E732" s="162"/>
      <c r="F732" s="163"/>
      <c r="G732" s="166"/>
      <c r="H732" s="178"/>
    </row>
    <row r="733" spans="2:8" ht="24.95" customHeight="1" x14ac:dyDescent="0.25">
      <c r="B733" s="177"/>
      <c r="C733" s="162"/>
      <c r="D733" s="162"/>
      <c r="E733" s="162"/>
      <c r="F733" s="163"/>
      <c r="G733" s="166"/>
      <c r="H733" s="178"/>
    </row>
    <row r="734" spans="2:8" ht="24.95" customHeight="1" x14ac:dyDescent="0.25">
      <c r="B734" s="177"/>
      <c r="C734" s="162"/>
      <c r="D734" s="162"/>
      <c r="E734" s="162"/>
      <c r="F734" s="163"/>
      <c r="G734" s="166"/>
      <c r="H734" s="178"/>
    </row>
    <row r="735" spans="2:8" ht="24.95" customHeight="1" x14ac:dyDescent="0.25">
      <c r="B735" s="177"/>
      <c r="C735" s="162"/>
      <c r="D735" s="162"/>
      <c r="E735" s="162"/>
      <c r="F735" s="163"/>
      <c r="G735" s="166"/>
      <c r="H735" s="178"/>
    </row>
    <row r="736" spans="2:8" ht="24.95" customHeight="1" x14ac:dyDescent="0.25">
      <c r="B736" s="177"/>
      <c r="C736" s="162"/>
      <c r="D736" s="162"/>
      <c r="E736" s="162"/>
      <c r="F736" s="163"/>
      <c r="G736" s="166"/>
      <c r="H736" s="178"/>
    </row>
    <row r="737" spans="2:8" ht="24.95" customHeight="1" x14ac:dyDescent="0.25">
      <c r="B737" s="177"/>
      <c r="C737" s="162"/>
      <c r="D737" s="162"/>
      <c r="E737" s="162"/>
      <c r="F737" s="163"/>
      <c r="G737" s="166"/>
      <c r="H737" s="178"/>
    </row>
    <row r="738" spans="2:8" ht="24.95" customHeight="1" x14ac:dyDescent="0.25">
      <c r="B738" s="177"/>
      <c r="C738" s="162"/>
      <c r="D738" s="162"/>
      <c r="E738" s="162"/>
      <c r="F738" s="163"/>
      <c r="G738" s="166"/>
      <c r="H738" s="178"/>
    </row>
    <row r="739" spans="2:8" ht="24.95" customHeight="1" x14ac:dyDescent="0.25">
      <c r="B739" s="177"/>
      <c r="C739" s="162"/>
      <c r="D739" s="162"/>
      <c r="E739" s="162"/>
      <c r="F739" s="163"/>
      <c r="G739" s="166"/>
      <c r="H739" s="178"/>
    </row>
    <row r="740" spans="2:8" ht="24.95" customHeight="1" x14ac:dyDescent="0.25">
      <c r="B740" s="177"/>
      <c r="C740" s="162"/>
      <c r="D740" s="162"/>
      <c r="E740" s="162"/>
      <c r="F740" s="163"/>
      <c r="G740" s="166"/>
      <c r="H740" s="178"/>
    </row>
    <row r="741" spans="2:8" ht="24.95" customHeight="1" x14ac:dyDescent="0.25">
      <c r="B741" s="177"/>
      <c r="C741" s="162"/>
      <c r="D741" s="162"/>
      <c r="E741" s="162"/>
      <c r="F741" s="163"/>
      <c r="G741" s="166"/>
      <c r="H741" s="178"/>
    </row>
    <row r="742" spans="2:8" ht="24.95" customHeight="1" x14ac:dyDescent="0.25">
      <c r="B742" s="177"/>
      <c r="C742" s="162"/>
      <c r="D742" s="162"/>
      <c r="E742" s="162"/>
      <c r="F742" s="163"/>
      <c r="G742" s="166"/>
      <c r="H742" s="178"/>
    </row>
    <row r="743" spans="2:8" ht="24.95" customHeight="1" x14ac:dyDescent="0.25">
      <c r="B743" s="177"/>
      <c r="C743" s="162"/>
      <c r="D743" s="162"/>
      <c r="E743" s="162"/>
      <c r="F743" s="163"/>
      <c r="G743" s="166"/>
      <c r="H743" s="178"/>
    </row>
    <row r="744" spans="2:8" ht="24.95" customHeight="1" x14ac:dyDescent="0.25">
      <c r="B744" s="177"/>
      <c r="C744" s="162"/>
      <c r="D744" s="162"/>
      <c r="E744" s="162"/>
      <c r="F744" s="163"/>
      <c r="G744" s="166"/>
      <c r="H744" s="178"/>
    </row>
    <row r="745" spans="2:8" ht="24.95" customHeight="1" x14ac:dyDescent="0.25">
      <c r="B745" s="177"/>
      <c r="C745" s="162"/>
      <c r="D745" s="162"/>
      <c r="E745" s="162"/>
      <c r="F745" s="163"/>
      <c r="G745" s="166"/>
      <c r="H745" s="178"/>
    </row>
    <row r="746" spans="2:8" ht="24.95" customHeight="1" x14ac:dyDescent="0.25">
      <c r="B746" s="177"/>
      <c r="C746" s="162"/>
      <c r="D746" s="162"/>
      <c r="E746" s="162"/>
      <c r="F746" s="163"/>
      <c r="G746" s="166"/>
      <c r="H746" s="178"/>
    </row>
    <row r="747" spans="2:8" ht="24.95" customHeight="1" x14ac:dyDescent="0.25">
      <c r="B747" s="177"/>
      <c r="C747" s="162"/>
      <c r="D747" s="162"/>
      <c r="E747" s="162"/>
      <c r="F747" s="163"/>
      <c r="G747" s="166"/>
      <c r="H747" s="178"/>
    </row>
    <row r="748" spans="2:8" ht="24.95" customHeight="1" x14ac:dyDescent="0.25">
      <c r="B748" s="177"/>
      <c r="C748" s="162"/>
      <c r="D748" s="162"/>
      <c r="E748" s="162"/>
      <c r="F748" s="163"/>
      <c r="G748" s="166"/>
      <c r="H748" s="178"/>
    </row>
    <row r="749" spans="2:8" ht="24.95" customHeight="1" x14ac:dyDescent="0.25">
      <c r="B749" s="177"/>
      <c r="C749" s="162"/>
      <c r="D749" s="162"/>
      <c r="E749" s="162"/>
      <c r="F749" s="163"/>
      <c r="G749" s="166"/>
      <c r="H749" s="178"/>
    </row>
    <row r="750" spans="2:8" ht="24.95" customHeight="1" x14ac:dyDescent="0.25">
      <c r="B750" s="177"/>
      <c r="C750" s="162"/>
      <c r="D750" s="162"/>
      <c r="E750" s="162"/>
      <c r="F750" s="163"/>
      <c r="G750" s="166"/>
      <c r="H750" s="178"/>
    </row>
    <row r="751" spans="2:8" ht="24.95" customHeight="1" x14ac:dyDescent="0.25">
      <c r="B751" s="177"/>
      <c r="C751" s="162"/>
      <c r="D751" s="162"/>
      <c r="E751" s="162"/>
      <c r="F751" s="163"/>
      <c r="G751" s="166"/>
      <c r="H751" s="178"/>
    </row>
    <row r="752" spans="2:8" ht="24.95" customHeight="1" x14ac:dyDescent="0.25">
      <c r="B752" s="177"/>
      <c r="C752" s="162"/>
      <c r="D752" s="162"/>
      <c r="E752" s="162"/>
      <c r="F752" s="163"/>
      <c r="G752" s="166"/>
      <c r="H752" s="178"/>
    </row>
    <row r="753" spans="2:8" ht="24.95" customHeight="1" x14ac:dyDescent="0.25">
      <c r="B753" s="177"/>
      <c r="C753" s="162"/>
      <c r="D753" s="162"/>
      <c r="E753" s="162"/>
      <c r="F753" s="163"/>
      <c r="G753" s="166"/>
      <c r="H753" s="178"/>
    </row>
    <row r="754" spans="2:8" ht="24.95" customHeight="1" x14ac:dyDescent="0.25">
      <c r="B754" s="177"/>
      <c r="C754" s="162"/>
      <c r="D754" s="162"/>
      <c r="E754" s="162"/>
      <c r="F754" s="163"/>
      <c r="G754" s="166"/>
      <c r="H754" s="178"/>
    </row>
    <row r="755" spans="2:8" ht="24.95" customHeight="1" x14ac:dyDescent="0.25">
      <c r="B755" s="177"/>
      <c r="C755" s="162"/>
      <c r="D755" s="162"/>
      <c r="E755" s="162"/>
      <c r="F755" s="163"/>
      <c r="G755" s="166"/>
      <c r="H755" s="178"/>
    </row>
    <row r="756" spans="2:8" ht="24.95" customHeight="1" x14ac:dyDescent="0.25">
      <c r="B756" s="177"/>
      <c r="C756" s="162"/>
      <c r="D756" s="162"/>
      <c r="E756" s="162"/>
      <c r="F756" s="163"/>
      <c r="G756" s="166"/>
      <c r="H756" s="178"/>
    </row>
    <row r="757" spans="2:8" ht="24.95" customHeight="1" x14ac:dyDescent="0.25">
      <c r="B757" s="177"/>
      <c r="C757" s="162"/>
      <c r="D757" s="162"/>
      <c r="E757" s="162"/>
      <c r="F757" s="163"/>
      <c r="G757" s="166"/>
      <c r="H757" s="178"/>
    </row>
    <row r="758" spans="2:8" ht="24.95" customHeight="1" x14ac:dyDescent="0.25">
      <c r="B758" s="177"/>
      <c r="C758" s="162"/>
      <c r="D758" s="162"/>
      <c r="E758" s="162"/>
      <c r="F758" s="163"/>
      <c r="G758" s="166"/>
      <c r="H758" s="178"/>
    </row>
    <row r="759" spans="2:8" ht="24.95" customHeight="1" x14ac:dyDescent="0.25">
      <c r="B759" s="177"/>
      <c r="C759" s="162"/>
      <c r="D759" s="162"/>
      <c r="E759" s="162"/>
      <c r="F759" s="163"/>
      <c r="G759" s="166"/>
      <c r="H759" s="178"/>
    </row>
    <row r="760" spans="2:8" ht="24.95" customHeight="1" x14ac:dyDescent="0.25">
      <c r="B760" s="177"/>
      <c r="C760" s="162"/>
      <c r="D760" s="162"/>
      <c r="E760" s="162"/>
      <c r="F760" s="163"/>
      <c r="G760" s="166"/>
      <c r="H760" s="178"/>
    </row>
    <row r="761" spans="2:8" ht="24.95" customHeight="1" x14ac:dyDescent="0.25">
      <c r="B761" s="177"/>
      <c r="C761" s="162"/>
      <c r="D761" s="162"/>
      <c r="E761" s="162"/>
      <c r="F761" s="163"/>
      <c r="G761" s="166"/>
      <c r="H761" s="178"/>
    </row>
    <row r="762" spans="2:8" ht="24.95" customHeight="1" x14ac:dyDescent="0.25">
      <c r="B762" s="177"/>
      <c r="C762" s="162"/>
      <c r="D762" s="162"/>
      <c r="E762" s="162"/>
      <c r="F762" s="163"/>
      <c r="G762" s="166"/>
      <c r="H762" s="178"/>
    </row>
    <row r="763" spans="2:8" ht="24.95" customHeight="1" x14ac:dyDescent="0.25">
      <c r="B763" s="177"/>
      <c r="C763" s="162"/>
      <c r="D763" s="162"/>
      <c r="E763" s="162"/>
      <c r="F763" s="163"/>
      <c r="G763" s="166"/>
      <c r="H763" s="178"/>
    </row>
    <row r="764" spans="2:8" ht="24.95" customHeight="1" x14ac:dyDescent="0.25">
      <c r="B764" s="177"/>
      <c r="C764" s="162"/>
      <c r="D764" s="162"/>
      <c r="E764" s="162"/>
      <c r="F764" s="163"/>
      <c r="G764" s="166"/>
      <c r="H764" s="178"/>
    </row>
    <row r="765" spans="2:8" ht="24.95" customHeight="1" x14ac:dyDescent="0.25">
      <c r="B765" s="177"/>
      <c r="C765" s="162"/>
      <c r="D765" s="162"/>
      <c r="E765" s="162"/>
      <c r="F765" s="163"/>
      <c r="G765" s="166"/>
      <c r="H765" s="178"/>
    </row>
    <row r="766" spans="2:8" ht="24.95" customHeight="1" x14ac:dyDescent="0.25">
      <c r="B766" s="177"/>
      <c r="C766" s="162"/>
      <c r="D766" s="162"/>
      <c r="E766" s="162"/>
      <c r="F766" s="163"/>
      <c r="G766" s="166"/>
      <c r="H766" s="178"/>
    </row>
    <row r="767" spans="2:8" ht="24.95" customHeight="1" x14ac:dyDescent="0.25">
      <c r="B767" s="177"/>
      <c r="C767" s="162"/>
      <c r="D767" s="162"/>
      <c r="E767" s="162"/>
      <c r="F767" s="163"/>
      <c r="G767" s="166"/>
      <c r="H767" s="178"/>
    </row>
    <row r="768" spans="2:8" ht="24.95" customHeight="1" x14ac:dyDescent="0.25">
      <c r="B768" s="177"/>
      <c r="C768" s="162"/>
      <c r="D768" s="162"/>
      <c r="E768" s="162"/>
      <c r="F768" s="163"/>
      <c r="G768" s="166"/>
      <c r="H768" s="178"/>
    </row>
    <row r="769" spans="2:8" ht="24.95" customHeight="1" x14ac:dyDescent="0.25">
      <c r="B769" s="177"/>
      <c r="C769" s="162"/>
      <c r="D769" s="162"/>
      <c r="E769" s="162"/>
      <c r="F769" s="163"/>
      <c r="G769" s="166"/>
      <c r="H769" s="178"/>
    </row>
    <row r="770" spans="2:8" ht="24.95" customHeight="1" x14ac:dyDescent="0.25">
      <c r="B770" s="177"/>
      <c r="C770" s="162"/>
      <c r="D770" s="162"/>
      <c r="E770" s="162"/>
      <c r="F770" s="163"/>
      <c r="G770" s="166"/>
      <c r="H770" s="178"/>
    </row>
    <row r="771" spans="2:8" ht="24.95" customHeight="1" x14ac:dyDescent="0.25">
      <c r="B771" s="177"/>
      <c r="C771" s="162"/>
      <c r="D771" s="162"/>
      <c r="E771" s="162"/>
      <c r="F771" s="163"/>
      <c r="G771" s="166"/>
      <c r="H771" s="178"/>
    </row>
    <row r="772" spans="2:8" ht="24.95" customHeight="1" x14ac:dyDescent="0.25">
      <c r="B772" s="177"/>
      <c r="C772" s="162"/>
      <c r="D772" s="162"/>
      <c r="E772" s="162"/>
      <c r="F772" s="163"/>
      <c r="G772" s="166"/>
      <c r="H772" s="178"/>
    </row>
    <row r="773" spans="2:8" ht="24.95" customHeight="1" x14ac:dyDescent="0.25">
      <c r="B773" s="177"/>
      <c r="C773" s="162"/>
      <c r="D773" s="162"/>
      <c r="E773" s="162"/>
      <c r="F773" s="163"/>
      <c r="G773" s="166"/>
      <c r="H773" s="178"/>
    </row>
    <row r="774" spans="2:8" ht="24.95" customHeight="1" x14ac:dyDescent="0.25">
      <c r="B774" s="177"/>
      <c r="C774" s="162"/>
      <c r="D774" s="162"/>
      <c r="E774" s="162"/>
      <c r="F774" s="163"/>
      <c r="G774" s="166"/>
      <c r="H774" s="178"/>
    </row>
    <row r="775" spans="2:8" ht="24.95" customHeight="1" x14ac:dyDescent="0.25">
      <c r="B775" s="177"/>
      <c r="C775" s="162"/>
      <c r="D775" s="162"/>
      <c r="E775" s="162"/>
      <c r="F775" s="163"/>
      <c r="G775" s="166"/>
      <c r="H775" s="178"/>
    </row>
    <row r="776" spans="2:8" ht="24.95" customHeight="1" x14ac:dyDescent="0.25">
      <c r="B776" s="177"/>
      <c r="C776" s="162"/>
      <c r="D776" s="162"/>
      <c r="E776" s="162"/>
      <c r="F776" s="163"/>
      <c r="G776" s="166"/>
      <c r="H776" s="178"/>
    </row>
    <row r="777" spans="2:8" ht="24.95" customHeight="1" x14ac:dyDescent="0.25">
      <c r="B777" s="177"/>
      <c r="C777" s="162"/>
      <c r="D777" s="162"/>
      <c r="E777" s="162"/>
      <c r="F777" s="163"/>
      <c r="G777" s="166"/>
      <c r="H777" s="178"/>
    </row>
    <row r="778" spans="2:8" ht="24.95" customHeight="1" x14ac:dyDescent="0.25">
      <c r="B778" s="177"/>
      <c r="C778" s="162"/>
      <c r="D778" s="162"/>
      <c r="E778" s="162"/>
      <c r="F778" s="163"/>
      <c r="G778" s="166"/>
      <c r="H778" s="178"/>
    </row>
    <row r="779" spans="2:8" ht="24.95" customHeight="1" x14ac:dyDescent="0.25">
      <c r="B779" s="177"/>
      <c r="C779" s="162"/>
      <c r="D779" s="162"/>
      <c r="E779" s="162"/>
      <c r="F779" s="163"/>
      <c r="G779" s="166"/>
      <c r="H779" s="178"/>
    </row>
    <row r="780" spans="2:8" ht="24.95" customHeight="1" x14ac:dyDescent="0.25">
      <c r="B780" s="177"/>
      <c r="C780" s="162"/>
      <c r="D780" s="162"/>
      <c r="E780" s="162"/>
      <c r="F780" s="163"/>
      <c r="G780" s="166"/>
      <c r="H780" s="178"/>
    </row>
    <row r="781" spans="2:8" ht="24.95" customHeight="1" x14ac:dyDescent="0.25">
      <c r="B781" s="177"/>
      <c r="C781" s="162"/>
      <c r="D781" s="162"/>
      <c r="E781" s="162"/>
      <c r="F781" s="163"/>
      <c r="G781" s="166"/>
      <c r="H781" s="178"/>
    </row>
    <row r="782" spans="2:8" ht="24.95" customHeight="1" x14ac:dyDescent="0.25">
      <c r="B782" s="177"/>
      <c r="C782" s="162"/>
      <c r="D782" s="162"/>
      <c r="E782" s="162"/>
      <c r="F782" s="163"/>
      <c r="G782" s="166"/>
      <c r="H782" s="178"/>
    </row>
    <row r="783" spans="2:8" ht="24.95" customHeight="1" x14ac:dyDescent="0.25">
      <c r="B783" s="177"/>
      <c r="C783" s="162"/>
      <c r="D783" s="162"/>
      <c r="E783" s="162"/>
      <c r="F783" s="163"/>
      <c r="G783" s="166"/>
      <c r="H783" s="178"/>
    </row>
    <row r="784" spans="2:8" ht="24.95" customHeight="1" x14ac:dyDescent="0.25">
      <c r="B784" s="177"/>
      <c r="C784" s="162"/>
      <c r="D784" s="162"/>
      <c r="E784" s="162"/>
      <c r="F784" s="163"/>
      <c r="G784" s="166"/>
      <c r="H784" s="178"/>
    </row>
    <row r="785" spans="2:8" ht="24.95" customHeight="1" x14ac:dyDescent="0.25">
      <c r="B785" s="177"/>
      <c r="C785" s="162"/>
      <c r="D785" s="162"/>
      <c r="E785" s="162"/>
      <c r="F785" s="163"/>
      <c r="G785" s="166"/>
      <c r="H785" s="178"/>
    </row>
    <row r="786" spans="2:8" ht="24.95" customHeight="1" x14ac:dyDescent="0.25">
      <c r="B786" s="177"/>
      <c r="C786" s="162"/>
      <c r="D786" s="162"/>
      <c r="E786" s="162"/>
      <c r="F786" s="163"/>
      <c r="G786" s="166"/>
      <c r="H786" s="178"/>
    </row>
    <row r="787" spans="2:8" ht="24.95" customHeight="1" x14ac:dyDescent="0.25">
      <c r="B787" s="177"/>
      <c r="C787" s="162"/>
      <c r="D787" s="162"/>
      <c r="E787" s="162"/>
      <c r="F787" s="163"/>
      <c r="G787" s="166"/>
      <c r="H787" s="178"/>
    </row>
    <row r="788" spans="2:8" ht="24.95" customHeight="1" x14ac:dyDescent="0.25">
      <c r="B788" s="177"/>
      <c r="C788" s="162"/>
      <c r="D788" s="162"/>
      <c r="E788" s="162"/>
      <c r="F788" s="163"/>
      <c r="G788" s="166"/>
      <c r="H788" s="178"/>
    </row>
    <row r="789" spans="2:8" ht="24.95" customHeight="1" x14ac:dyDescent="0.25">
      <c r="B789" s="177"/>
      <c r="C789" s="162"/>
      <c r="D789" s="162"/>
      <c r="E789" s="162"/>
      <c r="F789" s="163"/>
      <c r="G789" s="166"/>
      <c r="H789" s="178"/>
    </row>
    <row r="790" spans="2:8" ht="24.95" customHeight="1" x14ac:dyDescent="0.25">
      <c r="B790" s="177"/>
      <c r="C790" s="162"/>
      <c r="D790" s="162"/>
      <c r="E790" s="162"/>
      <c r="F790" s="163"/>
      <c r="G790" s="166"/>
      <c r="H790" s="178"/>
    </row>
    <row r="791" spans="2:8" ht="24.95" customHeight="1" x14ac:dyDescent="0.25">
      <c r="B791" s="177"/>
      <c r="C791" s="162"/>
      <c r="D791" s="162"/>
      <c r="E791" s="162"/>
      <c r="F791" s="163"/>
      <c r="G791" s="166"/>
      <c r="H791" s="178"/>
    </row>
    <row r="792" spans="2:8" ht="24.95" customHeight="1" x14ac:dyDescent="0.25">
      <c r="B792" s="177"/>
      <c r="C792" s="162"/>
      <c r="D792" s="162"/>
      <c r="E792" s="162"/>
      <c r="F792" s="163"/>
      <c r="G792" s="166"/>
      <c r="H792" s="178"/>
    </row>
    <row r="793" spans="2:8" ht="24.95" customHeight="1" x14ac:dyDescent="0.25">
      <c r="B793" s="177"/>
      <c r="C793" s="162"/>
      <c r="D793" s="162"/>
      <c r="E793" s="162"/>
      <c r="F793" s="163"/>
      <c r="G793" s="166"/>
      <c r="H793" s="178"/>
    </row>
    <row r="794" spans="2:8" ht="24.95" customHeight="1" x14ac:dyDescent="0.25">
      <c r="B794" s="177"/>
      <c r="C794" s="162"/>
      <c r="D794" s="162"/>
      <c r="E794" s="162"/>
      <c r="F794" s="163"/>
      <c r="G794" s="166"/>
      <c r="H794" s="178"/>
    </row>
    <row r="795" spans="2:8" ht="24.95" customHeight="1" x14ac:dyDescent="0.25">
      <c r="B795" s="177"/>
      <c r="C795" s="162"/>
      <c r="D795" s="162"/>
      <c r="E795" s="162"/>
      <c r="F795" s="163"/>
      <c r="G795" s="166"/>
      <c r="H795" s="178"/>
    </row>
    <row r="796" spans="2:8" ht="24.95" customHeight="1" x14ac:dyDescent="0.25">
      <c r="B796" s="177"/>
      <c r="C796" s="162"/>
      <c r="D796" s="162"/>
      <c r="E796" s="162"/>
      <c r="F796" s="163"/>
      <c r="G796" s="166"/>
      <c r="H796" s="178"/>
    </row>
    <row r="797" spans="2:8" ht="24.95" customHeight="1" x14ac:dyDescent="0.25">
      <c r="B797" s="177"/>
      <c r="C797" s="162"/>
      <c r="D797" s="162"/>
      <c r="E797" s="162"/>
      <c r="F797" s="163"/>
      <c r="G797" s="166"/>
      <c r="H797" s="178"/>
    </row>
    <row r="798" spans="2:8" ht="24.95" customHeight="1" x14ac:dyDescent="0.25">
      <c r="B798" s="177"/>
      <c r="C798" s="162"/>
      <c r="D798" s="162"/>
      <c r="E798" s="162"/>
      <c r="F798" s="163"/>
      <c r="G798" s="166"/>
      <c r="H798" s="178"/>
    </row>
    <row r="799" spans="2:8" ht="24.95" customHeight="1" x14ac:dyDescent="0.25">
      <c r="B799" s="177"/>
      <c r="C799" s="162"/>
      <c r="D799" s="162"/>
      <c r="E799" s="162"/>
      <c r="F799" s="163"/>
      <c r="G799" s="166"/>
      <c r="H799" s="178"/>
    </row>
    <row r="800" spans="2:8" ht="24.95" customHeight="1" x14ac:dyDescent="0.25">
      <c r="B800" s="177"/>
      <c r="C800" s="162"/>
      <c r="D800" s="162"/>
      <c r="E800" s="162"/>
      <c r="F800" s="163"/>
      <c r="G800" s="166"/>
      <c r="H800" s="178"/>
    </row>
    <row r="801" spans="2:8" ht="24.95" customHeight="1" x14ac:dyDescent="0.25">
      <c r="B801" s="177"/>
      <c r="C801" s="162"/>
      <c r="D801" s="162"/>
      <c r="E801" s="162"/>
      <c r="F801" s="163"/>
      <c r="G801" s="166"/>
      <c r="H801" s="178"/>
    </row>
    <row r="802" spans="2:8" ht="24.95" customHeight="1" x14ac:dyDescent="0.25">
      <c r="B802" s="177"/>
      <c r="C802" s="162"/>
      <c r="D802" s="162"/>
      <c r="E802" s="162"/>
      <c r="F802" s="163"/>
      <c r="G802" s="166"/>
      <c r="H802" s="178"/>
    </row>
    <row r="803" spans="2:8" ht="24.95" customHeight="1" x14ac:dyDescent="0.25">
      <c r="B803" s="177"/>
      <c r="C803" s="162"/>
      <c r="D803" s="162"/>
      <c r="E803" s="162"/>
      <c r="F803" s="163"/>
      <c r="G803" s="166"/>
      <c r="H803" s="178"/>
    </row>
    <row r="804" spans="2:8" ht="24.95" customHeight="1" x14ac:dyDescent="0.25">
      <c r="B804" s="177"/>
      <c r="C804" s="162"/>
      <c r="D804" s="162"/>
      <c r="E804" s="162"/>
      <c r="F804" s="163"/>
      <c r="G804" s="166"/>
      <c r="H804" s="178"/>
    </row>
    <row r="805" spans="2:8" ht="24.95" customHeight="1" x14ac:dyDescent="0.25">
      <c r="B805" s="177"/>
      <c r="C805" s="162"/>
      <c r="D805" s="162"/>
      <c r="E805" s="162"/>
      <c r="F805" s="163"/>
      <c r="G805" s="166"/>
      <c r="H805" s="178"/>
    </row>
    <row r="806" spans="2:8" ht="24.95" customHeight="1" x14ac:dyDescent="0.25">
      <c r="B806" s="177"/>
      <c r="C806" s="162"/>
      <c r="D806" s="162"/>
      <c r="E806" s="162"/>
      <c r="F806" s="163"/>
      <c r="G806" s="166"/>
      <c r="H806" s="178"/>
    </row>
    <row r="807" spans="2:8" ht="24.95" customHeight="1" x14ac:dyDescent="0.25">
      <c r="B807" s="177"/>
      <c r="C807" s="162"/>
      <c r="D807" s="162"/>
      <c r="E807" s="162"/>
      <c r="F807" s="163"/>
      <c r="G807" s="166"/>
      <c r="H807" s="178"/>
    </row>
    <row r="808" spans="2:8" ht="24.95" customHeight="1" x14ac:dyDescent="0.25">
      <c r="B808" s="177"/>
      <c r="C808" s="162"/>
      <c r="D808" s="162"/>
      <c r="E808" s="162"/>
      <c r="F808" s="163"/>
      <c r="G808" s="166"/>
      <c r="H808" s="178"/>
    </row>
    <row r="809" spans="2:8" ht="24.95" customHeight="1" x14ac:dyDescent="0.25">
      <c r="B809" s="177"/>
      <c r="C809" s="162"/>
      <c r="D809" s="162"/>
      <c r="E809" s="162"/>
      <c r="F809" s="163"/>
      <c r="G809" s="166"/>
      <c r="H809" s="178"/>
    </row>
    <row r="810" spans="2:8" ht="24.95" customHeight="1" x14ac:dyDescent="0.25">
      <c r="B810" s="177"/>
      <c r="C810" s="162"/>
      <c r="D810" s="162"/>
      <c r="E810" s="162"/>
      <c r="F810" s="163"/>
      <c r="G810" s="166"/>
      <c r="H810" s="178"/>
    </row>
    <row r="811" spans="2:8" ht="24.95" customHeight="1" x14ac:dyDescent="0.25">
      <c r="B811" s="177"/>
      <c r="C811" s="162"/>
      <c r="D811" s="162"/>
      <c r="E811" s="162"/>
      <c r="F811" s="163"/>
      <c r="G811" s="166"/>
      <c r="H811" s="178"/>
    </row>
    <row r="812" spans="2:8" ht="24.95" customHeight="1" x14ac:dyDescent="0.25">
      <c r="B812" s="177"/>
      <c r="C812" s="162"/>
      <c r="D812" s="162"/>
      <c r="E812" s="162"/>
      <c r="F812" s="163"/>
      <c r="G812" s="166"/>
      <c r="H812" s="178"/>
    </row>
    <row r="813" spans="2:8" ht="24.95" customHeight="1" x14ac:dyDescent="0.25">
      <c r="B813" s="177"/>
      <c r="C813" s="162"/>
      <c r="D813" s="162"/>
      <c r="E813" s="162"/>
      <c r="F813" s="163"/>
      <c r="G813" s="166"/>
      <c r="H813" s="178"/>
    </row>
    <row r="814" spans="2:8" ht="24.95" customHeight="1" x14ac:dyDescent="0.25">
      <c r="B814" s="177"/>
      <c r="C814" s="162"/>
      <c r="D814" s="162"/>
      <c r="E814" s="162"/>
      <c r="F814" s="163"/>
      <c r="G814" s="166"/>
      <c r="H814" s="178"/>
    </row>
    <row r="815" spans="2:8" ht="24.95" customHeight="1" x14ac:dyDescent="0.25">
      <c r="B815" s="177"/>
      <c r="C815" s="162"/>
      <c r="D815" s="162"/>
      <c r="E815" s="162"/>
      <c r="F815" s="163"/>
      <c r="G815" s="166"/>
      <c r="H815" s="178"/>
    </row>
    <row r="816" spans="2:8" ht="24.95" customHeight="1" x14ac:dyDescent="0.25">
      <c r="B816" s="177"/>
      <c r="C816" s="162"/>
      <c r="D816" s="162"/>
      <c r="E816" s="162"/>
      <c r="F816" s="163"/>
      <c r="G816" s="166"/>
      <c r="H816" s="178"/>
    </row>
    <row r="817" spans="2:8" ht="24.95" customHeight="1" x14ac:dyDescent="0.25">
      <c r="B817" s="177"/>
      <c r="C817" s="162"/>
      <c r="D817" s="162"/>
      <c r="E817" s="162"/>
      <c r="F817" s="163"/>
      <c r="G817" s="166"/>
      <c r="H817" s="178"/>
    </row>
    <row r="818" spans="2:8" ht="24.95" customHeight="1" x14ac:dyDescent="0.25">
      <c r="B818" s="177"/>
      <c r="C818" s="162"/>
      <c r="D818" s="162"/>
      <c r="E818" s="162"/>
      <c r="F818" s="163"/>
      <c r="G818" s="166"/>
      <c r="H818" s="178"/>
    </row>
    <row r="819" spans="2:8" ht="24.95" customHeight="1" x14ac:dyDescent="0.25">
      <c r="B819" s="177"/>
      <c r="C819" s="162"/>
      <c r="D819" s="162"/>
      <c r="E819" s="162"/>
      <c r="F819" s="163"/>
      <c r="G819" s="166"/>
      <c r="H819" s="178"/>
    </row>
    <row r="820" spans="2:8" ht="24.95" customHeight="1" x14ac:dyDescent="0.25">
      <c r="B820" s="177"/>
      <c r="C820" s="162"/>
      <c r="D820" s="162"/>
      <c r="E820" s="162"/>
      <c r="F820" s="163"/>
      <c r="G820" s="166"/>
      <c r="H820" s="178"/>
    </row>
    <row r="821" spans="2:8" ht="24.95" customHeight="1" x14ac:dyDescent="0.25">
      <c r="B821" s="177"/>
      <c r="C821" s="162"/>
      <c r="D821" s="162"/>
      <c r="E821" s="162"/>
      <c r="F821" s="163"/>
      <c r="G821" s="166"/>
      <c r="H821" s="178"/>
    </row>
    <row r="822" spans="2:8" ht="24.95" customHeight="1" x14ac:dyDescent="0.25">
      <c r="B822" s="177"/>
      <c r="C822" s="162"/>
      <c r="D822" s="162"/>
      <c r="E822" s="162"/>
      <c r="F822" s="163"/>
      <c r="G822" s="166"/>
      <c r="H822" s="178"/>
    </row>
    <row r="823" spans="2:8" ht="24.95" customHeight="1" x14ac:dyDescent="0.25">
      <c r="B823" s="177"/>
      <c r="C823" s="162"/>
      <c r="D823" s="162"/>
      <c r="E823" s="162"/>
      <c r="F823" s="163"/>
      <c r="G823" s="166"/>
      <c r="H823" s="178"/>
    </row>
    <row r="824" spans="2:8" ht="24.95" customHeight="1" x14ac:dyDescent="0.25">
      <c r="B824" s="177"/>
      <c r="C824" s="162"/>
      <c r="D824" s="162"/>
      <c r="E824" s="162"/>
      <c r="F824" s="163"/>
      <c r="G824" s="166"/>
      <c r="H824" s="178"/>
    </row>
    <row r="825" spans="2:8" ht="24.95" customHeight="1" x14ac:dyDescent="0.25">
      <c r="B825" s="177"/>
      <c r="C825" s="162"/>
      <c r="D825" s="162"/>
      <c r="E825" s="162"/>
      <c r="F825" s="163"/>
      <c r="G825" s="166"/>
      <c r="H825" s="178"/>
    </row>
    <row r="826" spans="2:8" ht="24.95" customHeight="1" x14ac:dyDescent="0.25">
      <c r="B826" s="177"/>
      <c r="C826" s="162"/>
      <c r="D826" s="162"/>
      <c r="E826" s="162"/>
      <c r="F826" s="163"/>
      <c r="G826" s="166"/>
      <c r="H826" s="178"/>
    </row>
    <row r="827" spans="2:8" ht="24.95" customHeight="1" x14ac:dyDescent="0.25">
      <c r="B827" s="177"/>
      <c r="C827" s="162"/>
      <c r="D827" s="162"/>
      <c r="E827" s="162"/>
      <c r="F827" s="163"/>
      <c r="G827" s="166"/>
      <c r="H827" s="178"/>
    </row>
    <row r="828" spans="2:8" ht="24.95" customHeight="1" x14ac:dyDescent="0.25">
      <c r="B828" s="177"/>
      <c r="C828" s="162"/>
      <c r="D828" s="162"/>
      <c r="E828" s="162"/>
      <c r="F828" s="163"/>
      <c r="G828" s="166"/>
      <c r="H828" s="178"/>
    </row>
    <row r="829" spans="2:8" ht="24.95" customHeight="1" x14ac:dyDescent="0.25">
      <c r="B829" s="177"/>
      <c r="C829" s="162"/>
      <c r="D829" s="162"/>
      <c r="E829" s="162"/>
      <c r="F829" s="163"/>
      <c r="G829" s="166"/>
      <c r="H829" s="178"/>
    </row>
    <row r="830" spans="2:8" ht="24.95" customHeight="1" x14ac:dyDescent="0.25">
      <c r="B830" s="177"/>
      <c r="C830" s="162"/>
      <c r="D830" s="162"/>
      <c r="E830" s="162"/>
      <c r="F830" s="163"/>
      <c r="G830" s="166"/>
      <c r="H830" s="178"/>
    </row>
    <row r="831" spans="2:8" ht="24.95" customHeight="1" x14ac:dyDescent="0.25">
      <c r="B831" s="177"/>
      <c r="C831" s="162"/>
      <c r="D831" s="162"/>
      <c r="E831" s="162"/>
      <c r="F831" s="163"/>
      <c r="G831" s="166"/>
      <c r="H831" s="178"/>
    </row>
    <row r="832" spans="2:8" ht="24.95" customHeight="1" x14ac:dyDescent="0.25">
      <c r="B832" s="177"/>
      <c r="C832" s="162"/>
      <c r="D832" s="162"/>
      <c r="E832" s="162"/>
      <c r="F832" s="163"/>
      <c r="G832" s="166"/>
      <c r="H832" s="178"/>
    </row>
    <row r="833" spans="2:8" ht="24.95" customHeight="1" x14ac:dyDescent="0.25">
      <c r="B833" s="177"/>
      <c r="C833" s="162"/>
      <c r="D833" s="162"/>
      <c r="E833" s="162"/>
      <c r="F833" s="163"/>
      <c r="G833" s="166"/>
      <c r="H833" s="178"/>
    </row>
    <row r="834" spans="2:8" ht="24.95" customHeight="1" x14ac:dyDescent="0.25">
      <c r="B834" s="177"/>
      <c r="C834" s="162"/>
      <c r="D834" s="162"/>
      <c r="E834" s="162"/>
      <c r="F834" s="163"/>
      <c r="G834" s="166"/>
      <c r="H834" s="178"/>
    </row>
    <row r="835" spans="2:8" ht="24.95" customHeight="1" x14ac:dyDescent="0.25">
      <c r="B835" s="177"/>
      <c r="C835" s="162"/>
      <c r="D835" s="162"/>
      <c r="E835" s="162"/>
      <c r="F835" s="163"/>
      <c r="G835" s="166"/>
      <c r="H835" s="178"/>
    </row>
    <row r="836" spans="2:8" ht="24.95" customHeight="1" x14ac:dyDescent="0.25">
      <c r="B836" s="177"/>
      <c r="C836" s="162"/>
      <c r="D836" s="162"/>
      <c r="E836" s="162"/>
      <c r="F836" s="163"/>
      <c r="G836" s="166"/>
      <c r="H836" s="178"/>
    </row>
    <row r="837" spans="2:8" ht="24.95" customHeight="1" x14ac:dyDescent="0.25">
      <c r="B837" s="177"/>
      <c r="C837" s="162"/>
      <c r="D837" s="162"/>
      <c r="E837" s="162"/>
      <c r="F837" s="163"/>
      <c r="G837" s="166"/>
      <c r="H837" s="178"/>
    </row>
    <row r="838" spans="2:8" ht="24.95" customHeight="1" x14ac:dyDescent="0.25">
      <c r="B838" s="177"/>
      <c r="C838" s="162"/>
      <c r="D838" s="162"/>
      <c r="E838" s="162"/>
      <c r="F838" s="163"/>
      <c r="G838" s="166"/>
      <c r="H838" s="178"/>
    </row>
    <row r="839" spans="2:8" ht="24.95" customHeight="1" x14ac:dyDescent="0.25">
      <c r="B839" s="177"/>
      <c r="C839" s="162"/>
      <c r="D839" s="162"/>
      <c r="E839" s="162"/>
      <c r="F839" s="163"/>
      <c r="G839" s="166"/>
      <c r="H839" s="178"/>
    </row>
    <row r="840" spans="2:8" ht="24.95" customHeight="1" x14ac:dyDescent="0.25">
      <c r="B840" s="177"/>
      <c r="C840" s="162"/>
      <c r="D840" s="162"/>
      <c r="E840" s="162"/>
      <c r="F840" s="163"/>
      <c r="G840" s="166"/>
      <c r="H840" s="178"/>
    </row>
    <row r="841" spans="2:8" ht="24.95" customHeight="1" x14ac:dyDescent="0.25">
      <c r="B841" s="177"/>
      <c r="C841" s="162"/>
      <c r="D841" s="162"/>
      <c r="E841" s="162"/>
      <c r="F841" s="163"/>
      <c r="G841" s="166"/>
      <c r="H841" s="178"/>
    </row>
    <row r="842" spans="2:8" ht="24.95" customHeight="1" x14ac:dyDescent="0.25">
      <c r="B842" s="177"/>
      <c r="C842" s="162"/>
      <c r="D842" s="162"/>
      <c r="E842" s="162"/>
      <c r="F842" s="163"/>
      <c r="G842" s="166"/>
      <c r="H842" s="178"/>
    </row>
    <row r="843" spans="2:8" ht="24.95" customHeight="1" x14ac:dyDescent="0.25">
      <c r="B843" s="177"/>
      <c r="C843" s="162"/>
      <c r="D843" s="162"/>
      <c r="E843" s="162"/>
      <c r="F843" s="163"/>
      <c r="G843" s="166"/>
      <c r="H843" s="178"/>
    </row>
    <row r="844" spans="2:8" ht="24.95" customHeight="1" x14ac:dyDescent="0.25">
      <c r="B844" s="177"/>
      <c r="C844" s="162"/>
      <c r="D844" s="162"/>
      <c r="E844" s="162"/>
      <c r="F844" s="163"/>
      <c r="G844" s="166"/>
      <c r="H844" s="178"/>
    </row>
    <row r="845" spans="2:8" ht="24.95" customHeight="1" x14ac:dyDescent="0.25">
      <c r="B845" s="177"/>
      <c r="C845" s="162"/>
      <c r="D845" s="162"/>
      <c r="E845" s="162"/>
      <c r="F845" s="163"/>
      <c r="G845" s="166"/>
      <c r="H845" s="178"/>
    </row>
    <row r="846" spans="2:8" ht="24.95" customHeight="1" x14ac:dyDescent="0.25">
      <c r="B846" s="177"/>
      <c r="C846" s="162"/>
      <c r="D846" s="162"/>
      <c r="E846" s="162"/>
      <c r="F846" s="163"/>
      <c r="G846" s="166"/>
      <c r="H846" s="178"/>
    </row>
    <row r="847" spans="2:8" ht="24.95" customHeight="1" x14ac:dyDescent="0.25">
      <c r="B847" s="177"/>
      <c r="C847" s="162"/>
      <c r="D847" s="162"/>
      <c r="E847" s="162"/>
      <c r="F847" s="163"/>
      <c r="G847" s="166"/>
      <c r="H847" s="178"/>
    </row>
    <row r="848" spans="2:8" ht="24.95" customHeight="1" x14ac:dyDescent="0.25">
      <c r="B848" s="177"/>
      <c r="C848" s="162"/>
      <c r="D848" s="162"/>
      <c r="E848" s="162"/>
      <c r="F848" s="163"/>
      <c r="G848" s="166"/>
      <c r="H848" s="178"/>
    </row>
    <row r="849" spans="2:8" ht="24.95" customHeight="1" x14ac:dyDescent="0.25">
      <c r="B849" s="177"/>
      <c r="C849" s="162"/>
      <c r="D849" s="162"/>
      <c r="E849" s="162"/>
      <c r="F849" s="163"/>
      <c r="G849" s="166"/>
      <c r="H849" s="178"/>
    </row>
    <row r="850" spans="2:8" ht="24.95" customHeight="1" x14ac:dyDescent="0.25">
      <c r="B850" s="177"/>
      <c r="C850" s="162"/>
      <c r="D850" s="162"/>
      <c r="E850" s="162"/>
      <c r="F850" s="163"/>
      <c r="G850" s="166"/>
      <c r="H850" s="178"/>
    </row>
    <row r="851" spans="2:8" ht="24.95" customHeight="1" x14ac:dyDescent="0.25">
      <c r="B851" s="177"/>
      <c r="C851" s="162"/>
      <c r="D851" s="162"/>
      <c r="E851" s="162"/>
      <c r="F851" s="163"/>
      <c r="G851" s="166"/>
      <c r="H851" s="178"/>
    </row>
    <row r="852" spans="2:8" ht="24.95" customHeight="1" x14ac:dyDescent="0.25">
      <c r="B852" s="177"/>
      <c r="C852" s="162"/>
      <c r="D852" s="162"/>
      <c r="E852" s="162"/>
      <c r="F852" s="163"/>
      <c r="G852" s="166"/>
      <c r="H852" s="178"/>
    </row>
    <row r="853" spans="2:8" ht="24.95" customHeight="1" x14ac:dyDescent="0.25">
      <c r="B853" s="177"/>
      <c r="C853" s="162"/>
      <c r="D853" s="162"/>
      <c r="E853" s="162"/>
      <c r="F853" s="163"/>
      <c r="G853" s="166"/>
      <c r="H853" s="178"/>
    </row>
    <row r="854" spans="2:8" ht="24.95" customHeight="1" x14ac:dyDescent="0.25">
      <c r="B854" s="177"/>
      <c r="C854" s="162"/>
      <c r="D854" s="162"/>
      <c r="E854" s="162"/>
      <c r="F854" s="163"/>
      <c r="G854" s="166"/>
      <c r="H854" s="178"/>
    </row>
    <row r="855" spans="2:8" ht="24.95" customHeight="1" x14ac:dyDescent="0.25">
      <c r="B855" s="177"/>
      <c r="C855" s="162"/>
      <c r="D855" s="162"/>
      <c r="E855" s="162"/>
      <c r="F855" s="163"/>
      <c r="G855" s="166"/>
      <c r="H855" s="178"/>
    </row>
    <row r="856" spans="2:8" ht="24.95" customHeight="1" x14ac:dyDescent="0.25">
      <c r="B856" s="177"/>
      <c r="C856" s="162"/>
      <c r="D856" s="162"/>
      <c r="E856" s="162"/>
      <c r="F856" s="163"/>
      <c r="G856" s="166"/>
      <c r="H856" s="178"/>
    </row>
    <row r="857" spans="2:8" ht="24.95" customHeight="1" x14ac:dyDescent="0.25">
      <c r="B857" s="177"/>
      <c r="C857" s="162"/>
      <c r="D857" s="162"/>
      <c r="E857" s="162"/>
      <c r="F857" s="163"/>
      <c r="G857" s="166"/>
      <c r="H857" s="178"/>
    </row>
    <row r="858" spans="2:8" ht="24.95" customHeight="1" x14ac:dyDescent="0.25">
      <c r="B858" s="177"/>
      <c r="C858" s="162"/>
      <c r="D858" s="162"/>
      <c r="E858" s="162"/>
      <c r="F858" s="163"/>
      <c r="G858" s="166"/>
      <c r="H858" s="178"/>
    </row>
    <row r="859" spans="2:8" ht="24.95" customHeight="1" x14ac:dyDescent="0.25">
      <c r="B859" s="177"/>
      <c r="C859" s="162"/>
      <c r="D859" s="162"/>
      <c r="E859" s="162"/>
      <c r="F859" s="163"/>
      <c r="G859" s="166"/>
      <c r="H859" s="178"/>
    </row>
    <row r="860" spans="2:8" ht="24.95" customHeight="1" x14ac:dyDescent="0.25">
      <c r="B860" s="177"/>
      <c r="C860" s="162"/>
      <c r="D860" s="162"/>
      <c r="E860" s="162"/>
      <c r="F860" s="163"/>
      <c r="G860" s="166"/>
      <c r="H860" s="178"/>
    </row>
    <row r="861" spans="2:8" ht="24.95" customHeight="1" x14ac:dyDescent="0.25">
      <c r="B861" s="177"/>
      <c r="C861" s="162"/>
      <c r="D861" s="162"/>
      <c r="E861" s="162"/>
      <c r="F861" s="163"/>
      <c r="G861" s="166"/>
      <c r="H861" s="178"/>
    </row>
    <row r="862" spans="2:8" ht="24.95" customHeight="1" x14ac:dyDescent="0.25">
      <c r="B862" s="177"/>
      <c r="C862" s="162"/>
      <c r="D862" s="162"/>
      <c r="E862" s="162"/>
      <c r="F862" s="163"/>
      <c r="G862" s="166"/>
      <c r="H862" s="178"/>
    </row>
    <row r="863" spans="2:8" ht="24.95" customHeight="1" x14ac:dyDescent="0.25">
      <c r="B863" s="177"/>
      <c r="C863" s="162"/>
      <c r="D863" s="162"/>
      <c r="E863" s="162"/>
      <c r="F863" s="163"/>
      <c r="G863" s="166"/>
      <c r="H863" s="178"/>
    </row>
    <row r="864" spans="2:8" ht="24.95" customHeight="1" x14ac:dyDescent="0.25">
      <c r="B864" s="177"/>
      <c r="C864" s="162"/>
      <c r="D864" s="162"/>
      <c r="E864" s="162"/>
      <c r="F864" s="163"/>
      <c r="G864" s="166"/>
      <c r="H864" s="178"/>
    </row>
    <row r="865" spans="2:8" ht="24.95" customHeight="1" x14ac:dyDescent="0.25">
      <c r="B865" s="177"/>
      <c r="C865" s="162"/>
      <c r="D865" s="162"/>
      <c r="E865" s="162"/>
      <c r="F865" s="163"/>
      <c r="G865" s="166"/>
      <c r="H865" s="178"/>
    </row>
    <row r="866" spans="2:8" ht="24.95" customHeight="1" x14ac:dyDescent="0.25">
      <c r="B866" s="177"/>
      <c r="C866" s="162"/>
      <c r="D866" s="162"/>
      <c r="E866" s="162"/>
      <c r="F866" s="163"/>
      <c r="G866" s="166"/>
      <c r="H866" s="178"/>
    </row>
    <row r="867" spans="2:8" ht="24.95" customHeight="1" x14ac:dyDescent="0.25">
      <c r="B867" s="177"/>
      <c r="C867" s="162"/>
      <c r="D867" s="162"/>
      <c r="E867" s="162"/>
      <c r="F867" s="163"/>
      <c r="G867" s="166"/>
      <c r="H867" s="178"/>
    </row>
    <row r="868" spans="2:8" ht="24.95" customHeight="1" x14ac:dyDescent="0.25">
      <c r="B868" s="177"/>
      <c r="C868" s="162"/>
      <c r="D868" s="162"/>
      <c r="E868" s="162"/>
      <c r="F868" s="163"/>
      <c r="G868" s="166"/>
      <c r="H868" s="178"/>
    </row>
    <row r="869" spans="2:8" ht="24.95" customHeight="1" x14ac:dyDescent="0.25">
      <c r="B869" s="177"/>
      <c r="C869" s="162"/>
      <c r="D869" s="162"/>
      <c r="E869" s="162"/>
      <c r="F869" s="163"/>
      <c r="G869" s="166"/>
      <c r="H869" s="178"/>
    </row>
    <row r="870" spans="2:8" ht="24.95" customHeight="1" x14ac:dyDescent="0.25">
      <c r="B870" s="177"/>
      <c r="C870" s="162"/>
      <c r="D870" s="162"/>
      <c r="E870" s="162"/>
      <c r="F870" s="163"/>
      <c r="G870" s="166"/>
      <c r="H870" s="178"/>
    </row>
    <row r="871" spans="2:8" ht="24.95" customHeight="1" x14ac:dyDescent="0.25">
      <c r="B871" s="177"/>
      <c r="C871" s="162"/>
      <c r="D871" s="162"/>
      <c r="E871" s="162"/>
      <c r="F871" s="163"/>
      <c r="G871" s="166"/>
      <c r="H871" s="178"/>
    </row>
    <row r="872" spans="2:8" ht="24.95" customHeight="1" x14ac:dyDescent="0.25">
      <c r="B872" s="177"/>
      <c r="C872" s="162"/>
      <c r="D872" s="162"/>
      <c r="E872" s="162"/>
      <c r="F872" s="163"/>
      <c r="G872" s="166"/>
      <c r="H872" s="178"/>
    </row>
    <row r="873" spans="2:8" ht="24.95" customHeight="1" x14ac:dyDescent="0.25">
      <c r="B873" s="177"/>
      <c r="C873" s="162"/>
      <c r="D873" s="162"/>
      <c r="E873" s="162"/>
      <c r="F873" s="163"/>
      <c r="G873" s="166"/>
      <c r="H873" s="178"/>
    </row>
    <row r="874" spans="2:8" ht="24.95" customHeight="1" x14ac:dyDescent="0.25">
      <c r="B874" s="177"/>
      <c r="C874" s="162"/>
      <c r="D874" s="162"/>
      <c r="E874" s="162"/>
      <c r="F874" s="163"/>
      <c r="G874" s="166"/>
      <c r="H874" s="178"/>
    </row>
    <row r="875" spans="2:8" ht="24.95" customHeight="1" x14ac:dyDescent="0.25">
      <c r="B875" s="177"/>
      <c r="C875" s="162"/>
      <c r="D875" s="162"/>
      <c r="E875" s="162"/>
      <c r="F875" s="163"/>
      <c r="G875" s="166"/>
      <c r="H875" s="178"/>
    </row>
    <row r="876" spans="2:8" ht="24.95" customHeight="1" x14ac:dyDescent="0.25">
      <c r="B876" s="177"/>
      <c r="C876" s="162"/>
      <c r="D876" s="162"/>
      <c r="E876" s="162"/>
      <c r="F876" s="163"/>
      <c r="G876" s="166"/>
      <c r="H876" s="178"/>
    </row>
    <row r="877" spans="2:8" ht="24.95" customHeight="1" x14ac:dyDescent="0.25">
      <c r="B877" s="177"/>
      <c r="C877" s="162"/>
      <c r="D877" s="162"/>
      <c r="E877" s="162"/>
      <c r="F877" s="163"/>
      <c r="G877" s="166"/>
      <c r="H877" s="178"/>
    </row>
    <row r="878" spans="2:8" ht="24.95" customHeight="1" x14ac:dyDescent="0.25">
      <c r="B878" s="177"/>
      <c r="C878" s="162"/>
      <c r="D878" s="162"/>
      <c r="E878" s="162"/>
      <c r="F878" s="163"/>
      <c r="G878" s="166"/>
      <c r="H878" s="178"/>
    </row>
    <row r="879" spans="2:8" ht="24.95" customHeight="1" x14ac:dyDescent="0.25">
      <c r="B879" s="177"/>
      <c r="C879" s="162"/>
      <c r="D879" s="162"/>
      <c r="E879" s="162"/>
      <c r="F879" s="163"/>
      <c r="G879" s="166"/>
      <c r="H879" s="178"/>
    </row>
    <row r="880" spans="2:8" ht="24.95" customHeight="1" x14ac:dyDescent="0.25">
      <c r="B880" s="177"/>
      <c r="C880" s="162"/>
      <c r="D880" s="162"/>
      <c r="E880" s="162"/>
      <c r="F880" s="163"/>
      <c r="G880" s="166"/>
      <c r="H880" s="178"/>
    </row>
    <row r="881" spans="2:8" ht="24.95" customHeight="1" x14ac:dyDescent="0.25">
      <c r="B881" s="177"/>
      <c r="C881" s="162"/>
      <c r="D881" s="162"/>
      <c r="E881" s="162"/>
      <c r="F881" s="163"/>
      <c r="G881" s="166"/>
      <c r="H881" s="178"/>
    </row>
    <row r="882" spans="2:8" ht="24.95" customHeight="1" x14ac:dyDescent="0.25">
      <c r="B882" s="177"/>
      <c r="C882" s="162"/>
      <c r="D882" s="162"/>
      <c r="E882" s="162"/>
      <c r="F882" s="163"/>
      <c r="G882" s="166"/>
      <c r="H882" s="178"/>
    </row>
    <row r="883" spans="2:8" ht="24.95" customHeight="1" x14ac:dyDescent="0.25">
      <c r="B883" s="177"/>
      <c r="C883" s="162"/>
      <c r="D883" s="162"/>
      <c r="E883" s="162"/>
      <c r="F883" s="163"/>
      <c r="G883" s="166"/>
      <c r="H883" s="178"/>
    </row>
    <row r="884" spans="2:8" ht="24.95" customHeight="1" x14ac:dyDescent="0.25">
      <c r="B884" s="177"/>
      <c r="C884" s="162"/>
      <c r="D884" s="162"/>
      <c r="E884" s="162"/>
      <c r="F884" s="163"/>
      <c r="G884" s="166"/>
      <c r="H884" s="178"/>
    </row>
    <row r="885" spans="2:8" ht="24.95" customHeight="1" x14ac:dyDescent="0.25">
      <c r="B885" s="177"/>
      <c r="C885" s="162"/>
      <c r="D885" s="162"/>
      <c r="E885" s="162"/>
      <c r="F885" s="163"/>
      <c r="G885" s="166"/>
      <c r="H885" s="178"/>
    </row>
    <row r="886" spans="2:8" ht="24.95" customHeight="1" x14ac:dyDescent="0.25">
      <c r="B886" s="177"/>
      <c r="C886" s="162"/>
      <c r="D886" s="162"/>
      <c r="E886" s="162"/>
      <c r="F886" s="163"/>
      <c r="G886" s="166"/>
      <c r="H886" s="178"/>
    </row>
    <row r="887" spans="2:8" ht="24.95" customHeight="1" x14ac:dyDescent="0.25">
      <c r="B887" s="177"/>
      <c r="C887" s="162"/>
      <c r="D887" s="162"/>
      <c r="E887" s="162"/>
      <c r="F887" s="163"/>
      <c r="G887" s="166"/>
      <c r="H887" s="178"/>
    </row>
    <row r="888" spans="2:8" ht="24.95" customHeight="1" x14ac:dyDescent="0.25">
      <c r="B888" s="177"/>
      <c r="C888" s="162"/>
      <c r="D888" s="162"/>
      <c r="E888" s="162"/>
      <c r="F888" s="163"/>
      <c r="G888" s="166"/>
      <c r="H888" s="178"/>
    </row>
    <row r="889" spans="2:8" ht="24.95" customHeight="1" x14ac:dyDescent="0.25">
      <c r="B889" s="177"/>
      <c r="C889" s="162"/>
      <c r="D889" s="162"/>
      <c r="E889" s="162"/>
      <c r="F889" s="163"/>
      <c r="G889" s="166"/>
      <c r="H889" s="178"/>
    </row>
    <row r="890" spans="2:8" ht="24.95" customHeight="1" x14ac:dyDescent="0.25">
      <c r="B890" s="177"/>
      <c r="C890" s="162"/>
      <c r="D890" s="162"/>
      <c r="E890" s="162"/>
      <c r="F890" s="163"/>
      <c r="G890" s="166"/>
      <c r="H890" s="178"/>
    </row>
    <row r="891" spans="2:8" ht="24.95" customHeight="1" x14ac:dyDescent="0.25">
      <c r="B891" s="177"/>
      <c r="C891" s="162"/>
      <c r="D891" s="162"/>
      <c r="E891" s="162"/>
      <c r="F891" s="163"/>
      <c r="G891" s="166"/>
      <c r="H891" s="178"/>
    </row>
    <row r="892" spans="2:8" ht="24.95" customHeight="1" x14ac:dyDescent="0.25">
      <c r="B892" s="177"/>
      <c r="C892" s="162"/>
      <c r="D892" s="162"/>
      <c r="E892" s="162"/>
      <c r="F892" s="163"/>
      <c r="G892" s="166"/>
      <c r="H892" s="178"/>
    </row>
    <row r="893" spans="2:8" ht="24.95" customHeight="1" x14ac:dyDescent="0.25">
      <c r="B893" s="177"/>
      <c r="C893" s="162"/>
      <c r="D893" s="162"/>
      <c r="E893" s="162"/>
      <c r="F893" s="163"/>
      <c r="G893" s="166"/>
      <c r="H893" s="178"/>
    </row>
    <row r="894" spans="2:8" ht="24.95" customHeight="1" x14ac:dyDescent="0.25">
      <c r="B894" s="177"/>
      <c r="C894" s="162"/>
      <c r="D894" s="162"/>
      <c r="E894" s="162"/>
      <c r="F894" s="163"/>
      <c r="G894" s="166"/>
      <c r="H894" s="178"/>
    </row>
    <row r="895" spans="2:8" ht="24.95" customHeight="1" x14ac:dyDescent="0.25">
      <c r="B895" s="177"/>
      <c r="C895" s="162"/>
      <c r="D895" s="162"/>
      <c r="E895" s="162"/>
      <c r="F895" s="163"/>
      <c r="G895" s="166"/>
      <c r="H895" s="178"/>
    </row>
    <row r="896" spans="2:8" ht="24.95" customHeight="1" x14ac:dyDescent="0.25">
      <c r="B896" s="177"/>
      <c r="C896" s="162"/>
      <c r="D896" s="162"/>
      <c r="E896" s="162"/>
      <c r="F896" s="163"/>
      <c r="G896" s="166"/>
      <c r="H896" s="178"/>
    </row>
    <row r="897" spans="2:8" ht="24.95" customHeight="1" x14ac:dyDescent="0.25">
      <c r="B897" s="177"/>
      <c r="C897" s="162"/>
      <c r="D897" s="162"/>
      <c r="E897" s="162"/>
      <c r="F897" s="163"/>
      <c r="G897" s="166"/>
      <c r="H897" s="178"/>
    </row>
    <row r="898" spans="2:8" ht="24.95" customHeight="1" x14ac:dyDescent="0.25">
      <c r="B898" s="177"/>
      <c r="C898" s="162"/>
      <c r="D898" s="162"/>
      <c r="E898" s="162"/>
      <c r="F898" s="163"/>
      <c r="G898" s="166"/>
      <c r="H898" s="178"/>
    </row>
    <row r="899" spans="2:8" ht="24.95" customHeight="1" x14ac:dyDescent="0.25">
      <c r="B899" s="177"/>
      <c r="C899" s="162"/>
      <c r="D899" s="162"/>
      <c r="E899" s="162"/>
      <c r="F899" s="163"/>
      <c r="G899" s="166"/>
      <c r="H899" s="178"/>
    </row>
    <row r="900" spans="2:8" ht="24.95" customHeight="1" x14ac:dyDescent="0.25">
      <c r="B900" s="177"/>
      <c r="C900" s="162"/>
      <c r="D900" s="162"/>
      <c r="E900" s="162"/>
      <c r="F900" s="163"/>
      <c r="G900" s="166"/>
      <c r="H900" s="178"/>
    </row>
    <row r="901" spans="2:8" ht="24.95" customHeight="1" x14ac:dyDescent="0.25">
      <c r="B901" s="177"/>
      <c r="C901" s="162"/>
      <c r="D901" s="162"/>
      <c r="E901" s="162"/>
      <c r="F901" s="163"/>
      <c r="G901" s="166"/>
      <c r="H901" s="178"/>
    </row>
    <row r="902" spans="2:8" ht="24.95" customHeight="1" x14ac:dyDescent="0.25">
      <c r="B902" s="177"/>
      <c r="C902" s="162"/>
      <c r="D902" s="162"/>
      <c r="E902" s="162"/>
      <c r="F902" s="163"/>
      <c r="G902" s="166"/>
      <c r="H902" s="178"/>
    </row>
    <row r="903" spans="2:8" ht="24.95" customHeight="1" x14ac:dyDescent="0.25">
      <c r="B903" s="177"/>
      <c r="C903" s="162"/>
      <c r="D903" s="162"/>
      <c r="E903" s="162"/>
      <c r="F903" s="163"/>
      <c r="G903" s="166"/>
      <c r="H903" s="178"/>
    </row>
    <row r="904" spans="2:8" ht="24.95" customHeight="1" x14ac:dyDescent="0.25">
      <c r="B904" s="177"/>
      <c r="C904" s="162"/>
      <c r="D904" s="162"/>
      <c r="E904" s="162"/>
      <c r="F904" s="163"/>
      <c r="G904" s="166"/>
      <c r="H904" s="178"/>
    </row>
    <row r="905" spans="2:8" ht="24.95" customHeight="1" x14ac:dyDescent="0.25">
      <c r="B905" s="177"/>
      <c r="C905" s="162"/>
      <c r="D905" s="162"/>
      <c r="E905" s="162"/>
      <c r="F905" s="163"/>
      <c r="G905" s="166"/>
      <c r="H905" s="178"/>
    </row>
    <row r="906" spans="2:8" ht="24.95" customHeight="1" x14ac:dyDescent="0.25">
      <c r="B906" s="177"/>
      <c r="C906" s="162"/>
      <c r="D906" s="162"/>
      <c r="E906" s="162"/>
      <c r="F906" s="163"/>
      <c r="G906" s="166"/>
      <c r="H906" s="178"/>
    </row>
    <row r="907" spans="2:8" ht="24.95" customHeight="1" x14ac:dyDescent="0.25">
      <c r="B907" s="177"/>
      <c r="C907" s="162"/>
      <c r="D907" s="162"/>
      <c r="E907" s="162"/>
      <c r="F907" s="163"/>
      <c r="G907" s="166"/>
      <c r="H907" s="178"/>
    </row>
    <row r="908" spans="2:8" ht="24.95" customHeight="1" x14ac:dyDescent="0.25">
      <c r="B908" s="177"/>
      <c r="C908" s="162"/>
      <c r="D908" s="162"/>
      <c r="E908" s="162"/>
      <c r="F908" s="163"/>
      <c r="G908" s="166"/>
      <c r="H908" s="178"/>
    </row>
    <row r="909" spans="2:8" ht="24.95" customHeight="1" x14ac:dyDescent="0.25">
      <c r="B909" s="177"/>
      <c r="C909" s="162"/>
      <c r="D909" s="162"/>
      <c r="E909" s="162"/>
      <c r="F909" s="163"/>
      <c r="G909" s="166"/>
      <c r="H909" s="178"/>
    </row>
    <row r="910" spans="2:8" ht="24.95" customHeight="1" x14ac:dyDescent="0.25">
      <c r="B910" s="177"/>
      <c r="C910" s="162"/>
      <c r="D910" s="162"/>
      <c r="E910" s="162"/>
      <c r="F910" s="163"/>
      <c r="G910" s="166"/>
      <c r="H910" s="178"/>
    </row>
    <row r="911" spans="2:8" ht="24.95" customHeight="1" x14ac:dyDescent="0.25">
      <c r="B911" s="177"/>
      <c r="C911" s="162"/>
      <c r="D911" s="162"/>
      <c r="E911" s="162"/>
      <c r="F911" s="163"/>
      <c r="G911" s="166"/>
      <c r="H911" s="178"/>
    </row>
    <row r="912" spans="2:8" ht="24.95" customHeight="1" x14ac:dyDescent="0.25">
      <c r="B912" s="177"/>
      <c r="C912" s="162"/>
      <c r="D912" s="162"/>
      <c r="E912" s="162"/>
      <c r="F912" s="163"/>
      <c r="G912" s="166"/>
      <c r="H912" s="178"/>
    </row>
    <row r="913" spans="2:8" ht="24.95" customHeight="1" x14ac:dyDescent="0.25">
      <c r="B913" s="177"/>
      <c r="C913" s="162"/>
      <c r="D913" s="162"/>
      <c r="E913" s="162"/>
      <c r="F913" s="163"/>
      <c r="G913" s="166"/>
      <c r="H913" s="178"/>
    </row>
    <row r="914" spans="2:8" ht="24.95" customHeight="1" x14ac:dyDescent="0.25">
      <c r="B914" s="177"/>
      <c r="C914" s="162"/>
      <c r="D914" s="162"/>
      <c r="E914" s="162"/>
      <c r="F914" s="163"/>
      <c r="G914" s="166"/>
      <c r="H914" s="178"/>
    </row>
    <row r="915" spans="2:8" ht="24.95" customHeight="1" x14ac:dyDescent="0.25">
      <c r="B915" s="177"/>
      <c r="C915" s="162"/>
      <c r="D915" s="162"/>
      <c r="E915" s="162"/>
      <c r="F915" s="163"/>
      <c r="G915" s="166"/>
      <c r="H915" s="178"/>
    </row>
    <row r="916" spans="2:8" ht="24.95" customHeight="1" x14ac:dyDescent="0.25">
      <c r="B916" s="177"/>
      <c r="C916" s="162"/>
      <c r="D916" s="162"/>
      <c r="E916" s="162"/>
      <c r="F916" s="163"/>
      <c r="G916" s="166"/>
      <c r="H916" s="178"/>
    </row>
    <row r="917" spans="2:8" ht="24.95" customHeight="1" x14ac:dyDescent="0.25">
      <c r="B917" s="177"/>
      <c r="C917" s="162"/>
      <c r="D917" s="162"/>
      <c r="E917" s="162"/>
      <c r="F917" s="163"/>
      <c r="G917" s="166"/>
      <c r="H917" s="178"/>
    </row>
    <row r="918" spans="2:8" ht="24.95" customHeight="1" x14ac:dyDescent="0.25">
      <c r="B918" s="177"/>
      <c r="C918" s="162"/>
      <c r="D918" s="162"/>
      <c r="E918" s="162"/>
      <c r="F918" s="163"/>
      <c r="G918" s="166"/>
      <c r="H918" s="178"/>
    </row>
    <row r="919" spans="2:8" ht="24.95" customHeight="1" x14ac:dyDescent="0.25">
      <c r="B919" s="177"/>
      <c r="C919" s="162"/>
      <c r="D919" s="162"/>
      <c r="E919" s="162"/>
      <c r="F919" s="163"/>
      <c r="G919" s="166"/>
      <c r="H919" s="178"/>
    </row>
    <row r="920" spans="2:8" ht="24.95" customHeight="1" x14ac:dyDescent="0.25">
      <c r="B920" s="177"/>
      <c r="C920" s="162"/>
      <c r="D920" s="162"/>
      <c r="E920" s="162"/>
      <c r="F920" s="163"/>
      <c r="G920" s="166"/>
      <c r="H920" s="178"/>
    </row>
    <row r="921" spans="2:8" ht="24.95" customHeight="1" x14ac:dyDescent="0.25">
      <c r="B921" s="177"/>
      <c r="C921" s="162"/>
      <c r="D921" s="162"/>
      <c r="E921" s="162"/>
      <c r="F921" s="163"/>
      <c r="G921" s="166"/>
      <c r="H921" s="178"/>
    </row>
    <row r="922" spans="2:8" ht="24.95" customHeight="1" x14ac:dyDescent="0.25">
      <c r="B922" s="177"/>
      <c r="C922" s="162"/>
      <c r="D922" s="162"/>
      <c r="E922" s="162"/>
      <c r="F922" s="163"/>
      <c r="G922" s="166"/>
      <c r="H922" s="178"/>
    </row>
    <row r="923" spans="2:8" ht="24.95" customHeight="1" x14ac:dyDescent="0.25">
      <c r="B923" s="177"/>
      <c r="C923" s="162"/>
      <c r="D923" s="162"/>
      <c r="E923" s="162"/>
      <c r="F923" s="163"/>
      <c r="G923" s="166"/>
      <c r="H923" s="178"/>
    </row>
    <row r="924" spans="2:8" ht="24.95" customHeight="1" x14ac:dyDescent="0.25">
      <c r="B924" s="177"/>
      <c r="C924" s="162"/>
      <c r="D924" s="162"/>
      <c r="E924" s="162"/>
      <c r="F924" s="163"/>
      <c r="G924" s="166"/>
      <c r="H924" s="178"/>
    </row>
    <row r="925" spans="2:8" ht="24.95" customHeight="1" x14ac:dyDescent="0.25">
      <c r="B925" s="177"/>
      <c r="C925" s="162"/>
      <c r="D925" s="162"/>
      <c r="E925" s="162"/>
      <c r="F925" s="163"/>
      <c r="G925" s="166"/>
      <c r="H925" s="178"/>
    </row>
    <row r="926" spans="2:8" ht="24.95" customHeight="1" x14ac:dyDescent="0.25">
      <c r="B926" s="177"/>
      <c r="C926" s="162"/>
      <c r="D926" s="162"/>
      <c r="E926" s="162"/>
      <c r="F926" s="163"/>
      <c r="G926" s="166"/>
      <c r="H926" s="178"/>
    </row>
    <row r="927" spans="2:8" ht="24.95" customHeight="1" x14ac:dyDescent="0.25">
      <c r="B927" s="177"/>
      <c r="C927" s="162"/>
      <c r="D927" s="162"/>
      <c r="E927" s="162"/>
      <c r="F927" s="163"/>
      <c r="G927" s="166"/>
      <c r="H927" s="178"/>
    </row>
    <row r="928" spans="2:8" ht="24.95" customHeight="1" x14ac:dyDescent="0.25">
      <c r="B928" s="177"/>
      <c r="C928" s="162"/>
      <c r="D928" s="162"/>
      <c r="E928" s="162"/>
      <c r="F928" s="163"/>
      <c r="G928" s="166"/>
      <c r="H928" s="178"/>
    </row>
    <row r="929" spans="2:8" ht="24.95" customHeight="1" x14ac:dyDescent="0.25">
      <c r="B929" s="177"/>
      <c r="C929" s="162"/>
      <c r="D929" s="162"/>
      <c r="E929" s="162"/>
      <c r="F929" s="163"/>
      <c r="G929" s="166"/>
      <c r="H929" s="178"/>
    </row>
    <row r="930" spans="2:8" ht="24.95" customHeight="1" x14ac:dyDescent="0.25">
      <c r="B930" s="177"/>
      <c r="C930" s="162"/>
      <c r="D930" s="162"/>
      <c r="E930" s="162"/>
      <c r="F930" s="163"/>
      <c r="G930" s="166"/>
      <c r="H930" s="178"/>
    </row>
    <row r="931" spans="2:8" ht="24.95" customHeight="1" x14ac:dyDescent="0.25">
      <c r="B931" s="177"/>
      <c r="C931" s="162"/>
      <c r="D931" s="162"/>
      <c r="E931" s="162"/>
      <c r="F931" s="163"/>
      <c r="G931" s="166"/>
      <c r="H931" s="178"/>
    </row>
    <row r="932" spans="2:8" ht="24.95" customHeight="1" x14ac:dyDescent="0.25">
      <c r="B932" s="177"/>
      <c r="C932" s="162"/>
      <c r="D932" s="162"/>
      <c r="E932" s="162"/>
      <c r="F932" s="163"/>
      <c r="G932" s="166"/>
      <c r="H932" s="178"/>
    </row>
    <row r="933" spans="2:8" ht="24.95" customHeight="1" x14ac:dyDescent="0.25">
      <c r="B933" s="177"/>
      <c r="C933" s="162"/>
      <c r="D933" s="162"/>
      <c r="E933" s="162"/>
      <c r="F933" s="163"/>
      <c r="G933" s="166"/>
      <c r="H933" s="178"/>
    </row>
    <row r="934" spans="2:8" ht="24.95" customHeight="1" x14ac:dyDescent="0.25">
      <c r="B934" s="177"/>
      <c r="C934" s="162"/>
      <c r="D934" s="162"/>
      <c r="E934" s="162"/>
      <c r="F934" s="163"/>
      <c r="G934" s="166"/>
      <c r="H934" s="178"/>
    </row>
    <row r="935" spans="2:8" ht="24.95" customHeight="1" x14ac:dyDescent="0.25">
      <c r="B935" s="177"/>
      <c r="C935" s="162"/>
      <c r="D935" s="162"/>
      <c r="E935" s="162"/>
      <c r="F935" s="163"/>
      <c r="G935" s="166"/>
      <c r="H935" s="178"/>
    </row>
    <row r="936" spans="2:8" ht="24.95" customHeight="1" x14ac:dyDescent="0.25">
      <c r="B936" s="177"/>
      <c r="C936" s="162"/>
      <c r="D936" s="162"/>
      <c r="E936" s="162"/>
      <c r="F936" s="163"/>
      <c r="G936" s="166"/>
      <c r="H936" s="178"/>
    </row>
    <row r="937" spans="2:8" ht="24.95" customHeight="1" x14ac:dyDescent="0.25">
      <c r="B937" s="177"/>
      <c r="C937" s="162"/>
      <c r="D937" s="162"/>
      <c r="E937" s="162"/>
      <c r="F937" s="163"/>
      <c r="G937" s="166"/>
      <c r="H937" s="178"/>
    </row>
    <row r="938" spans="2:8" ht="24.95" customHeight="1" x14ac:dyDescent="0.25">
      <c r="B938" s="177"/>
      <c r="C938" s="162"/>
      <c r="D938" s="162"/>
      <c r="E938" s="162"/>
      <c r="F938" s="163"/>
      <c r="G938" s="166"/>
      <c r="H938" s="178"/>
    </row>
    <row r="939" spans="2:8" ht="24.95" customHeight="1" x14ac:dyDescent="0.25">
      <c r="B939" s="177"/>
      <c r="C939" s="162"/>
      <c r="D939" s="162"/>
      <c r="E939" s="162"/>
      <c r="F939" s="163"/>
      <c r="G939" s="166"/>
      <c r="H939" s="178"/>
    </row>
    <row r="940" spans="2:8" ht="24.95" customHeight="1" x14ac:dyDescent="0.25">
      <c r="B940" s="177"/>
      <c r="C940" s="162"/>
      <c r="D940" s="162"/>
      <c r="E940" s="162"/>
      <c r="F940" s="163"/>
      <c r="G940" s="166"/>
      <c r="H940" s="178"/>
    </row>
    <row r="941" spans="2:8" ht="24.95" customHeight="1" x14ac:dyDescent="0.25">
      <c r="B941" s="177"/>
      <c r="C941" s="162"/>
      <c r="D941" s="162"/>
      <c r="E941" s="162"/>
      <c r="F941" s="163"/>
      <c r="G941" s="166"/>
      <c r="H941" s="178"/>
    </row>
    <row r="942" spans="2:8" ht="24.95" customHeight="1" x14ac:dyDescent="0.25">
      <c r="B942" s="177"/>
      <c r="C942" s="162"/>
      <c r="D942" s="162"/>
      <c r="E942" s="162"/>
      <c r="F942" s="163"/>
      <c r="G942" s="166"/>
      <c r="H942" s="178"/>
    </row>
    <row r="943" spans="2:8" ht="24.95" customHeight="1" x14ac:dyDescent="0.25">
      <c r="B943" s="177"/>
      <c r="C943" s="162"/>
      <c r="D943" s="162"/>
      <c r="E943" s="162"/>
      <c r="F943" s="163"/>
      <c r="G943" s="166"/>
      <c r="H943" s="178"/>
    </row>
    <row r="944" spans="2:8" ht="24.95" customHeight="1" x14ac:dyDescent="0.25">
      <c r="B944" s="177"/>
      <c r="C944" s="162"/>
      <c r="D944" s="162"/>
      <c r="E944" s="162"/>
      <c r="F944" s="163"/>
      <c r="G944" s="166"/>
      <c r="H944" s="178"/>
    </row>
    <row r="945" spans="2:8" ht="24.95" customHeight="1" x14ac:dyDescent="0.25">
      <c r="B945" s="177"/>
      <c r="C945" s="162"/>
      <c r="D945" s="162"/>
      <c r="E945" s="162"/>
      <c r="F945" s="163"/>
      <c r="G945" s="166"/>
      <c r="H945" s="178"/>
    </row>
    <row r="946" spans="2:8" ht="24.95" customHeight="1" x14ac:dyDescent="0.25">
      <c r="B946" s="177"/>
      <c r="C946" s="162"/>
      <c r="D946" s="162"/>
      <c r="E946" s="162"/>
      <c r="F946" s="163"/>
      <c r="G946" s="166"/>
      <c r="H946" s="178"/>
    </row>
    <row r="947" spans="2:8" ht="24.95" customHeight="1" x14ac:dyDescent="0.25">
      <c r="B947" s="177"/>
      <c r="C947" s="162"/>
      <c r="D947" s="162"/>
      <c r="E947" s="162"/>
      <c r="F947" s="163"/>
      <c r="G947" s="166"/>
      <c r="H947" s="178"/>
    </row>
    <row r="948" spans="2:8" ht="24.95" customHeight="1" x14ac:dyDescent="0.25">
      <c r="B948" s="177"/>
      <c r="C948" s="162"/>
      <c r="D948" s="162"/>
      <c r="E948" s="162"/>
      <c r="F948" s="163"/>
      <c r="G948" s="166"/>
      <c r="H948" s="178"/>
    </row>
    <row r="949" spans="2:8" ht="24.95" customHeight="1" x14ac:dyDescent="0.25">
      <c r="B949" s="177"/>
      <c r="C949" s="162"/>
      <c r="D949" s="162"/>
      <c r="E949" s="162"/>
      <c r="F949" s="163"/>
      <c r="G949" s="166"/>
      <c r="H949" s="178"/>
    </row>
    <row r="950" spans="2:8" ht="24.95" customHeight="1" x14ac:dyDescent="0.25">
      <c r="B950" s="177"/>
      <c r="C950" s="162"/>
      <c r="D950" s="162"/>
      <c r="E950" s="162"/>
      <c r="F950" s="163"/>
      <c r="G950" s="166"/>
      <c r="H950" s="178"/>
    </row>
    <row r="951" spans="2:8" ht="24.95" customHeight="1" x14ac:dyDescent="0.25">
      <c r="B951" s="177"/>
      <c r="C951" s="162"/>
      <c r="D951" s="162"/>
      <c r="E951" s="162"/>
      <c r="F951" s="163"/>
      <c r="G951" s="166"/>
      <c r="H951" s="178"/>
    </row>
    <row r="952" spans="2:8" ht="24.95" customHeight="1" x14ac:dyDescent="0.25">
      <c r="B952" s="177"/>
      <c r="C952" s="162"/>
      <c r="D952" s="162"/>
      <c r="E952" s="162"/>
      <c r="F952" s="163"/>
      <c r="G952" s="166"/>
      <c r="H952" s="178"/>
    </row>
    <row r="953" spans="2:8" ht="24.95" customHeight="1" x14ac:dyDescent="0.25">
      <c r="B953" s="177"/>
      <c r="C953" s="162"/>
      <c r="D953" s="162"/>
      <c r="E953" s="162"/>
      <c r="F953" s="163"/>
      <c r="G953" s="166"/>
      <c r="H953" s="178"/>
    </row>
    <row r="954" spans="2:8" ht="24.95" customHeight="1" x14ac:dyDescent="0.25">
      <c r="B954" s="177"/>
      <c r="C954" s="162"/>
      <c r="D954" s="162"/>
      <c r="E954" s="162"/>
      <c r="F954" s="163"/>
      <c r="G954" s="166"/>
      <c r="H954" s="178"/>
    </row>
    <row r="955" spans="2:8" ht="24.95" customHeight="1" x14ac:dyDescent="0.25">
      <c r="B955" s="177"/>
      <c r="C955" s="162"/>
      <c r="D955" s="162"/>
      <c r="E955" s="162"/>
      <c r="F955" s="163"/>
      <c r="G955" s="166"/>
      <c r="H955" s="178"/>
    </row>
    <row r="956" spans="2:8" ht="24.95" customHeight="1" x14ac:dyDescent="0.25">
      <c r="B956" s="177"/>
      <c r="C956" s="162"/>
      <c r="D956" s="162"/>
      <c r="E956" s="162"/>
      <c r="F956" s="163"/>
      <c r="G956" s="166"/>
      <c r="H956" s="178"/>
    </row>
    <row r="957" spans="2:8" ht="24.95" customHeight="1" x14ac:dyDescent="0.25">
      <c r="B957" s="177"/>
      <c r="C957" s="162"/>
      <c r="D957" s="162"/>
      <c r="E957" s="162"/>
      <c r="F957" s="163"/>
      <c r="G957" s="166"/>
      <c r="H957" s="178"/>
    </row>
    <row r="958" spans="2:8" ht="24.95" customHeight="1" x14ac:dyDescent="0.25">
      <c r="B958" s="177"/>
      <c r="C958" s="162"/>
      <c r="D958" s="162"/>
      <c r="E958" s="162"/>
      <c r="F958" s="163"/>
      <c r="G958" s="166"/>
      <c r="H958" s="178"/>
    </row>
    <row r="959" spans="2:8" ht="24.95" customHeight="1" x14ac:dyDescent="0.25">
      <c r="B959" s="177"/>
      <c r="C959" s="162"/>
      <c r="D959" s="162"/>
      <c r="E959" s="162"/>
      <c r="F959" s="163"/>
      <c r="G959" s="166"/>
      <c r="H959" s="178"/>
    </row>
    <row r="960" spans="2:8" ht="24.95" customHeight="1" x14ac:dyDescent="0.25">
      <c r="B960" s="177"/>
      <c r="C960" s="162"/>
      <c r="D960" s="162"/>
      <c r="E960" s="162"/>
      <c r="F960" s="163"/>
      <c r="G960" s="166"/>
      <c r="H960" s="178"/>
    </row>
    <row r="961" spans="2:8" ht="24.95" customHeight="1" x14ac:dyDescent="0.25">
      <c r="B961" s="177"/>
      <c r="C961" s="162"/>
      <c r="D961" s="162"/>
      <c r="E961" s="162"/>
      <c r="F961" s="163"/>
      <c r="G961" s="166"/>
      <c r="H961" s="178"/>
    </row>
    <row r="962" spans="2:8" ht="24.95" customHeight="1" x14ac:dyDescent="0.25">
      <c r="B962" s="177"/>
      <c r="C962" s="162"/>
      <c r="D962" s="162"/>
      <c r="E962" s="162"/>
      <c r="F962" s="163"/>
      <c r="G962" s="166"/>
      <c r="H962" s="178"/>
    </row>
    <row r="963" spans="2:8" ht="24.95" customHeight="1" x14ac:dyDescent="0.25">
      <c r="B963" s="177"/>
      <c r="C963" s="162"/>
      <c r="D963" s="162"/>
      <c r="E963" s="162"/>
      <c r="F963" s="163"/>
      <c r="G963" s="166"/>
      <c r="H963" s="178"/>
    </row>
    <row r="964" spans="2:8" ht="24.95" customHeight="1" x14ac:dyDescent="0.25">
      <c r="B964" s="177"/>
      <c r="C964" s="162"/>
      <c r="D964" s="162"/>
      <c r="E964" s="162"/>
      <c r="F964" s="163"/>
      <c r="G964" s="166"/>
      <c r="H964" s="178"/>
    </row>
    <row r="965" spans="2:8" ht="24.95" customHeight="1" x14ac:dyDescent="0.25">
      <c r="B965" s="177"/>
      <c r="C965" s="162"/>
      <c r="D965" s="162"/>
      <c r="E965" s="162"/>
      <c r="F965" s="163"/>
      <c r="G965" s="166"/>
      <c r="H965" s="178"/>
    </row>
    <row r="966" spans="2:8" ht="24.95" customHeight="1" x14ac:dyDescent="0.25">
      <c r="B966" s="177"/>
      <c r="C966" s="162"/>
      <c r="D966" s="162"/>
      <c r="E966" s="162"/>
      <c r="F966" s="163"/>
      <c r="G966" s="166"/>
      <c r="H966" s="178"/>
    </row>
    <row r="967" spans="2:8" ht="24.95" customHeight="1" x14ac:dyDescent="0.25">
      <c r="B967" s="177"/>
      <c r="C967" s="162"/>
      <c r="D967" s="162"/>
      <c r="E967" s="162"/>
      <c r="F967" s="163"/>
      <c r="G967" s="166"/>
      <c r="H967" s="178"/>
    </row>
    <row r="968" spans="2:8" ht="24.95" customHeight="1" x14ac:dyDescent="0.25">
      <c r="B968" s="177"/>
      <c r="C968" s="162"/>
      <c r="D968" s="162"/>
      <c r="E968" s="162"/>
      <c r="F968" s="163"/>
      <c r="G968" s="166"/>
      <c r="H968" s="178"/>
    </row>
    <row r="969" spans="2:8" ht="24.95" customHeight="1" x14ac:dyDescent="0.25">
      <c r="B969" s="177"/>
      <c r="C969" s="162"/>
      <c r="D969" s="162"/>
      <c r="E969" s="162"/>
      <c r="F969" s="163"/>
      <c r="G969" s="166"/>
      <c r="H969" s="178"/>
    </row>
    <row r="970" spans="2:8" ht="24.95" customHeight="1" x14ac:dyDescent="0.25">
      <c r="B970" s="177"/>
      <c r="C970" s="162"/>
      <c r="D970" s="162"/>
      <c r="E970" s="162"/>
      <c r="F970" s="163"/>
      <c r="G970" s="166"/>
      <c r="H970" s="178"/>
    </row>
    <row r="971" spans="2:8" ht="24.95" customHeight="1" x14ac:dyDescent="0.25">
      <c r="B971" s="177"/>
      <c r="C971" s="162"/>
      <c r="D971" s="162"/>
      <c r="E971" s="162"/>
      <c r="F971" s="163"/>
      <c r="G971" s="166"/>
      <c r="H971" s="178"/>
    </row>
    <row r="972" spans="2:8" ht="24.95" customHeight="1" x14ac:dyDescent="0.25">
      <c r="B972" s="177"/>
      <c r="C972" s="162"/>
      <c r="D972" s="162"/>
      <c r="E972" s="162"/>
      <c r="F972" s="163"/>
      <c r="G972" s="166"/>
      <c r="H972" s="178"/>
    </row>
    <row r="973" spans="2:8" ht="24.95" customHeight="1" x14ac:dyDescent="0.25">
      <c r="B973" s="177"/>
      <c r="C973" s="162"/>
      <c r="D973" s="162"/>
      <c r="E973" s="162"/>
      <c r="F973" s="163"/>
      <c r="G973" s="166"/>
      <c r="H973" s="178"/>
    </row>
    <row r="974" spans="2:8" ht="24.95" customHeight="1" x14ac:dyDescent="0.25">
      <c r="B974" s="177"/>
      <c r="C974" s="162"/>
      <c r="D974" s="162"/>
      <c r="E974" s="162"/>
      <c r="F974" s="163"/>
      <c r="G974" s="166"/>
      <c r="H974" s="178"/>
    </row>
    <row r="975" spans="2:8" ht="24.95" customHeight="1" x14ac:dyDescent="0.25">
      <c r="B975" s="177"/>
      <c r="C975" s="162"/>
      <c r="D975" s="162"/>
      <c r="E975" s="162"/>
      <c r="F975" s="163"/>
      <c r="G975" s="166"/>
      <c r="H975" s="178"/>
    </row>
    <row r="976" spans="2:8" ht="24.95" customHeight="1" x14ac:dyDescent="0.25">
      <c r="B976" s="177"/>
      <c r="C976" s="162"/>
      <c r="D976" s="162"/>
      <c r="E976" s="162"/>
      <c r="F976" s="163"/>
      <c r="G976" s="166"/>
      <c r="H976" s="178"/>
    </row>
    <row r="977" spans="2:8" ht="24.95" customHeight="1" x14ac:dyDescent="0.25">
      <c r="B977" s="177"/>
      <c r="C977" s="162"/>
      <c r="D977" s="162"/>
      <c r="E977" s="162"/>
      <c r="F977" s="163"/>
      <c r="G977" s="166"/>
      <c r="H977" s="178"/>
    </row>
    <row r="978" spans="2:8" ht="24.95" customHeight="1" x14ac:dyDescent="0.25">
      <c r="B978" s="177"/>
      <c r="C978" s="162"/>
      <c r="D978" s="162"/>
      <c r="E978" s="162"/>
      <c r="F978" s="163"/>
      <c r="G978" s="166"/>
      <c r="H978" s="178"/>
    </row>
    <row r="979" spans="2:8" ht="24.95" customHeight="1" x14ac:dyDescent="0.25">
      <c r="B979" s="177"/>
      <c r="C979" s="162"/>
      <c r="D979" s="162"/>
      <c r="E979" s="162"/>
      <c r="F979" s="163"/>
      <c r="G979" s="166"/>
      <c r="H979" s="178"/>
    </row>
    <row r="980" spans="2:8" ht="24.95" customHeight="1" x14ac:dyDescent="0.25">
      <c r="B980" s="177"/>
      <c r="C980" s="162"/>
      <c r="D980" s="162"/>
      <c r="E980" s="162"/>
      <c r="F980" s="163"/>
      <c r="G980" s="166"/>
      <c r="H980" s="178"/>
    </row>
    <row r="981" spans="2:8" ht="24.95" customHeight="1" x14ac:dyDescent="0.25">
      <c r="B981" s="177"/>
      <c r="C981" s="162"/>
      <c r="D981" s="162"/>
      <c r="E981" s="162"/>
      <c r="F981" s="163"/>
      <c r="G981" s="166"/>
      <c r="H981" s="178"/>
    </row>
    <row r="982" spans="2:8" ht="24.95" customHeight="1" x14ac:dyDescent="0.25">
      <c r="B982" s="177"/>
      <c r="C982" s="162"/>
      <c r="D982" s="162"/>
      <c r="E982" s="162"/>
      <c r="F982" s="163"/>
      <c r="G982" s="166"/>
      <c r="H982" s="178"/>
    </row>
    <row r="983" spans="2:8" ht="24.95" customHeight="1" x14ac:dyDescent="0.25">
      <c r="B983" s="177"/>
      <c r="C983" s="162"/>
      <c r="D983" s="162"/>
      <c r="E983" s="162"/>
      <c r="F983" s="163"/>
      <c r="G983" s="166"/>
      <c r="H983" s="178"/>
    </row>
    <row r="984" spans="2:8" ht="24.95" customHeight="1" x14ac:dyDescent="0.25">
      <c r="B984" s="177"/>
      <c r="C984" s="162"/>
      <c r="D984" s="162"/>
      <c r="E984" s="162"/>
      <c r="F984" s="163"/>
      <c r="G984" s="166"/>
      <c r="H984" s="178"/>
    </row>
    <row r="985" spans="2:8" ht="24.95" customHeight="1" x14ac:dyDescent="0.25">
      <c r="B985" s="177"/>
      <c r="C985" s="162"/>
      <c r="D985" s="162"/>
      <c r="E985" s="162"/>
      <c r="F985" s="163"/>
      <c r="G985" s="166"/>
      <c r="H985" s="178"/>
    </row>
    <row r="986" spans="2:8" ht="24.95" customHeight="1" x14ac:dyDescent="0.25">
      <c r="B986" s="177"/>
      <c r="C986" s="162"/>
      <c r="D986" s="162"/>
      <c r="E986" s="162"/>
      <c r="F986" s="163"/>
      <c r="G986" s="166"/>
      <c r="H986" s="178"/>
    </row>
    <row r="987" spans="2:8" ht="24.95" customHeight="1" x14ac:dyDescent="0.25">
      <c r="B987" s="177"/>
      <c r="C987" s="162"/>
      <c r="D987" s="162"/>
      <c r="E987" s="162"/>
      <c r="F987" s="163"/>
      <c r="G987" s="166"/>
      <c r="H987" s="178"/>
    </row>
    <row r="988" spans="2:8" ht="24.95" customHeight="1" x14ac:dyDescent="0.25">
      <c r="B988" s="177"/>
      <c r="C988" s="162"/>
      <c r="D988" s="162"/>
      <c r="E988" s="162"/>
      <c r="F988" s="163"/>
      <c r="G988" s="166"/>
      <c r="H988" s="178"/>
    </row>
    <row r="989" spans="2:8" ht="24.95" customHeight="1" x14ac:dyDescent="0.25">
      <c r="B989" s="177"/>
      <c r="C989" s="162"/>
      <c r="D989" s="162"/>
      <c r="E989" s="162"/>
      <c r="F989" s="163"/>
      <c r="G989" s="166"/>
      <c r="H989" s="178"/>
    </row>
    <row r="990" spans="2:8" ht="24.95" customHeight="1" x14ac:dyDescent="0.25">
      <c r="B990" s="177"/>
      <c r="C990" s="162"/>
      <c r="D990" s="162"/>
      <c r="E990" s="162"/>
      <c r="F990" s="163"/>
      <c r="G990" s="166"/>
      <c r="H990" s="178"/>
    </row>
    <row r="991" spans="2:8" ht="24.95" customHeight="1" x14ac:dyDescent="0.25">
      <c r="B991" s="177"/>
      <c r="C991" s="162"/>
      <c r="D991" s="162"/>
      <c r="E991" s="162"/>
      <c r="F991" s="163"/>
      <c r="G991" s="166"/>
      <c r="H991" s="178"/>
    </row>
    <row r="992" spans="2:8" ht="24.95" customHeight="1" x14ac:dyDescent="0.25">
      <c r="B992" s="177"/>
      <c r="C992" s="162"/>
      <c r="D992" s="162"/>
      <c r="E992" s="162"/>
      <c r="F992" s="163"/>
      <c r="G992" s="166"/>
      <c r="H992" s="178"/>
    </row>
    <row r="993" spans="2:8" ht="24.95" customHeight="1" x14ac:dyDescent="0.25">
      <c r="B993" s="177"/>
      <c r="C993" s="162"/>
      <c r="D993" s="162"/>
      <c r="E993" s="162"/>
      <c r="F993" s="163"/>
      <c r="G993" s="166"/>
      <c r="H993" s="178"/>
    </row>
    <row r="994" spans="2:8" ht="24.95" customHeight="1" x14ac:dyDescent="0.25">
      <c r="B994" s="177"/>
      <c r="C994" s="162"/>
      <c r="D994" s="162"/>
      <c r="E994" s="162"/>
      <c r="F994" s="163"/>
      <c r="G994" s="166"/>
      <c r="H994" s="178"/>
    </row>
    <row r="995" spans="2:8" ht="24.95" customHeight="1" x14ac:dyDescent="0.25">
      <c r="B995" s="177"/>
      <c r="C995" s="162"/>
      <c r="D995" s="162"/>
      <c r="E995" s="162"/>
      <c r="F995" s="163"/>
      <c r="G995" s="166"/>
      <c r="H995" s="178"/>
    </row>
    <row r="996" spans="2:8" ht="24.95" customHeight="1" x14ac:dyDescent="0.25">
      <c r="B996" s="177"/>
      <c r="C996" s="162"/>
      <c r="D996" s="162"/>
      <c r="E996" s="162"/>
      <c r="F996" s="163"/>
      <c r="G996" s="166"/>
      <c r="H996" s="178"/>
    </row>
    <row r="997" spans="2:8" ht="24.95" customHeight="1" x14ac:dyDescent="0.25">
      <c r="B997" s="177"/>
      <c r="C997" s="162"/>
      <c r="D997" s="162"/>
      <c r="E997" s="162"/>
      <c r="F997" s="163"/>
      <c r="G997" s="166"/>
      <c r="H997" s="178"/>
    </row>
    <row r="998" spans="2:8" ht="24.95" customHeight="1" x14ac:dyDescent="0.25">
      <c r="B998" s="177"/>
      <c r="C998" s="162"/>
      <c r="D998" s="162"/>
      <c r="E998" s="162"/>
      <c r="F998" s="163"/>
      <c r="G998" s="166"/>
      <c r="H998" s="178"/>
    </row>
    <row r="999" spans="2:8" ht="24.95" customHeight="1" x14ac:dyDescent="0.25">
      <c r="B999" s="177"/>
      <c r="C999" s="162"/>
      <c r="D999" s="162"/>
      <c r="E999" s="162"/>
      <c r="F999" s="163"/>
      <c r="G999" s="166"/>
      <c r="H999" s="178"/>
    </row>
    <row r="1000" spans="2:8" ht="24.95" customHeight="1" x14ac:dyDescent="0.25">
      <c r="B1000" s="177"/>
      <c r="C1000" s="162"/>
      <c r="D1000" s="162"/>
      <c r="E1000" s="162"/>
      <c r="F1000" s="163"/>
      <c r="G1000" s="166"/>
      <c r="H1000" s="178"/>
    </row>
    <row r="1001" spans="2:8" ht="24.95" customHeight="1" x14ac:dyDescent="0.25">
      <c r="B1001" s="177"/>
      <c r="C1001" s="162"/>
      <c r="D1001" s="162"/>
      <c r="E1001" s="162"/>
      <c r="F1001" s="163"/>
      <c r="G1001" s="166"/>
      <c r="H1001" s="178"/>
    </row>
    <row r="1002" spans="2:8" ht="24.95" customHeight="1" x14ac:dyDescent="0.25">
      <c r="B1002" s="177"/>
      <c r="C1002" s="162"/>
      <c r="D1002" s="162"/>
      <c r="E1002" s="162"/>
      <c r="F1002" s="163"/>
      <c r="G1002" s="166"/>
      <c r="H1002" s="178"/>
    </row>
    <row r="1003" spans="2:8" ht="24.95" customHeight="1" x14ac:dyDescent="0.25">
      <c r="B1003" s="177"/>
      <c r="C1003" s="162"/>
      <c r="D1003" s="162"/>
      <c r="E1003" s="162"/>
      <c r="F1003" s="163"/>
      <c r="G1003" s="166"/>
      <c r="H1003" s="178"/>
    </row>
    <row r="1004" spans="2:8" ht="24.95" customHeight="1" x14ac:dyDescent="0.25">
      <c r="B1004" s="177"/>
      <c r="C1004" s="162"/>
      <c r="D1004" s="162"/>
      <c r="E1004" s="162"/>
      <c r="F1004" s="163"/>
      <c r="G1004" s="166"/>
      <c r="H1004" s="178"/>
    </row>
    <row r="1005" spans="2:8" ht="24.95" customHeight="1" x14ac:dyDescent="0.25">
      <c r="B1005" s="177"/>
      <c r="C1005" s="162"/>
      <c r="D1005" s="162"/>
      <c r="E1005" s="162"/>
      <c r="F1005" s="163"/>
      <c r="G1005" s="166"/>
      <c r="H1005" s="178"/>
    </row>
    <row r="1006" spans="2:8" ht="24.95" customHeight="1" x14ac:dyDescent="0.25">
      <c r="B1006" s="177"/>
      <c r="C1006" s="162"/>
      <c r="D1006" s="162"/>
      <c r="E1006" s="162"/>
      <c r="F1006" s="163"/>
      <c r="G1006" s="166"/>
      <c r="H1006" s="178"/>
    </row>
    <row r="1007" spans="2:8" ht="24.95" customHeight="1" x14ac:dyDescent="0.25">
      <c r="B1007" s="177"/>
      <c r="C1007" s="162"/>
      <c r="D1007" s="162"/>
      <c r="E1007" s="162"/>
      <c r="F1007" s="163"/>
      <c r="G1007" s="166"/>
      <c r="H1007" s="178"/>
    </row>
    <row r="1008" spans="2:8" ht="24.95" customHeight="1" x14ac:dyDescent="0.25">
      <c r="B1008" s="177"/>
      <c r="C1008" s="162"/>
      <c r="D1008" s="162"/>
      <c r="E1008" s="162"/>
      <c r="F1008" s="163"/>
      <c r="G1008" s="166"/>
      <c r="H1008" s="178"/>
    </row>
    <row r="1009" spans="2:8" ht="24.95" customHeight="1" x14ac:dyDescent="0.25">
      <c r="B1009" s="177"/>
      <c r="C1009" s="162"/>
      <c r="D1009" s="162"/>
      <c r="E1009" s="162"/>
      <c r="F1009" s="163"/>
      <c r="G1009" s="166"/>
      <c r="H1009" s="178"/>
    </row>
    <row r="1010" spans="2:8" ht="24.95" customHeight="1" x14ac:dyDescent="0.25">
      <c r="B1010" s="177"/>
      <c r="C1010" s="162"/>
      <c r="D1010" s="162"/>
      <c r="E1010" s="162"/>
      <c r="F1010" s="163"/>
      <c r="G1010" s="166"/>
      <c r="H1010" s="178"/>
    </row>
    <row r="1011" spans="2:8" ht="24.95" customHeight="1" x14ac:dyDescent="0.25">
      <c r="B1011" s="177"/>
      <c r="C1011" s="162"/>
      <c r="D1011" s="162"/>
      <c r="E1011" s="162"/>
      <c r="F1011" s="163"/>
      <c r="G1011" s="166"/>
      <c r="H1011" s="178"/>
    </row>
    <row r="1012" spans="2:8" ht="24.95" customHeight="1" x14ac:dyDescent="0.25">
      <c r="B1012" s="177"/>
      <c r="C1012" s="162"/>
      <c r="D1012" s="162"/>
      <c r="E1012" s="162"/>
      <c r="F1012" s="163"/>
      <c r="G1012" s="166"/>
      <c r="H1012" s="178"/>
    </row>
    <row r="1013" spans="2:8" ht="24.95" customHeight="1" x14ac:dyDescent="0.25">
      <c r="B1013" s="177"/>
      <c r="C1013" s="162"/>
      <c r="D1013" s="162"/>
      <c r="E1013" s="162"/>
      <c r="F1013" s="163"/>
      <c r="G1013" s="166"/>
      <c r="H1013" s="178"/>
    </row>
    <row r="1014" spans="2:8" ht="24.95" customHeight="1" x14ac:dyDescent="0.25">
      <c r="B1014" s="177"/>
      <c r="C1014" s="162"/>
      <c r="D1014" s="162"/>
      <c r="E1014" s="162"/>
      <c r="F1014" s="163"/>
      <c r="G1014" s="166"/>
      <c r="H1014" s="178"/>
    </row>
    <row r="1015" spans="2:8" ht="24.95" customHeight="1" x14ac:dyDescent="0.25">
      <c r="B1015" s="177"/>
      <c r="C1015" s="162"/>
      <c r="D1015" s="162"/>
      <c r="E1015" s="162"/>
      <c r="F1015" s="163"/>
      <c r="G1015" s="166"/>
      <c r="H1015" s="178"/>
    </row>
    <row r="1016" spans="2:8" ht="24.95" customHeight="1" x14ac:dyDescent="0.25">
      <c r="B1016" s="177"/>
      <c r="C1016" s="162"/>
      <c r="D1016" s="162"/>
      <c r="E1016" s="162"/>
      <c r="F1016" s="163"/>
      <c r="G1016" s="166"/>
      <c r="H1016" s="178"/>
    </row>
    <row r="1017" spans="2:8" ht="24.95" customHeight="1" x14ac:dyDescent="0.25">
      <c r="B1017" s="177"/>
      <c r="C1017" s="162"/>
      <c r="D1017" s="162"/>
      <c r="E1017" s="162"/>
      <c r="F1017" s="163"/>
      <c r="G1017" s="166"/>
      <c r="H1017" s="178"/>
    </row>
    <row r="1018" spans="2:8" ht="24.95" customHeight="1" x14ac:dyDescent="0.25">
      <c r="B1018" s="177"/>
      <c r="C1018" s="162"/>
      <c r="D1018" s="162"/>
      <c r="E1018" s="162"/>
      <c r="F1018" s="163"/>
      <c r="G1018" s="166"/>
      <c r="H1018" s="178"/>
    </row>
    <row r="1019" spans="2:8" ht="24.95" customHeight="1" x14ac:dyDescent="0.25">
      <c r="B1019" s="177"/>
      <c r="C1019" s="162"/>
      <c r="D1019" s="162"/>
      <c r="E1019" s="162"/>
      <c r="F1019" s="163"/>
      <c r="G1019" s="166"/>
      <c r="H1019" s="178"/>
    </row>
    <row r="1020" spans="2:8" ht="24.95" customHeight="1" x14ac:dyDescent="0.25">
      <c r="B1020" s="177"/>
      <c r="C1020" s="162"/>
      <c r="D1020" s="162"/>
      <c r="E1020" s="162"/>
      <c r="F1020" s="163"/>
      <c r="G1020" s="166"/>
      <c r="H1020" s="178"/>
    </row>
    <row r="1021" spans="2:8" ht="24.95" customHeight="1" x14ac:dyDescent="0.25">
      <c r="B1021" s="177"/>
      <c r="C1021" s="162"/>
      <c r="D1021" s="162"/>
      <c r="E1021" s="162"/>
      <c r="F1021" s="163"/>
      <c r="G1021" s="166"/>
      <c r="H1021" s="178"/>
    </row>
    <row r="1022" spans="2:8" ht="24.95" customHeight="1" x14ac:dyDescent="0.25">
      <c r="B1022" s="177"/>
      <c r="C1022" s="162"/>
      <c r="D1022" s="162"/>
      <c r="E1022" s="162"/>
      <c r="F1022" s="163"/>
      <c r="G1022" s="166"/>
      <c r="H1022" s="178"/>
    </row>
    <row r="1023" spans="2:8" ht="24.95" customHeight="1" x14ac:dyDescent="0.25">
      <c r="B1023" s="177"/>
      <c r="C1023" s="162"/>
      <c r="D1023" s="162"/>
      <c r="E1023" s="162"/>
      <c r="F1023" s="163"/>
      <c r="G1023" s="166"/>
      <c r="H1023" s="178"/>
    </row>
    <row r="1024" spans="2:8" ht="24.95" customHeight="1" x14ac:dyDescent="0.25">
      <c r="B1024" s="177"/>
      <c r="C1024" s="162"/>
      <c r="D1024" s="162"/>
      <c r="E1024" s="162"/>
      <c r="F1024" s="163"/>
      <c r="G1024" s="166"/>
      <c r="H1024" s="178"/>
    </row>
    <row r="1025" spans="2:8" ht="24.95" customHeight="1" x14ac:dyDescent="0.25">
      <c r="B1025" s="177"/>
      <c r="C1025" s="162"/>
      <c r="D1025" s="162"/>
      <c r="E1025" s="162"/>
      <c r="F1025" s="163"/>
      <c r="G1025" s="166"/>
      <c r="H1025" s="178"/>
    </row>
    <row r="1026" spans="2:8" ht="24.95" customHeight="1" x14ac:dyDescent="0.25">
      <c r="B1026" s="177"/>
      <c r="C1026" s="162"/>
      <c r="D1026" s="162"/>
      <c r="E1026" s="162"/>
      <c r="F1026" s="163"/>
      <c r="G1026" s="166"/>
      <c r="H1026" s="178"/>
    </row>
    <row r="1027" spans="2:8" ht="24.95" customHeight="1" x14ac:dyDescent="0.25">
      <c r="B1027" s="177"/>
      <c r="C1027" s="162"/>
      <c r="D1027" s="162"/>
      <c r="E1027" s="162"/>
      <c r="F1027" s="163"/>
      <c r="G1027" s="166"/>
      <c r="H1027" s="178"/>
    </row>
    <row r="1028" spans="2:8" ht="24.95" customHeight="1" x14ac:dyDescent="0.25">
      <c r="B1028" s="177"/>
      <c r="C1028" s="162"/>
      <c r="D1028" s="162"/>
      <c r="E1028" s="162"/>
      <c r="F1028" s="163"/>
      <c r="G1028" s="166"/>
      <c r="H1028" s="178"/>
    </row>
    <row r="1029" spans="2:8" ht="24.95" customHeight="1" x14ac:dyDescent="0.25">
      <c r="B1029" s="177"/>
      <c r="C1029" s="162"/>
      <c r="D1029" s="162"/>
      <c r="E1029" s="162"/>
      <c r="F1029" s="163"/>
      <c r="G1029" s="166"/>
      <c r="H1029" s="178"/>
    </row>
    <row r="1030" spans="2:8" ht="24.95" customHeight="1" x14ac:dyDescent="0.25">
      <c r="B1030" s="177"/>
      <c r="C1030" s="162"/>
      <c r="D1030" s="162"/>
      <c r="E1030" s="162"/>
      <c r="F1030" s="163"/>
      <c r="G1030" s="166"/>
      <c r="H1030" s="178"/>
    </row>
    <row r="1031" spans="2:8" ht="24.95" customHeight="1" x14ac:dyDescent="0.25">
      <c r="B1031" s="177"/>
      <c r="C1031" s="162"/>
      <c r="D1031" s="162"/>
      <c r="E1031" s="162"/>
      <c r="F1031" s="163"/>
      <c r="G1031" s="166"/>
      <c r="H1031" s="178"/>
    </row>
    <row r="1032" spans="2:8" ht="24.95" customHeight="1" x14ac:dyDescent="0.25">
      <c r="B1032" s="177"/>
      <c r="C1032" s="162"/>
      <c r="D1032" s="162"/>
      <c r="E1032" s="162"/>
      <c r="F1032" s="163"/>
      <c r="G1032" s="166"/>
      <c r="H1032" s="178"/>
    </row>
    <row r="1033" spans="2:8" ht="24.95" customHeight="1" x14ac:dyDescent="0.25">
      <c r="B1033" s="177"/>
      <c r="C1033" s="162"/>
      <c r="D1033" s="162"/>
      <c r="E1033" s="162"/>
      <c r="F1033" s="163"/>
      <c r="G1033" s="166"/>
      <c r="H1033" s="178"/>
    </row>
    <row r="1034" spans="2:8" ht="24.95" customHeight="1" x14ac:dyDescent="0.25">
      <c r="B1034" s="177"/>
      <c r="C1034" s="162"/>
      <c r="D1034" s="162"/>
      <c r="E1034" s="162"/>
      <c r="F1034" s="163"/>
      <c r="G1034" s="166"/>
      <c r="H1034" s="178"/>
    </row>
    <row r="1035" spans="2:8" ht="24.95" customHeight="1" x14ac:dyDescent="0.25">
      <c r="B1035" s="177"/>
      <c r="C1035" s="162"/>
      <c r="D1035" s="162"/>
      <c r="E1035" s="162"/>
      <c r="F1035" s="163"/>
      <c r="G1035" s="166"/>
      <c r="H1035" s="178"/>
    </row>
    <row r="1036" spans="2:8" ht="24.95" customHeight="1" x14ac:dyDescent="0.25">
      <c r="B1036" s="177"/>
      <c r="C1036" s="162"/>
      <c r="D1036" s="162"/>
      <c r="E1036" s="162"/>
      <c r="F1036" s="163"/>
      <c r="G1036" s="166"/>
      <c r="H1036" s="178"/>
    </row>
    <row r="1037" spans="2:8" ht="24.95" customHeight="1" x14ac:dyDescent="0.25">
      <c r="B1037" s="177"/>
      <c r="C1037" s="162"/>
      <c r="D1037" s="162"/>
      <c r="E1037" s="162"/>
      <c r="F1037" s="163"/>
      <c r="G1037" s="166"/>
      <c r="H1037" s="178"/>
    </row>
    <row r="1038" spans="2:8" ht="24.95" customHeight="1" x14ac:dyDescent="0.25">
      <c r="B1038" s="177"/>
      <c r="C1038" s="162"/>
      <c r="D1038" s="162"/>
      <c r="E1038" s="162"/>
      <c r="F1038" s="163"/>
      <c r="G1038" s="166"/>
      <c r="H1038" s="178"/>
    </row>
    <row r="1039" spans="2:8" ht="24.95" customHeight="1" x14ac:dyDescent="0.25">
      <c r="B1039" s="177"/>
      <c r="C1039" s="162"/>
      <c r="D1039" s="162"/>
      <c r="E1039" s="162"/>
      <c r="F1039" s="163"/>
      <c r="G1039" s="166"/>
      <c r="H1039" s="178"/>
    </row>
    <row r="1040" spans="2:8" ht="24.95" customHeight="1" x14ac:dyDescent="0.25">
      <c r="B1040" s="177"/>
      <c r="C1040" s="162"/>
      <c r="D1040" s="162"/>
      <c r="E1040" s="162"/>
      <c r="F1040" s="163"/>
      <c r="G1040" s="166"/>
      <c r="H1040" s="178"/>
    </row>
    <row r="1041" spans="2:8" ht="24.95" customHeight="1" x14ac:dyDescent="0.25">
      <c r="B1041" s="177"/>
      <c r="C1041" s="162"/>
      <c r="D1041" s="162"/>
      <c r="E1041" s="162"/>
      <c r="F1041" s="163"/>
      <c r="G1041" s="166"/>
      <c r="H1041" s="178"/>
    </row>
    <row r="1042" spans="2:8" ht="24.95" customHeight="1" x14ac:dyDescent="0.25">
      <c r="B1042" s="177"/>
      <c r="C1042" s="162"/>
      <c r="D1042" s="162"/>
      <c r="E1042" s="162"/>
      <c r="F1042" s="163"/>
      <c r="G1042" s="166"/>
      <c r="H1042" s="178"/>
    </row>
    <row r="1043" spans="2:8" ht="24.95" customHeight="1" x14ac:dyDescent="0.25">
      <c r="B1043" s="177"/>
      <c r="C1043" s="162"/>
      <c r="D1043" s="162"/>
      <c r="E1043" s="162"/>
      <c r="F1043" s="163"/>
      <c r="G1043" s="166"/>
      <c r="H1043" s="178"/>
    </row>
    <row r="1044" spans="2:8" ht="24.95" customHeight="1" x14ac:dyDescent="0.25">
      <c r="B1044" s="177"/>
      <c r="C1044" s="162"/>
      <c r="D1044" s="162"/>
      <c r="E1044" s="162"/>
      <c r="F1044" s="163"/>
      <c r="G1044" s="166"/>
      <c r="H1044" s="178"/>
    </row>
    <row r="1045" spans="2:8" ht="24.95" customHeight="1" x14ac:dyDescent="0.25">
      <c r="B1045" s="177"/>
      <c r="C1045" s="162"/>
      <c r="D1045" s="162"/>
      <c r="E1045" s="162"/>
      <c r="F1045" s="163"/>
      <c r="G1045" s="166"/>
      <c r="H1045" s="178"/>
    </row>
    <row r="1046" spans="2:8" ht="24.95" customHeight="1" x14ac:dyDescent="0.25">
      <c r="B1046" s="177"/>
      <c r="C1046" s="162"/>
      <c r="D1046" s="162"/>
      <c r="E1046" s="162"/>
      <c r="F1046" s="163"/>
      <c r="G1046" s="166"/>
      <c r="H1046" s="178"/>
    </row>
    <row r="1047" spans="2:8" ht="24.95" customHeight="1" x14ac:dyDescent="0.25">
      <c r="B1047" s="177"/>
      <c r="C1047" s="162"/>
      <c r="D1047" s="162"/>
      <c r="E1047" s="162"/>
      <c r="F1047" s="163"/>
      <c r="G1047" s="166"/>
      <c r="H1047" s="178"/>
    </row>
    <row r="1048" spans="2:8" ht="24.95" customHeight="1" x14ac:dyDescent="0.25">
      <c r="B1048" s="177"/>
      <c r="C1048" s="162"/>
      <c r="D1048" s="162"/>
      <c r="E1048" s="162"/>
      <c r="F1048" s="163"/>
      <c r="G1048" s="166"/>
      <c r="H1048" s="178"/>
    </row>
    <row r="1049" spans="2:8" ht="24.95" customHeight="1" x14ac:dyDescent="0.25">
      <c r="B1049" s="177"/>
      <c r="C1049" s="162"/>
      <c r="D1049" s="162"/>
      <c r="E1049" s="162"/>
      <c r="F1049" s="163"/>
      <c r="G1049" s="166"/>
      <c r="H1049" s="178"/>
    </row>
    <row r="1050" spans="2:8" ht="24.95" customHeight="1" x14ac:dyDescent="0.25">
      <c r="B1050" s="177"/>
      <c r="C1050" s="162"/>
      <c r="D1050" s="162"/>
      <c r="E1050" s="162"/>
      <c r="F1050" s="163"/>
      <c r="G1050" s="166"/>
      <c r="H1050" s="178"/>
    </row>
    <row r="1051" spans="2:8" ht="24.95" customHeight="1" x14ac:dyDescent="0.25">
      <c r="B1051" s="177"/>
      <c r="C1051" s="162"/>
      <c r="D1051" s="162"/>
      <c r="E1051" s="162"/>
      <c r="F1051" s="163"/>
      <c r="G1051" s="166"/>
      <c r="H1051" s="178"/>
    </row>
    <row r="1052" spans="2:8" ht="24.95" customHeight="1" x14ac:dyDescent="0.25">
      <c r="B1052" s="177"/>
      <c r="C1052" s="162"/>
      <c r="D1052" s="162"/>
      <c r="E1052" s="162"/>
      <c r="F1052" s="163"/>
      <c r="G1052" s="166"/>
      <c r="H1052" s="178"/>
    </row>
    <row r="1053" spans="2:8" ht="24.95" customHeight="1" x14ac:dyDescent="0.25">
      <c r="B1053" s="177"/>
      <c r="C1053" s="162"/>
      <c r="D1053" s="162"/>
      <c r="E1053" s="162"/>
      <c r="F1053" s="163"/>
      <c r="G1053" s="166"/>
      <c r="H1053" s="178"/>
    </row>
    <row r="1054" spans="2:8" ht="24.95" customHeight="1" x14ac:dyDescent="0.25">
      <c r="B1054" s="177"/>
      <c r="C1054" s="162"/>
      <c r="D1054" s="162"/>
      <c r="E1054" s="162"/>
      <c r="F1054" s="163"/>
      <c r="G1054" s="166"/>
      <c r="H1054" s="178"/>
    </row>
    <row r="1055" spans="2:8" ht="24.95" customHeight="1" x14ac:dyDescent="0.25">
      <c r="B1055" s="177"/>
      <c r="C1055" s="162"/>
      <c r="D1055" s="162"/>
      <c r="E1055" s="162"/>
      <c r="F1055" s="163"/>
      <c r="G1055" s="166"/>
      <c r="H1055" s="178"/>
    </row>
    <row r="1056" spans="2:8" ht="24.95" customHeight="1" x14ac:dyDescent="0.25">
      <c r="B1056" s="177"/>
      <c r="C1056" s="162"/>
      <c r="D1056" s="162"/>
      <c r="E1056" s="162"/>
      <c r="F1056" s="163"/>
      <c r="G1056" s="166"/>
      <c r="H1056" s="178"/>
    </row>
    <row r="1057" spans="2:8" ht="24.95" customHeight="1" x14ac:dyDescent="0.25">
      <c r="B1057" s="177"/>
      <c r="C1057" s="162"/>
      <c r="D1057" s="162"/>
      <c r="E1057" s="162"/>
      <c r="F1057" s="163"/>
      <c r="G1057" s="166"/>
      <c r="H1057" s="178"/>
    </row>
    <row r="1058" spans="2:8" ht="24.95" customHeight="1" x14ac:dyDescent="0.25">
      <c r="B1058" s="177"/>
      <c r="C1058" s="162"/>
      <c r="D1058" s="162"/>
      <c r="E1058" s="162"/>
      <c r="F1058" s="163"/>
      <c r="G1058" s="166"/>
      <c r="H1058" s="178"/>
    </row>
    <row r="1059" spans="2:8" ht="24.95" customHeight="1" x14ac:dyDescent="0.25">
      <c r="B1059" s="177"/>
      <c r="C1059" s="162"/>
      <c r="D1059" s="162"/>
      <c r="E1059" s="162"/>
      <c r="F1059" s="163"/>
      <c r="G1059" s="166"/>
      <c r="H1059" s="178"/>
    </row>
    <row r="1060" spans="2:8" ht="24.95" customHeight="1" x14ac:dyDescent="0.25">
      <c r="B1060" s="177"/>
      <c r="C1060" s="162"/>
      <c r="D1060" s="162"/>
      <c r="E1060" s="162"/>
      <c r="F1060" s="163"/>
      <c r="G1060" s="166"/>
      <c r="H1060" s="178"/>
    </row>
    <row r="1061" spans="2:8" ht="24.95" customHeight="1" x14ac:dyDescent="0.25">
      <c r="B1061" s="177"/>
      <c r="C1061" s="162"/>
      <c r="D1061" s="162"/>
      <c r="E1061" s="162"/>
      <c r="F1061" s="163"/>
      <c r="G1061" s="166"/>
      <c r="H1061" s="178"/>
    </row>
    <row r="1062" spans="2:8" ht="24.95" customHeight="1" x14ac:dyDescent="0.25">
      <c r="B1062" s="177"/>
      <c r="C1062" s="162"/>
      <c r="D1062" s="162"/>
      <c r="E1062" s="162"/>
      <c r="F1062" s="163"/>
      <c r="G1062" s="166"/>
      <c r="H1062" s="178"/>
    </row>
    <row r="1063" spans="2:8" ht="24.95" customHeight="1" x14ac:dyDescent="0.25">
      <c r="B1063" s="177"/>
      <c r="C1063" s="162"/>
      <c r="D1063" s="162"/>
      <c r="E1063" s="162"/>
      <c r="F1063" s="163"/>
      <c r="G1063" s="166"/>
      <c r="H1063" s="178"/>
    </row>
    <row r="1064" spans="2:8" ht="24.95" customHeight="1" x14ac:dyDescent="0.25">
      <c r="B1064" s="177"/>
      <c r="C1064" s="162"/>
      <c r="D1064" s="162"/>
      <c r="E1064" s="162"/>
      <c r="F1064" s="163"/>
      <c r="G1064" s="166"/>
      <c r="H1064" s="178"/>
    </row>
    <row r="1065" spans="2:8" ht="24.95" customHeight="1" x14ac:dyDescent="0.25">
      <c r="B1065" s="177"/>
      <c r="C1065" s="162"/>
      <c r="D1065" s="162"/>
      <c r="E1065" s="162"/>
      <c r="F1065" s="163"/>
      <c r="G1065" s="166"/>
      <c r="H1065" s="178"/>
    </row>
    <row r="1066" spans="2:8" ht="24.95" customHeight="1" x14ac:dyDescent="0.25">
      <c r="B1066" s="177"/>
      <c r="C1066" s="162"/>
      <c r="D1066" s="162"/>
      <c r="E1066" s="162"/>
      <c r="F1066" s="163"/>
      <c r="G1066" s="166"/>
      <c r="H1066" s="178"/>
    </row>
    <row r="1067" spans="2:8" ht="24.95" customHeight="1" x14ac:dyDescent="0.25">
      <c r="B1067" s="177"/>
      <c r="C1067" s="162"/>
      <c r="D1067" s="162"/>
      <c r="E1067" s="162"/>
      <c r="F1067" s="163"/>
      <c r="G1067" s="166"/>
      <c r="H1067" s="178"/>
    </row>
    <row r="1068" spans="2:8" ht="24.95" customHeight="1" x14ac:dyDescent="0.25">
      <c r="B1068" s="177"/>
      <c r="C1068" s="162"/>
      <c r="D1068" s="162"/>
      <c r="E1068" s="162"/>
      <c r="F1068" s="163"/>
      <c r="G1068" s="166"/>
      <c r="H1068" s="178"/>
    </row>
    <row r="1069" spans="2:8" ht="24.95" customHeight="1" x14ac:dyDescent="0.25">
      <c r="B1069" s="177"/>
      <c r="C1069" s="162"/>
      <c r="D1069" s="162"/>
      <c r="E1069" s="162"/>
      <c r="F1069" s="163"/>
      <c r="G1069" s="166"/>
      <c r="H1069" s="178"/>
    </row>
    <row r="1070" spans="2:8" ht="24.95" customHeight="1" x14ac:dyDescent="0.25">
      <c r="B1070" s="177"/>
      <c r="C1070" s="162"/>
      <c r="D1070" s="162"/>
      <c r="E1070" s="162"/>
      <c r="F1070" s="163"/>
      <c r="G1070" s="166"/>
      <c r="H1070" s="178"/>
    </row>
    <row r="1071" spans="2:8" ht="24.95" customHeight="1" x14ac:dyDescent="0.25">
      <c r="B1071" s="177"/>
      <c r="C1071" s="162"/>
      <c r="D1071" s="162"/>
      <c r="E1071" s="162"/>
      <c r="F1071" s="163"/>
      <c r="G1071" s="166"/>
      <c r="H1071" s="178"/>
    </row>
    <row r="1072" spans="2:8" ht="24.95" customHeight="1" x14ac:dyDescent="0.25">
      <c r="B1072" s="177"/>
      <c r="C1072" s="162"/>
      <c r="D1072" s="162"/>
      <c r="E1072" s="162"/>
      <c r="F1072" s="163"/>
      <c r="G1072" s="166"/>
      <c r="H1072" s="178"/>
    </row>
    <row r="1073" spans="2:8" ht="24.95" customHeight="1" x14ac:dyDescent="0.25">
      <c r="B1073" s="177"/>
      <c r="C1073" s="162"/>
      <c r="D1073" s="162"/>
      <c r="E1073" s="162"/>
      <c r="F1073" s="163"/>
      <c r="G1073" s="166"/>
      <c r="H1073" s="178"/>
    </row>
    <row r="1074" spans="2:8" ht="24.95" customHeight="1" x14ac:dyDescent="0.25">
      <c r="B1074" s="177"/>
      <c r="C1074" s="162"/>
      <c r="D1074" s="162"/>
      <c r="E1074" s="162"/>
      <c r="F1074" s="163"/>
      <c r="G1074" s="166"/>
      <c r="H1074" s="178"/>
    </row>
    <row r="1075" spans="2:8" ht="24.95" customHeight="1" x14ac:dyDescent="0.25">
      <c r="B1075" s="177"/>
      <c r="C1075" s="162"/>
      <c r="D1075" s="162"/>
      <c r="E1075" s="162"/>
      <c r="F1075" s="163"/>
      <c r="G1075" s="166"/>
      <c r="H1075" s="178"/>
    </row>
    <row r="1076" spans="2:8" ht="24.95" customHeight="1" x14ac:dyDescent="0.25">
      <c r="B1076" s="177"/>
      <c r="C1076" s="162"/>
      <c r="D1076" s="162"/>
      <c r="E1076" s="162"/>
      <c r="F1076" s="163"/>
      <c r="G1076" s="166"/>
      <c r="H1076" s="178"/>
    </row>
    <row r="1077" spans="2:8" ht="24.95" customHeight="1" x14ac:dyDescent="0.25">
      <c r="B1077" s="177"/>
      <c r="C1077" s="162"/>
      <c r="D1077" s="162"/>
      <c r="E1077" s="162"/>
      <c r="F1077" s="163"/>
      <c r="G1077" s="166"/>
      <c r="H1077" s="178"/>
    </row>
    <row r="1078" spans="2:8" ht="24.95" customHeight="1" x14ac:dyDescent="0.25">
      <c r="B1078" s="177"/>
      <c r="C1078" s="162"/>
      <c r="D1078" s="162"/>
      <c r="E1078" s="162"/>
      <c r="F1078" s="163"/>
      <c r="G1078" s="166"/>
      <c r="H1078" s="178"/>
    </row>
    <row r="1079" spans="2:8" ht="24.95" customHeight="1" x14ac:dyDescent="0.25">
      <c r="B1079" s="177"/>
      <c r="C1079" s="162"/>
      <c r="D1079" s="162"/>
      <c r="E1079" s="162"/>
      <c r="F1079" s="163"/>
      <c r="G1079" s="166"/>
      <c r="H1079" s="178"/>
    </row>
    <row r="1080" spans="2:8" ht="24.95" customHeight="1" x14ac:dyDescent="0.25">
      <c r="B1080" s="177"/>
      <c r="C1080" s="162"/>
      <c r="D1080" s="162"/>
      <c r="E1080" s="162"/>
      <c r="F1080" s="163"/>
      <c r="G1080" s="166"/>
      <c r="H1080" s="178"/>
    </row>
    <row r="1081" spans="2:8" ht="24.95" customHeight="1" x14ac:dyDescent="0.25">
      <c r="B1081" s="177"/>
      <c r="C1081" s="162"/>
      <c r="D1081" s="162"/>
      <c r="E1081" s="162"/>
      <c r="F1081" s="163"/>
      <c r="G1081" s="166"/>
      <c r="H1081" s="178"/>
    </row>
    <row r="1082" spans="2:8" ht="24.95" customHeight="1" x14ac:dyDescent="0.25">
      <c r="B1082" s="177"/>
      <c r="C1082" s="162"/>
      <c r="D1082" s="162"/>
      <c r="E1082" s="162"/>
      <c r="F1082" s="163"/>
      <c r="G1082" s="166"/>
      <c r="H1082" s="178"/>
    </row>
    <row r="1083" spans="2:8" ht="24.95" customHeight="1" x14ac:dyDescent="0.25">
      <c r="B1083" s="177"/>
      <c r="C1083" s="162"/>
      <c r="D1083" s="162"/>
      <c r="E1083" s="162"/>
      <c r="F1083" s="163"/>
      <c r="G1083" s="166"/>
      <c r="H1083" s="178"/>
    </row>
    <row r="1084" spans="2:8" ht="24.95" customHeight="1" x14ac:dyDescent="0.25">
      <c r="B1084" s="177"/>
      <c r="C1084" s="162"/>
      <c r="D1084" s="162"/>
      <c r="E1084" s="162"/>
      <c r="F1084" s="163"/>
      <c r="G1084" s="166"/>
      <c r="H1084" s="178"/>
    </row>
    <row r="1085" spans="2:8" ht="24.95" customHeight="1" x14ac:dyDescent="0.25">
      <c r="B1085" s="177"/>
      <c r="C1085" s="162"/>
      <c r="D1085" s="162"/>
      <c r="E1085" s="162"/>
      <c r="F1085" s="163"/>
      <c r="G1085" s="166"/>
      <c r="H1085" s="178"/>
    </row>
    <row r="1086" spans="2:8" ht="24.95" customHeight="1" x14ac:dyDescent="0.25">
      <c r="B1086" s="177"/>
      <c r="C1086" s="162"/>
      <c r="D1086" s="162"/>
      <c r="E1086" s="162"/>
      <c r="F1086" s="163"/>
      <c r="G1086" s="166"/>
      <c r="H1086" s="178"/>
    </row>
    <row r="1087" spans="2:8" ht="24.95" customHeight="1" x14ac:dyDescent="0.25">
      <c r="B1087" s="177"/>
      <c r="C1087" s="162"/>
      <c r="D1087" s="162"/>
      <c r="E1087" s="162"/>
      <c r="F1087" s="163"/>
      <c r="G1087" s="166"/>
      <c r="H1087" s="178"/>
    </row>
    <row r="1088" spans="2:8" ht="24.95" customHeight="1" x14ac:dyDescent="0.25">
      <c r="B1088" s="177"/>
      <c r="C1088" s="162"/>
      <c r="D1088" s="162"/>
      <c r="E1088" s="162"/>
      <c r="F1088" s="163"/>
      <c r="G1088" s="166"/>
      <c r="H1088" s="178"/>
    </row>
    <row r="1089" spans="2:8" ht="24.95" customHeight="1" x14ac:dyDescent="0.25">
      <c r="B1089" s="177"/>
      <c r="C1089" s="162"/>
      <c r="D1089" s="162"/>
      <c r="E1089" s="162"/>
      <c r="F1089" s="163"/>
      <c r="G1089" s="166"/>
      <c r="H1089" s="178"/>
    </row>
    <row r="1090" spans="2:8" ht="24.95" customHeight="1" x14ac:dyDescent="0.25">
      <c r="B1090" s="177"/>
      <c r="C1090" s="162"/>
      <c r="D1090" s="162"/>
      <c r="E1090" s="162"/>
      <c r="F1090" s="163"/>
      <c r="G1090" s="166"/>
      <c r="H1090" s="178"/>
    </row>
    <row r="1091" spans="2:8" ht="24.95" customHeight="1" x14ac:dyDescent="0.25">
      <c r="B1091" s="177"/>
      <c r="C1091" s="162"/>
      <c r="D1091" s="162"/>
      <c r="E1091" s="162"/>
      <c r="F1091" s="163"/>
      <c r="G1091" s="166"/>
      <c r="H1091" s="178"/>
    </row>
    <row r="1092" spans="2:8" ht="24.95" customHeight="1" x14ac:dyDescent="0.25">
      <c r="B1092" s="177"/>
      <c r="C1092" s="162"/>
      <c r="D1092" s="162"/>
      <c r="E1092" s="162"/>
      <c r="F1092" s="163"/>
      <c r="G1092" s="166"/>
      <c r="H1092" s="178"/>
    </row>
    <row r="1093" spans="2:8" ht="24.95" customHeight="1" x14ac:dyDescent="0.25">
      <c r="B1093" s="177"/>
      <c r="C1093" s="162"/>
      <c r="D1093" s="162"/>
      <c r="E1093" s="162"/>
      <c r="F1093" s="163"/>
      <c r="G1093" s="166"/>
      <c r="H1093" s="178"/>
    </row>
    <row r="1094" spans="2:8" ht="24.95" customHeight="1" x14ac:dyDescent="0.25">
      <c r="B1094" s="177"/>
      <c r="C1094" s="162"/>
      <c r="D1094" s="162"/>
      <c r="E1094" s="162"/>
      <c r="F1094" s="163"/>
      <c r="G1094" s="166"/>
      <c r="H1094" s="178"/>
    </row>
    <row r="1095" spans="2:8" ht="24.95" customHeight="1" x14ac:dyDescent="0.25">
      <c r="B1095" s="177"/>
      <c r="C1095" s="162"/>
      <c r="D1095" s="162"/>
      <c r="E1095" s="162"/>
      <c r="F1095" s="163"/>
      <c r="G1095" s="166"/>
      <c r="H1095" s="178"/>
    </row>
    <row r="1096" spans="2:8" ht="24.95" customHeight="1" x14ac:dyDescent="0.25">
      <c r="B1096" s="177"/>
      <c r="C1096" s="162"/>
      <c r="D1096" s="162"/>
      <c r="E1096" s="162"/>
      <c r="F1096" s="163"/>
      <c r="G1096" s="166"/>
      <c r="H1096" s="178"/>
    </row>
    <row r="1097" spans="2:8" ht="24.95" customHeight="1" x14ac:dyDescent="0.25">
      <c r="B1097" s="177"/>
      <c r="C1097" s="162"/>
      <c r="D1097" s="162"/>
      <c r="E1097" s="162"/>
      <c r="F1097" s="163"/>
      <c r="G1097" s="166"/>
      <c r="H1097" s="178"/>
    </row>
    <row r="1098" spans="2:8" ht="24.95" customHeight="1" x14ac:dyDescent="0.25">
      <c r="B1098" s="177"/>
      <c r="C1098" s="162"/>
      <c r="D1098" s="162"/>
      <c r="E1098" s="162"/>
      <c r="F1098" s="163"/>
      <c r="G1098" s="166"/>
      <c r="H1098" s="178"/>
    </row>
    <row r="1099" spans="2:8" ht="24.95" customHeight="1" x14ac:dyDescent="0.25">
      <c r="B1099" s="177"/>
      <c r="C1099" s="162"/>
      <c r="D1099" s="162"/>
      <c r="E1099" s="162"/>
      <c r="F1099" s="163"/>
      <c r="G1099" s="166"/>
      <c r="H1099" s="178"/>
    </row>
    <row r="1100" spans="2:8" ht="24.95" customHeight="1" x14ac:dyDescent="0.25">
      <c r="B1100" s="177"/>
      <c r="C1100" s="162"/>
      <c r="D1100" s="162"/>
      <c r="E1100" s="162"/>
      <c r="F1100" s="163"/>
      <c r="G1100" s="166"/>
      <c r="H1100" s="178"/>
    </row>
    <row r="1101" spans="2:8" ht="24.95" customHeight="1" x14ac:dyDescent="0.25">
      <c r="B1101" s="177"/>
      <c r="C1101" s="162"/>
      <c r="D1101" s="162"/>
      <c r="E1101" s="162"/>
      <c r="F1101" s="163"/>
      <c r="G1101" s="166"/>
      <c r="H1101" s="178"/>
    </row>
    <row r="1102" spans="2:8" ht="24.95" customHeight="1" x14ac:dyDescent="0.25">
      <c r="B1102" s="177"/>
      <c r="C1102" s="162"/>
      <c r="D1102" s="162"/>
      <c r="E1102" s="162"/>
      <c r="F1102" s="163"/>
      <c r="G1102" s="166"/>
      <c r="H1102" s="178"/>
    </row>
    <row r="1103" spans="2:8" ht="24.95" customHeight="1" x14ac:dyDescent="0.25">
      <c r="B1103" s="177"/>
      <c r="C1103" s="162"/>
      <c r="D1103" s="162"/>
      <c r="E1103" s="162"/>
      <c r="F1103" s="163"/>
      <c r="G1103" s="166"/>
      <c r="H1103" s="178"/>
    </row>
    <row r="1104" spans="2:8" ht="24.95" customHeight="1" x14ac:dyDescent="0.25">
      <c r="B1104" s="177"/>
      <c r="C1104" s="162"/>
      <c r="D1104" s="162"/>
      <c r="E1104" s="162"/>
      <c r="F1104" s="163"/>
      <c r="G1104" s="166"/>
      <c r="H1104" s="178"/>
    </row>
    <row r="1105" spans="2:8" ht="24.95" customHeight="1" x14ac:dyDescent="0.25">
      <c r="B1105" s="177"/>
      <c r="C1105" s="162"/>
      <c r="D1105" s="162"/>
      <c r="E1105" s="162"/>
      <c r="F1105" s="163"/>
      <c r="G1105" s="166"/>
      <c r="H1105" s="178"/>
    </row>
    <row r="1106" spans="2:8" ht="24.95" customHeight="1" x14ac:dyDescent="0.25">
      <c r="B1106" s="177"/>
      <c r="C1106" s="162"/>
      <c r="D1106" s="162"/>
      <c r="E1106" s="162"/>
      <c r="F1106" s="163"/>
      <c r="G1106" s="166"/>
      <c r="H1106" s="178"/>
    </row>
    <row r="1107" spans="2:8" ht="24.95" customHeight="1" x14ac:dyDescent="0.25">
      <c r="B1107" s="177"/>
      <c r="C1107" s="162"/>
      <c r="D1107" s="162"/>
      <c r="E1107" s="162"/>
      <c r="F1107" s="163"/>
      <c r="G1107" s="166"/>
      <c r="H1107" s="178"/>
    </row>
    <row r="1108" spans="2:8" ht="24.95" customHeight="1" x14ac:dyDescent="0.25">
      <c r="B1108" s="177"/>
      <c r="C1108" s="162"/>
      <c r="D1108" s="162"/>
      <c r="E1108" s="162"/>
      <c r="F1108" s="163"/>
      <c r="G1108" s="166"/>
      <c r="H1108" s="178"/>
    </row>
    <row r="1109" spans="2:8" ht="24.95" customHeight="1" x14ac:dyDescent="0.25">
      <c r="B1109" s="177"/>
      <c r="C1109" s="162"/>
      <c r="D1109" s="162"/>
      <c r="E1109" s="162"/>
      <c r="F1109" s="163"/>
      <c r="G1109" s="166"/>
      <c r="H1109" s="178"/>
    </row>
    <row r="1110" spans="2:8" ht="24.95" customHeight="1" x14ac:dyDescent="0.25">
      <c r="B1110" s="177"/>
      <c r="C1110" s="162"/>
      <c r="D1110" s="162"/>
      <c r="E1110" s="162"/>
      <c r="F1110" s="163"/>
      <c r="G1110" s="166"/>
      <c r="H1110" s="178"/>
    </row>
    <row r="1111" spans="2:8" ht="24.95" customHeight="1" x14ac:dyDescent="0.25">
      <c r="B1111" s="177"/>
      <c r="C1111" s="162"/>
      <c r="D1111" s="162"/>
      <c r="E1111" s="162"/>
      <c r="F1111" s="163"/>
      <c r="G1111" s="166"/>
      <c r="H1111" s="178"/>
    </row>
    <row r="1112" spans="2:8" ht="24.95" customHeight="1" x14ac:dyDescent="0.25">
      <c r="B1112" s="177"/>
      <c r="C1112" s="162"/>
      <c r="D1112" s="162"/>
      <c r="E1112" s="162"/>
      <c r="F1112" s="163"/>
      <c r="G1112" s="166"/>
      <c r="H1112" s="178"/>
    </row>
    <row r="1113" spans="2:8" ht="24.95" customHeight="1" x14ac:dyDescent="0.25">
      <c r="B1113" s="177"/>
      <c r="C1113" s="162"/>
      <c r="D1113" s="162"/>
      <c r="E1113" s="162"/>
      <c r="F1113" s="163"/>
      <c r="G1113" s="166"/>
      <c r="H1113" s="178"/>
    </row>
    <row r="1114" spans="2:8" ht="24.95" customHeight="1" x14ac:dyDescent="0.25">
      <c r="B1114" s="177"/>
      <c r="C1114" s="162"/>
      <c r="D1114" s="162"/>
      <c r="E1114" s="162"/>
      <c r="F1114" s="163"/>
      <c r="G1114" s="166"/>
      <c r="H1114" s="178"/>
    </row>
    <row r="1115" spans="2:8" ht="24.95" customHeight="1" x14ac:dyDescent="0.25">
      <c r="B1115" s="177"/>
      <c r="C1115" s="162"/>
      <c r="D1115" s="162"/>
      <c r="E1115" s="162"/>
      <c r="F1115" s="163"/>
      <c r="G1115" s="166"/>
      <c r="H1115" s="178"/>
    </row>
    <row r="1116" spans="2:8" ht="24.95" customHeight="1" x14ac:dyDescent="0.25">
      <c r="B1116" s="177"/>
      <c r="C1116" s="162"/>
      <c r="D1116" s="162"/>
      <c r="E1116" s="162"/>
      <c r="F1116" s="163"/>
      <c r="G1116" s="166"/>
      <c r="H1116" s="178"/>
    </row>
    <row r="1117" spans="2:8" ht="24.95" customHeight="1" x14ac:dyDescent="0.25">
      <c r="B1117" s="177"/>
      <c r="C1117" s="162"/>
      <c r="D1117" s="162"/>
      <c r="E1117" s="162"/>
      <c r="F1117" s="163"/>
      <c r="G1117" s="166"/>
      <c r="H1117" s="178"/>
    </row>
    <row r="1118" spans="2:8" ht="24.95" customHeight="1" x14ac:dyDescent="0.25">
      <c r="B1118" s="177"/>
      <c r="C1118" s="162"/>
      <c r="D1118" s="162"/>
      <c r="E1118" s="162"/>
      <c r="F1118" s="163"/>
      <c r="G1118" s="166"/>
      <c r="H1118" s="178"/>
    </row>
    <row r="1119" spans="2:8" ht="24.95" customHeight="1" x14ac:dyDescent="0.25">
      <c r="B1119" s="177"/>
      <c r="C1119" s="162"/>
      <c r="D1119" s="162"/>
      <c r="E1119" s="162"/>
      <c r="F1119" s="163"/>
      <c r="G1119" s="166"/>
      <c r="H1119" s="178"/>
    </row>
    <row r="1120" spans="2:8" ht="24.95" customHeight="1" x14ac:dyDescent="0.25">
      <c r="B1120" s="177"/>
      <c r="C1120" s="162"/>
      <c r="D1120" s="162"/>
      <c r="E1120" s="162"/>
      <c r="F1120" s="163"/>
      <c r="G1120" s="166"/>
      <c r="H1120" s="178"/>
    </row>
    <row r="1121" spans="2:8" ht="24.95" customHeight="1" x14ac:dyDescent="0.25">
      <c r="B1121" s="177"/>
      <c r="C1121" s="162"/>
      <c r="D1121" s="162"/>
      <c r="E1121" s="162"/>
      <c r="F1121" s="163"/>
      <c r="G1121" s="166"/>
      <c r="H1121" s="178"/>
    </row>
    <row r="1122" spans="2:8" ht="24.95" customHeight="1" x14ac:dyDescent="0.25">
      <c r="B1122" s="177"/>
      <c r="C1122" s="162"/>
      <c r="D1122" s="162"/>
      <c r="E1122" s="162"/>
      <c r="F1122" s="163"/>
      <c r="G1122" s="166"/>
      <c r="H1122" s="178"/>
    </row>
    <row r="1123" spans="2:8" ht="24.95" customHeight="1" x14ac:dyDescent="0.25">
      <c r="B1123" s="177"/>
      <c r="C1123" s="162"/>
      <c r="D1123" s="162"/>
      <c r="E1123" s="162"/>
      <c r="F1123" s="163"/>
      <c r="G1123" s="166"/>
      <c r="H1123" s="178"/>
    </row>
    <row r="1124" spans="2:8" ht="24.95" customHeight="1" x14ac:dyDescent="0.25">
      <c r="B1124" s="177"/>
      <c r="C1124" s="162"/>
      <c r="D1124" s="162"/>
      <c r="E1124" s="162"/>
      <c r="F1124" s="163"/>
      <c r="G1124" s="166"/>
      <c r="H1124" s="178"/>
    </row>
    <row r="1125" spans="2:8" ht="24.95" customHeight="1" x14ac:dyDescent="0.25">
      <c r="B1125" s="177"/>
      <c r="C1125" s="162"/>
      <c r="D1125" s="162"/>
      <c r="E1125" s="162"/>
      <c r="F1125" s="163"/>
      <c r="G1125" s="166"/>
      <c r="H1125" s="178"/>
    </row>
    <row r="1126" spans="2:8" ht="24.95" customHeight="1" x14ac:dyDescent="0.25">
      <c r="B1126" s="177"/>
      <c r="C1126" s="162"/>
      <c r="D1126" s="162"/>
      <c r="E1126" s="162"/>
      <c r="F1126" s="163"/>
      <c r="G1126" s="166"/>
      <c r="H1126" s="178"/>
    </row>
    <row r="1127" spans="2:8" ht="24.95" customHeight="1" x14ac:dyDescent="0.25">
      <c r="B1127" s="177"/>
      <c r="C1127" s="162"/>
      <c r="D1127" s="162"/>
      <c r="E1127" s="162"/>
      <c r="F1127" s="163"/>
      <c r="G1127" s="166"/>
      <c r="H1127" s="178"/>
    </row>
    <row r="1128" spans="2:8" ht="24.95" customHeight="1" x14ac:dyDescent="0.25">
      <c r="B1128" s="177"/>
      <c r="C1128" s="162"/>
      <c r="D1128" s="162"/>
      <c r="E1128" s="162"/>
      <c r="F1128" s="163"/>
      <c r="G1128" s="166"/>
      <c r="H1128" s="178"/>
    </row>
    <row r="1129" spans="2:8" ht="24.95" customHeight="1" x14ac:dyDescent="0.25">
      <c r="B1129" s="177"/>
      <c r="C1129" s="162"/>
      <c r="D1129" s="162"/>
      <c r="E1129" s="162"/>
      <c r="F1129" s="163"/>
      <c r="G1129" s="166"/>
      <c r="H1129" s="178"/>
    </row>
    <row r="1130" spans="2:8" ht="24.95" customHeight="1" x14ac:dyDescent="0.25">
      <c r="B1130" s="177"/>
      <c r="C1130" s="162"/>
      <c r="D1130" s="162"/>
      <c r="E1130" s="162"/>
      <c r="F1130" s="163"/>
      <c r="G1130" s="166"/>
      <c r="H1130" s="178"/>
    </row>
    <row r="1131" spans="2:8" ht="24.95" customHeight="1" x14ac:dyDescent="0.25">
      <c r="B1131" s="177"/>
      <c r="C1131" s="162"/>
      <c r="D1131" s="162"/>
      <c r="E1131" s="162"/>
      <c r="F1131" s="163"/>
      <c r="G1131" s="166"/>
      <c r="H1131" s="178"/>
    </row>
    <row r="1132" spans="2:8" ht="24.95" customHeight="1" x14ac:dyDescent="0.25">
      <c r="B1132" s="177"/>
      <c r="C1132" s="162"/>
      <c r="D1132" s="162"/>
      <c r="E1132" s="162"/>
      <c r="F1132" s="163"/>
      <c r="G1132" s="166"/>
      <c r="H1132" s="178"/>
    </row>
    <row r="1133" spans="2:8" ht="24.95" customHeight="1" x14ac:dyDescent="0.25">
      <c r="B1133" s="177"/>
      <c r="C1133" s="162"/>
      <c r="D1133" s="162"/>
      <c r="E1133" s="162"/>
      <c r="F1133" s="163"/>
      <c r="G1133" s="166"/>
      <c r="H1133" s="178"/>
    </row>
    <row r="1134" spans="2:8" ht="24.95" customHeight="1" x14ac:dyDescent="0.25">
      <c r="B1134" s="177"/>
      <c r="C1134" s="162"/>
      <c r="D1134" s="162"/>
      <c r="E1134" s="162"/>
      <c r="F1134" s="163"/>
      <c r="G1134" s="166"/>
      <c r="H1134" s="178"/>
    </row>
    <row r="1135" spans="2:8" ht="24.95" customHeight="1" x14ac:dyDescent="0.25">
      <c r="B1135" s="177"/>
      <c r="C1135" s="162"/>
      <c r="D1135" s="162"/>
      <c r="E1135" s="162"/>
      <c r="F1135" s="163"/>
      <c r="G1135" s="166"/>
      <c r="H1135" s="178"/>
    </row>
    <row r="1136" spans="2:8" ht="24.95" customHeight="1" x14ac:dyDescent="0.25">
      <c r="B1136" s="177"/>
      <c r="C1136" s="162"/>
      <c r="D1136" s="162"/>
      <c r="E1136" s="162"/>
      <c r="F1136" s="163"/>
      <c r="G1136" s="166"/>
      <c r="H1136" s="178"/>
    </row>
    <row r="1137" spans="2:8" ht="24.95" customHeight="1" x14ac:dyDescent="0.25">
      <c r="B1137" s="177"/>
      <c r="C1137" s="162"/>
      <c r="D1137" s="162"/>
      <c r="E1137" s="162"/>
      <c r="F1137" s="163"/>
      <c r="G1137" s="166"/>
      <c r="H1137" s="178"/>
    </row>
    <row r="1138" spans="2:8" ht="24.95" customHeight="1" x14ac:dyDescent="0.25">
      <c r="B1138" s="177"/>
      <c r="C1138" s="162"/>
      <c r="D1138" s="162"/>
      <c r="E1138" s="162"/>
      <c r="F1138" s="163"/>
      <c r="G1138" s="166"/>
      <c r="H1138" s="178"/>
    </row>
    <row r="1139" spans="2:8" ht="24.95" customHeight="1" x14ac:dyDescent="0.25">
      <c r="B1139" s="177"/>
      <c r="C1139" s="162"/>
      <c r="D1139" s="162"/>
      <c r="E1139" s="162"/>
      <c r="F1139" s="163"/>
      <c r="G1139" s="166"/>
      <c r="H1139" s="178"/>
    </row>
    <row r="1140" spans="2:8" ht="24.95" customHeight="1" x14ac:dyDescent="0.25">
      <c r="B1140" s="177"/>
      <c r="C1140" s="162"/>
      <c r="D1140" s="162"/>
      <c r="E1140" s="162"/>
      <c r="F1140" s="163"/>
      <c r="G1140" s="166"/>
      <c r="H1140" s="178"/>
    </row>
    <row r="1141" spans="2:8" ht="24.95" customHeight="1" x14ac:dyDescent="0.25">
      <c r="B1141" s="177"/>
      <c r="C1141" s="162"/>
      <c r="D1141" s="162"/>
      <c r="E1141" s="162"/>
      <c r="F1141" s="163"/>
      <c r="G1141" s="166"/>
      <c r="H1141" s="178"/>
    </row>
    <row r="1142" spans="2:8" ht="24.95" customHeight="1" x14ac:dyDescent="0.25">
      <c r="B1142" s="177"/>
      <c r="C1142" s="162"/>
      <c r="D1142" s="162"/>
      <c r="E1142" s="162"/>
      <c r="F1142" s="163"/>
      <c r="G1142" s="166"/>
      <c r="H1142" s="178"/>
    </row>
    <row r="1143" spans="2:8" ht="24.95" customHeight="1" x14ac:dyDescent="0.25">
      <c r="B1143" s="177"/>
      <c r="C1143" s="162"/>
      <c r="D1143" s="162"/>
      <c r="E1143" s="162"/>
      <c r="F1143" s="163"/>
      <c r="G1143" s="166"/>
      <c r="H1143" s="178"/>
    </row>
    <row r="1144" spans="2:8" ht="24.95" customHeight="1" x14ac:dyDescent="0.25">
      <c r="B1144" s="177"/>
      <c r="C1144" s="162"/>
      <c r="D1144" s="162"/>
      <c r="E1144" s="162"/>
      <c r="F1144" s="163"/>
      <c r="G1144" s="166"/>
      <c r="H1144" s="178"/>
    </row>
    <row r="1145" spans="2:8" ht="24.95" customHeight="1" x14ac:dyDescent="0.25">
      <c r="B1145" s="177"/>
      <c r="C1145" s="162"/>
      <c r="D1145" s="162"/>
      <c r="E1145" s="162"/>
      <c r="F1145" s="163"/>
      <c r="G1145" s="166"/>
      <c r="H1145" s="178"/>
    </row>
    <row r="1146" spans="2:8" ht="24.95" customHeight="1" x14ac:dyDescent="0.25">
      <c r="B1146" s="177"/>
      <c r="C1146" s="162"/>
      <c r="D1146" s="162"/>
      <c r="E1146" s="162"/>
      <c r="F1146" s="163"/>
      <c r="G1146" s="166"/>
      <c r="H1146" s="178"/>
    </row>
    <row r="1147" spans="2:8" ht="24.95" customHeight="1" x14ac:dyDescent="0.25">
      <c r="B1147" s="177"/>
      <c r="C1147" s="162"/>
      <c r="D1147" s="162"/>
      <c r="E1147" s="162"/>
      <c r="F1147" s="163"/>
      <c r="G1147" s="166"/>
      <c r="H1147" s="178"/>
    </row>
    <row r="1148" spans="2:8" ht="24.95" customHeight="1" x14ac:dyDescent="0.25">
      <c r="B1148" s="177"/>
      <c r="C1148" s="162"/>
      <c r="D1148" s="162"/>
      <c r="E1148" s="162"/>
      <c r="F1148" s="163"/>
      <c r="G1148" s="166"/>
      <c r="H1148" s="178"/>
    </row>
    <row r="1149" spans="2:8" ht="24.95" customHeight="1" x14ac:dyDescent="0.25">
      <c r="B1149" s="177"/>
      <c r="C1149" s="162"/>
      <c r="D1149" s="162"/>
      <c r="E1149" s="162"/>
      <c r="F1149" s="163"/>
      <c r="G1149" s="166"/>
      <c r="H1149" s="178"/>
    </row>
    <row r="1150" spans="2:8" ht="24.95" customHeight="1" x14ac:dyDescent="0.25">
      <c r="B1150" s="177"/>
      <c r="C1150" s="162"/>
      <c r="D1150" s="162"/>
      <c r="E1150" s="162"/>
      <c r="F1150" s="163"/>
      <c r="G1150" s="166"/>
      <c r="H1150" s="178"/>
    </row>
    <row r="1151" spans="2:8" ht="24.95" customHeight="1" x14ac:dyDescent="0.25">
      <c r="B1151" s="177"/>
      <c r="C1151" s="162"/>
      <c r="D1151" s="162"/>
      <c r="E1151" s="162"/>
      <c r="F1151" s="163"/>
      <c r="G1151" s="166"/>
      <c r="H1151" s="178"/>
    </row>
    <row r="1152" spans="2:8" ht="24.95" customHeight="1" x14ac:dyDescent="0.25">
      <c r="B1152" s="177"/>
      <c r="C1152" s="162"/>
      <c r="D1152" s="162"/>
      <c r="E1152" s="162"/>
      <c r="F1152" s="163"/>
      <c r="G1152" s="166"/>
      <c r="H1152" s="178"/>
    </row>
    <row r="1153" spans="2:8" ht="24.95" customHeight="1" x14ac:dyDescent="0.25">
      <c r="B1153" s="177"/>
      <c r="C1153" s="162"/>
      <c r="D1153" s="162"/>
      <c r="E1153" s="162"/>
      <c r="F1153" s="163"/>
      <c r="G1153" s="166"/>
      <c r="H1153" s="178"/>
    </row>
    <row r="1154" spans="2:8" ht="24.95" customHeight="1" x14ac:dyDescent="0.25">
      <c r="B1154" s="177"/>
      <c r="C1154" s="162"/>
      <c r="D1154" s="162"/>
      <c r="E1154" s="162"/>
      <c r="F1154" s="163"/>
      <c r="G1154" s="166"/>
      <c r="H1154" s="178"/>
    </row>
    <row r="1155" spans="2:8" ht="24.95" customHeight="1" x14ac:dyDescent="0.25">
      <c r="B1155" s="177"/>
      <c r="C1155" s="162"/>
      <c r="D1155" s="162"/>
      <c r="E1155" s="162"/>
      <c r="F1155" s="163"/>
      <c r="G1155" s="166"/>
      <c r="H1155" s="178"/>
    </row>
    <row r="1156" spans="2:8" ht="24.95" customHeight="1" x14ac:dyDescent="0.25">
      <c r="B1156" s="177"/>
      <c r="C1156" s="162"/>
      <c r="D1156" s="162"/>
      <c r="E1156" s="162"/>
      <c r="F1156" s="163"/>
      <c r="G1156" s="166"/>
      <c r="H1156" s="178"/>
    </row>
    <row r="1157" spans="2:8" ht="24.95" customHeight="1" x14ac:dyDescent="0.25">
      <c r="B1157" s="177"/>
      <c r="C1157" s="162"/>
      <c r="D1157" s="162"/>
      <c r="E1157" s="162"/>
      <c r="F1157" s="163"/>
      <c r="G1157" s="166"/>
      <c r="H1157" s="178"/>
    </row>
    <row r="1158" spans="2:8" ht="24.95" customHeight="1" x14ac:dyDescent="0.25">
      <c r="B1158" s="177"/>
      <c r="C1158" s="162"/>
      <c r="D1158" s="162"/>
      <c r="E1158" s="162"/>
      <c r="F1158" s="163"/>
      <c r="G1158" s="166"/>
      <c r="H1158" s="178"/>
    </row>
    <row r="1159" spans="2:8" ht="24.95" customHeight="1" x14ac:dyDescent="0.25">
      <c r="B1159" s="177"/>
      <c r="C1159" s="162"/>
      <c r="D1159" s="162"/>
      <c r="E1159" s="162"/>
      <c r="F1159" s="163"/>
      <c r="G1159" s="166"/>
      <c r="H1159" s="178"/>
    </row>
    <row r="1160" spans="2:8" ht="24.95" customHeight="1" x14ac:dyDescent="0.25">
      <c r="B1160" s="177"/>
      <c r="C1160" s="162"/>
      <c r="D1160" s="162"/>
      <c r="E1160" s="162"/>
      <c r="F1160" s="163"/>
      <c r="G1160" s="166"/>
      <c r="H1160" s="178"/>
    </row>
    <row r="1161" spans="2:8" ht="24.95" customHeight="1" x14ac:dyDescent="0.25">
      <c r="B1161" s="177"/>
      <c r="C1161" s="162"/>
      <c r="D1161" s="162"/>
      <c r="E1161" s="162"/>
      <c r="F1161" s="163"/>
      <c r="G1161" s="166"/>
      <c r="H1161" s="178"/>
    </row>
    <row r="1162" spans="2:8" ht="24.95" customHeight="1" x14ac:dyDescent="0.25">
      <c r="B1162" s="177"/>
      <c r="C1162" s="162"/>
      <c r="D1162" s="162"/>
      <c r="E1162" s="162"/>
      <c r="F1162" s="163"/>
      <c r="G1162" s="166"/>
      <c r="H1162" s="178"/>
    </row>
    <row r="1163" spans="2:8" ht="24.95" customHeight="1" x14ac:dyDescent="0.25">
      <c r="B1163" s="177"/>
      <c r="C1163" s="162"/>
      <c r="D1163" s="162"/>
      <c r="E1163" s="162"/>
      <c r="F1163" s="163"/>
      <c r="G1163" s="166"/>
      <c r="H1163" s="178"/>
    </row>
    <row r="1164" spans="2:8" ht="24.95" customHeight="1" x14ac:dyDescent="0.25">
      <c r="B1164" s="177"/>
      <c r="C1164" s="162"/>
      <c r="D1164" s="162"/>
      <c r="E1164" s="162"/>
      <c r="F1164" s="163"/>
      <c r="G1164" s="166"/>
      <c r="H1164" s="178"/>
    </row>
    <row r="1165" spans="2:8" ht="24.95" customHeight="1" x14ac:dyDescent="0.25">
      <c r="B1165" s="177"/>
      <c r="C1165" s="162"/>
      <c r="D1165" s="162"/>
      <c r="E1165" s="162"/>
      <c r="F1165" s="163"/>
      <c r="G1165" s="166"/>
      <c r="H1165" s="178"/>
    </row>
    <row r="1166" spans="2:8" ht="24.95" customHeight="1" x14ac:dyDescent="0.25">
      <c r="B1166" s="177"/>
      <c r="C1166" s="162"/>
      <c r="D1166" s="162"/>
      <c r="E1166" s="162"/>
      <c r="F1166" s="163"/>
      <c r="G1166" s="166"/>
      <c r="H1166" s="178"/>
    </row>
    <row r="1167" spans="2:8" ht="24.95" customHeight="1" x14ac:dyDescent="0.25">
      <c r="B1167" s="177"/>
      <c r="C1167" s="162"/>
      <c r="D1167" s="162"/>
      <c r="E1167" s="162"/>
      <c r="F1167" s="163"/>
      <c r="G1167" s="166"/>
      <c r="H1167" s="178"/>
    </row>
    <row r="1168" spans="2:8" ht="24.95" customHeight="1" x14ac:dyDescent="0.25">
      <c r="B1168" s="177"/>
      <c r="C1168" s="162"/>
      <c r="D1168" s="162"/>
      <c r="E1168" s="162"/>
      <c r="F1168" s="163"/>
      <c r="G1168" s="166"/>
      <c r="H1168" s="178"/>
    </row>
    <row r="1169" spans="2:8" ht="24.95" customHeight="1" x14ac:dyDescent="0.25">
      <c r="B1169" s="177"/>
      <c r="C1169" s="162"/>
      <c r="D1169" s="162"/>
      <c r="E1169" s="162"/>
      <c r="F1169" s="163"/>
      <c r="G1169" s="166"/>
      <c r="H1169" s="178"/>
    </row>
    <row r="1170" spans="2:8" ht="24.95" customHeight="1" x14ac:dyDescent="0.25">
      <c r="B1170" s="177"/>
      <c r="C1170" s="162"/>
      <c r="D1170" s="162"/>
      <c r="E1170" s="162"/>
      <c r="F1170" s="163"/>
      <c r="G1170" s="166"/>
      <c r="H1170" s="178"/>
    </row>
    <row r="1171" spans="2:8" ht="24.95" customHeight="1" x14ac:dyDescent="0.25">
      <c r="B1171" s="177"/>
      <c r="C1171" s="162"/>
      <c r="D1171" s="162"/>
      <c r="E1171" s="162"/>
      <c r="F1171" s="163"/>
      <c r="G1171" s="166"/>
      <c r="H1171" s="178"/>
    </row>
    <row r="1172" spans="2:8" ht="24.95" customHeight="1" x14ac:dyDescent="0.25">
      <c r="B1172" s="177"/>
      <c r="C1172" s="162"/>
      <c r="D1172" s="162"/>
      <c r="E1172" s="162"/>
      <c r="F1172" s="163"/>
      <c r="G1172" s="166"/>
      <c r="H1172" s="178"/>
    </row>
    <row r="1173" spans="2:8" ht="24.95" customHeight="1" x14ac:dyDescent="0.25">
      <c r="B1173" s="177"/>
      <c r="C1173" s="162"/>
      <c r="D1173" s="162"/>
      <c r="E1173" s="162"/>
      <c r="F1173" s="163"/>
      <c r="G1173" s="166"/>
      <c r="H1173" s="178"/>
    </row>
    <row r="1174" spans="2:8" ht="24.95" customHeight="1" x14ac:dyDescent="0.25">
      <c r="B1174" s="177"/>
      <c r="C1174" s="162"/>
      <c r="D1174" s="162"/>
      <c r="E1174" s="162"/>
      <c r="F1174" s="163"/>
      <c r="G1174" s="166"/>
      <c r="H1174" s="178"/>
    </row>
    <row r="1175" spans="2:8" ht="24.95" customHeight="1" x14ac:dyDescent="0.25">
      <c r="B1175" s="177"/>
      <c r="C1175" s="162"/>
      <c r="D1175" s="162"/>
      <c r="E1175" s="162"/>
      <c r="F1175" s="163"/>
      <c r="G1175" s="166"/>
      <c r="H1175" s="178"/>
    </row>
    <row r="1176" spans="2:8" ht="24.95" customHeight="1" x14ac:dyDescent="0.25">
      <c r="B1176" s="177"/>
      <c r="C1176" s="162"/>
      <c r="D1176" s="162"/>
      <c r="E1176" s="162"/>
      <c r="F1176" s="163"/>
      <c r="G1176" s="166"/>
      <c r="H1176" s="178"/>
    </row>
    <row r="1177" spans="2:8" ht="24.95" customHeight="1" x14ac:dyDescent="0.25">
      <c r="B1177" s="177"/>
      <c r="C1177" s="162"/>
      <c r="D1177" s="162"/>
      <c r="E1177" s="162"/>
      <c r="F1177" s="163"/>
      <c r="G1177" s="166"/>
      <c r="H1177" s="178"/>
    </row>
    <row r="1178" spans="2:8" ht="24.95" customHeight="1" x14ac:dyDescent="0.25">
      <c r="B1178" s="177"/>
      <c r="C1178" s="162"/>
      <c r="D1178" s="162"/>
      <c r="E1178" s="162"/>
      <c r="F1178" s="163"/>
      <c r="G1178" s="166"/>
      <c r="H1178" s="178"/>
    </row>
    <row r="1179" spans="2:8" ht="24.95" customHeight="1" x14ac:dyDescent="0.25">
      <c r="B1179" s="177"/>
      <c r="C1179" s="162"/>
      <c r="D1179" s="162"/>
      <c r="E1179" s="162"/>
      <c r="F1179" s="163"/>
      <c r="G1179" s="166"/>
      <c r="H1179" s="178"/>
    </row>
    <row r="1180" spans="2:8" ht="24.95" customHeight="1" x14ac:dyDescent="0.25">
      <c r="B1180" s="177"/>
      <c r="C1180" s="162"/>
      <c r="D1180" s="162"/>
      <c r="E1180" s="162"/>
      <c r="F1180" s="163"/>
      <c r="G1180" s="166"/>
      <c r="H1180" s="178"/>
    </row>
    <row r="1181" spans="2:8" ht="24.95" customHeight="1" x14ac:dyDescent="0.25">
      <c r="B1181" s="177"/>
      <c r="C1181" s="162"/>
      <c r="D1181" s="162"/>
      <c r="E1181" s="162"/>
      <c r="F1181" s="163"/>
      <c r="G1181" s="166"/>
      <c r="H1181" s="178"/>
    </row>
    <row r="1182" spans="2:8" ht="24.95" customHeight="1" x14ac:dyDescent="0.25">
      <c r="B1182" s="177"/>
      <c r="C1182" s="162"/>
      <c r="D1182" s="162"/>
      <c r="E1182" s="162"/>
      <c r="F1182" s="163"/>
      <c r="G1182" s="166"/>
      <c r="H1182" s="178"/>
    </row>
    <row r="1183" spans="2:8" ht="24.95" customHeight="1" x14ac:dyDescent="0.25">
      <c r="B1183" s="177"/>
      <c r="C1183" s="162"/>
      <c r="D1183" s="162"/>
      <c r="E1183" s="162"/>
      <c r="F1183" s="163"/>
      <c r="G1183" s="166"/>
      <c r="H1183" s="178"/>
    </row>
    <row r="1184" spans="2:8" ht="24.95" customHeight="1" x14ac:dyDescent="0.25">
      <c r="B1184" s="177"/>
      <c r="C1184" s="162"/>
      <c r="D1184" s="162"/>
      <c r="E1184" s="162"/>
      <c r="F1184" s="163"/>
      <c r="G1184" s="166"/>
      <c r="H1184" s="178"/>
    </row>
    <row r="1185" spans="2:8" ht="24.95" customHeight="1" x14ac:dyDescent="0.25">
      <c r="B1185" s="177"/>
      <c r="C1185" s="162"/>
      <c r="D1185" s="162"/>
      <c r="E1185" s="162"/>
      <c r="F1185" s="163"/>
      <c r="G1185" s="166"/>
      <c r="H1185" s="178"/>
    </row>
    <row r="1186" spans="2:8" ht="24.95" customHeight="1" x14ac:dyDescent="0.25">
      <c r="B1186" s="177"/>
      <c r="C1186" s="162"/>
      <c r="D1186" s="162"/>
      <c r="E1186" s="162"/>
      <c r="F1186" s="163"/>
      <c r="G1186" s="166"/>
      <c r="H1186" s="178"/>
    </row>
    <row r="1187" spans="2:8" ht="24.95" customHeight="1" x14ac:dyDescent="0.25">
      <c r="B1187" s="177"/>
      <c r="C1187" s="162"/>
      <c r="D1187" s="162"/>
      <c r="E1187" s="162"/>
      <c r="F1187" s="163"/>
      <c r="G1187" s="166"/>
      <c r="H1187" s="178"/>
    </row>
    <row r="1188" spans="2:8" ht="24.95" customHeight="1" x14ac:dyDescent="0.25">
      <c r="B1188" s="177"/>
      <c r="C1188" s="162"/>
      <c r="D1188" s="162"/>
      <c r="E1188" s="162"/>
      <c r="F1188" s="163"/>
      <c r="G1188" s="166"/>
      <c r="H1188" s="178"/>
    </row>
    <row r="1189" spans="2:8" ht="24.95" customHeight="1" x14ac:dyDescent="0.25">
      <c r="B1189" s="177"/>
      <c r="C1189" s="162"/>
      <c r="D1189" s="162"/>
      <c r="E1189" s="162"/>
      <c r="F1189" s="163"/>
      <c r="G1189" s="166"/>
      <c r="H1189" s="178"/>
    </row>
    <row r="1190" spans="2:8" ht="24.95" customHeight="1" x14ac:dyDescent="0.25">
      <c r="B1190" s="177"/>
      <c r="C1190" s="162"/>
      <c r="D1190" s="162"/>
      <c r="E1190" s="162"/>
      <c r="F1190" s="163"/>
      <c r="G1190" s="166"/>
      <c r="H1190" s="178"/>
    </row>
    <row r="1191" spans="2:8" ht="24.95" customHeight="1" x14ac:dyDescent="0.25">
      <c r="B1191" s="177"/>
      <c r="C1191" s="162"/>
      <c r="D1191" s="162"/>
      <c r="E1191" s="162"/>
      <c r="F1191" s="163"/>
      <c r="G1191" s="166"/>
      <c r="H1191" s="178"/>
    </row>
    <row r="1192" spans="2:8" ht="24.95" customHeight="1" x14ac:dyDescent="0.25">
      <c r="B1192" s="177"/>
      <c r="C1192" s="162"/>
      <c r="D1192" s="162"/>
      <c r="E1192" s="162"/>
      <c r="F1192" s="163"/>
      <c r="G1192" s="166"/>
      <c r="H1192" s="178"/>
    </row>
    <row r="1193" spans="2:8" ht="24.95" customHeight="1" x14ac:dyDescent="0.25">
      <c r="B1193" s="177"/>
      <c r="C1193" s="162"/>
      <c r="D1193" s="162"/>
      <c r="E1193" s="162"/>
      <c r="F1193" s="163"/>
      <c r="G1193" s="166"/>
      <c r="H1193" s="178"/>
    </row>
    <row r="1194" spans="2:8" ht="24.95" customHeight="1" x14ac:dyDescent="0.25">
      <c r="B1194" s="177"/>
      <c r="C1194" s="162"/>
      <c r="D1194" s="162"/>
      <c r="E1194" s="162"/>
      <c r="F1194" s="163"/>
      <c r="G1194" s="166"/>
      <c r="H1194" s="178"/>
    </row>
    <row r="1195" spans="2:8" ht="24.95" customHeight="1" x14ac:dyDescent="0.25">
      <c r="B1195" s="177"/>
      <c r="C1195" s="162"/>
      <c r="D1195" s="162"/>
      <c r="E1195" s="162"/>
      <c r="F1195" s="163"/>
      <c r="G1195" s="166"/>
      <c r="H1195" s="178"/>
    </row>
    <row r="1196" spans="2:8" ht="24.95" customHeight="1" x14ac:dyDescent="0.25">
      <c r="B1196" s="177"/>
      <c r="C1196" s="162"/>
      <c r="D1196" s="162"/>
      <c r="E1196" s="162"/>
      <c r="F1196" s="163"/>
      <c r="G1196" s="166"/>
      <c r="H1196" s="178"/>
    </row>
    <row r="1197" spans="2:8" ht="24.95" customHeight="1" x14ac:dyDescent="0.25">
      <c r="B1197" s="177"/>
      <c r="C1197" s="162"/>
      <c r="D1197" s="162"/>
      <c r="E1197" s="162"/>
      <c r="F1197" s="163"/>
      <c r="G1197" s="166"/>
      <c r="H1197" s="178"/>
    </row>
    <row r="1198" spans="2:8" ht="24.95" customHeight="1" x14ac:dyDescent="0.25">
      <c r="B1198" s="177"/>
      <c r="C1198" s="162"/>
      <c r="D1198" s="162"/>
      <c r="E1198" s="162"/>
      <c r="F1198" s="163"/>
      <c r="G1198" s="166"/>
      <c r="H1198" s="178"/>
    </row>
    <row r="1199" spans="2:8" ht="24.95" customHeight="1" x14ac:dyDescent="0.25">
      <c r="B1199" s="177"/>
      <c r="C1199" s="162"/>
      <c r="D1199" s="162"/>
      <c r="E1199" s="162"/>
      <c r="F1199" s="163"/>
      <c r="G1199" s="166"/>
      <c r="H1199" s="178"/>
    </row>
    <row r="1200" spans="2:8" ht="24.95" customHeight="1" x14ac:dyDescent="0.25">
      <c r="B1200" s="177"/>
      <c r="C1200" s="162"/>
      <c r="D1200" s="162"/>
      <c r="E1200" s="162"/>
      <c r="F1200" s="163"/>
      <c r="G1200" s="166"/>
      <c r="H1200" s="178"/>
    </row>
    <row r="1201" spans="2:8" ht="24.95" customHeight="1" x14ac:dyDescent="0.25">
      <c r="B1201" s="177"/>
      <c r="C1201" s="162"/>
      <c r="D1201" s="162"/>
      <c r="E1201" s="162"/>
      <c r="F1201" s="163"/>
      <c r="G1201" s="166"/>
      <c r="H1201" s="178"/>
    </row>
    <row r="1202" spans="2:8" ht="24.95" customHeight="1" x14ac:dyDescent="0.25">
      <c r="B1202" s="177"/>
      <c r="C1202" s="162"/>
      <c r="D1202" s="162"/>
      <c r="E1202" s="162"/>
      <c r="F1202" s="163"/>
      <c r="G1202" s="166"/>
      <c r="H1202" s="178"/>
    </row>
    <row r="1203" spans="2:8" ht="24.95" customHeight="1" x14ac:dyDescent="0.25">
      <c r="B1203" s="177"/>
      <c r="C1203" s="162"/>
      <c r="D1203" s="162"/>
      <c r="E1203" s="162"/>
      <c r="F1203" s="163"/>
      <c r="G1203" s="166"/>
      <c r="H1203" s="178"/>
    </row>
    <row r="1204" spans="2:8" ht="24.95" customHeight="1" x14ac:dyDescent="0.25">
      <c r="B1204" s="177"/>
      <c r="C1204" s="162"/>
      <c r="D1204" s="162"/>
      <c r="E1204" s="162"/>
      <c r="F1204" s="163"/>
      <c r="G1204" s="166"/>
      <c r="H1204" s="178"/>
    </row>
    <row r="1205" spans="2:8" ht="24.95" customHeight="1" x14ac:dyDescent="0.25">
      <c r="B1205" s="177"/>
      <c r="C1205" s="162"/>
      <c r="D1205" s="162"/>
      <c r="E1205" s="162"/>
      <c r="F1205" s="163"/>
      <c r="G1205" s="166"/>
      <c r="H1205" s="178"/>
    </row>
    <row r="1206" spans="2:8" ht="24.95" customHeight="1" x14ac:dyDescent="0.25">
      <c r="B1206" s="177"/>
      <c r="C1206" s="162"/>
      <c r="D1206" s="162"/>
      <c r="E1206" s="162"/>
      <c r="F1206" s="163"/>
      <c r="G1206" s="166"/>
      <c r="H1206" s="178"/>
    </row>
    <row r="1207" spans="2:8" ht="24.95" customHeight="1" x14ac:dyDescent="0.25">
      <c r="B1207" s="177"/>
      <c r="C1207" s="162"/>
      <c r="D1207" s="162"/>
      <c r="E1207" s="162"/>
      <c r="F1207" s="163"/>
      <c r="G1207" s="166"/>
      <c r="H1207" s="178"/>
    </row>
    <row r="1208" spans="2:8" ht="24.95" customHeight="1" x14ac:dyDescent="0.25">
      <c r="B1208" s="177"/>
      <c r="C1208" s="162"/>
      <c r="D1208" s="162"/>
      <c r="E1208" s="162"/>
      <c r="F1208" s="163"/>
      <c r="G1208" s="166"/>
      <c r="H1208" s="178"/>
    </row>
    <row r="1209" spans="2:8" ht="24.95" customHeight="1" x14ac:dyDescent="0.25">
      <c r="B1209" s="177"/>
      <c r="C1209" s="162"/>
      <c r="D1209" s="162"/>
      <c r="E1209" s="162"/>
      <c r="F1209" s="163"/>
      <c r="G1209" s="166"/>
      <c r="H1209" s="178"/>
    </row>
    <row r="1210" spans="2:8" ht="24.95" customHeight="1" x14ac:dyDescent="0.25">
      <c r="B1210" s="177"/>
      <c r="C1210" s="162"/>
      <c r="D1210" s="162"/>
      <c r="E1210" s="162"/>
      <c r="F1210" s="163"/>
      <c r="G1210" s="166"/>
      <c r="H1210" s="178"/>
    </row>
    <row r="1211" spans="2:8" ht="24.95" customHeight="1" x14ac:dyDescent="0.25">
      <c r="B1211" s="177"/>
      <c r="C1211" s="162"/>
      <c r="D1211" s="162"/>
      <c r="E1211" s="162"/>
      <c r="F1211" s="163"/>
      <c r="G1211" s="166"/>
      <c r="H1211" s="178"/>
    </row>
    <row r="1212" spans="2:8" ht="24.95" customHeight="1" x14ac:dyDescent="0.25">
      <c r="B1212" s="177"/>
      <c r="C1212" s="162"/>
      <c r="D1212" s="162"/>
      <c r="E1212" s="162"/>
      <c r="F1212" s="163"/>
      <c r="G1212" s="166"/>
      <c r="H1212" s="178"/>
    </row>
    <row r="1213" spans="2:8" ht="24.95" customHeight="1" x14ac:dyDescent="0.25">
      <c r="B1213" s="177"/>
      <c r="C1213" s="162"/>
      <c r="D1213" s="162"/>
      <c r="E1213" s="162"/>
      <c r="F1213" s="163"/>
      <c r="G1213" s="166"/>
      <c r="H1213" s="178"/>
    </row>
    <row r="1214" spans="2:8" ht="24.95" customHeight="1" x14ac:dyDescent="0.25">
      <c r="B1214" s="177"/>
      <c r="C1214" s="162"/>
      <c r="D1214" s="162"/>
      <c r="E1214" s="162"/>
      <c r="F1214" s="163"/>
      <c r="G1214" s="166"/>
      <c r="H1214" s="178"/>
    </row>
    <row r="1215" spans="2:8" ht="24.95" customHeight="1" x14ac:dyDescent="0.25">
      <c r="B1215" s="177"/>
      <c r="C1215" s="162"/>
      <c r="D1215" s="162"/>
      <c r="E1215" s="162"/>
      <c r="F1215" s="163"/>
      <c r="G1215" s="166"/>
      <c r="H1215" s="178"/>
    </row>
    <row r="1216" spans="2:8" ht="24.95" customHeight="1" x14ac:dyDescent="0.25">
      <c r="B1216" s="177"/>
      <c r="C1216" s="162"/>
      <c r="D1216" s="162"/>
      <c r="E1216" s="162"/>
      <c r="F1216" s="163"/>
      <c r="G1216" s="166"/>
      <c r="H1216" s="178"/>
    </row>
    <row r="1217" spans="2:8" ht="24.95" customHeight="1" x14ac:dyDescent="0.25">
      <c r="B1217" s="177"/>
      <c r="C1217" s="162"/>
      <c r="D1217" s="162"/>
      <c r="E1217" s="162"/>
      <c r="F1217" s="163"/>
      <c r="G1217" s="166"/>
      <c r="H1217" s="178"/>
    </row>
    <row r="1218" spans="2:8" ht="24.95" customHeight="1" x14ac:dyDescent="0.25">
      <c r="B1218" s="177"/>
      <c r="C1218" s="162"/>
      <c r="D1218" s="162"/>
      <c r="E1218" s="162"/>
      <c r="F1218" s="163"/>
      <c r="G1218" s="166"/>
      <c r="H1218" s="178"/>
    </row>
    <row r="1219" spans="2:8" ht="24.95" customHeight="1" x14ac:dyDescent="0.25">
      <c r="B1219" s="177"/>
      <c r="C1219" s="162"/>
      <c r="D1219" s="162"/>
      <c r="E1219" s="162"/>
      <c r="F1219" s="163"/>
      <c r="G1219" s="166"/>
      <c r="H1219" s="178"/>
    </row>
    <row r="1220" spans="2:8" ht="24.95" customHeight="1" x14ac:dyDescent="0.25">
      <c r="B1220" s="177"/>
      <c r="C1220" s="162"/>
      <c r="D1220" s="162"/>
      <c r="E1220" s="162"/>
      <c r="F1220" s="163"/>
      <c r="G1220" s="166"/>
      <c r="H1220" s="178"/>
    </row>
    <row r="1221" spans="2:8" ht="24.95" customHeight="1" x14ac:dyDescent="0.25">
      <c r="B1221" s="177"/>
      <c r="C1221" s="162"/>
      <c r="D1221" s="162"/>
      <c r="E1221" s="162"/>
      <c r="F1221" s="163"/>
      <c r="G1221" s="166"/>
      <c r="H1221" s="178"/>
    </row>
    <row r="1222" spans="2:8" ht="24.95" customHeight="1" x14ac:dyDescent="0.25">
      <c r="B1222" s="177"/>
      <c r="C1222" s="162"/>
      <c r="D1222" s="162"/>
      <c r="E1222" s="162"/>
      <c r="F1222" s="163"/>
      <c r="G1222" s="166"/>
      <c r="H1222" s="178"/>
    </row>
    <row r="1223" spans="2:8" ht="24.95" customHeight="1" x14ac:dyDescent="0.25">
      <c r="B1223" s="177"/>
      <c r="C1223" s="162"/>
      <c r="D1223" s="162"/>
      <c r="E1223" s="162"/>
      <c r="F1223" s="163"/>
      <c r="G1223" s="166"/>
      <c r="H1223" s="178"/>
    </row>
    <row r="1224" spans="2:8" ht="24.95" customHeight="1" x14ac:dyDescent="0.25">
      <c r="B1224" s="177"/>
      <c r="C1224" s="162"/>
      <c r="D1224" s="162"/>
      <c r="E1224" s="162"/>
      <c r="F1224" s="163"/>
      <c r="G1224" s="166"/>
      <c r="H1224" s="178"/>
    </row>
    <row r="1225" spans="2:8" ht="24.95" customHeight="1" x14ac:dyDescent="0.25">
      <c r="B1225" s="177"/>
      <c r="C1225" s="162"/>
      <c r="D1225" s="162"/>
      <c r="E1225" s="162"/>
      <c r="F1225" s="163"/>
      <c r="G1225" s="166"/>
      <c r="H1225" s="178"/>
    </row>
    <row r="1226" spans="2:8" ht="24.95" customHeight="1" x14ac:dyDescent="0.25">
      <c r="B1226" s="177"/>
      <c r="C1226" s="162"/>
      <c r="D1226" s="162"/>
      <c r="E1226" s="162"/>
      <c r="F1226" s="163"/>
      <c r="G1226" s="166"/>
      <c r="H1226" s="178"/>
    </row>
    <row r="1227" spans="2:8" ht="24.95" customHeight="1" x14ac:dyDescent="0.25">
      <c r="B1227" s="177"/>
      <c r="C1227" s="162"/>
      <c r="D1227" s="162"/>
      <c r="E1227" s="162"/>
      <c r="F1227" s="163"/>
      <c r="G1227" s="166"/>
      <c r="H1227" s="178"/>
    </row>
    <row r="1228" spans="2:8" ht="24.95" customHeight="1" x14ac:dyDescent="0.25">
      <c r="B1228" s="177"/>
      <c r="C1228" s="162"/>
      <c r="D1228" s="162"/>
      <c r="E1228" s="162"/>
      <c r="F1228" s="163"/>
      <c r="G1228" s="166"/>
      <c r="H1228" s="178"/>
    </row>
    <row r="1229" spans="2:8" ht="24.95" customHeight="1" x14ac:dyDescent="0.25">
      <c r="B1229" s="177"/>
      <c r="C1229" s="162"/>
      <c r="D1229" s="162"/>
      <c r="E1229" s="162"/>
      <c r="F1229" s="163"/>
      <c r="G1229" s="166"/>
      <c r="H1229" s="178"/>
    </row>
    <row r="1230" spans="2:8" ht="24.95" customHeight="1" x14ac:dyDescent="0.25">
      <c r="B1230" s="177"/>
      <c r="C1230" s="162"/>
      <c r="D1230" s="162"/>
      <c r="E1230" s="162"/>
      <c r="F1230" s="163"/>
      <c r="G1230" s="166"/>
      <c r="H1230" s="178"/>
    </row>
    <row r="1231" spans="2:8" ht="24.95" customHeight="1" x14ac:dyDescent="0.25">
      <c r="B1231" s="177"/>
      <c r="C1231" s="162"/>
      <c r="D1231" s="162"/>
      <c r="E1231" s="162"/>
      <c r="F1231" s="163"/>
      <c r="G1231" s="166"/>
      <c r="H1231" s="178"/>
    </row>
    <row r="1232" spans="2:8" ht="24.95" customHeight="1" x14ac:dyDescent="0.25">
      <c r="B1232" s="177"/>
      <c r="C1232" s="162"/>
      <c r="D1232" s="162"/>
      <c r="E1232" s="162"/>
      <c r="F1232" s="163"/>
      <c r="G1232" s="166"/>
      <c r="H1232" s="178"/>
    </row>
    <row r="1233" spans="2:8" ht="24.95" customHeight="1" x14ac:dyDescent="0.25">
      <c r="B1233" s="177"/>
      <c r="C1233" s="162"/>
      <c r="D1233" s="162"/>
      <c r="E1233" s="162"/>
      <c r="F1233" s="163"/>
      <c r="G1233" s="166"/>
      <c r="H1233" s="178"/>
    </row>
    <row r="1234" spans="2:8" ht="24.95" customHeight="1" x14ac:dyDescent="0.25">
      <c r="B1234" s="177"/>
      <c r="C1234" s="162"/>
      <c r="D1234" s="162"/>
      <c r="E1234" s="162"/>
      <c r="F1234" s="163"/>
      <c r="G1234" s="166"/>
      <c r="H1234" s="178"/>
    </row>
    <row r="1235" spans="2:8" ht="24.95" customHeight="1" x14ac:dyDescent="0.25">
      <c r="B1235" s="177"/>
      <c r="C1235" s="162"/>
      <c r="D1235" s="162"/>
      <c r="E1235" s="162"/>
      <c r="F1235" s="163"/>
      <c r="G1235" s="166"/>
      <c r="H1235" s="178"/>
    </row>
    <row r="1236" spans="2:8" ht="24.95" customHeight="1" x14ac:dyDescent="0.25">
      <c r="B1236" s="177"/>
      <c r="C1236" s="162"/>
      <c r="D1236" s="162"/>
      <c r="E1236" s="162"/>
      <c r="F1236" s="163"/>
      <c r="G1236" s="166"/>
      <c r="H1236" s="178"/>
    </row>
    <row r="1237" spans="2:8" ht="24.95" customHeight="1" x14ac:dyDescent="0.25">
      <c r="B1237" s="177"/>
      <c r="C1237" s="162"/>
      <c r="D1237" s="162"/>
      <c r="E1237" s="162"/>
      <c r="F1237" s="163"/>
      <c r="G1237" s="166"/>
      <c r="H1237" s="178"/>
    </row>
    <row r="1238" spans="2:8" ht="24.95" customHeight="1" x14ac:dyDescent="0.25">
      <c r="B1238" s="177"/>
      <c r="C1238" s="162"/>
      <c r="D1238" s="162"/>
      <c r="E1238" s="162"/>
      <c r="F1238" s="163"/>
      <c r="G1238" s="166"/>
      <c r="H1238" s="178"/>
    </row>
    <row r="1239" spans="2:8" ht="24.95" customHeight="1" x14ac:dyDescent="0.25">
      <c r="B1239" s="177"/>
      <c r="C1239" s="162"/>
      <c r="D1239" s="162"/>
      <c r="E1239" s="162"/>
      <c r="F1239" s="163"/>
      <c r="G1239" s="166"/>
      <c r="H1239" s="178"/>
    </row>
    <row r="1240" spans="2:8" ht="24.95" customHeight="1" x14ac:dyDescent="0.25">
      <c r="B1240" s="177"/>
      <c r="C1240" s="162"/>
      <c r="D1240" s="162"/>
      <c r="E1240" s="162"/>
      <c r="F1240" s="163"/>
      <c r="G1240" s="166"/>
      <c r="H1240" s="178"/>
    </row>
    <row r="1241" spans="2:8" ht="24.95" customHeight="1" x14ac:dyDescent="0.25">
      <c r="B1241" s="177"/>
      <c r="C1241" s="162"/>
      <c r="D1241" s="162"/>
      <c r="E1241" s="162"/>
      <c r="F1241" s="163"/>
      <c r="G1241" s="166"/>
      <c r="H1241" s="178"/>
    </row>
    <row r="1242" spans="2:8" ht="24.95" customHeight="1" x14ac:dyDescent="0.25">
      <c r="B1242" s="177"/>
      <c r="C1242" s="162"/>
      <c r="D1242" s="162"/>
      <c r="E1242" s="162"/>
      <c r="F1242" s="163"/>
      <c r="G1242" s="166"/>
      <c r="H1242" s="178"/>
    </row>
    <row r="1243" spans="2:8" ht="24.95" customHeight="1" x14ac:dyDescent="0.25">
      <c r="B1243" s="177"/>
      <c r="C1243" s="162"/>
      <c r="D1243" s="162"/>
      <c r="E1243" s="162"/>
      <c r="F1243" s="163"/>
      <c r="G1243" s="166"/>
      <c r="H1243" s="178"/>
    </row>
    <row r="1244" spans="2:8" ht="24.95" customHeight="1" x14ac:dyDescent="0.25">
      <c r="B1244" s="177"/>
      <c r="C1244" s="162"/>
      <c r="D1244" s="162"/>
      <c r="E1244" s="162"/>
      <c r="F1244" s="163"/>
      <c r="G1244" s="166"/>
      <c r="H1244" s="178"/>
    </row>
    <row r="1245" spans="2:8" ht="24.95" customHeight="1" x14ac:dyDescent="0.25">
      <c r="B1245" s="177"/>
      <c r="C1245" s="162"/>
      <c r="D1245" s="162"/>
      <c r="E1245" s="162"/>
      <c r="F1245" s="163"/>
      <c r="G1245" s="166"/>
      <c r="H1245" s="178"/>
    </row>
    <row r="1246" spans="2:8" ht="24.95" customHeight="1" x14ac:dyDescent="0.25">
      <c r="B1246" s="177"/>
      <c r="C1246" s="162"/>
      <c r="D1246" s="162"/>
      <c r="E1246" s="162"/>
      <c r="F1246" s="163"/>
      <c r="G1246" s="166"/>
      <c r="H1246" s="178"/>
    </row>
    <row r="1247" spans="2:8" ht="24.95" customHeight="1" x14ac:dyDescent="0.25">
      <c r="B1247" s="177"/>
      <c r="C1247" s="162"/>
      <c r="D1247" s="162"/>
      <c r="E1247" s="162"/>
      <c r="F1247" s="163"/>
      <c r="G1247" s="166"/>
      <c r="H1247" s="178"/>
    </row>
    <row r="1248" spans="2:8" ht="24.95" customHeight="1" x14ac:dyDescent="0.25">
      <c r="B1248" s="177"/>
      <c r="C1248" s="162"/>
      <c r="D1248" s="162"/>
      <c r="E1248" s="162"/>
      <c r="F1248" s="163"/>
      <c r="G1248" s="166"/>
      <c r="H1248" s="178"/>
    </row>
    <row r="1249" spans="2:8" ht="24.95" customHeight="1" x14ac:dyDescent="0.25">
      <c r="B1249" s="177"/>
      <c r="C1249" s="162"/>
      <c r="D1249" s="162"/>
      <c r="E1249" s="162"/>
      <c r="F1249" s="163"/>
      <c r="G1249" s="166"/>
      <c r="H1249" s="178"/>
    </row>
    <row r="1250" spans="2:8" ht="24.95" customHeight="1" x14ac:dyDescent="0.25">
      <c r="B1250" s="177"/>
      <c r="C1250" s="162"/>
      <c r="D1250" s="162"/>
      <c r="E1250" s="162"/>
      <c r="F1250" s="163"/>
      <c r="G1250" s="166"/>
      <c r="H1250" s="178"/>
    </row>
    <row r="1251" spans="2:8" ht="24.95" customHeight="1" x14ac:dyDescent="0.25">
      <c r="B1251" s="177"/>
      <c r="C1251" s="162"/>
      <c r="D1251" s="162"/>
      <c r="E1251" s="162"/>
      <c r="F1251" s="163"/>
      <c r="G1251" s="166"/>
      <c r="H1251" s="178"/>
    </row>
    <row r="1252" spans="2:8" ht="24.95" customHeight="1" x14ac:dyDescent="0.25">
      <c r="B1252" s="177"/>
      <c r="C1252" s="162"/>
      <c r="D1252" s="162"/>
      <c r="E1252" s="162"/>
      <c r="F1252" s="163"/>
      <c r="G1252" s="166"/>
      <c r="H1252" s="178"/>
    </row>
    <row r="1253" spans="2:8" ht="24.95" customHeight="1" x14ac:dyDescent="0.25">
      <c r="B1253" s="177"/>
      <c r="C1253" s="162"/>
      <c r="D1253" s="162"/>
      <c r="E1253" s="162"/>
      <c r="F1253" s="163"/>
      <c r="G1253" s="166"/>
      <c r="H1253" s="178"/>
    </row>
    <row r="1254" spans="2:8" ht="24.95" customHeight="1" x14ac:dyDescent="0.25">
      <c r="B1254" s="177"/>
      <c r="C1254" s="162"/>
      <c r="D1254" s="162"/>
      <c r="E1254" s="162"/>
      <c r="F1254" s="163"/>
      <c r="G1254" s="166"/>
      <c r="H1254" s="178"/>
    </row>
    <row r="1255" spans="2:8" ht="24.95" customHeight="1" x14ac:dyDescent="0.25">
      <c r="B1255" s="177"/>
      <c r="C1255" s="162"/>
      <c r="D1255" s="162"/>
      <c r="E1255" s="162"/>
      <c r="F1255" s="163"/>
      <c r="G1255" s="166"/>
      <c r="H1255" s="178"/>
    </row>
    <row r="1256" spans="2:8" ht="24.95" customHeight="1" x14ac:dyDescent="0.25">
      <c r="B1256" s="177"/>
      <c r="C1256" s="162"/>
      <c r="D1256" s="162"/>
      <c r="E1256" s="162"/>
      <c r="F1256" s="163"/>
      <c r="G1256" s="166"/>
      <c r="H1256" s="178"/>
    </row>
    <row r="1257" spans="2:8" ht="24.95" customHeight="1" x14ac:dyDescent="0.25">
      <c r="B1257" s="177"/>
      <c r="C1257" s="162"/>
      <c r="D1257" s="162"/>
      <c r="E1257" s="162"/>
      <c r="F1257" s="163"/>
      <c r="G1257" s="166"/>
      <c r="H1257" s="178"/>
    </row>
    <row r="1258" spans="2:8" ht="24.95" customHeight="1" x14ac:dyDescent="0.25">
      <c r="B1258" s="177"/>
      <c r="C1258" s="162"/>
      <c r="D1258" s="162"/>
      <c r="E1258" s="162"/>
      <c r="F1258" s="163"/>
      <c r="G1258" s="166"/>
      <c r="H1258" s="178"/>
    </row>
    <row r="1259" spans="2:8" ht="24.95" customHeight="1" x14ac:dyDescent="0.25">
      <c r="B1259" s="177"/>
      <c r="C1259" s="162"/>
      <c r="D1259" s="162"/>
      <c r="E1259" s="162"/>
      <c r="F1259" s="163"/>
      <c r="G1259" s="166"/>
      <c r="H1259" s="178"/>
    </row>
    <row r="1260" spans="2:8" ht="24.95" customHeight="1" x14ac:dyDescent="0.25">
      <c r="B1260" s="177"/>
      <c r="C1260" s="162"/>
      <c r="D1260" s="162"/>
      <c r="E1260" s="162"/>
      <c r="F1260" s="163"/>
      <c r="G1260" s="166"/>
      <c r="H1260" s="178"/>
    </row>
    <row r="1261" spans="2:8" ht="24.95" customHeight="1" x14ac:dyDescent="0.25">
      <c r="B1261" s="177"/>
      <c r="C1261" s="162"/>
      <c r="D1261" s="162"/>
      <c r="E1261" s="162"/>
      <c r="F1261" s="163"/>
      <c r="G1261" s="166"/>
      <c r="H1261" s="178"/>
    </row>
    <row r="1262" spans="2:8" ht="24.95" customHeight="1" x14ac:dyDescent="0.25">
      <c r="B1262" s="177"/>
      <c r="C1262" s="162"/>
      <c r="D1262" s="162"/>
      <c r="E1262" s="162"/>
      <c r="F1262" s="163"/>
      <c r="G1262" s="166"/>
      <c r="H1262" s="178"/>
    </row>
    <row r="1263" spans="2:8" ht="24.95" customHeight="1" x14ac:dyDescent="0.25">
      <c r="B1263" s="177"/>
      <c r="C1263" s="162"/>
      <c r="D1263" s="162"/>
      <c r="E1263" s="162"/>
      <c r="F1263" s="163"/>
      <c r="G1263" s="166"/>
      <c r="H1263" s="178"/>
    </row>
    <row r="1264" spans="2:8" ht="24.95" customHeight="1" x14ac:dyDescent="0.25">
      <c r="B1264" s="177"/>
      <c r="C1264" s="162"/>
      <c r="D1264" s="162"/>
      <c r="E1264" s="162"/>
      <c r="F1264" s="163"/>
      <c r="G1264" s="166"/>
      <c r="H1264" s="178"/>
    </row>
    <row r="1265" spans="2:8" ht="24.95" customHeight="1" x14ac:dyDescent="0.25">
      <c r="B1265" s="177"/>
      <c r="C1265" s="162"/>
      <c r="D1265" s="162"/>
      <c r="E1265" s="162"/>
      <c r="F1265" s="163"/>
      <c r="G1265" s="166"/>
      <c r="H1265" s="178"/>
    </row>
    <row r="1266" spans="2:8" ht="24.95" customHeight="1" x14ac:dyDescent="0.25">
      <c r="B1266" s="177"/>
      <c r="C1266" s="162"/>
      <c r="D1266" s="162"/>
      <c r="E1266" s="162"/>
      <c r="F1266" s="163"/>
      <c r="G1266" s="166"/>
      <c r="H1266" s="178"/>
    </row>
    <row r="1267" spans="2:8" ht="24.95" customHeight="1" x14ac:dyDescent="0.25">
      <c r="B1267" s="177"/>
      <c r="C1267" s="162"/>
      <c r="D1267" s="162"/>
      <c r="E1267" s="162"/>
      <c r="F1267" s="163"/>
      <c r="G1267" s="166"/>
      <c r="H1267" s="178"/>
    </row>
    <row r="1268" spans="2:8" ht="24.95" customHeight="1" x14ac:dyDescent="0.25">
      <c r="B1268" s="177"/>
      <c r="C1268" s="162"/>
      <c r="D1268" s="162"/>
      <c r="E1268" s="162"/>
      <c r="F1268" s="163"/>
      <c r="G1268" s="166"/>
      <c r="H1268" s="178"/>
    </row>
    <row r="1269" spans="2:8" ht="24.95" customHeight="1" x14ac:dyDescent="0.25">
      <c r="B1269" s="177"/>
      <c r="C1269" s="162"/>
      <c r="D1269" s="162"/>
      <c r="E1269" s="162"/>
      <c r="F1269" s="163"/>
      <c r="G1269" s="166"/>
      <c r="H1269" s="178"/>
    </row>
    <row r="1270" spans="2:8" ht="24.95" customHeight="1" x14ac:dyDescent="0.25">
      <c r="B1270" s="177"/>
      <c r="C1270" s="162"/>
      <c r="D1270" s="162"/>
      <c r="E1270" s="162"/>
      <c r="F1270" s="163"/>
      <c r="G1270" s="166"/>
      <c r="H1270" s="178"/>
    </row>
    <row r="1271" spans="2:8" ht="24.95" customHeight="1" x14ac:dyDescent="0.25">
      <c r="B1271" s="177"/>
      <c r="C1271" s="162"/>
      <c r="D1271" s="162"/>
      <c r="E1271" s="162"/>
      <c r="F1271" s="163"/>
      <c r="G1271" s="166"/>
      <c r="H1271" s="178"/>
    </row>
    <row r="1272" spans="2:8" ht="24.95" customHeight="1" x14ac:dyDescent="0.25">
      <c r="B1272" s="177"/>
      <c r="C1272" s="162"/>
      <c r="D1272" s="162"/>
      <c r="E1272" s="162"/>
      <c r="F1272" s="163"/>
      <c r="G1272" s="166"/>
      <c r="H1272" s="178"/>
    </row>
    <row r="1273" spans="2:8" ht="24.95" customHeight="1" x14ac:dyDescent="0.25">
      <c r="B1273" s="177"/>
      <c r="C1273" s="162"/>
      <c r="D1273" s="162"/>
      <c r="E1273" s="162"/>
      <c r="F1273" s="163"/>
      <c r="G1273" s="166"/>
      <c r="H1273" s="178"/>
    </row>
    <row r="1274" spans="2:8" ht="24.95" customHeight="1" x14ac:dyDescent="0.25">
      <c r="B1274" s="177"/>
      <c r="C1274" s="162"/>
      <c r="D1274" s="162"/>
      <c r="E1274" s="162"/>
      <c r="F1274" s="163"/>
      <c r="G1274" s="166"/>
      <c r="H1274" s="178"/>
    </row>
    <row r="1275" spans="2:8" ht="24.95" customHeight="1" x14ac:dyDescent="0.25">
      <c r="B1275" s="177"/>
      <c r="C1275" s="162"/>
      <c r="D1275" s="162"/>
      <c r="E1275" s="162"/>
      <c r="F1275" s="163"/>
      <c r="G1275" s="166"/>
      <c r="H1275" s="178"/>
    </row>
    <row r="1276" spans="2:8" ht="24.95" customHeight="1" x14ac:dyDescent="0.25">
      <c r="B1276" s="177"/>
      <c r="C1276" s="162"/>
      <c r="D1276" s="162"/>
      <c r="E1276" s="162"/>
      <c r="F1276" s="163"/>
      <c r="G1276" s="166"/>
      <c r="H1276" s="178"/>
    </row>
    <row r="1277" spans="2:8" ht="24.95" customHeight="1" x14ac:dyDescent="0.25">
      <c r="B1277" s="177"/>
      <c r="C1277" s="162"/>
      <c r="D1277" s="162"/>
      <c r="E1277" s="162"/>
      <c r="F1277" s="163"/>
      <c r="G1277" s="166"/>
      <c r="H1277" s="178"/>
    </row>
    <row r="1278" spans="2:8" ht="24.95" customHeight="1" x14ac:dyDescent="0.25">
      <c r="B1278" s="177"/>
      <c r="C1278" s="162"/>
      <c r="D1278" s="162"/>
      <c r="E1278" s="162"/>
      <c r="F1278" s="163"/>
      <c r="G1278" s="166"/>
      <c r="H1278" s="178"/>
    </row>
    <row r="1279" spans="2:8" ht="24.95" customHeight="1" x14ac:dyDescent="0.25">
      <c r="B1279" s="177"/>
      <c r="C1279" s="162"/>
      <c r="D1279" s="162"/>
      <c r="E1279" s="162"/>
      <c r="F1279" s="163"/>
      <c r="G1279" s="166"/>
      <c r="H1279" s="178"/>
    </row>
    <row r="1280" spans="2:8" ht="24.95" customHeight="1" x14ac:dyDescent="0.25">
      <c r="B1280" s="177"/>
      <c r="C1280" s="162"/>
      <c r="D1280" s="162"/>
      <c r="E1280" s="162"/>
      <c r="F1280" s="163"/>
      <c r="G1280" s="166"/>
      <c r="H1280" s="178"/>
    </row>
    <row r="1281" spans="2:8" ht="24.95" customHeight="1" x14ac:dyDescent="0.25">
      <c r="B1281" s="177"/>
      <c r="C1281" s="162"/>
      <c r="D1281" s="162"/>
      <c r="E1281" s="162"/>
      <c r="F1281" s="163"/>
      <c r="G1281" s="166"/>
      <c r="H1281" s="178"/>
    </row>
    <row r="1282" spans="2:8" ht="24.95" customHeight="1" x14ac:dyDescent="0.25">
      <c r="B1282" s="177"/>
      <c r="C1282" s="162"/>
      <c r="D1282" s="162"/>
      <c r="E1282" s="162"/>
      <c r="F1282" s="163"/>
      <c r="G1282" s="166"/>
      <c r="H1282" s="178"/>
    </row>
    <row r="1283" spans="2:8" ht="24.95" customHeight="1" x14ac:dyDescent="0.25">
      <c r="B1283" s="177"/>
      <c r="C1283" s="162"/>
      <c r="D1283" s="162"/>
      <c r="E1283" s="162"/>
      <c r="F1283" s="163"/>
      <c r="G1283" s="166"/>
      <c r="H1283" s="178"/>
    </row>
    <row r="1284" spans="2:8" ht="24.95" customHeight="1" x14ac:dyDescent="0.25">
      <c r="B1284" s="177"/>
      <c r="C1284" s="162"/>
      <c r="D1284" s="162"/>
      <c r="E1284" s="162"/>
      <c r="F1284" s="163"/>
      <c r="G1284" s="166"/>
      <c r="H1284" s="178"/>
    </row>
    <row r="1285" spans="2:8" ht="24.95" customHeight="1" x14ac:dyDescent="0.25">
      <c r="B1285" s="177"/>
      <c r="C1285" s="162"/>
      <c r="D1285" s="162"/>
      <c r="E1285" s="162"/>
      <c r="F1285" s="163"/>
      <c r="G1285" s="166"/>
      <c r="H1285" s="178"/>
    </row>
    <row r="1286" spans="2:8" ht="24.95" customHeight="1" x14ac:dyDescent="0.25">
      <c r="B1286" s="177"/>
      <c r="C1286" s="162"/>
      <c r="D1286" s="162"/>
      <c r="E1286" s="162"/>
      <c r="F1286" s="163"/>
      <c r="G1286" s="166"/>
      <c r="H1286" s="178"/>
    </row>
    <row r="1287" spans="2:8" ht="24.95" customHeight="1" x14ac:dyDescent="0.25">
      <c r="B1287" s="177"/>
      <c r="C1287" s="162"/>
      <c r="D1287" s="162"/>
      <c r="E1287" s="162"/>
      <c r="F1287" s="163"/>
      <c r="G1287" s="166"/>
      <c r="H1287" s="178"/>
    </row>
    <row r="1288" spans="2:8" ht="24.95" customHeight="1" x14ac:dyDescent="0.25">
      <c r="B1288" s="177"/>
      <c r="C1288" s="162"/>
      <c r="D1288" s="162"/>
      <c r="E1288" s="162"/>
      <c r="F1288" s="163"/>
      <c r="G1288" s="166"/>
      <c r="H1288" s="178"/>
    </row>
    <row r="1289" spans="2:8" ht="24.95" customHeight="1" x14ac:dyDescent="0.25">
      <c r="B1289" s="177"/>
      <c r="C1289" s="162"/>
      <c r="D1289" s="162"/>
      <c r="E1289" s="162"/>
      <c r="F1289" s="163"/>
      <c r="G1289" s="166"/>
      <c r="H1289" s="178"/>
    </row>
    <row r="1290" spans="2:8" ht="24.95" customHeight="1" x14ac:dyDescent="0.25">
      <c r="B1290" s="177"/>
      <c r="C1290" s="162"/>
      <c r="D1290" s="162"/>
      <c r="E1290" s="162"/>
      <c r="F1290" s="163"/>
      <c r="G1290" s="166"/>
      <c r="H1290" s="178"/>
    </row>
    <row r="1291" spans="2:8" ht="24.95" customHeight="1" x14ac:dyDescent="0.25">
      <c r="B1291" s="177"/>
      <c r="C1291" s="162"/>
      <c r="D1291" s="162"/>
      <c r="E1291" s="162"/>
      <c r="F1291" s="163"/>
      <c r="G1291" s="166"/>
      <c r="H1291" s="178"/>
    </row>
    <row r="1292" spans="2:8" ht="24.95" customHeight="1" x14ac:dyDescent="0.25">
      <c r="B1292" s="177"/>
      <c r="C1292" s="162"/>
      <c r="D1292" s="162"/>
      <c r="E1292" s="162"/>
      <c r="F1292" s="163"/>
      <c r="G1292" s="166"/>
      <c r="H1292" s="178"/>
    </row>
    <row r="1293" spans="2:8" ht="24.95" customHeight="1" x14ac:dyDescent="0.25">
      <c r="B1293" s="177"/>
      <c r="C1293" s="162"/>
      <c r="D1293" s="162"/>
      <c r="E1293" s="162"/>
      <c r="F1293" s="163"/>
      <c r="G1293" s="166"/>
      <c r="H1293" s="178"/>
    </row>
    <row r="1294" spans="2:8" ht="24.95" customHeight="1" x14ac:dyDescent="0.25">
      <c r="B1294" s="177"/>
      <c r="C1294" s="162"/>
      <c r="D1294" s="162"/>
      <c r="E1294" s="162"/>
      <c r="F1294" s="163"/>
      <c r="G1294" s="166"/>
      <c r="H1294" s="178"/>
    </row>
    <row r="1295" spans="2:8" ht="24.95" customHeight="1" x14ac:dyDescent="0.25">
      <c r="B1295" s="177"/>
      <c r="C1295" s="162"/>
      <c r="D1295" s="162"/>
      <c r="E1295" s="162"/>
      <c r="F1295" s="163"/>
      <c r="G1295" s="166"/>
      <c r="H1295" s="178"/>
    </row>
    <row r="1296" spans="2:8" ht="24.95" customHeight="1" x14ac:dyDescent="0.25">
      <c r="B1296" s="177"/>
      <c r="C1296" s="162"/>
      <c r="D1296" s="162"/>
      <c r="E1296" s="162"/>
      <c r="F1296" s="163"/>
      <c r="G1296" s="166"/>
      <c r="H1296" s="178"/>
    </row>
    <row r="1297" spans="2:8" ht="24.95" customHeight="1" x14ac:dyDescent="0.25">
      <c r="B1297" s="177"/>
      <c r="C1297" s="162"/>
      <c r="D1297" s="162"/>
      <c r="E1297" s="162"/>
      <c r="F1297" s="163"/>
      <c r="G1297" s="166"/>
      <c r="H1297" s="178"/>
    </row>
    <row r="1298" spans="2:8" ht="24.95" customHeight="1" x14ac:dyDescent="0.25">
      <c r="B1298" s="177"/>
      <c r="C1298" s="162"/>
      <c r="D1298" s="162"/>
      <c r="E1298" s="162"/>
      <c r="F1298" s="163"/>
      <c r="G1298" s="166"/>
      <c r="H1298" s="178"/>
    </row>
    <row r="1299" spans="2:8" ht="24.95" customHeight="1" x14ac:dyDescent="0.25">
      <c r="B1299" s="177"/>
      <c r="C1299" s="162"/>
      <c r="D1299" s="162"/>
      <c r="E1299" s="162"/>
      <c r="F1299" s="163"/>
      <c r="G1299" s="166"/>
      <c r="H1299" s="178"/>
    </row>
    <row r="1300" spans="2:8" ht="24.95" customHeight="1" x14ac:dyDescent="0.25">
      <c r="B1300" s="177"/>
      <c r="C1300" s="162"/>
      <c r="D1300" s="162"/>
      <c r="E1300" s="162"/>
      <c r="F1300" s="163"/>
      <c r="G1300" s="166"/>
      <c r="H1300" s="178"/>
    </row>
    <row r="1301" spans="2:8" ht="24.95" customHeight="1" x14ac:dyDescent="0.25">
      <c r="B1301" s="177"/>
      <c r="C1301" s="162"/>
      <c r="D1301" s="162"/>
      <c r="E1301" s="162"/>
      <c r="F1301" s="163"/>
      <c r="G1301" s="166"/>
      <c r="H1301" s="178"/>
    </row>
    <row r="1302" spans="2:8" ht="24.95" customHeight="1" x14ac:dyDescent="0.25">
      <c r="B1302" s="177"/>
      <c r="C1302" s="162"/>
      <c r="D1302" s="162"/>
      <c r="E1302" s="162"/>
      <c r="F1302" s="163"/>
      <c r="G1302" s="166"/>
      <c r="H1302" s="178"/>
    </row>
    <row r="1303" spans="2:8" ht="24.95" customHeight="1" x14ac:dyDescent="0.25">
      <c r="B1303" s="177"/>
      <c r="C1303" s="162"/>
      <c r="D1303" s="162"/>
      <c r="E1303" s="162"/>
      <c r="F1303" s="163"/>
      <c r="G1303" s="166"/>
      <c r="H1303" s="178"/>
    </row>
    <row r="1304" spans="2:8" ht="24.95" customHeight="1" x14ac:dyDescent="0.25">
      <c r="B1304" s="177"/>
      <c r="C1304" s="162"/>
      <c r="D1304" s="162"/>
      <c r="E1304" s="162"/>
      <c r="F1304" s="163"/>
      <c r="G1304" s="166"/>
      <c r="H1304" s="178"/>
    </row>
    <row r="1305" spans="2:8" ht="24.95" customHeight="1" x14ac:dyDescent="0.25">
      <c r="B1305" s="177"/>
      <c r="C1305" s="162"/>
      <c r="D1305" s="162"/>
      <c r="E1305" s="162"/>
      <c r="F1305" s="163"/>
      <c r="G1305" s="166"/>
      <c r="H1305" s="178"/>
    </row>
    <row r="1306" spans="2:8" ht="24.95" customHeight="1" x14ac:dyDescent="0.25">
      <c r="B1306" s="177"/>
      <c r="C1306" s="162"/>
      <c r="D1306" s="162"/>
      <c r="E1306" s="162"/>
      <c r="F1306" s="163"/>
      <c r="G1306" s="166"/>
      <c r="H1306" s="178"/>
    </row>
    <row r="1307" spans="2:8" ht="24.95" customHeight="1" x14ac:dyDescent="0.25">
      <c r="B1307" s="177"/>
      <c r="C1307" s="162"/>
      <c r="D1307" s="162"/>
      <c r="E1307" s="162"/>
      <c r="F1307" s="163"/>
      <c r="G1307" s="166"/>
      <c r="H1307" s="178"/>
    </row>
    <row r="1308" spans="2:8" ht="24.95" customHeight="1" x14ac:dyDescent="0.25">
      <c r="B1308" s="177"/>
      <c r="C1308" s="162"/>
      <c r="D1308" s="162"/>
      <c r="E1308" s="162"/>
      <c r="F1308" s="163"/>
      <c r="G1308" s="166"/>
      <c r="H1308" s="178"/>
    </row>
    <row r="1309" spans="2:8" ht="24.95" customHeight="1" x14ac:dyDescent="0.25">
      <c r="B1309" s="177"/>
      <c r="C1309" s="162"/>
      <c r="D1309" s="162"/>
      <c r="E1309" s="162"/>
      <c r="F1309" s="163"/>
      <c r="G1309" s="166"/>
      <c r="H1309" s="178"/>
    </row>
    <row r="1310" spans="2:8" ht="24.95" customHeight="1" x14ac:dyDescent="0.25">
      <c r="B1310" s="177"/>
      <c r="C1310" s="162"/>
      <c r="D1310" s="162"/>
      <c r="E1310" s="162"/>
      <c r="F1310" s="163"/>
      <c r="G1310" s="166"/>
      <c r="H1310" s="178"/>
    </row>
    <row r="1311" spans="2:8" ht="24.95" customHeight="1" x14ac:dyDescent="0.25">
      <c r="B1311" s="177"/>
      <c r="C1311" s="162"/>
      <c r="D1311" s="162"/>
      <c r="E1311" s="162"/>
      <c r="F1311" s="163"/>
      <c r="G1311" s="166"/>
      <c r="H1311" s="178"/>
    </row>
    <row r="1312" spans="2:8" ht="24.95" customHeight="1" x14ac:dyDescent="0.25">
      <c r="B1312" s="177"/>
      <c r="C1312" s="162"/>
      <c r="D1312" s="162"/>
      <c r="E1312" s="162"/>
      <c r="F1312" s="163"/>
      <c r="G1312" s="166"/>
      <c r="H1312" s="178"/>
    </row>
    <row r="1313" spans="2:8" ht="24.95" customHeight="1" x14ac:dyDescent="0.25">
      <c r="B1313" s="177"/>
      <c r="C1313" s="162"/>
      <c r="D1313" s="162"/>
      <c r="E1313" s="162"/>
      <c r="F1313" s="163"/>
      <c r="G1313" s="166"/>
      <c r="H1313" s="178"/>
    </row>
    <row r="1314" spans="2:8" ht="24.95" customHeight="1" x14ac:dyDescent="0.25">
      <c r="B1314" s="177"/>
      <c r="C1314" s="162"/>
      <c r="D1314" s="162"/>
      <c r="E1314" s="162"/>
      <c r="F1314" s="163"/>
      <c r="G1314" s="166"/>
      <c r="H1314" s="178"/>
    </row>
    <row r="1315" spans="2:8" ht="24.95" customHeight="1" x14ac:dyDescent="0.25">
      <c r="B1315" s="177"/>
      <c r="C1315" s="162"/>
      <c r="D1315" s="162"/>
      <c r="E1315" s="162"/>
      <c r="F1315" s="163"/>
      <c r="G1315" s="166"/>
      <c r="H1315" s="178"/>
    </row>
    <row r="1316" spans="2:8" ht="24.95" customHeight="1" x14ac:dyDescent="0.25">
      <c r="B1316" s="177"/>
      <c r="C1316" s="162"/>
      <c r="D1316" s="162"/>
      <c r="E1316" s="162"/>
      <c r="F1316" s="163"/>
      <c r="G1316" s="166"/>
      <c r="H1316" s="178"/>
    </row>
    <row r="1317" spans="2:8" ht="24.95" customHeight="1" x14ac:dyDescent="0.25">
      <c r="B1317" s="177"/>
      <c r="C1317" s="162"/>
      <c r="D1317" s="162"/>
      <c r="E1317" s="162"/>
      <c r="F1317" s="163"/>
      <c r="G1317" s="166"/>
      <c r="H1317" s="178"/>
    </row>
    <row r="1318" spans="2:8" ht="24.95" customHeight="1" x14ac:dyDescent="0.25">
      <c r="B1318" s="177"/>
      <c r="C1318" s="162"/>
      <c r="D1318" s="162"/>
      <c r="E1318" s="162"/>
      <c r="F1318" s="163"/>
      <c r="G1318" s="166"/>
      <c r="H1318" s="178"/>
    </row>
    <row r="1319" spans="2:8" ht="24.95" customHeight="1" x14ac:dyDescent="0.25">
      <c r="B1319" s="177"/>
      <c r="C1319" s="162"/>
      <c r="D1319" s="162"/>
      <c r="E1319" s="162"/>
      <c r="F1319" s="163"/>
      <c r="G1319" s="166"/>
      <c r="H1319" s="178"/>
    </row>
    <row r="1320" spans="2:8" ht="24.95" customHeight="1" x14ac:dyDescent="0.25">
      <c r="B1320" s="177"/>
      <c r="C1320" s="162"/>
      <c r="D1320" s="162"/>
      <c r="E1320" s="162"/>
      <c r="F1320" s="163"/>
      <c r="G1320" s="166"/>
      <c r="H1320" s="178"/>
    </row>
    <row r="1321" spans="2:8" ht="24.95" customHeight="1" x14ac:dyDescent="0.25">
      <c r="B1321" s="177"/>
      <c r="C1321" s="162"/>
      <c r="D1321" s="162"/>
      <c r="E1321" s="162"/>
      <c r="F1321" s="163"/>
      <c r="G1321" s="166"/>
      <c r="H1321" s="178"/>
    </row>
    <row r="1322" spans="2:8" ht="24.95" customHeight="1" x14ac:dyDescent="0.25">
      <c r="B1322" s="177"/>
      <c r="C1322" s="162"/>
      <c r="D1322" s="162"/>
      <c r="E1322" s="162"/>
      <c r="F1322" s="163"/>
      <c r="G1322" s="166"/>
      <c r="H1322" s="178"/>
    </row>
    <row r="1323" spans="2:8" ht="24.95" customHeight="1" x14ac:dyDescent="0.25">
      <c r="B1323" s="177"/>
      <c r="C1323" s="162"/>
      <c r="D1323" s="162"/>
      <c r="E1323" s="162"/>
      <c r="F1323" s="163"/>
      <c r="G1323" s="166"/>
      <c r="H1323" s="178"/>
    </row>
    <row r="1324" spans="2:8" ht="24.95" customHeight="1" x14ac:dyDescent="0.25">
      <c r="B1324" s="177"/>
      <c r="C1324" s="162"/>
      <c r="D1324" s="162"/>
      <c r="E1324" s="162"/>
      <c r="F1324" s="163"/>
      <c r="G1324" s="166"/>
      <c r="H1324" s="178"/>
    </row>
    <row r="1325" spans="2:8" ht="24.95" customHeight="1" x14ac:dyDescent="0.25">
      <c r="B1325" s="177"/>
      <c r="C1325" s="162"/>
      <c r="D1325" s="162"/>
      <c r="E1325" s="162"/>
      <c r="F1325" s="163"/>
      <c r="G1325" s="166"/>
      <c r="H1325" s="178"/>
    </row>
    <row r="1326" spans="2:8" ht="24.95" customHeight="1" x14ac:dyDescent="0.25">
      <c r="B1326" s="177"/>
      <c r="C1326" s="162"/>
      <c r="D1326" s="162"/>
      <c r="E1326" s="162"/>
      <c r="F1326" s="163"/>
      <c r="G1326" s="166"/>
      <c r="H1326" s="178"/>
    </row>
    <row r="1327" spans="2:8" ht="24.95" customHeight="1" x14ac:dyDescent="0.25">
      <c r="B1327" s="177"/>
      <c r="C1327" s="162"/>
      <c r="D1327" s="162"/>
      <c r="E1327" s="162"/>
      <c r="F1327" s="163"/>
      <c r="G1327" s="166"/>
      <c r="H1327" s="178"/>
    </row>
    <row r="1328" spans="2:8" ht="24.95" customHeight="1" x14ac:dyDescent="0.25">
      <c r="B1328" s="177"/>
      <c r="C1328" s="162"/>
      <c r="D1328" s="162"/>
      <c r="E1328" s="162"/>
      <c r="F1328" s="163"/>
      <c r="G1328" s="166"/>
      <c r="H1328" s="178"/>
    </row>
    <row r="1329" spans="2:8" ht="24.95" customHeight="1" x14ac:dyDescent="0.25">
      <c r="B1329" s="177"/>
      <c r="C1329" s="162"/>
      <c r="D1329" s="162"/>
      <c r="E1329" s="162"/>
      <c r="F1329" s="163"/>
      <c r="G1329" s="166"/>
      <c r="H1329" s="178"/>
    </row>
    <row r="1330" spans="2:8" ht="24.95" customHeight="1" x14ac:dyDescent="0.25">
      <c r="B1330" s="177"/>
      <c r="C1330" s="162"/>
      <c r="D1330" s="162"/>
      <c r="E1330" s="162"/>
      <c r="F1330" s="163"/>
      <c r="G1330" s="166"/>
      <c r="H1330" s="178"/>
    </row>
    <row r="1331" spans="2:8" ht="24.95" customHeight="1" x14ac:dyDescent="0.25">
      <c r="B1331" s="177"/>
      <c r="C1331" s="162"/>
      <c r="D1331" s="162"/>
      <c r="E1331" s="162"/>
      <c r="F1331" s="163"/>
      <c r="G1331" s="166"/>
      <c r="H1331" s="178"/>
    </row>
    <row r="1332" spans="2:8" ht="24.95" customHeight="1" x14ac:dyDescent="0.25">
      <c r="B1332" s="177"/>
      <c r="C1332" s="162"/>
      <c r="D1332" s="162"/>
      <c r="E1332" s="162"/>
      <c r="F1332" s="163"/>
      <c r="G1332" s="166"/>
      <c r="H1332" s="178"/>
    </row>
    <row r="1333" spans="2:8" ht="24.95" customHeight="1" x14ac:dyDescent="0.25">
      <c r="B1333" s="177"/>
      <c r="C1333" s="162"/>
      <c r="D1333" s="162"/>
      <c r="E1333" s="162"/>
      <c r="F1333" s="163"/>
      <c r="G1333" s="166"/>
      <c r="H1333" s="178"/>
    </row>
    <row r="1334" spans="2:8" ht="24.95" customHeight="1" x14ac:dyDescent="0.25">
      <c r="B1334" s="177"/>
      <c r="C1334" s="162"/>
      <c r="D1334" s="162"/>
      <c r="E1334" s="162"/>
      <c r="F1334" s="163"/>
      <c r="G1334" s="166"/>
      <c r="H1334" s="178"/>
    </row>
    <row r="1335" spans="2:8" ht="24.95" customHeight="1" x14ac:dyDescent="0.25">
      <c r="B1335" s="177"/>
      <c r="C1335" s="162"/>
      <c r="D1335" s="162"/>
      <c r="E1335" s="162"/>
      <c r="F1335" s="163"/>
      <c r="G1335" s="166"/>
      <c r="H1335" s="178"/>
    </row>
    <row r="1336" spans="2:8" ht="24.95" customHeight="1" x14ac:dyDescent="0.25">
      <c r="B1336" s="177"/>
      <c r="C1336" s="162"/>
      <c r="D1336" s="162"/>
      <c r="E1336" s="162"/>
      <c r="F1336" s="163"/>
      <c r="G1336" s="166"/>
      <c r="H1336" s="178"/>
    </row>
    <row r="1337" spans="2:8" ht="24.95" customHeight="1" x14ac:dyDescent="0.25">
      <c r="B1337" s="177"/>
      <c r="C1337" s="162"/>
      <c r="D1337" s="162"/>
      <c r="E1337" s="162"/>
      <c r="F1337" s="163"/>
      <c r="G1337" s="166"/>
      <c r="H1337" s="178"/>
    </row>
    <row r="1338" spans="2:8" ht="24.95" customHeight="1" x14ac:dyDescent="0.25">
      <c r="B1338" s="177"/>
      <c r="C1338" s="162"/>
      <c r="D1338" s="162"/>
      <c r="E1338" s="162"/>
      <c r="F1338" s="163"/>
      <c r="G1338" s="166"/>
      <c r="H1338" s="178"/>
    </row>
    <row r="1339" spans="2:8" ht="24.95" customHeight="1" x14ac:dyDescent="0.25">
      <c r="B1339" s="177"/>
      <c r="C1339" s="162"/>
      <c r="D1339" s="162"/>
      <c r="E1339" s="162"/>
      <c r="F1339" s="163"/>
      <c r="G1339" s="166"/>
      <c r="H1339" s="178"/>
    </row>
    <row r="1340" spans="2:8" ht="24.95" customHeight="1" x14ac:dyDescent="0.25">
      <c r="B1340" s="177"/>
      <c r="C1340" s="162"/>
      <c r="D1340" s="162"/>
      <c r="E1340" s="162"/>
      <c r="F1340" s="163"/>
      <c r="G1340" s="166"/>
      <c r="H1340" s="178"/>
    </row>
    <row r="1341" spans="2:8" ht="24.95" customHeight="1" x14ac:dyDescent="0.25">
      <c r="B1341" s="177"/>
      <c r="C1341" s="162"/>
      <c r="D1341" s="162"/>
      <c r="E1341" s="162"/>
      <c r="F1341" s="163"/>
      <c r="G1341" s="166"/>
      <c r="H1341" s="178"/>
    </row>
    <row r="1342" spans="2:8" ht="24.95" customHeight="1" x14ac:dyDescent="0.25">
      <c r="B1342" s="177"/>
      <c r="C1342" s="162"/>
      <c r="D1342" s="162"/>
      <c r="E1342" s="162"/>
      <c r="F1342" s="163"/>
      <c r="G1342" s="166"/>
      <c r="H1342" s="178"/>
    </row>
    <row r="1343" spans="2:8" ht="24.95" customHeight="1" x14ac:dyDescent="0.25">
      <c r="B1343" s="177"/>
      <c r="C1343" s="162"/>
      <c r="D1343" s="162"/>
      <c r="E1343" s="162"/>
      <c r="F1343" s="163"/>
      <c r="G1343" s="166"/>
      <c r="H1343" s="178"/>
    </row>
    <row r="1344" spans="2:8" ht="24.95" customHeight="1" x14ac:dyDescent="0.25">
      <c r="B1344" s="177"/>
      <c r="C1344" s="162"/>
      <c r="D1344" s="162"/>
      <c r="E1344" s="162"/>
      <c r="F1344" s="163"/>
      <c r="G1344" s="166"/>
      <c r="H1344" s="178"/>
    </row>
    <row r="1345" spans="2:8" ht="24.95" customHeight="1" x14ac:dyDescent="0.25">
      <c r="B1345" s="177"/>
      <c r="C1345" s="162"/>
      <c r="D1345" s="162"/>
      <c r="E1345" s="162"/>
      <c r="F1345" s="163"/>
      <c r="G1345" s="166"/>
      <c r="H1345" s="178"/>
    </row>
    <row r="1346" spans="2:8" ht="24.95" customHeight="1" x14ac:dyDescent="0.25">
      <c r="B1346" s="177"/>
      <c r="C1346" s="162"/>
      <c r="D1346" s="162"/>
      <c r="E1346" s="162"/>
      <c r="F1346" s="163"/>
      <c r="G1346" s="166"/>
      <c r="H1346" s="178"/>
    </row>
    <row r="1347" spans="2:8" ht="24.95" customHeight="1" x14ac:dyDescent="0.25">
      <c r="B1347" s="177"/>
      <c r="C1347" s="162"/>
      <c r="D1347" s="162"/>
      <c r="E1347" s="162"/>
      <c r="F1347" s="163"/>
      <c r="G1347" s="166"/>
      <c r="H1347" s="178"/>
    </row>
    <row r="1348" spans="2:8" ht="24.95" customHeight="1" x14ac:dyDescent="0.25">
      <c r="B1348" s="177"/>
      <c r="C1348" s="162"/>
      <c r="D1348" s="162"/>
      <c r="E1348" s="162"/>
      <c r="F1348" s="163"/>
      <c r="G1348" s="166"/>
      <c r="H1348" s="178"/>
    </row>
    <row r="1349" spans="2:8" ht="24.95" customHeight="1" x14ac:dyDescent="0.25">
      <c r="B1349" s="177"/>
      <c r="C1349" s="162"/>
      <c r="D1349" s="162"/>
      <c r="E1349" s="162"/>
      <c r="F1349" s="163"/>
      <c r="G1349" s="166"/>
      <c r="H1349" s="178"/>
    </row>
    <row r="1350" spans="2:8" ht="24.95" customHeight="1" x14ac:dyDescent="0.25">
      <c r="B1350" s="177"/>
      <c r="C1350" s="162"/>
      <c r="D1350" s="162"/>
      <c r="E1350" s="162"/>
      <c r="F1350" s="163"/>
      <c r="G1350" s="166"/>
      <c r="H1350" s="178"/>
    </row>
    <row r="1351" spans="2:8" ht="24.95" customHeight="1" x14ac:dyDescent="0.25">
      <c r="B1351" s="177"/>
      <c r="C1351" s="162"/>
      <c r="D1351" s="162"/>
      <c r="E1351" s="162"/>
      <c r="F1351" s="163"/>
      <c r="G1351" s="166"/>
      <c r="H1351" s="178"/>
    </row>
    <row r="1352" spans="2:8" ht="24.95" customHeight="1" x14ac:dyDescent="0.25">
      <c r="B1352" s="177"/>
      <c r="C1352" s="162"/>
      <c r="D1352" s="162"/>
      <c r="E1352" s="162"/>
      <c r="F1352" s="163"/>
      <c r="G1352" s="166"/>
      <c r="H1352" s="178"/>
    </row>
    <row r="1353" spans="2:8" ht="24.95" customHeight="1" x14ac:dyDescent="0.25">
      <c r="B1353" s="177"/>
      <c r="C1353" s="162"/>
      <c r="D1353" s="162"/>
      <c r="E1353" s="162"/>
      <c r="F1353" s="163"/>
      <c r="G1353" s="166"/>
      <c r="H1353" s="178"/>
    </row>
    <row r="1354" spans="2:8" ht="24.95" customHeight="1" x14ac:dyDescent="0.25">
      <c r="B1354" s="177"/>
      <c r="C1354" s="162"/>
      <c r="D1354" s="162"/>
      <c r="E1354" s="162"/>
      <c r="F1354" s="163"/>
      <c r="G1354" s="166"/>
      <c r="H1354" s="178"/>
    </row>
    <row r="1355" spans="2:8" ht="24.95" customHeight="1" x14ac:dyDescent="0.25">
      <c r="B1355" s="177"/>
      <c r="C1355" s="162"/>
      <c r="D1355" s="162"/>
      <c r="E1355" s="162"/>
      <c r="F1355" s="163"/>
      <c r="G1355" s="166"/>
      <c r="H1355" s="178"/>
    </row>
    <row r="1356" spans="2:8" ht="24.95" customHeight="1" x14ac:dyDescent="0.25">
      <c r="B1356" s="177"/>
      <c r="C1356" s="162"/>
      <c r="D1356" s="162"/>
      <c r="E1356" s="162"/>
      <c r="F1356" s="163"/>
      <c r="G1356" s="166"/>
      <c r="H1356" s="178"/>
    </row>
    <row r="1357" spans="2:8" ht="24.95" customHeight="1" x14ac:dyDescent="0.25">
      <c r="B1357" s="177"/>
      <c r="C1357" s="162"/>
      <c r="D1357" s="162"/>
      <c r="E1357" s="162"/>
      <c r="F1357" s="163"/>
      <c r="G1357" s="166"/>
      <c r="H1357" s="178"/>
    </row>
    <row r="1358" spans="2:8" ht="24.95" customHeight="1" x14ac:dyDescent="0.25">
      <c r="B1358" s="177"/>
      <c r="C1358" s="162"/>
      <c r="D1358" s="162"/>
      <c r="E1358" s="162"/>
      <c r="F1358" s="163"/>
      <c r="G1358" s="166"/>
      <c r="H1358" s="178"/>
    </row>
    <row r="1359" spans="2:8" ht="24.95" customHeight="1" x14ac:dyDescent="0.25">
      <c r="B1359" s="177"/>
      <c r="C1359" s="162"/>
      <c r="D1359" s="162"/>
      <c r="E1359" s="162"/>
      <c r="F1359" s="163"/>
      <c r="G1359" s="166"/>
      <c r="H1359" s="178"/>
    </row>
    <row r="1360" spans="2:8" ht="24.95" customHeight="1" x14ac:dyDescent="0.25">
      <c r="B1360" s="177"/>
      <c r="C1360" s="162"/>
      <c r="D1360" s="162"/>
      <c r="E1360" s="162"/>
      <c r="F1360" s="163"/>
      <c r="G1360" s="166"/>
      <c r="H1360" s="178"/>
    </row>
    <row r="1361" spans="2:8" ht="24.95" customHeight="1" x14ac:dyDescent="0.25">
      <c r="B1361" s="177"/>
      <c r="C1361" s="162"/>
      <c r="D1361" s="162"/>
      <c r="E1361" s="162"/>
      <c r="F1361" s="163"/>
      <c r="G1361" s="166"/>
      <c r="H1361" s="178"/>
    </row>
    <row r="1362" spans="2:8" ht="24.95" customHeight="1" x14ac:dyDescent="0.25">
      <c r="B1362" s="177"/>
      <c r="C1362" s="162"/>
      <c r="D1362" s="162"/>
      <c r="E1362" s="162"/>
      <c r="F1362" s="163"/>
      <c r="G1362" s="166"/>
      <c r="H1362" s="178"/>
    </row>
    <row r="1363" spans="2:8" ht="24.95" customHeight="1" x14ac:dyDescent="0.25">
      <c r="B1363" s="177"/>
      <c r="C1363" s="162"/>
      <c r="D1363" s="162"/>
      <c r="E1363" s="162"/>
      <c r="F1363" s="163"/>
      <c r="G1363" s="166"/>
      <c r="H1363" s="178"/>
    </row>
    <row r="1364" spans="2:8" ht="24.95" customHeight="1" x14ac:dyDescent="0.25">
      <c r="B1364" s="177"/>
      <c r="C1364" s="162"/>
      <c r="D1364" s="162"/>
      <c r="E1364" s="162"/>
      <c r="F1364" s="163"/>
      <c r="G1364" s="166"/>
      <c r="H1364" s="178"/>
    </row>
    <row r="1365" spans="2:8" ht="24.95" customHeight="1" x14ac:dyDescent="0.25">
      <c r="B1365" s="177"/>
      <c r="C1365" s="162"/>
      <c r="D1365" s="162"/>
      <c r="E1365" s="162"/>
      <c r="F1365" s="163"/>
      <c r="G1365" s="166"/>
      <c r="H1365" s="178"/>
    </row>
    <row r="1366" spans="2:8" ht="24.95" customHeight="1" x14ac:dyDescent="0.25">
      <c r="B1366" s="177"/>
      <c r="C1366" s="162"/>
      <c r="D1366" s="162"/>
      <c r="E1366" s="162"/>
      <c r="F1366" s="163"/>
      <c r="G1366" s="166"/>
      <c r="H1366" s="178"/>
    </row>
    <row r="1367" spans="2:8" ht="24.95" customHeight="1" x14ac:dyDescent="0.25">
      <c r="B1367" s="177"/>
      <c r="C1367" s="162"/>
      <c r="D1367" s="162"/>
      <c r="E1367" s="162"/>
      <c r="F1367" s="163"/>
      <c r="G1367" s="166"/>
      <c r="H1367" s="178"/>
    </row>
    <row r="1368" spans="2:8" ht="24.95" customHeight="1" x14ac:dyDescent="0.25">
      <c r="B1368" s="177"/>
      <c r="C1368" s="162"/>
      <c r="D1368" s="162"/>
      <c r="E1368" s="162"/>
      <c r="F1368" s="163"/>
      <c r="G1368" s="166"/>
      <c r="H1368" s="178"/>
    </row>
    <row r="1369" spans="2:8" ht="24.95" customHeight="1" x14ac:dyDescent="0.25">
      <c r="B1369" s="177"/>
      <c r="C1369" s="162"/>
      <c r="D1369" s="162"/>
      <c r="E1369" s="162"/>
      <c r="F1369" s="163"/>
      <c r="G1369" s="166"/>
      <c r="H1369" s="178"/>
    </row>
    <row r="1370" spans="2:8" ht="24.95" customHeight="1" x14ac:dyDescent="0.25">
      <c r="B1370" s="177"/>
      <c r="C1370" s="162"/>
      <c r="D1370" s="162"/>
      <c r="E1370" s="162"/>
      <c r="F1370" s="163"/>
      <c r="G1370" s="166"/>
      <c r="H1370" s="178"/>
    </row>
    <row r="1371" spans="2:8" ht="24.95" customHeight="1" x14ac:dyDescent="0.25">
      <c r="B1371" s="177"/>
      <c r="C1371" s="162"/>
      <c r="D1371" s="162"/>
      <c r="E1371" s="162"/>
      <c r="F1371" s="163"/>
      <c r="G1371" s="166"/>
      <c r="H1371" s="178"/>
    </row>
    <row r="1372" spans="2:8" ht="24.95" customHeight="1" x14ac:dyDescent="0.25">
      <c r="B1372" s="177"/>
      <c r="C1372" s="162"/>
      <c r="D1372" s="162"/>
      <c r="E1372" s="162"/>
      <c r="F1372" s="163"/>
      <c r="G1372" s="166"/>
      <c r="H1372" s="178"/>
    </row>
    <row r="1373" spans="2:8" ht="24.95" customHeight="1" x14ac:dyDescent="0.25">
      <c r="B1373" s="177"/>
      <c r="C1373" s="162"/>
      <c r="D1373" s="162"/>
      <c r="E1373" s="162"/>
      <c r="F1373" s="163"/>
      <c r="G1373" s="166"/>
      <c r="H1373" s="178"/>
    </row>
    <row r="1374" spans="2:8" ht="24.95" customHeight="1" x14ac:dyDescent="0.25">
      <c r="B1374" s="177"/>
      <c r="C1374" s="162"/>
      <c r="D1374" s="162"/>
      <c r="E1374" s="162"/>
      <c r="F1374" s="163"/>
      <c r="G1374" s="166"/>
      <c r="H1374" s="178"/>
    </row>
    <row r="1375" spans="2:8" ht="24.95" customHeight="1" x14ac:dyDescent="0.25">
      <c r="B1375" s="177"/>
      <c r="C1375" s="162"/>
      <c r="D1375" s="162"/>
      <c r="E1375" s="162"/>
      <c r="F1375" s="163"/>
      <c r="G1375" s="166"/>
      <c r="H1375" s="178"/>
    </row>
    <row r="1376" spans="2:8" ht="24.95" customHeight="1" x14ac:dyDescent="0.25">
      <c r="B1376" s="177"/>
      <c r="C1376" s="162"/>
      <c r="D1376" s="162"/>
      <c r="E1376" s="162"/>
      <c r="F1376" s="163"/>
      <c r="G1376" s="166"/>
      <c r="H1376" s="178"/>
    </row>
    <row r="1377" spans="2:8" ht="24.95" customHeight="1" x14ac:dyDescent="0.25">
      <c r="B1377" s="177"/>
      <c r="C1377" s="162"/>
      <c r="D1377" s="162"/>
      <c r="E1377" s="162"/>
      <c r="F1377" s="163"/>
      <c r="G1377" s="166"/>
      <c r="H1377" s="178"/>
    </row>
    <row r="1378" spans="2:8" ht="24.95" customHeight="1" x14ac:dyDescent="0.25">
      <c r="B1378" s="177"/>
      <c r="C1378" s="162"/>
      <c r="D1378" s="162"/>
      <c r="E1378" s="162"/>
      <c r="F1378" s="163"/>
      <c r="G1378" s="166"/>
      <c r="H1378" s="178"/>
    </row>
    <row r="1379" spans="2:8" ht="24.95" customHeight="1" x14ac:dyDescent="0.25">
      <c r="B1379" s="177"/>
      <c r="C1379" s="162"/>
      <c r="D1379" s="162"/>
      <c r="E1379" s="162"/>
      <c r="F1379" s="163"/>
      <c r="G1379" s="166"/>
      <c r="H1379" s="178"/>
    </row>
    <row r="1380" spans="2:8" ht="24.95" customHeight="1" x14ac:dyDescent="0.25">
      <c r="B1380" s="177"/>
      <c r="C1380" s="162"/>
      <c r="D1380" s="162"/>
      <c r="E1380" s="162"/>
      <c r="F1380" s="163"/>
      <c r="G1380" s="166"/>
      <c r="H1380" s="178"/>
    </row>
    <row r="1381" spans="2:8" ht="24.95" customHeight="1" x14ac:dyDescent="0.25">
      <c r="B1381" s="177"/>
      <c r="C1381" s="162"/>
      <c r="D1381" s="162"/>
      <c r="E1381" s="162"/>
      <c r="F1381" s="163"/>
      <c r="G1381" s="166"/>
      <c r="H1381" s="178"/>
    </row>
    <row r="1382" spans="2:8" ht="24.95" customHeight="1" x14ac:dyDescent="0.25">
      <c r="B1382" s="177"/>
      <c r="C1382" s="162"/>
      <c r="D1382" s="162"/>
      <c r="E1382" s="162"/>
      <c r="F1382" s="163"/>
      <c r="G1382" s="166"/>
      <c r="H1382" s="178"/>
    </row>
    <row r="1383" spans="2:8" ht="24.95" customHeight="1" x14ac:dyDescent="0.25">
      <c r="B1383" s="177"/>
      <c r="C1383" s="162"/>
      <c r="D1383" s="162"/>
      <c r="E1383" s="162"/>
      <c r="F1383" s="163"/>
      <c r="G1383" s="166"/>
      <c r="H1383" s="178"/>
    </row>
    <row r="1384" spans="2:8" ht="24.95" customHeight="1" x14ac:dyDescent="0.25">
      <c r="B1384" s="177"/>
      <c r="C1384" s="162"/>
      <c r="D1384" s="162"/>
      <c r="E1384" s="162"/>
      <c r="F1384" s="163"/>
      <c r="G1384" s="166"/>
      <c r="H1384" s="178"/>
    </row>
    <row r="1385" spans="2:8" ht="24.95" customHeight="1" x14ac:dyDescent="0.25">
      <c r="B1385" s="177"/>
      <c r="C1385" s="162"/>
      <c r="D1385" s="162"/>
      <c r="E1385" s="162"/>
      <c r="F1385" s="163"/>
      <c r="G1385" s="166"/>
      <c r="H1385" s="178"/>
    </row>
    <row r="1386" spans="2:8" ht="24.95" customHeight="1" x14ac:dyDescent="0.25">
      <c r="B1386" s="177"/>
      <c r="C1386" s="162"/>
      <c r="D1386" s="162"/>
      <c r="E1386" s="162"/>
      <c r="F1386" s="163"/>
      <c r="G1386" s="166"/>
      <c r="H1386" s="178"/>
    </row>
    <row r="1387" spans="2:8" ht="24.95" customHeight="1" x14ac:dyDescent="0.25">
      <c r="B1387" s="177"/>
      <c r="C1387" s="162"/>
      <c r="D1387" s="162"/>
      <c r="E1387" s="162"/>
      <c r="F1387" s="163"/>
      <c r="G1387" s="166"/>
      <c r="H1387" s="178"/>
    </row>
    <row r="1388" spans="2:8" ht="24.95" customHeight="1" x14ac:dyDescent="0.25">
      <c r="B1388" s="177"/>
      <c r="C1388" s="162"/>
      <c r="D1388" s="162"/>
      <c r="E1388" s="162"/>
      <c r="F1388" s="163"/>
      <c r="G1388" s="166"/>
      <c r="H1388" s="178"/>
    </row>
    <row r="1389" spans="2:8" ht="24.95" customHeight="1" x14ac:dyDescent="0.25">
      <c r="B1389" s="177"/>
      <c r="C1389" s="162"/>
      <c r="D1389" s="162"/>
      <c r="E1389" s="162"/>
      <c r="F1389" s="163"/>
      <c r="G1389" s="166"/>
      <c r="H1389" s="178"/>
    </row>
    <row r="1390" spans="2:8" ht="24.95" customHeight="1" x14ac:dyDescent="0.25">
      <c r="B1390" s="177"/>
      <c r="C1390" s="162"/>
      <c r="D1390" s="162"/>
      <c r="E1390" s="162"/>
      <c r="F1390" s="163"/>
      <c r="G1390" s="166"/>
      <c r="H1390" s="178"/>
    </row>
    <row r="1391" spans="2:8" ht="24.95" customHeight="1" x14ac:dyDescent="0.25">
      <c r="B1391" s="177"/>
      <c r="C1391" s="162"/>
      <c r="D1391" s="162"/>
      <c r="E1391" s="162"/>
      <c r="F1391" s="163"/>
      <c r="G1391" s="166"/>
      <c r="H1391" s="178"/>
    </row>
    <row r="1392" spans="2:8" ht="24.95" customHeight="1" x14ac:dyDescent="0.25">
      <c r="B1392" s="177"/>
      <c r="C1392" s="162"/>
      <c r="D1392" s="162"/>
      <c r="E1392" s="162"/>
      <c r="F1392" s="163"/>
      <c r="G1392" s="166"/>
      <c r="H1392" s="178"/>
    </row>
    <row r="1393" spans="2:8" ht="24.95" customHeight="1" x14ac:dyDescent="0.25">
      <c r="B1393" s="177"/>
      <c r="C1393" s="162"/>
      <c r="D1393" s="162"/>
      <c r="E1393" s="162"/>
      <c r="F1393" s="163"/>
      <c r="G1393" s="166"/>
      <c r="H1393" s="178"/>
    </row>
    <row r="1394" spans="2:8" ht="24.95" customHeight="1" x14ac:dyDescent="0.25">
      <c r="B1394" s="177"/>
      <c r="C1394" s="162"/>
      <c r="D1394" s="162"/>
      <c r="E1394" s="162"/>
      <c r="F1394" s="163"/>
      <c r="G1394" s="166"/>
      <c r="H1394" s="178"/>
    </row>
    <row r="1395" spans="2:8" ht="24.95" customHeight="1" x14ac:dyDescent="0.25">
      <c r="B1395" s="177"/>
      <c r="C1395" s="162"/>
      <c r="D1395" s="162"/>
      <c r="E1395" s="162"/>
      <c r="F1395" s="163"/>
      <c r="G1395" s="166"/>
      <c r="H1395" s="178"/>
    </row>
    <row r="1396" spans="2:8" ht="24.95" customHeight="1" x14ac:dyDescent="0.25">
      <c r="B1396" s="177"/>
      <c r="C1396" s="162"/>
      <c r="D1396" s="162"/>
      <c r="E1396" s="162"/>
      <c r="F1396" s="163"/>
      <c r="G1396" s="166"/>
      <c r="H1396" s="178"/>
    </row>
    <row r="1397" spans="2:8" ht="24.95" customHeight="1" x14ac:dyDescent="0.25">
      <c r="B1397" s="177"/>
      <c r="C1397" s="162"/>
      <c r="D1397" s="162"/>
      <c r="E1397" s="162"/>
      <c r="F1397" s="163"/>
      <c r="G1397" s="166"/>
      <c r="H1397" s="178"/>
    </row>
    <row r="1398" spans="2:8" ht="24.95" customHeight="1" x14ac:dyDescent="0.25">
      <c r="B1398" s="177"/>
      <c r="C1398" s="162"/>
      <c r="D1398" s="162"/>
      <c r="E1398" s="162"/>
      <c r="F1398" s="163"/>
      <c r="G1398" s="166"/>
      <c r="H1398" s="178"/>
    </row>
    <row r="1399" spans="2:8" ht="24.95" customHeight="1" x14ac:dyDescent="0.25">
      <c r="B1399" s="177"/>
      <c r="C1399" s="162"/>
      <c r="D1399" s="162"/>
      <c r="E1399" s="162"/>
      <c r="F1399" s="163"/>
      <c r="G1399" s="166"/>
      <c r="H1399" s="178"/>
    </row>
    <row r="1400" spans="2:8" ht="24.95" customHeight="1" x14ac:dyDescent="0.25">
      <c r="B1400" s="177"/>
      <c r="C1400" s="162"/>
      <c r="D1400" s="162"/>
      <c r="E1400" s="162"/>
      <c r="F1400" s="163"/>
      <c r="G1400" s="166"/>
      <c r="H1400" s="178"/>
    </row>
    <row r="1401" spans="2:8" ht="24.95" customHeight="1" x14ac:dyDescent="0.25">
      <c r="B1401" s="177"/>
      <c r="C1401" s="162"/>
      <c r="D1401" s="162"/>
      <c r="E1401" s="162"/>
      <c r="F1401" s="163"/>
      <c r="G1401" s="166"/>
      <c r="H1401" s="178"/>
    </row>
    <row r="1402" spans="2:8" ht="24.95" customHeight="1" x14ac:dyDescent="0.25">
      <c r="B1402" s="177"/>
      <c r="C1402" s="162"/>
      <c r="D1402" s="162"/>
      <c r="E1402" s="162"/>
      <c r="F1402" s="163"/>
      <c r="G1402" s="166"/>
      <c r="H1402" s="178"/>
    </row>
    <row r="1403" spans="2:8" ht="24.95" customHeight="1" x14ac:dyDescent="0.25">
      <c r="B1403" s="177"/>
      <c r="C1403" s="162"/>
      <c r="D1403" s="162"/>
      <c r="E1403" s="162"/>
      <c r="F1403" s="163"/>
      <c r="G1403" s="166"/>
      <c r="H1403" s="178"/>
    </row>
    <row r="1404" spans="2:8" ht="24.95" customHeight="1" x14ac:dyDescent="0.25">
      <c r="B1404" s="177"/>
      <c r="C1404" s="162"/>
      <c r="D1404" s="162"/>
      <c r="E1404" s="162"/>
      <c r="F1404" s="163"/>
      <c r="G1404" s="166"/>
      <c r="H1404" s="178"/>
    </row>
    <row r="1405" spans="2:8" ht="24.95" customHeight="1" x14ac:dyDescent="0.25">
      <c r="B1405" s="177"/>
      <c r="C1405" s="162"/>
      <c r="D1405" s="162"/>
      <c r="E1405" s="162"/>
      <c r="F1405" s="163"/>
      <c r="G1405" s="166"/>
      <c r="H1405" s="178"/>
    </row>
    <row r="1406" spans="2:8" ht="24.95" customHeight="1" x14ac:dyDescent="0.25">
      <c r="B1406" s="177"/>
      <c r="C1406" s="162"/>
      <c r="D1406" s="162"/>
      <c r="E1406" s="162"/>
      <c r="F1406" s="163"/>
      <c r="G1406" s="166"/>
      <c r="H1406" s="178"/>
    </row>
    <row r="1407" spans="2:8" ht="24.95" customHeight="1" x14ac:dyDescent="0.25">
      <c r="B1407" s="177"/>
      <c r="C1407" s="162"/>
      <c r="D1407" s="162"/>
      <c r="E1407" s="162"/>
      <c r="F1407" s="163"/>
      <c r="G1407" s="166"/>
      <c r="H1407" s="178"/>
    </row>
    <row r="1408" spans="2:8" ht="24.95" customHeight="1" x14ac:dyDescent="0.25">
      <c r="B1408" s="177"/>
      <c r="C1408" s="162"/>
      <c r="D1408" s="162"/>
      <c r="E1408" s="162"/>
      <c r="F1408" s="163"/>
      <c r="G1408" s="166"/>
      <c r="H1408" s="178"/>
    </row>
    <row r="1409" spans="2:8" ht="24.95" customHeight="1" x14ac:dyDescent="0.25">
      <c r="B1409" s="177"/>
      <c r="C1409" s="162"/>
      <c r="D1409" s="162"/>
      <c r="E1409" s="162"/>
      <c r="F1409" s="163"/>
      <c r="G1409" s="166"/>
      <c r="H1409" s="178"/>
    </row>
    <row r="1410" spans="2:8" ht="24.95" customHeight="1" x14ac:dyDescent="0.25">
      <c r="B1410" s="177"/>
      <c r="C1410" s="162"/>
      <c r="D1410" s="162"/>
      <c r="E1410" s="162"/>
      <c r="F1410" s="163"/>
      <c r="G1410" s="166"/>
      <c r="H1410" s="178"/>
    </row>
    <row r="1411" spans="2:8" ht="24.95" customHeight="1" x14ac:dyDescent="0.25">
      <c r="B1411" s="177"/>
      <c r="C1411" s="162"/>
      <c r="D1411" s="162"/>
      <c r="E1411" s="162"/>
      <c r="F1411" s="163"/>
      <c r="G1411" s="166"/>
      <c r="H1411" s="178"/>
    </row>
    <row r="1412" spans="2:8" ht="24.95" customHeight="1" x14ac:dyDescent="0.25">
      <c r="B1412" s="177"/>
      <c r="C1412" s="162"/>
      <c r="D1412" s="162"/>
      <c r="E1412" s="162"/>
      <c r="F1412" s="163"/>
      <c r="G1412" s="166"/>
      <c r="H1412" s="178"/>
    </row>
    <row r="1413" spans="2:8" ht="24.95" customHeight="1" x14ac:dyDescent="0.25">
      <c r="B1413" s="177"/>
      <c r="C1413" s="162"/>
      <c r="D1413" s="162"/>
      <c r="E1413" s="162"/>
      <c r="F1413" s="163"/>
      <c r="G1413" s="166"/>
      <c r="H1413" s="178"/>
    </row>
    <row r="1414" spans="2:8" ht="24.95" customHeight="1" x14ac:dyDescent="0.25">
      <c r="B1414" s="177"/>
      <c r="C1414" s="162"/>
      <c r="D1414" s="162"/>
      <c r="E1414" s="162"/>
      <c r="F1414" s="163"/>
      <c r="G1414" s="166"/>
      <c r="H1414" s="178"/>
    </row>
    <row r="1415" spans="2:8" ht="24.95" customHeight="1" x14ac:dyDescent="0.25">
      <c r="B1415" s="177"/>
      <c r="C1415" s="162"/>
      <c r="D1415" s="162"/>
      <c r="E1415" s="162"/>
      <c r="F1415" s="163"/>
      <c r="G1415" s="166"/>
      <c r="H1415" s="178"/>
    </row>
    <row r="1416" spans="2:8" ht="24.95" customHeight="1" x14ac:dyDescent="0.25">
      <c r="B1416" s="177"/>
      <c r="C1416" s="162"/>
      <c r="D1416" s="162"/>
      <c r="E1416" s="162"/>
      <c r="F1416" s="163"/>
      <c r="G1416" s="166"/>
      <c r="H1416" s="178"/>
    </row>
    <row r="1417" spans="2:8" ht="24.95" customHeight="1" x14ac:dyDescent="0.25">
      <c r="B1417" s="177"/>
      <c r="C1417" s="162"/>
      <c r="D1417" s="162"/>
      <c r="E1417" s="162"/>
      <c r="F1417" s="163"/>
      <c r="G1417" s="166"/>
      <c r="H1417" s="178"/>
    </row>
    <row r="1418" spans="2:8" ht="24.95" customHeight="1" x14ac:dyDescent="0.25">
      <c r="B1418" s="177"/>
      <c r="C1418" s="162"/>
      <c r="D1418" s="162"/>
      <c r="E1418" s="162"/>
      <c r="F1418" s="163"/>
      <c r="G1418" s="166"/>
      <c r="H1418" s="178"/>
    </row>
    <row r="1419" spans="2:8" ht="24.95" customHeight="1" x14ac:dyDescent="0.25">
      <c r="B1419" s="177"/>
      <c r="C1419" s="162"/>
      <c r="D1419" s="162"/>
      <c r="E1419" s="162"/>
      <c r="F1419" s="163"/>
      <c r="G1419" s="166"/>
      <c r="H1419" s="178"/>
    </row>
    <row r="1420" spans="2:8" ht="24.95" customHeight="1" x14ac:dyDescent="0.25">
      <c r="B1420" s="177"/>
      <c r="C1420" s="162"/>
      <c r="D1420" s="162"/>
      <c r="E1420" s="162"/>
      <c r="F1420" s="163"/>
      <c r="G1420" s="166"/>
      <c r="H1420" s="178"/>
    </row>
    <row r="1421" spans="2:8" ht="24.95" customHeight="1" x14ac:dyDescent="0.25">
      <c r="B1421" s="177"/>
      <c r="C1421" s="162"/>
      <c r="D1421" s="162"/>
      <c r="E1421" s="162"/>
      <c r="F1421" s="163"/>
      <c r="G1421" s="166"/>
      <c r="H1421" s="178"/>
    </row>
    <row r="1422" spans="2:8" ht="24.95" customHeight="1" x14ac:dyDescent="0.25">
      <c r="B1422" s="177"/>
      <c r="C1422" s="162"/>
      <c r="D1422" s="162"/>
      <c r="E1422" s="162"/>
      <c r="F1422" s="163"/>
      <c r="G1422" s="166"/>
      <c r="H1422" s="178"/>
    </row>
    <row r="1423" spans="2:8" ht="24.95" customHeight="1" x14ac:dyDescent="0.25">
      <c r="B1423" s="177"/>
      <c r="C1423" s="162"/>
      <c r="D1423" s="162"/>
      <c r="E1423" s="162"/>
      <c r="F1423" s="163"/>
      <c r="G1423" s="166"/>
      <c r="H1423" s="178"/>
    </row>
    <row r="1424" spans="2:8" ht="24.95" customHeight="1" x14ac:dyDescent="0.25">
      <c r="B1424" s="177"/>
      <c r="C1424" s="162"/>
      <c r="D1424" s="162"/>
      <c r="E1424" s="162"/>
      <c r="F1424" s="163"/>
      <c r="G1424" s="166"/>
      <c r="H1424" s="178"/>
    </row>
    <row r="1425" spans="2:8" ht="24.95" customHeight="1" x14ac:dyDescent="0.25">
      <c r="B1425" s="177"/>
      <c r="C1425" s="162"/>
      <c r="D1425" s="162"/>
      <c r="E1425" s="162"/>
      <c r="F1425" s="163"/>
      <c r="G1425" s="166"/>
      <c r="H1425" s="178"/>
    </row>
    <row r="1426" spans="2:8" ht="24.95" customHeight="1" x14ac:dyDescent="0.25">
      <c r="B1426" s="177"/>
      <c r="C1426" s="162"/>
      <c r="D1426" s="162"/>
      <c r="E1426" s="162"/>
      <c r="F1426" s="163"/>
      <c r="G1426" s="166"/>
      <c r="H1426" s="178"/>
    </row>
    <row r="1427" spans="2:8" ht="24.95" customHeight="1" x14ac:dyDescent="0.25">
      <c r="B1427" s="177"/>
      <c r="C1427" s="162"/>
      <c r="D1427" s="162"/>
      <c r="E1427" s="162"/>
      <c r="F1427" s="163"/>
      <c r="G1427" s="166"/>
      <c r="H1427" s="178"/>
    </row>
    <row r="1428" spans="2:8" ht="24.95" customHeight="1" x14ac:dyDescent="0.25">
      <c r="B1428" s="177"/>
      <c r="C1428" s="162"/>
      <c r="D1428" s="162"/>
      <c r="E1428" s="162"/>
      <c r="F1428" s="163"/>
      <c r="G1428" s="166"/>
      <c r="H1428" s="178"/>
    </row>
    <row r="1429" spans="2:8" ht="24.95" customHeight="1" x14ac:dyDescent="0.25">
      <c r="B1429" s="177"/>
      <c r="C1429" s="162"/>
      <c r="D1429" s="162"/>
      <c r="E1429" s="162"/>
      <c r="F1429" s="163"/>
      <c r="G1429" s="166"/>
      <c r="H1429" s="178"/>
    </row>
    <row r="1430" spans="2:8" ht="24.95" customHeight="1" x14ac:dyDescent="0.25">
      <c r="B1430" s="177"/>
      <c r="C1430" s="162"/>
      <c r="D1430" s="162"/>
      <c r="E1430" s="162"/>
      <c r="F1430" s="163"/>
      <c r="G1430" s="166"/>
      <c r="H1430" s="178"/>
    </row>
    <row r="1431" spans="2:8" ht="24.95" customHeight="1" x14ac:dyDescent="0.25">
      <c r="B1431" s="177"/>
      <c r="C1431" s="162"/>
      <c r="D1431" s="162"/>
      <c r="E1431" s="162"/>
      <c r="F1431" s="163"/>
      <c r="G1431" s="166"/>
      <c r="H1431" s="178"/>
    </row>
    <row r="1432" spans="2:8" ht="24.95" customHeight="1" x14ac:dyDescent="0.25">
      <c r="B1432" s="177"/>
      <c r="C1432" s="162"/>
      <c r="D1432" s="162"/>
      <c r="E1432" s="162"/>
      <c r="F1432" s="163"/>
      <c r="G1432" s="166"/>
      <c r="H1432" s="178"/>
    </row>
    <row r="1433" spans="2:8" ht="24.95" customHeight="1" x14ac:dyDescent="0.25">
      <c r="B1433" s="177"/>
      <c r="C1433" s="162"/>
      <c r="D1433" s="162"/>
      <c r="E1433" s="162"/>
      <c r="F1433" s="163"/>
      <c r="G1433" s="166"/>
      <c r="H1433" s="178"/>
    </row>
    <row r="1434" spans="2:8" ht="24.95" customHeight="1" x14ac:dyDescent="0.25">
      <c r="B1434" s="177"/>
      <c r="C1434" s="162"/>
      <c r="D1434" s="162"/>
      <c r="E1434" s="162"/>
      <c r="F1434" s="163"/>
      <c r="G1434" s="166"/>
      <c r="H1434" s="178"/>
    </row>
    <row r="1435" spans="2:8" ht="24.95" customHeight="1" x14ac:dyDescent="0.25">
      <c r="B1435" s="177"/>
      <c r="C1435" s="162"/>
      <c r="D1435" s="162"/>
      <c r="E1435" s="162"/>
      <c r="F1435" s="163"/>
      <c r="G1435" s="166"/>
      <c r="H1435" s="178"/>
    </row>
    <row r="1436" spans="2:8" ht="24.95" customHeight="1" x14ac:dyDescent="0.25">
      <c r="B1436" s="177"/>
      <c r="C1436" s="162"/>
      <c r="D1436" s="162"/>
      <c r="E1436" s="162"/>
      <c r="F1436" s="163"/>
      <c r="G1436" s="166"/>
      <c r="H1436" s="178"/>
    </row>
    <row r="1437" spans="2:8" ht="24.95" customHeight="1" x14ac:dyDescent="0.25">
      <c r="B1437" s="177"/>
      <c r="C1437" s="162"/>
      <c r="D1437" s="162"/>
      <c r="E1437" s="162"/>
      <c r="F1437" s="163"/>
      <c r="G1437" s="166"/>
      <c r="H1437" s="178"/>
    </row>
    <row r="1438" spans="2:8" ht="24.95" customHeight="1" x14ac:dyDescent="0.25">
      <c r="B1438" s="177"/>
      <c r="C1438" s="162"/>
      <c r="D1438" s="162"/>
      <c r="E1438" s="162"/>
      <c r="F1438" s="163"/>
      <c r="G1438" s="166"/>
      <c r="H1438" s="178"/>
    </row>
    <row r="1439" spans="2:8" ht="24.95" customHeight="1" x14ac:dyDescent="0.25">
      <c r="B1439" s="177"/>
      <c r="C1439" s="162"/>
      <c r="D1439" s="162"/>
      <c r="E1439" s="162"/>
      <c r="F1439" s="163"/>
      <c r="G1439" s="166"/>
      <c r="H1439" s="178"/>
    </row>
    <row r="1440" spans="2:8" ht="24.95" customHeight="1" x14ac:dyDescent="0.25">
      <c r="B1440" s="177"/>
      <c r="C1440" s="162"/>
      <c r="D1440" s="162"/>
      <c r="E1440" s="162"/>
      <c r="F1440" s="163"/>
      <c r="G1440" s="166"/>
      <c r="H1440" s="178"/>
    </row>
    <row r="1441" spans="2:8" ht="24.95" customHeight="1" x14ac:dyDescent="0.25">
      <c r="B1441" s="177"/>
      <c r="C1441" s="162"/>
      <c r="D1441" s="162"/>
      <c r="E1441" s="162"/>
      <c r="F1441" s="163"/>
      <c r="G1441" s="166"/>
      <c r="H1441" s="178"/>
    </row>
    <row r="1442" spans="2:8" ht="24.95" customHeight="1" x14ac:dyDescent="0.25">
      <c r="B1442" s="177"/>
      <c r="C1442" s="162"/>
      <c r="D1442" s="162"/>
      <c r="E1442" s="162"/>
      <c r="F1442" s="163"/>
      <c r="G1442" s="166"/>
      <c r="H1442" s="178"/>
    </row>
    <row r="1443" spans="2:8" ht="24.95" customHeight="1" x14ac:dyDescent="0.25">
      <c r="B1443" s="177"/>
      <c r="C1443" s="162"/>
      <c r="D1443" s="162"/>
      <c r="E1443" s="162"/>
      <c r="F1443" s="163"/>
      <c r="G1443" s="166"/>
      <c r="H1443" s="178"/>
    </row>
    <row r="1444" spans="2:8" ht="24.95" customHeight="1" x14ac:dyDescent="0.25">
      <c r="B1444" s="177"/>
      <c r="C1444" s="162"/>
      <c r="D1444" s="162"/>
      <c r="E1444" s="162"/>
      <c r="F1444" s="163"/>
      <c r="G1444" s="166"/>
      <c r="H1444" s="178"/>
    </row>
    <row r="1445" spans="2:8" ht="24.95" customHeight="1" x14ac:dyDescent="0.25">
      <c r="B1445" s="177"/>
      <c r="C1445" s="162"/>
      <c r="D1445" s="162"/>
      <c r="E1445" s="162"/>
      <c r="F1445" s="163"/>
      <c r="G1445" s="166"/>
      <c r="H1445" s="178"/>
    </row>
    <row r="1446" spans="2:8" ht="24.95" customHeight="1" x14ac:dyDescent="0.25">
      <c r="B1446" s="177"/>
      <c r="C1446" s="162"/>
      <c r="D1446" s="162"/>
      <c r="E1446" s="162"/>
      <c r="F1446" s="163"/>
      <c r="G1446" s="166"/>
      <c r="H1446" s="178"/>
    </row>
    <row r="1447" spans="2:8" ht="24.95" customHeight="1" x14ac:dyDescent="0.25">
      <c r="B1447" s="177"/>
      <c r="C1447" s="162"/>
      <c r="D1447" s="162"/>
      <c r="E1447" s="162"/>
      <c r="F1447" s="163"/>
      <c r="G1447" s="166"/>
      <c r="H1447" s="178"/>
    </row>
    <row r="1448" spans="2:8" ht="24.95" customHeight="1" x14ac:dyDescent="0.25">
      <c r="B1448" s="177"/>
      <c r="C1448" s="162"/>
      <c r="D1448" s="162"/>
      <c r="E1448" s="162"/>
      <c r="F1448" s="163"/>
      <c r="G1448" s="166"/>
      <c r="H1448" s="178"/>
    </row>
    <row r="1449" spans="2:8" ht="24.95" customHeight="1" x14ac:dyDescent="0.25">
      <c r="B1449" s="177"/>
      <c r="C1449" s="162"/>
      <c r="D1449" s="162"/>
      <c r="E1449" s="162"/>
      <c r="F1449" s="163"/>
      <c r="G1449" s="166"/>
      <c r="H1449" s="178"/>
    </row>
    <row r="1450" spans="2:8" ht="24.95" customHeight="1" x14ac:dyDescent="0.25">
      <c r="B1450" s="177"/>
      <c r="C1450" s="162"/>
      <c r="D1450" s="162"/>
      <c r="E1450" s="162"/>
      <c r="F1450" s="163"/>
      <c r="G1450" s="166"/>
      <c r="H1450" s="178"/>
    </row>
    <row r="1451" spans="2:8" ht="24.95" customHeight="1" x14ac:dyDescent="0.25">
      <c r="B1451" s="177"/>
      <c r="C1451" s="162"/>
      <c r="D1451" s="162"/>
      <c r="E1451" s="162"/>
      <c r="F1451" s="163"/>
      <c r="G1451" s="166"/>
      <c r="H1451" s="178"/>
    </row>
    <row r="1452" spans="2:8" ht="24.95" customHeight="1" x14ac:dyDescent="0.25">
      <c r="B1452" s="177"/>
      <c r="C1452" s="162"/>
      <c r="D1452" s="162"/>
      <c r="E1452" s="162"/>
      <c r="F1452" s="163"/>
      <c r="G1452" s="166"/>
      <c r="H1452" s="178"/>
    </row>
    <row r="1453" spans="2:8" ht="24.95" customHeight="1" x14ac:dyDescent="0.25">
      <c r="B1453" s="177"/>
      <c r="C1453" s="162"/>
      <c r="D1453" s="162"/>
      <c r="E1453" s="162"/>
      <c r="F1453" s="163"/>
      <c r="G1453" s="166"/>
      <c r="H1453" s="178"/>
    </row>
    <row r="1454" spans="2:8" ht="24.95" customHeight="1" x14ac:dyDescent="0.25">
      <c r="B1454" s="177"/>
      <c r="C1454" s="162"/>
      <c r="D1454" s="162"/>
      <c r="E1454" s="162"/>
      <c r="F1454" s="163"/>
      <c r="G1454" s="166"/>
      <c r="H1454" s="178"/>
    </row>
    <row r="1455" spans="2:8" ht="24.95" customHeight="1" x14ac:dyDescent="0.25">
      <c r="B1455" s="177"/>
      <c r="C1455" s="162"/>
      <c r="D1455" s="162"/>
      <c r="E1455" s="162"/>
      <c r="F1455" s="163"/>
      <c r="G1455" s="166"/>
      <c r="H1455" s="178"/>
    </row>
    <row r="1456" spans="2:8" ht="24.95" customHeight="1" x14ac:dyDescent="0.25">
      <c r="B1456" s="177"/>
      <c r="C1456" s="162"/>
      <c r="D1456" s="162"/>
      <c r="E1456" s="162"/>
      <c r="F1456" s="163"/>
      <c r="G1456" s="166"/>
      <c r="H1456" s="178"/>
    </row>
    <row r="1457" spans="2:8" ht="24.95" customHeight="1" x14ac:dyDescent="0.25">
      <c r="B1457" s="177"/>
      <c r="C1457" s="162"/>
      <c r="D1457" s="162"/>
      <c r="E1457" s="162"/>
      <c r="F1457" s="163"/>
      <c r="G1457" s="166"/>
      <c r="H1457" s="178"/>
    </row>
    <row r="1458" spans="2:8" ht="24.95" customHeight="1" x14ac:dyDescent="0.25">
      <c r="B1458" s="177"/>
      <c r="C1458" s="162"/>
      <c r="D1458" s="162"/>
      <c r="E1458" s="162"/>
      <c r="F1458" s="163"/>
      <c r="G1458" s="166"/>
      <c r="H1458" s="178"/>
    </row>
    <row r="1459" spans="2:8" ht="24.95" customHeight="1" x14ac:dyDescent="0.25">
      <c r="B1459" s="177"/>
      <c r="C1459" s="162"/>
      <c r="D1459" s="162"/>
      <c r="E1459" s="162"/>
      <c r="F1459" s="163"/>
      <c r="G1459" s="166"/>
      <c r="H1459" s="178"/>
    </row>
    <row r="1460" spans="2:8" ht="24.95" customHeight="1" x14ac:dyDescent="0.25">
      <c r="B1460" s="177"/>
      <c r="C1460" s="162"/>
      <c r="D1460" s="162"/>
      <c r="E1460" s="162"/>
      <c r="F1460" s="163"/>
      <c r="G1460" s="166"/>
      <c r="H1460" s="178"/>
    </row>
    <row r="1461" spans="2:8" ht="24.95" customHeight="1" x14ac:dyDescent="0.25">
      <c r="B1461" s="177"/>
      <c r="C1461" s="162"/>
      <c r="D1461" s="162"/>
      <c r="E1461" s="162"/>
      <c r="F1461" s="163"/>
      <c r="G1461" s="166"/>
      <c r="H1461" s="178"/>
    </row>
    <row r="1462" spans="2:8" ht="24.95" customHeight="1" x14ac:dyDescent="0.25">
      <c r="B1462" s="177"/>
      <c r="C1462" s="162"/>
      <c r="D1462" s="162"/>
      <c r="E1462" s="162"/>
      <c r="F1462" s="163"/>
      <c r="G1462" s="166"/>
      <c r="H1462" s="178"/>
    </row>
    <row r="1463" spans="2:8" ht="24.95" customHeight="1" x14ac:dyDescent="0.25">
      <c r="B1463" s="177"/>
      <c r="C1463" s="162"/>
      <c r="D1463" s="162"/>
      <c r="E1463" s="162"/>
      <c r="F1463" s="163"/>
      <c r="G1463" s="166"/>
      <c r="H1463" s="178"/>
    </row>
    <row r="1464" spans="2:8" ht="24.95" customHeight="1" x14ac:dyDescent="0.25">
      <c r="B1464" s="177"/>
      <c r="C1464" s="162"/>
      <c r="D1464" s="162"/>
      <c r="E1464" s="162"/>
      <c r="F1464" s="163"/>
      <c r="G1464" s="166"/>
      <c r="H1464" s="178"/>
    </row>
    <row r="1465" spans="2:8" ht="24.95" customHeight="1" x14ac:dyDescent="0.25">
      <c r="B1465" s="177"/>
      <c r="C1465" s="162"/>
      <c r="D1465" s="162"/>
      <c r="E1465" s="162"/>
      <c r="F1465" s="163"/>
      <c r="G1465" s="166"/>
      <c r="H1465" s="178"/>
    </row>
    <row r="1466" spans="2:8" ht="24.95" customHeight="1" x14ac:dyDescent="0.25">
      <c r="B1466" s="177"/>
      <c r="C1466" s="162"/>
      <c r="D1466" s="162"/>
      <c r="E1466" s="162"/>
      <c r="F1466" s="163"/>
      <c r="G1466" s="166"/>
      <c r="H1466" s="178"/>
    </row>
    <row r="1467" spans="2:8" ht="24.95" customHeight="1" x14ac:dyDescent="0.25">
      <c r="B1467" s="177"/>
      <c r="C1467" s="162"/>
      <c r="D1467" s="162"/>
      <c r="E1467" s="162"/>
      <c r="F1467" s="163"/>
      <c r="G1467" s="166"/>
      <c r="H1467" s="178"/>
    </row>
    <row r="1468" spans="2:8" ht="24.95" customHeight="1" x14ac:dyDescent="0.25">
      <c r="B1468" s="177"/>
      <c r="C1468" s="162"/>
      <c r="D1468" s="162"/>
      <c r="E1468" s="162"/>
      <c r="F1468" s="163"/>
      <c r="G1468" s="166"/>
      <c r="H1468" s="178"/>
    </row>
    <row r="1469" spans="2:8" ht="24.95" customHeight="1" x14ac:dyDescent="0.25">
      <c r="B1469" s="177"/>
      <c r="C1469" s="162"/>
      <c r="D1469" s="162"/>
      <c r="E1469" s="162"/>
      <c r="F1469" s="163"/>
      <c r="G1469" s="166"/>
      <c r="H1469" s="178"/>
    </row>
    <row r="1470" spans="2:8" ht="24.95" customHeight="1" x14ac:dyDescent="0.25">
      <c r="B1470" s="177"/>
      <c r="C1470" s="162"/>
      <c r="D1470" s="162"/>
      <c r="E1470" s="162"/>
      <c r="F1470" s="163"/>
      <c r="G1470" s="166"/>
      <c r="H1470" s="178"/>
    </row>
    <row r="1471" spans="2:8" ht="24.95" customHeight="1" x14ac:dyDescent="0.25">
      <c r="B1471" s="177"/>
      <c r="C1471" s="162"/>
      <c r="D1471" s="162"/>
      <c r="E1471" s="162"/>
      <c r="F1471" s="163"/>
      <c r="G1471" s="166"/>
      <c r="H1471" s="178"/>
    </row>
    <row r="1472" spans="2:8" ht="24.95" customHeight="1" x14ac:dyDescent="0.25">
      <c r="B1472" s="177"/>
      <c r="C1472" s="162"/>
      <c r="D1472" s="162"/>
      <c r="E1472" s="162"/>
      <c r="F1472" s="163"/>
      <c r="G1472" s="166"/>
      <c r="H1472" s="178"/>
    </row>
    <row r="1473" spans="2:8" ht="24.95" customHeight="1" x14ac:dyDescent="0.25">
      <c r="B1473" s="177"/>
      <c r="C1473" s="162"/>
      <c r="D1473" s="162"/>
      <c r="E1473" s="162"/>
      <c r="F1473" s="163"/>
      <c r="G1473" s="166"/>
      <c r="H1473" s="178"/>
    </row>
    <row r="1474" spans="2:8" ht="24.95" customHeight="1" x14ac:dyDescent="0.25">
      <c r="B1474" s="177"/>
      <c r="C1474" s="162"/>
      <c r="D1474" s="162"/>
      <c r="E1474" s="162"/>
      <c r="F1474" s="163"/>
      <c r="G1474" s="166"/>
      <c r="H1474" s="178"/>
    </row>
    <row r="1475" spans="2:8" ht="24.95" customHeight="1" x14ac:dyDescent="0.25">
      <c r="B1475" s="177"/>
      <c r="C1475" s="162"/>
      <c r="D1475" s="162"/>
      <c r="E1475" s="162"/>
      <c r="F1475" s="163"/>
      <c r="G1475" s="166"/>
      <c r="H1475" s="178"/>
    </row>
    <row r="1476" spans="2:8" ht="24.95" customHeight="1" x14ac:dyDescent="0.25">
      <c r="B1476" s="177"/>
      <c r="C1476" s="162"/>
      <c r="D1476" s="162"/>
      <c r="E1476" s="162"/>
      <c r="F1476" s="163"/>
      <c r="G1476" s="166"/>
      <c r="H1476" s="178"/>
    </row>
    <row r="1477" spans="2:8" ht="24.95" customHeight="1" x14ac:dyDescent="0.25">
      <c r="B1477" s="177"/>
      <c r="C1477" s="162"/>
      <c r="D1477" s="162"/>
      <c r="E1477" s="162"/>
      <c r="F1477" s="163"/>
      <c r="G1477" s="166"/>
      <c r="H1477" s="178"/>
    </row>
    <row r="1478" spans="2:8" ht="24.95" customHeight="1" x14ac:dyDescent="0.25">
      <c r="B1478" s="177"/>
      <c r="C1478" s="162"/>
      <c r="D1478" s="162"/>
      <c r="E1478" s="162"/>
      <c r="F1478" s="163"/>
      <c r="G1478" s="166"/>
      <c r="H1478" s="178"/>
    </row>
    <row r="1479" spans="2:8" ht="24.95" customHeight="1" x14ac:dyDescent="0.25">
      <c r="B1479" s="177"/>
      <c r="C1479" s="162"/>
      <c r="D1479" s="162"/>
      <c r="E1479" s="162"/>
      <c r="F1479" s="163"/>
      <c r="G1479" s="166"/>
      <c r="H1479" s="178"/>
    </row>
    <row r="1480" spans="2:8" ht="24.95" customHeight="1" x14ac:dyDescent="0.25">
      <c r="B1480" s="177"/>
      <c r="C1480" s="162"/>
      <c r="D1480" s="162"/>
      <c r="E1480" s="162"/>
      <c r="F1480" s="163"/>
      <c r="G1480" s="166"/>
      <c r="H1480" s="178"/>
    </row>
    <row r="1481" spans="2:8" ht="24.95" customHeight="1" x14ac:dyDescent="0.25">
      <c r="B1481" s="177"/>
      <c r="C1481" s="162"/>
      <c r="D1481" s="162"/>
      <c r="E1481" s="162"/>
      <c r="F1481" s="163"/>
      <c r="G1481" s="166"/>
      <c r="H1481" s="178"/>
    </row>
    <row r="1482" spans="2:8" ht="24.95" customHeight="1" x14ac:dyDescent="0.25">
      <c r="B1482" s="177"/>
      <c r="C1482" s="162"/>
      <c r="D1482" s="162"/>
      <c r="E1482" s="162"/>
      <c r="F1482" s="163"/>
      <c r="G1482" s="166"/>
      <c r="H1482" s="178"/>
    </row>
    <row r="1483" spans="2:8" ht="24.95" customHeight="1" x14ac:dyDescent="0.25">
      <c r="B1483" s="177"/>
      <c r="C1483" s="162"/>
      <c r="D1483" s="162"/>
      <c r="E1483" s="162"/>
      <c r="F1483" s="163"/>
      <c r="G1483" s="166"/>
      <c r="H1483" s="178"/>
    </row>
    <row r="1484" spans="2:8" ht="24.95" customHeight="1" x14ac:dyDescent="0.25">
      <c r="B1484" s="177"/>
      <c r="C1484" s="162"/>
      <c r="D1484" s="162"/>
      <c r="E1484" s="162"/>
      <c r="F1484" s="163"/>
      <c r="G1484" s="166"/>
      <c r="H1484" s="178"/>
    </row>
    <row r="1485" spans="2:8" ht="24.95" customHeight="1" x14ac:dyDescent="0.25">
      <c r="B1485" s="177"/>
      <c r="C1485" s="162"/>
      <c r="D1485" s="162"/>
      <c r="E1485" s="162"/>
      <c r="F1485" s="163"/>
      <c r="G1485" s="166"/>
      <c r="H1485" s="178"/>
    </row>
    <row r="1486" spans="2:8" ht="24.95" customHeight="1" x14ac:dyDescent="0.25">
      <c r="B1486" s="177"/>
      <c r="C1486" s="162"/>
      <c r="D1486" s="162"/>
      <c r="E1486" s="162"/>
      <c r="F1486" s="163"/>
      <c r="G1486" s="166"/>
      <c r="H1486" s="178"/>
    </row>
    <row r="1487" spans="2:8" ht="24.95" customHeight="1" x14ac:dyDescent="0.25">
      <c r="B1487" s="177"/>
      <c r="C1487" s="162"/>
      <c r="D1487" s="162"/>
      <c r="E1487" s="162"/>
      <c r="F1487" s="163"/>
      <c r="G1487" s="166"/>
      <c r="H1487" s="178"/>
    </row>
    <row r="1488" spans="2:8" ht="24.95" customHeight="1" x14ac:dyDescent="0.25">
      <c r="B1488" s="177"/>
      <c r="C1488" s="162"/>
      <c r="D1488" s="162"/>
      <c r="E1488" s="162"/>
      <c r="F1488" s="163"/>
      <c r="G1488" s="166"/>
      <c r="H1488" s="178"/>
    </row>
    <row r="1489" spans="2:8" ht="24.95" customHeight="1" x14ac:dyDescent="0.25">
      <c r="B1489" s="177"/>
      <c r="C1489" s="162"/>
      <c r="D1489" s="162"/>
      <c r="E1489" s="162"/>
      <c r="F1489" s="163"/>
      <c r="G1489" s="166"/>
      <c r="H1489" s="178"/>
    </row>
    <row r="1490" spans="2:8" ht="24.95" customHeight="1" x14ac:dyDescent="0.25">
      <c r="B1490" s="177"/>
      <c r="C1490" s="162"/>
      <c r="D1490" s="162"/>
      <c r="E1490" s="162"/>
      <c r="F1490" s="163"/>
      <c r="G1490" s="166"/>
      <c r="H1490" s="178"/>
    </row>
    <row r="1491" spans="2:8" ht="24.95" customHeight="1" x14ac:dyDescent="0.25">
      <c r="B1491" s="177"/>
      <c r="C1491" s="162"/>
      <c r="D1491" s="162"/>
      <c r="E1491" s="162"/>
      <c r="F1491" s="163"/>
      <c r="G1491" s="166"/>
      <c r="H1491" s="178"/>
    </row>
    <row r="1492" spans="2:8" ht="24.95" customHeight="1" x14ac:dyDescent="0.25">
      <c r="B1492" s="177"/>
      <c r="C1492" s="162"/>
      <c r="D1492" s="162"/>
      <c r="E1492" s="162"/>
      <c r="F1492" s="163"/>
      <c r="G1492" s="166"/>
      <c r="H1492" s="178"/>
    </row>
    <row r="1493" spans="2:8" ht="24.95" customHeight="1" x14ac:dyDescent="0.25">
      <c r="B1493" s="177"/>
      <c r="C1493" s="162"/>
      <c r="D1493" s="162"/>
      <c r="E1493" s="162"/>
      <c r="F1493" s="163"/>
      <c r="G1493" s="166"/>
      <c r="H1493" s="178"/>
    </row>
    <row r="1494" spans="2:8" ht="24.95" customHeight="1" x14ac:dyDescent="0.25">
      <c r="B1494" s="177"/>
      <c r="C1494" s="162"/>
      <c r="D1494" s="162"/>
      <c r="E1494" s="162"/>
      <c r="F1494" s="163"/>
      <c r="G1494" s="166"/>
      <c r="H1494" s="178"/>
    </row>
    <row r="1495" spans="2:8" ht="24.95" customHeight="1" x14ac:dyDescent="0.25">
      <c r="B1495" s="177"/>
      <c r="C1495" s="162"/>
      <c r="D1495" s="162"/>
      <c r="E1495" s="162"/>
      <c r="F1495" s="163"/>
      <c r="G1495" s="166"/>
      <c r="H1495" s="178"/>
    </row>
    <row r="1496" spans="2:8" ht="24.95" customHeight="1" x14ac:dyDescent="0.25">
      <c r="B1496" s="177"/>
      <c r="C1496" s="162"/>
      <c r="D1496" s="162"/>
      <c r="E1496" s="162"/>
      <c r="F1496" s="163"/>
      <c r="G1496" s="166"/>
      <c r="H1496" s="178"/>
    </row>
    <row r="1497" spans="2:8" ht="24.95" customHeight="1" x14ac:dyDescent="0.25">
      <c r="B1497" s="177"/>
      <c r="C1497" s="162"/>
      <c r="D1497" s="162"/>
      <c r="E1497" s="162"/>
      <c r="F1497" s="163"/>
      <c r="G1497" s="166"/>
      <c r="H1497" s="178"/>
    </row>
    <row r="1498" spans="2:8" ht="24.95" customHeight="1" x14ac:dyDescent="0.25">
      <c r="B1498" s="177"/>
      <c r="C1498" s="162"/>
      <c r="D1498" s="162"/>
      <c r="E1498" s="162"/>
      <c r="F1498" s="163"/>
      <c r="G1498" s="166"/>
      <c r="H1498" s="178"/>
    </row>
    <row r="1499" spans="2:8" ht="24.95" customHeight="1" x14ac:dyDescent="0.25">
      <c r="B1499" s="177"/>
      <c r="C1499" s="162"/>
      <c r="D1499" s="162"/>
      <c r="E1499" s="162"/>
      <c r="F1499" s="163"/>
      <c r="G1499" s="166"/>
      <c r="H1499" s="178"/>
    </row>
    <row r="1500" spans="2:8" ht="24.95" customHeight="1" x14ac:dyDescent="0.25">
      <c r="B1500" s="177"/>
      <c r="C1500" s="162"/>
      <c r="D1500" s="162"/>
      <c r="E1500" s="162"/>
      <c r="F1500" s="163"/>
      <c r="G1500" s="166"/>
      <c r="H1500" s="178"/>
    </row>
    <row r="1501" spans="2:8" ht="24.95" customHeight="1" x14ac:dyDescent="0.25">
      <c r="B1501" s="177"/>
      <c r="C1501" s="162"/>
      <c r="D1501" s="162"/>
      <c r="E1501" s="162"/>
      <c r="F1501" s="163"/>
      <c r="G1501" s="166"/>
      <c r="H1501" s="178"/>
    </row>
    <row r="1502" spans="2:8" ht="24.95" customHeight="1" x14ac:dyDescent="0.25">
      <c r="B1502" s="177"/>
      <c r="C1502" s="162"/>
      <c r="D1502" s="162"/>
      <c r="E1502" s="162"/>
      <c r="F1502" s="163"/>
      <c r="G1502" s="166"/>
      <c r="H1502" s="178"/>
    </row>
    <row r="1503" spans="2:8" ht="24.95" customHeight="1" x14ac:dyDescent="0.25">
      <c r="B1503" s="177"/>
      <c r="C1503" s="162"/>
      <c r="D1503" s="162"/>
      <c r="E1503" s="162"/>
      <c r="F1503" s="163"/>
      <c r="G1503" s="166"/>
      <c r="H1503" s="178"/>
    </row>
    <row r="1504" spans="2:8" ht="24.95" customHeight="1" x14ac:dyDescent="0.25">
      <c r="B1504" s="177"/>
      <c r="C1504" s="162"/>
      <c r="D1504" s="162"/>
      <c r="E1504" s="162"/>
      <c r="F1504" s="163"/>
      <c r="G1504" s="166"/>
      <c r="H1504" s="178"/>
    </row>
    <row r="1505" spans="2:9" ht="24.95" customHeight="1" x14ac:dyDescent="0.25">
      <c r="B1505" s="177"/>
      <c r="C1505" s="162"/>
      <c r="D1505" s="162"/>
      <c r="E1505" s="162"/>
      <c r="F1505" s="163"/>
      <c r="G1505" s="166"/>
      <c r="H1505" s="178"/>
    </row>
    <row r="1506" spans="2:9" ht="24.95" customHeight="1" x14ac:dyDescent="0.25">
      <c r="B1506" s="177"/>
      <c r="C1506" s="162"/>
      <c r="D1506" s="162"/>
      <c r="E1506" s="162"/>
      <c r="F1506" s="163"/>
      <c r="G1506" s="166"/>
      <c r="H1506" s="178"/>
    </row>
    <row r="1507" spans="2:9" ht="24.95" customHeight="1" x14ac:dyDescent="0.25">
      <c r="B1507" s="177"/>
      <c r="C1507" s="162"/>
      <c r="D1507" s="162"/>
      <c r="E1507" s="162"/>
      <c r="F1507" s="163"/>
      <c r="G1507" s="166"/>
      <c r="H1507" s="178"/>
    </row>
    <row r="1508" spans="2:9" x14ac:dyDescent="0.25">
      <c r="C1508" s="19"/>
      <c r="D1508" s="19"/>
      <c r="E1508" s="19"/>
      <c r="F1508" s="19"/>
      <c r="G1508" s="19"/>
      <c r="H1508" s="19"/>
      <c r="I1508" s="19"/>
    </row>
  </sheetData>
  <sheetProtection password="9084" sheet="1" objects="1" scenarios="1"/>
  <conditionalFormatting sqref="D8:D1507">
    <cfRule type="expression" dxfId="82" priority="6">
      <formula>C8="Troca de Pneus"</formula>
    </cfRule>
  </conditionalFormatting>
  <conditionalFormatting sqref="E8:E1507">
    <cfRule type="expression" dxfId="81" priority="5">
      <formula>C8="Troca de Pneus"</formula>
    </cfRule>
  </conditionalFormatting>
  <dataValidations count="4">
    <dataValidation type="list" allowBlank="1" showInputMessage="1" showErrorMessage="1" errorTitle="Erro de operação!" error="_x000a_Selecione um valor da lista." sqref="B8:B1507">
      <formula1>listaVeiculos</formula1>
    </dataValidation>
    <dataValidation type="list" allowBlank="1" showInputMessage="1" showErrorMessage="1" sqref="C8:C1507">
      <formula1>"Corretiva,Preventiva"</formula1>
    </dataValidation>
    <dataValidation type="list" allowBlank="1" showInputMessage="1" showErrorMessage="1" errorTitle="Erro de operação!" error="_x000a_Selecione um valor da lista." sqref="E8:E1507">
      <formula1>listaCausas</formula1>
    </dataValidation>
    <dataValidation type="list" allowBlank="1" showInputMessage="1" showErrorMessage="1" errorTitle="Erro de operação!" error="_x000a_Selecione um valor da lista." sqref="D8:D1507">
      <formula1>listaServicos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9"/>
  <dimension ref="A1:Z1508"/>
  <sheetViews>
    <sheetView showGridLines="0" zoomScaleNormal="100" workbookViewId="0">
      <selection activeCell="B8" sqref="B8:G9"/>
    </sheetView>
  </sheetViews>
  <sheetFormatPr defaultRowHeight="15" x14ac:dyDescent="0.25"/>
  <cols>
    <col min="1" max="1" width="2.7109375" style="15" customWidth="1"/>
    <col min="2" max="2" width="35.140625" style="19" customWidth="1"/>
    <col min="3" max="3" width="20.85546875" style="8" customWidth="1"/>
    <col min="4" max="4" width="38.85546875" style="8" customWidth="1"/>
    <col min="5" max="5" width="48.28515625" style="8" customWidth="1"/>
    <col min="6" max="6" width="18.42578125" style="17" customWidth="1"/>
    <col min="7" max="7" width="15.85546875" style="8" bestFit="1" customWidth="1"/>
    <col min="8" max="16384" width="9.140625" style="8"/>
  </cols>
  <sheetData>
    <row r="1" spans="1:26" s="25" customFormat="1" ht="30" customHeight="1" x14ac:dyDescent="0.35">
      <c r="B1" s="37"/>
      <c r="F1" s="38"/>
      <c r="G1" s="26"/>
    </row>
    <row r="2" spans="1:26" s="27" customFormat="1" ht="24.95" customHeight="1" x14ac:dyDescent="0.25">
      <c r="B2" s="39"/>
      <c r="F2" s="36"/>
      <c r="G2" s="28"/>
    </row>
    <row r="3" spans="1:26" s="15" customFormat="1" ht="20.100000000000001" customHeight="1" x14ac:dyDescent="0.25">
      <c r="B3" s="35"/>
      <c r="F3" s="34"/>
      <c r="G3" s="23"/>
    </row>
    <row r="4" spans="1:26" s="7" customFormat="1" ht="20.100000000000001" customHeight="1" x14ac:dyDescent="0.35">
      <c r="A4" s="15"/>
      <c r="B4" s="30" t="s">
        <v>134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5"/>
      <c r="U4" s="6"/>
      <c r="V4" s="5"/>
      <c r="W4" s="5"/>
      <c r="X4" s="5"/>
      <c r="Y4" s="5"/>
      <c r="Z4" s="5"/>
    </row>
    <row r="5" spans="1:26" s="7" customFormat="1" ht="20.100000000000001" customHeight="1" x14ac:dyDescent="0.35">
      <c r="A5" s="15"/>
      <c r="B5" s="30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5"/>
      <c r="U5" s="6"/>
      <c r="V5" s="5"/>
      <c r="W5" s="5"/>
      <c r="X5" s="5"/>
      <c r="Y5" s="5"/>
      <c r="Z5" s="5"/>
    </row>
    <row r="6" spans="1:26" ht="24.95" customHeight="1" x14ac:dyDescent="0.25">
      <c r="B6" s="89" t="s">
        <v>133</v>
      </c>
      <c r="C6" s="78"/>
      <c r="D6" s="78"/>
      <c r="E6" s="78"/>
      <c r="F6" s="87"/>
      <c r="G6" s="78"/>
      <c r="H6" s="7"/>
    </row>
    <row r="7" spans="1:26" ht="24.95" customHeight="1" x14ac:dyDescent="0.25">
      <c r="B7" s="93" t="s">
        <v>6</v>
      </c>
      <c r="C7" s="81" t="s">
        <v>92</v>
      </c>
      <c r="D7" s="81" t="s">
        <v>93</v>
      </c>
      <c r="E7" s="81" t="s">
        <v>94</v>
      </c>
      <c r="F7" s="94" t="s">
        <v>32</v>
      </c>
      <c r="G7" s="94" t="s">
        <v>129</v>
      </c>
    </row>
    <row r="8" spans="1:26" ht="24.95" customHeight="1" x14ac:dyDescent="0.25">
      <c r="B8" s="90" t="s">
        <v>179</v>
      </c>
      <c r="C8" s="91" t="s">
        <v>170</v>
      </c>
      <c r="D8" s="91" t="s">
        <v>169</v>
      </c>
      <c r="E8" s="91"/>
      <c r="F8" s="92">
        <v>180</v>
      </c>
      <c r="G8" s="180">
        <v>45687</v>
      </c>
    </row>
    <row r="9" spans="1:26" ht="24.95" customHeight="1" x14ac:dyDescent="0.25">
      <c r="B9" s="90"/>
      <c r="C9" s="91"/>
      <c r="D9" s="91"/>
      <c r="E9" s="91"/>
      <c r="F9" s="92"/>
      <c r="G9" s="180"/>
    </row>
    <row r="10" spans="1:26" ht="24.95" customHeight="1" x14ac:dyDescent="0.25">
      <c r="B10" s="177"/>
      <c r="C10" s="162"/>
      <c r="D10" s="162"/>
      <c r="E10" s="162"/>
      <c r="F10" s="179"/>
      <c r="G10" s="99"/>
    </row>
    <row r="11" spans="1:26" ht="24.95" customHeight="1" x14ac:dyDescent="0.25">
      <c r="B11" s="177"/>
      <c r="C11" s="162"/>
      <c r="D11" s="162"/>
      <c r="E11" s="162"/>
      <c r="F11" s="179"/>
      <c r="G11" s="99"/>
    </row>
    <row r="12" spans="1:26" ht="24.95" customHeight="1" x14ac:dyDescent="0.25">
      <c r="B12" s="177"/>
      <c r="C12" s="162"/>
      <c r="D12" s="162"/>
      <c r="E12" s="162"/>
      <c r="F12" s="179"/>
      <c r="G12" s="99"/>
    </row>
    <row r="13" spans="1:26" ht="24.95" customHeight="1" x14ac:dyDescent="0.25">
      <c r="B13" s="177"/>
      <c r="C13" s="162"/>
      <c r="D13" s="162"/>
      <c r="E13" s="162"/>
      <c r="F13" s="179"/>
      <c r="G13" s="99"/>
    </row>
    <row r="14" spans="1:26" ht="24.95" customHeight="1" x14ac:dyDescent="0.25">
      <c r="B14" s="177"/>
      <c r="C14" s="162"/>
      <c r="D14" s="162"/>
      <c r="E14" s="162"/>
      <c r="F14" s="179"/>
      <c r="G14" s="99"/>
    </row>
    <row r="15" spans="1:26" ht="24.95" customHeight="1" x14ac:dyDescent="0.25">
      <c r="B15" s="177"/>
      <c r="C15" s="162"/>
      <c r="D15" s="162"/>
      <c r="E15" s="162"/>
      <c r="F15" s="179"/>
      <c r="G15" s="99"/>
    </row>
    <row r="16" spans="1:26" ht="24.95" customHeight="1" x14ac:dyDescent="0.25">
      <c r="B16" s="177"/>
      <c r="C16" s="162"/>
      <c r="D16" s="162"/>
      <c r="E16" s="162"/>
      <c r="F16" s="179"/>
      <c r="G16" s="99"/>
    </row>
    <row r="17" spans="2:7" ht="24.95" customHeight="1" x14ac:dyDescent="0.25">
      <c r="B17" s="177"/>
      <c r="C17" s="162"/>
      <c r="D17" s="162"/>
      <c r="E17" s="162"/>
      <c r="F17" s="179"/>
      <c r="G17" s="99"/>
    </row>
    <row r="18" spans="2:7" ht="24.95" customHeight="1" x14ac:dyDescent="0.25">
      <c r="B18" s="177"/>
      <c r="C18" s="162"/>
      <c r="D18" s="162"/>
      <c r="E18" s="162"/>
      <c r="F18" s="179"/>
      <c r="G18" s="99"/>
    </row>
    <row r="19" spans="2:7" ht="24.95" customHeight="1" x14ac:dyDescent="0.25">
      <c r="B19" s="177"/>
      <c r="C19" s="162"/>
      <c r="D19" s="162"/>
      <c r="E19" s="162"/>
      <c r="F19" s="179"/>
      <c r="G19" s="99"/>
    </row>
    <row r="20" spans="2:7" ht="24.95" customHeight="1" x14ac:dyDescent="0.25">
      <c r="B20" s="177"/>
      <c r="C20" s="162"/>
      <c r="D20" s="162"/>
      <c r="E20" s="162"/>
      <c r="F20" s="179"/>
      <c r="G20" s="99"/>
    </row>
    <row r="21" spans="2:7" ht="24.95" customHeight="1" x14ac:dyDescent="0.25">
      <c r="B21" s="177"/>
      <c r="C21" s="162"/>
      <c r="D21" s="162"/>
      <c r="E21" s="162"/>
      <c r="F21" s="179"/>
      <c r="G21" s="99"/>
    </row>
    <row r="22" spans="2:7" ht="24.95" customHeight="1" x14ac:dyDescent="0.25">
      <c r="B22" s="177"/>
      <c r="C22" s="162"/>
      <c r="D22" s="162"/>
      <c r="E22" s="162"/>
      <c r="F22" s="179"/>
      <c r="G22" s="99"/>
    </row>
    <row r="23" spans="2:7" ht="24.95" customHeight="1" x14ac:dyDescent="0.25">
      <c r="B23" s="177"/>
      <c r="C23" s="162"/>
      <c r="D23" s="162"/>
      <c r="E23" s="162"/>
      <c r="F23" s="179"/>
      <c r="G23" s="99"/>
    </row>
    <row r="24" spans="2:7" ht="24.95" customHeight="1" x14ac:dyDescent="0.25">
      <c r="B24" s="177"/>
      <c r="C24" s="162"/>
      <c r="D24" s="162"/>
      <c r="E24" s="162"/>
      <c r="F24" s="179"/>
      <c r="G24" s="99"/>
    </row>
    <row r="25" spans="2:7" ht="24.95" customHeight="1" x14ac:dyDescent="0.25">
      <c r="B25" s="177"/>
      <c r="C25" s="162"/>
      <c r="D25" s="162"/>
      <c r="E25" s="162"/>
      <c r="F25" s="179"/>
      <c r="G25" s="99"/>
    </row>
    <row r="26" spans="2:7" ht="24.95" customHeight="1" x14ac:dyDescent="0.25">
      <c r="B26" s="177"/>
      <c r="C26" s="162"/>
      <c r="D26" s="162"/>
      <c r="E26" s="162"/>
      <c r="F26" s="179"/>
      <c r="G26" s="99"/>
    </row>
    <row r="27" spans="2:7" ht="24.95" customHeight="1" x14ac:dyDescent="0.25">
      <c r="B27" s="177"/>
      <c r="C27" s="162"/>
      <c r="D27" s="162"/>
      <c r="E27" s="162"/>
      <c r="F27" s="179"/>
      <c r="G27" s="99"/>
    </row>
    <row r="28" spans="2:7" ht="24.95" customHeight="1" x14ac:dyDescent="0.25">
      <c r="B28" s="177"/>
      <c r="C28" s="162"/>
      <c r="D28" s="162"/>
      <c r="E28" s="162"/>
      <c r="F28" s="179"/>
      <c r="G28" s="99"/>
    </row>
    <row r="29" spans="2:7" ht="24.95" customHeight="1" x14ac:dyDescent="0.25">
      <c r="B29" s="177"/>
      <c r="C29" s="162"/>
      <c r="D29" s="162"/>
      <c r="E29" s="162"/>
      <c r="F29" s="179"/>
      <c r="G29" s="99"/>
    </row>
    <row r="30" spans="2:7" ht="24.95" customHeight="1" x14ac:dyDescent="0.25">
      <c r="B30" s="177"/>
      <c r="C30" s="162"/>
      <c r="D30" s="162"/>
      <c r="E30" s="162"/>
      <c r="F30" s="179"/>
      <c r="G30" s="99"/>
    </row>
    <row r="31" spans="2:7" ht="24.95" customHeight="1" x14ac:dyDescent="0.25">
      <c r="B31" s="177"/>
      <c r="C31" s="162"/>
      <c r="D31" s="162"/>
      <c r="E31" s="162"/>
      <c r="F31" s="179"/>
      <c r="G31" s="99"/>
    </row>
    <row r="32" spans="2:7" ht="24.95" customHeight="1" x14ac:dyDescent="0.25">
      <c r="B32" s="177"/>
      <c r="C32" s="162"/>
      <c r="D32" s="162"/>
      <c r="E32" s="162"/>
      <c r="F32" s="179"/>
      <c r="G32" s="99"/>
    </row>
    <row r="33" spans="2:7" ht="24.95" customHeight="1" x14ac:dyDescent="0.25">
      <c r="B33" s="177"/>
      <c r="C33" s="162"/>
      <c r="D33" s="162"/>
      <c r="E33" s="162"/>
      <c r="F33" s="179"/>
      <c r="G33" s="99"/>
    </row>
    <row r="34" spans="2:7" ht="24.95" customHeight="1" x14ac:dyDescent="0.25">
      <c r="B34" s="177"/>
      <c r="C34" s="162"/>
      <c r="D34" s="162"/>
      <c r="E34" s="162"/>
      <c r="F34" s="179"/>
      <c r="G34" s="99"/>
    </row>
    <row r="35" spans="2:7" ht="24.95" customHeight="1" x14ac:dyDescent="0.25">
      <c r="B35" s="177"/>
      <c r="C35" s="162"/>
      <c r="D35" s="162"/>
      <c r="E35" s="162"/>
      <c r="F35" s="179"/>
      <c r="G35" s="99"/>
    </row>
    <row r="36" spans="2:7" ht="24.95" customHeight="1" x14ac:dyDescent="0.25">
      <c r="B36" s="177"/>
      <c r="C36" s="162"/>
      <c r="D36" s="162"/>
      <c r="E36" s="162"/>
      <c r="F36" s="179"/>
      <c r="G36" s="99"/>
    </row>
    <row r="37" spans="2:7" ht="24.95" customHeight="1" x14ac:dyDescent="0.25">
      <c r="B37" s="177"/>
      <c r="C37" s="162"/>
      <c r="D37" s="162"/>
      <c r="E37" s="162"/>
      <c r="F37" s="179"/>
      <c r="G37" s="99"/>
    </row>
    <row r="38" spans="2:7" ht="24.95" customHeight="1" x14ac:dyDescent="0.25">
      <c r="B38" s="177"/>
      <c r="C38" s="162"/>
      <c r="D38" s="162"/>
      <c r="E38" s="162"/>
      <c r="F38" s="179"/>
      <c r="G38" s="99"/>
    </row>
    <row r="39" spans="2:7" ht="24.95" customHeight="1" x14ac:dyDescent="0.25">
      <c r="B39" s="177"/>
      <c r="C39" s="162"/>
      <c r="D39" s="162"/>
      <c r="E39" s="162"/>
      <c r="F39" s="179"/>
      <c r="G39" s="99"/>
    </row>
    <row r="40" spans="2:7" ht="24.95" customHeight="1" x14ac:dyDescent="0.25">
      <c r="B40" s="177"/>
      <c r="C40" s="162"/>
      <c r="D40" s="162"/>
      <c r="E40" s="162"/>
      <c r="F40" s="179"/>
      <c r="G40" s="99"/>
    </row>
    <row r="41" spans="2:7" ht="24.95" customHeight="1" x14ac:dyDescent="0.25">
      <c r="B41" s="177"/>
      <c r="C41" s="162"/>
      <c r="D41" s="162"/>
      <c r="E41" s="162"/>
      <c r="F41" s="179"/>
      <c r="G41" s="99"/>
    </row>
    <row r="42" spans="2:7" ht="24.95" customHeight="1" x14ac:dyDescent="0.25">
      <c r="B42" s="177"/>
      <c r="C42" s="162"/>
      <c r="D42" s="162"/>
      <c r="E42" s="162"/>
      <c r="F42" s="179"/>
      <c r="G42" s="99"/>
    </row>
    <row r="43" spans="2:7" ht="24.95" customHeight="1" x14ac:dyDescent="0.25">
      <c r="B43" s="177"/>
      <c r="C43" s="162"/>
      <c r="D43" s="162"/>
      <c r="E43" s="162"/>
      <c r="F43" s="179"/>
      <c r="G43" s="99"/>
    </row>
    <row r="44" spans="2:7" ht="24.95" customHeight="1" x14ac:dyDescent="0.25">
      <c r="B44" s="177"/>
      <c r="C44" s="162"/>
      <c r="D44" s="162"/>
      <c r="E44" s="162"/>
      <c r="F44" s="179"/>
      <c r="G44" s="99"/>
    </row>
    <row r="45" spans="2:7" ht="24.95" customHeight="1" x14ac:dyDescent="0.25">
      <c r="B45" s="177"/>
      <c r="C45" s="162"/>
      <c r="D45" s="162"/>
      <c r="E45" s="162"/>
      <c r="F45" s="179"/>
      <c r="G45" s="99"/>
    </row>
    <row r="46" spans="2:7" ht="24.95" customHeight="1" x14ac:dyDescent="0.25">
      <c r="B46" s="177"/>
      <c r="C46" s="162"/>
      <c r="D46" s="162"/>
      <c r="E46" s="162"/>
      <c r="F46" s="179"/>
      <c r="G46" s="99"/>
    </row>
    <row r="47" spans="2:7" ht="24.95" customHeight="1" x14ac:dyDescent="0.25">
      <c r="B47" s="177"/>
      <c r="C47" s="162"/>
      <c r="D47" s="162"/>
      <c r="E47" s="162"/>
      <c r="F47" s="179"/>
      <c r="G47" s="99"/>
    </row>
    <row r="48" spans="2:7" ht="24.95" customHeight="1" x14ac:dyDescent="0.25">
      <c r="B48" s="177"/>
      <c r="C48" s="162"/>
      <c r="D48" s="162"/>
      <c r="E48" s="162"/>
      <c r="F48" s="179"/>
      <c r="G48" s="99"/>
    </row>
    <row r="49" spans="2:7" ht="24.95" customHeight="1" x14ac:dyDescent="0.25">
      <c r="B49" s="177"/>
      <c r="C49" s="162"/>
      <c r="D49" s="162"/>
      <c r="E49" s="162"/>
      <c r="F49" s="179"/>
      <c r="G49" s="99"/>
    </row>
    <row r="50" spans="2:7" ht="24.95" customHeight="1" x14ac:dyDescent="0.25">
      <c r="B50" s="177"/>
      <c r="C50" s="162"/>
      <c r="D50" s="162"/>
      <c r="E50" s="162"/>
      <c r="F50" s="179"/>
      <c r="G50" s="99"/>
    </row>
    <row r="51" spans="2:7" ht="24.95" customHeight="1" x14ac:dyDescent="0.25">
      <c r="B51" s="177"/>
      <c r="C51" s="162"/>
      <c r="D51" s="162"/>
      <c r="E51" s="162"/>
      <c r="F51" s="179"/>
      <c r="G51" s="99"/>
    </row>
    <row r="52" spans="2:7" ht="24.95" customHeight="1" x14ac:dyDescent="0.25">
      <c r="B52" s="177"/>
      <c r="C52" s="162"/>
      <c r="D52" s="162"/>
      <c r="E52" s="162"/>
      <c r="F52" s="179"/>
      <c r="G52" s="99"/>
    </row>
    <row r="53" spans="2:7" ht="24.95" customHeight="1" x14ac:dyDescent="0.25">
      <c r="B53" s="177"/>
      <c r="C53" s="162"/>
      <c r="D53" s="162"/>
      <c r="E53" s="162"/>
      <c r="F53" s="179"/>
      <c r="G53" s="99"/>
    </row>
    <row r="54" spans="2:7" ht="24.95" customHeight="1" x14ac:dyDescent="0.25">
      <c r="B54" s="177"/>
      <c r="C54" s="162"/>
      <c r="D54" s="162"/>
      <c r="E54" s="162"/>
      <c r="F54" s="179"/>
      <c r="G54" s="99"/>
    </row>
    <row r="55" spans="2:7" ht="24.95" customHeight="1" x14ac:dyDescent="0.25">
      <c r="B55" s="177"/>
      <c r="C55" s="162"/>
      <c r="D55" s="162"/>
      <c r="E55" s="162"/>
      <c r="F55" s="179"/>
      <c r="G55" s="99"/>
    </row>
    <row r="56" spans="2:7" ht="24.95" customHeight="1" x14ac:dyDescent="0.25">
      <c r="B56" s="177"/>
      <c r="C56" s="162"/>
      <c r="D56" s="162"/>
      <c r="E56" s="162"/>
      <c r="F56" s="179"/>
      <c r="G56" s="99"/>
    </row>
    <row r="57" spans="2:7" ht="24.95" customHeight="1" x14ac:dyDescent="0.25">
      <c r="B57" s="177"/>
      <c r="C57" s="162"/>
      <c r="D57" s="162"/>
      <c r="E57" s="162"/>
      <c r="F57" s="179"/>
      <c r="G57" s="99"/>
    </row>
    <row r="58" spans="2:7" ht="24.95" customHeight="1" x14ac:dyDescent="0.25">
      <c r="B58" s="177"/>
      <c r="C58" s="162"/>
      <c r="D58" s="162"/>
      <c r="E58" s="162"/>
      <c r="F58" s="179"/>
      <c r="G58" s="99"/>
    </row>
    <row r="59" spans="2:7" ht="24.95" customHeight="1" x14ac:dyDescent="0.25">
      <c r="B59" s="177"/>
      <c r="C59" s="162"/>
      <c r="D59" s="162"/>
      <c r="E59" s="162"/>
      <c r="F59" s="179"/>
      <c r="G59" s="99"/>
    </row>
    <row r="60" spans="2:7" ht="24.95" customHeight="1" x14ac:dyDescent="0.25">
      <c r="B60" s="177"/>
      <c r="C60" s="162"/>
      <c r="D60" s="162"/>
      <c r="E60" s="162"/>
      <c r="F60" s="179"/>
      <c r="G60" s="99"/>
    </row>
    <row r="61" spans="2:7" ht="24.95" customHeight="1" x14ac:dyDescent="0.25">
      <c r="B61" s="177"/>
      <c r="C61" s="162"/>
      <c r="D61" s="162"/>
      <c r="E61" s="162"/>
      <c r="F61" s="179"/>
      <c r="G61" s="99"/>
    </row>
    <row r="62" spans="2:7" ht="24.95" customHeight="1" x14ac:dyDescent="0.25">
      <c r="B62" s="177"/>
      <c r="C62" s="162"/>
      <c r="D62" s="162"/>
      <c r="E62" s="162"/>
      <c r="F62" s="179"/>
      <c r="G62" s="99"/>
    </row>
    <row r="63" spans="2:7" ht="24.95" customHeight="1" x14ac:dyDescent="0.25">
      <c r="B63" s="177"/>
      <c r="C63" s="162"/>
      <c r="D63" s="162"/>
      <c r="E63" s="162"/>
      <c r="F63" s="179"/>
      <c r="G63" s="99"/>
    </row>
    <row r="64" spans="2:7" ht="24.95" customHeight="1" x14ac:dyDescent="0.25">
      <c r="B64" s="177"/>
      <c r="C64" s="162"/>
      <c r="D64" s="162"/>
      <c r="E64" s="162"/>
      <c r="F64" s="179"/>
      <c r="G64" s="99"/>
    </row>
    <row r="65" spans="2:7" ht="24.95" customHeight="1" x14ac:dyDescent="0.25">
      <c r="B65" s="177"/>
      <c r="C65" s="162"/>
      <c r="D65" s="162"/>
      <c r="E65" s="162"/>
      <c r="F65" s="179"/>
      <c r="G65" s="99"/>
    </row>
    <row r="66" spans="2:7" ht="24.95" customHeight="1" x14ac:dyDescent="0.25">
      <c r="B66" s="177"/>
      <c r="C66" s="162"/>
      <c r="D66" s="162"/>
      <c r="E66" s="162"/>
      <c r="F66" s="179"/>
      <c r="G66" s="99"/>
    </row>
    <row r="67" spans="2:7" ht="24.95" customHeight="1" x14ac:dyDescent="0.25">
      <c r="B67" s="177"/>
      <c r="C67" s="162"/>
      <c r="D67" s="162"/>
      <c r="E67" s="162"/>
      <c r="F67" s="179"/>
      <c r="G67" s="99"/>
    </row>
    <row r="68" spans="2:7" ht="24.95" customHeight="1" x14ac:dyDescent="0.25">
      <c r="B68" s="177"/>
      <c r="C68" s="162"/>
      <c r="D68" s="162"/>
      <c r="E68" s="162"/>
      <c r="F68" s="179"/>
      <c r="G68" s="99"/>
    </row>
    <row r="69" spans="2:7" ht="24.95" customHeight="1" x14ac:dyDescent="0.25">
      <c r="B69" s="177"/>
      <c r="C69" s="162"/>
      <c r="D69" s="162"/>
      <c r="E69" s="162"/>
      <c r="F69" s="179"/>
      <c r="G69" s="99"/>
    </row>
    <row r="70" spans="2:7" ht="24.95" customHeight="1" x14ac:dyDescent="0.25">
      <c r="B70" s="177"/>
      <c r="C70" s="162"/>
      <c r="D70" s="162"/>
      <c r="E70" s="162"/>
      <c r="F70" s="179"/>
      <c r="G70" s="99"/>
    </row>
    <row r="71" spans="2:7" ht="24.95" customHeight="1" x14ac:dyDescent="0.25">
      <c r="B71" s="177"/>
      <c r="C71" s="162"/>
      <c r="D71" s="162"/>
      <c r="E71" s="162"/>
      <c r="F71" s="179"/>
      <c r="G71" s="99"/>
    </row>
    <row r="72" spans="2:7" ht="24.95" customHeight="1" x14ac:dyDescent="0.25">
      <c r="B72" s="177"/>
      <c r="C72" s="162"/>
      <c r="D72" s="162"/>
      <c r="E72" s="162"/>
      <c r="F72" s="179"/>
      <c r="G72" s="99"/>
    </row>
    <row r="73" spans="2:7" ht="24.95" customHeight="1" x14ac:dyDescent="0.25">
      <c r="B73" s="177"/>
      <c r="C73" s="162"/>
      <c r="D73" s="162"/>
      <c r="E73" s="162"/>
      <c r="F73" s="179"/>
      <c r="G73" s="99"/>
    </row>
    <row r="74" spans="2:7" ht="24.95" customHeight="1" x14ac:dyDescent="0.25">
      <c r="B74" s="177"/>
      <c r="C74" s="162"/>
      <c r="D74" s="162"/>
      <c r="E74" s="162"/>
      <c r="F74" s="179"/>
      <c r="G74" s="99"/>
    </row>
    <row r="75" spans="2:7" ht="24.95" customHeight="1" x14ac:dyDescent="0.25">
      <c r="B75" s="177"/>
      <c r="C75" s="162"/>
      <c r="D75" s="162"/>
      <c r="E75" s="162"/>
      <c r="F75" s="179"/>
      <c r="G75" s="99"/>
    </row>
    <row r="76" spans="2:7" ht="24.95" customHeight="1" x14ac:dyDescent="0.25">
      <c r="B76" s="177"/>
      <c r="C76" s="162"/>
      <c r="D76" s="162"/>
      <c r="E76" s="162"/>
      <c r="F76" s="179"/>
      <c r="G76" s="99"/>
    </row>
    <row r="77" spans="2:7" ht="24.95" customHeight="1" x14ac:dyDescent="0.25">
      <c r="B77" s="177"/>
      <c r="C77" s="162"/>
      <c r="D77" s="162"/>
      <c r="E77" s="162"/>
      <c r="F77" s="179"/>
      <c r="G77" s="99"/>
    </row>
    <row r="78" spans="2:7" ht="24.95" customHeight="1" x14ac:dyDescent="0.25">
      <c r="B78" s="177"/>
      <c r="C78" s="162"/>
      <c r="D78" s="162"/>
      <c r="E78" s="162"/>
      <c r="F78" s="179"/>
      <c r="G78" s="99"/>
    </row>
    <row r="79" spans="2:7" ht="24.95" customHeight="1" x14ac:dyDescent="0.25">
      <c r="B79" s="177"/>
      <c r="C79" s="162"/>
      <c r="D79" s="162"/>
      <c r="E79" s="162"/>
      <c r="F79" s="179"/>
      <c r="G79" s="99"/>
    </row>
    <row r="80" spans="2:7" ht="24.95" customHeight="1" x14ac:dyDescent="0.25">
      <c r="B80" s="177"/>
      <c r="C80" s="162"/>
      <c r="D80" s="162"/>
      <c r="E80" s="162"/>
      <c r="F80" s="179"/>
      <c r="G80" s="99"/>
    </row>
    <row r="81" spans="2:7" ht="24.95" customHeight="1" x14ac:dyDescent="0.25">
      <c r="B81" s="177"/>
      <c r="C81" s="162"/>
      <c r="D81" s="162"/>
      <c r="E81" s="162"/>
      <c r="F81" s="179"/>
      <c r="G81" s="99"/>
    </row>
    <row r="82" spans="2:7" ht="24.95" customHeight="1" x14ac:dyDescent="0.25">
      <c r="B82" s="177"/>
      <c r="C82" s="162"/>
      <c r="D82" s="162"/>
      <c r="E82" s="162"/>
      <c r="F82" s="179"/>
      <c r="G82" s="99"/>
    </row>
    <row r="83" spans="2:7" ht="24.95" customHeight="1" x14ac:dyDescent="0.25">
      <c r="B83" s="177"/>
      <c r="C83" s="162"/>
      <c r="D83" s="162"/>
      <c r="E83" s="162"/>
      <c r="F83" s="179"/>
      <c r="G83" s="99"/>
    </row>
    <row r="84" spans="2:7" ht="24.95" customHeight="1" x14ac:dyDescent="0.25">
      <c r="B84" s="177"/>
      <c r="C84" s="162"/>
      <c r="D84" s="162"/>
      <c r="E84" s="162"/>
      <c r="F84" s="179"/>
      <c r="G84" s="99"/>
    </row>
    <row r="85" spans="2:7" ht="24.95" customHeight="1" x14ac:dyDescent="0.25">
      <c r="B85" s="177"/>
      <c r="C85" s="162"/>
      <c r="D85" s="162"/>
      <c r="E85" s="162"/>
      <c r="F85" s="179"/>
      <c r="G85" s="99"/>
    </row>
    <row r="86" spans="2:7" ht="24.95" customHeight="1" x14ac:dyDescent="0.25">
      <c r="B86" s="177"/>
      <c r="C86" s="162"/>
      <c r="D86" s="162"/>
      <c r="E86" s="162"/>
      <c r="F86" s="179"/>
      <c r="G86" s="99"/>
    </row>
    <row r="87" spans="2:7" ht="24.95" customHeight="1" x14ac:dyDescent="0.25">
      <c r="B87" s="177"/>
      <c r="C87" s="162"/>
      <c r="D87" s="162"/>
      <c r="E87" s="162"/>
      <c r="F87" s="179"/>
      <c r="G87" s="99"/>
    </row>
    <row r="88" spans="2:7" ht="24.95" customHeight="1" x14ac:dyDescent="0.25">
      <c r="B88" s="177"/>
      <c r="C88" s="162"/>
      <c r="D88" s="162"/>
      <c r="E88" s="162"/>
      <c r="F88" s="179"/>
      <c r="G88" s="99"/>
    </row>
    <row r="89" spans="2:7" ht="24.95" customHeight="1" x14ac:dyDescent="0.25">
      <c r="B89" s="177"/>
      <c r="C89" s="162"/>
      <c r="D89" s="162"/>
      <c r="E89" s="162"/>
      <c r="F89" s="179"/>
      <c r="G89" s="99"/>
    </row>
    <row r="90" spans="2:7" ht="24.95" customHeight="1" x14ac:dyDescent="0.25">
      <c r="B90" s="177"/>
      <c r="C90" s="162"/>
      <c r="D90" s="162"/>
      <c r="E90" s="162"/>
      <c r="F90" s="179"/>
      <c r="G90" s="99"/>
    </row>
    <row r="91" spans="2:7" ht="24.95" customHeight="1" x14ac:dyDescent="0.25">
      <c r="B91" s="177"/>
      <c r="C91" s="162"/>
      <c r="D91" s="162"/>
      <c r="E91" s="162"/>
      <c r="F91" s="179"/>
      <c r="G91" s="99"/>
    </row>
    <row r="92" spans="2:7" ht="24.95" customHeight="1" x14ac:dyDescent="0.25">
      <c r="B92" s="177"/>
      <c r="C92" s="162"/>
      <c r="D92" s="162"/>
      <c r="E92" s="162"/>
      <c r="F92" s="179"/>
      <c r="G92" s="99"/>
    </row>
    <row r="93" spans="2:7" ht="24.95" customHeight="1" x14ac:dyDescent="0.25">
      <c r="B93" s="177"/>
      <c r="C93" s="162"/>
      <c r="D93" s="162"/>
      <c r="E93" s="162"/>
      <c r="F93" s="179"/>
      <c r="G93" s="99"/>
    </row>
    <row r="94" spans="2:7" ht="24.95" customHeight="1" x14ac:dyDescent="0.25">
      <c r="B94" s="177"/>
      <c r="C94" s="162"/>
      <c r="D94" s="162"/>
      <c r="E94" s="162"/>
      <c r="F94" s="179"/>
      <c r="G94" s="99"/>
    </row>
    <row r="95" spans="2:7" ht="24.95" customHeight="1" x14ac:dyDescent="0.25">
      <c r="B95" s="177"/>
      <c r="C95" s="162"/>
      <c r="D95" s="162"/>
      <c r="E95" s="162"/>
      <c r="F95" s="179"/>
      <c r="G95" s="99"/>
    </row>
    <row r="96" spans="2:7" ht="24.95" customHeight="1" x14ac:dyDescent="0.25">
      <c r="B96" s="177"/>
      <c r="C96" s="162"/>
      <c r="D96" s="162"/>
      <c r="E96" s="162"/>
      <c r="F96" s="179"/>
      <c r="G96" s="99"/>
    </row>
    <row r="97" spans="2:7" ht="24.95" customHeight="1" x14ac:dyDescent="0.25">
      <c r="B97" s="177"/>
      <c r="C97" s="162"/>
      <c r="D97" s="162"/>
      <c r="E97" s="162"/>
      <c r="F97" s="179"/>
      <c r="G97" s="99"/>
    </row>
    <row r="98" spans="2:7" ht="24.95" customHeight="1" x14ac:dyDescent="0.25">
      <c r="B98" s="177"/>
      <c r="C98" s="162"/>
      <c r="D98" s="162"/>
      <c r="E98" s="162"/>
      <c r="F98" s="179"/>
      <c r="G98" s="99"/>
    </row>
    <row r="99" spans="2:7" ht="24.95" customHeight="1" x14ac:dyDescent="0.25">
      <c r="B99" s="177"/>
      <c r="C99" s="162"/>
      <c r="D99" s="162"/>
      <c r="E99" s="162"/>
      <c r="F99" s="179"/>
      <c r="G99" s="99"/>
    </row>
    <row r="100" spans="2:7" ht="24.95" customHeight="1" x14ac:dyDescent="0.25">
      <c r="B100" s="177"/>
      <c r="C100" s="162"/>
      <c r="D100" s="162"/>
      <c r="E100" s="162"/>
      <c r="F100" s="179"/>
      <c r="G100" s="99"/>
    </row>
    <row r="101" spans="2:7" ht="24.95" customHeight="1" x14ac:dyDescent="0.25">
      <c r="B101" s="177"/>
      <c r="C101" s="162"/>
      <c r="D101" s="162"/>
      <c r="E101" s="162"/>
      <c r="F101" s="179"/>
      <c r="G101" s="99"/>
    </row>
    <row r="102" spans="2:7" ht="24.95" customHeight="1" x14ac:dyDescent="0.25">
      <c r="B102" s="177"/>
      <c r="C102" s="162"/>
      <c r="D102" s="162"/>
      <c r="E102" s="162"/>
      <c r="F102" s="179"/>
      <c r="G102" s="99"/>
    </row>
    <row r="103" spans="2:7" ht="24.95" customHeight="1" x14ac:dyDescent="0.25">
      <c r="B103" s="177"/>
      <c r="C103" s="162"/>
      <c r="D103" s="162"/>
      <c r="E103" s="162"/>
      <c r="F103" s="179"/>
      <c r="G103" s="99"/>
    </row>
    <row r="104" spans="2:7" ht="24.95" customHeight="1" x14ac:dyDescent="0.25">
      <c r="B104" s="177"/>
      <c r="C104" s="162"/>
      <c r="D104" s="162"/>
      <c r="E104" s="162"/>
      <c r="F104" s="179"/>
      <c r="G104" s="99"/>
    </row>
    <row r="105" spans="2:7" ht="24.95" customHeight="1" x14ac:dyDescent="0.25">
      <c r="B105" s="177"/>
      <c r="C105" s="162"/>
      <c r="D105" s="162"/>
      <c r="E105" s="162"/>
      <c r="F105" s="179"/>
      <c r="G105" s="99"/>
    </row>
    <row r="106" spans="2:7" ht="24.95" customHeight="1" x14ac:dyDescent="0.25">
      <c r="B106" s="177"/>
      <c r="C106" s="162"/>
      <c r="D106" s="162"/>
      <c r="E106" s="162"/>
      <c r="F106" s="179"/>
      <c r="G106" s="99"/>
    </row>
    <row r="107" spans="2:7" ht="24.95" customHeight="1" x14ac:dyDescent="0.25">
      <c r="B107" s="177"/>
      <c r="C107" s="162"/>
      <c r="D107" s="162"/>
      <c r="E107" s="162"/>
      <c r="F107" s="179"/>
      <c r="G107" s="99"/>
    </row>
    <row r="108" spans="2:7" ht="24.95" customHeight="1" x14ac:dyDescent="0.25">
      <c r="B108" s="177"/>
      <c r="C108" s="162"/>
      <c r="D108" s="162"/>
      <c r="E108" s="162"/>
      <c r="F108" s="179"/>
      <c r="G108" s="99"/>
    </row>
    <row r="109" spans="2:7" ht="24.95" customHeight="1" x14ac:dyDescent="0.25">
      <c r="B109" s="177"/>
      <c r="C109" s="162"/>
      <c r="D109" s="162"/>
      <c r="E109" s="162"/>
      <c r="F109" s="179"/>
      <c r="G109" s="99"/>
    </row>
    <row r="110" spans="2:7" ht="24.95" customHeight="1" x14ac:dyDescent="0.25">
      <c r="B110" s="177"/>
      <c r="C110" s="162"/>
      <c r="D110" s="162"/>
      <c r="E110" s="162"/>
      <c r="F110" s="179"/>
      <c r="G110" s="99"/>
    </row>
    <row r="111" spans="2:7" ht="24.95" customHeight="1" x14ac:dyDescent="0.25">
      <c r="B111" s="177"/>
      <c r="C111" s="162"/>
      <c r="D111" s="162"/>
      <c r="E111" s="162"/>
      <c r="F111" s="179"/>
      <c r="G111" s="99"/>
    </row>
    <row r="112" spans="2:7" ht="24.95" customHeight="1" x14ac:dyDescent="0.25">
      <c r="B112" s="177"/>
      <c r="C112" s="162"/>
      <c r="D112" s="162"/>
      <c r="E112" s="162"/>
      <c r="F112" s="179"/>
      <c r="G112" s="99"/>
    </row>
    <row r="113" spans="2:7" ht="24.95" customHeight="1" x14ac:dyDescent="0.25">
      <c r="B113" s="177"/>
      <c r="C113" s="162"/>
      <c r="D113" s="162"/>
      <c r="E113" s="162"/>
      <c r="F113" s="179"/>
      <c r="G113" s="99"/>
    </row>
    <row r="114" spans="2:7" ht="24.95" customHeight="1" x14ac:dyDescent="0.25">
      <c r="B114" s="177"/>
      <c r="C114" s="162"/>
      <c r="D114" s="162"/>
      <c r="E114" s="162"/>
      <c r="F114" s="179"/>
      <c r="G114" s="99"/>
    </row>
    <row r="115" spans="2:7" ht="24.95" customHeight="1" x14ac:dyDescent="0.25">
      <c r="B115" s="177"/>
      <c r="C115" s="162"/>
      <c r="D115" s="162"/>
      <c r="E115" s="162"/>
      <c r="F115" s="179"/>
      <c r="G115" s="99"/>
    </row>
    <row r="116" spans="2:7" ht="24.95" customHeight="1" x14ac:dyDescent="0.25">
      <c r="B116" s="177"/>
      <c r="C116" s="162"/>
      <c r="D116" s="162"/>
      <c r="E116" s="162"/>
      <c r="F116" s="179"/>
      <c r="G116" s="99"/>
    </row>
    <row r="117" spans="2:7" ht="24.95" customHeight="1" x14ac:dyDescent="0.25">
      <c r="B117" s="177"/>
      <c r="C117" s="162"/>
      <c r="D117" s="162"/>
      <c r="E117" s="162"/>
      <c r="F117" s="179"/>
      <c r="G117" s="99"/>
    </row>
    <row r="118" spans="2:7" ht="24.95" customHeight="1" x14ac:dyDescent="0.25">
      <c r="B118" s="177"/>
      <c r="C118" s="162"/>
      <c r="D118" s="162"/>
      <c r="E118" s="162"/>
      <c r="F118" s="179"/>
      <c r="G118" s="99"/>
    </row>
    <row r="119" spans="2:7" ht="24.95" customHeight="1" x14ac:dyDescent="0.25">
      <c r="B119" s="177"/>
      <c r="C119" s="162"/>
      <c r="D119" s="162"/>
      <c r="E119" s="162"/>
      <c r="F119" s="179"/>
      <c r="G119" s="99"/>
    </row>
    <row r="120" spans="2:7" ht="24.95" customHeight="1" x14ac:dyDescent="0.25">
      <c r="B120" s="177"/>
      <c r="C120" s="162"/>
      <c r="D120" s="162"/>
      <c r="E120" s="162"/>
      <c r="F120" s="179"/>
      <c r="G120" s="99"/>
    </row>
    <row r="121" spans="2:7" ht="24.95" customHeight="1" x14ac:dyDescent="0.25">
      <c r="B121" s="177"/>
      <c r="C121" s="162"/>
      <c r="D121" s="162"/>
      <c r="E121" s="162"/>
      <c r="F121" s="179"/>
      <c r="G121" s="99"/>
    </row>
    <row r="122" spans="2:7" ht="24.95" customHeight="1" x14ac:dyDescent="0.25">
      <c r="B122" s="177"/>
      <c r="C122" s="162"/>
      <c r="D122" s="162"/>
      <c r="E122" s="162"/>
      <c r="F122" s="179"/>
      <c r="G122" s="99"/>
    </row>
    <row r="123" spans="2:7" ht="24.95" customHeight="1" x14ac:dyDescent="0.25">
      <c r="B123" s="177"/>
      <c r="C123" s="162"/>
      <c r="D123" s="162"/>
      <c r="E123" s="162"/>
      <c r="F123" s="179"/>
      <c r="G123" s="99"/>
    </row>
    <row r="124" spans="2:7" ht="24.95" customHeight="1" x14ac:dyDescent="0.25">
      <c r="B124" s="177"/>
      <c r="C124" s="162"/>
      <c r="D124" s="162"/>
      <c r="E124" s="162"/>
      <c r="F124" s="179"/>
      <c r="G124" s="99"/>
    </row>
    <row r="125" spans="2:7" ht="24.95" customHeight="1" x14ac:dyDescent="0.25">
      <c r="B125" s="177"/>
      <c r="C125" s="162"/>
      <c r="D125" s="162"/>
      <c r="E125" s="162"/>
      <c r="F125" s="179"/>
      <c r="G125" s="99"/>
    </row>
    <row r="126" spans="2:7" ht="24.95" customHeight="1" x14ac:dyDescent="0.25">
      <c r="B126" s="177"/>
      <c r="C126" s="162"/>
      <c r="D126" s="162"/>
      <c r="E126" s="162"/>
      <c r="F126" s="179"/>
      <c r="G126" s="99"/>
    </row>
    <row r="127" spans="2:7" ht="24.95" customHeight="1" x14ac:dyDescent="0.25">
      <c r="B127" s="177"/>
      <c r="C127" s="162"/>
      <c r="D127" s="162"/>
      <c r="E127" s="162"/>
      <c r="F127" s="179"/>
      <c r="G127" s="99"/>
    </row>
    <row r="128" spans="2:7" ht="24.95" customHeight="1" x14ac:dyDescent="0.25">
      <c r="B128" s="177"/>
      <c r="C128" s="162"/>
      <c r="D128" s="162"/>
      <c r="E128" s="162"/>
      <c r="F128" s="179"/>
      <c r="G128" s="99"/>
    </row>
    <row r="129" spans="2:7" ht="24.95" customHeight="1" x14ac:dyDescent="0.25">
      <c r="B129" s="177"/>
      <c r="C129" s="162"/>
      <c r="D129" s="162"/>
      <c r="E129" s="162"/>
      <c r="F129" s="179"/>
      <c r="G129" s="99"/>
    </row>
    <row r="130" spans="2:7" ht="24.95" customHeight="1" x14ac:dyDescent="0.25">
      <c r="B130" s="177"/>
      <c r="C130" s="162"/>
      <c r="D130" s="162"/>
      <c r="E130" s="162"/>
      <c r="F130" s="179"/>
      <c r="G130" s="99"/>
    </row>
    <row r="131" spans="2:7" ht="24.95" customHeight="1" x14ac:dyDescent="0.25">
      <c r="B131" s="177"/>
      <c r="C131" s="162"/>
      <c r="D131" s="162"/>
      <c r="E131" s="162"/>
      <c r="F131" s="179"/>
      <c r="G131" s="99"/>
    </row>
    <row r="132" spans="2:7" ht="24.95" customHeight="1" x14ac:dyDescent="0.25">
      <c r="B132" s="177"/>
      <c r="C132" s="162"/>
      <c r="D132" s="162"/>
      <c r="E132" s="162"/>
      <c r="F132" s="179"/>
      <c r="G132" s="99"/>
    </row>
    <row r="133" spans="2:7" ht="24.95" customHeight="1" x14ac:dyDescent="0.25">
      <c r="B133" s="177"/>
      <c r="C133" s="162"/>
      <c r="D133" s="162"/>
      <c r="E133" s="162"/>
      <c r="F133" s="179"/>
      <c r="G133" s="99"/>
    </row>
    <row r="134" spans="2:7" ht="24.95" customHeight="1" x14ac:dyDescent="0.25">
      <c r="B134" s="177"/>
      <c r="C134" s="162"/>
      <c r="D134" s="162"/>
      <c r="E134" s="162"/>
      <c r="F134" s="179"/>
      <c r="G134" s="99"/>
    </row>
    <row r="135" spans="2:7" ht="24.95" customHeight="1" x14ac:dyDescent="0.25">
      <c r="B135" s="177"/>
      <c r="C135" s="162"/>
      <c r="D135" s="162"/>
      <c r="E135" s="162"/>
      <c r="F135" s="179"/>
      <c r="G135" s="99"/>
    </row>
    <row r="136" spans="2:7" ht="24.95" customHeight="1" x14ac:dyDescent="0.25">
      <c r="B136" s="177"/>
      <c r="C136" s="162"/>
      <c r="D136" s="162"/>
      <c r="E136" s="162"/>
      <c r="F136" s="179"/>
      <c r="G136" s="99"/>
    </row>
    <row r="137" spans="2:7" ht="24.95" customHeight="1" x14ac:dyDescent="0.25">
      <c r="B137" s="177"/>
      <c r="C137" s="162"/>
      <c r="D137" s="162"/>
      <c r="E137" s="162"/>
      <c r="F137" s="179"/>
      <c r="G137" s="99"/>
    </row>
    <row r="138" spans="2:7" ht="24.95" customHeight="1" x14ac:dyDescent="0.25">
      <c r="B138" s="177"/>
      <c r="C138" s="162"/>
      <c r="D138" s="162"/>
      <c r="E138" s="162"/>
      <c r="F138" s="179"/>
      <c r="G138" s="99"/>
    </row>
    <row r="139" spans="2:7" ht="24.95" customHeight="1" x14ac:dyDescent="0.25">
      <c r="B139" s="177"/>
      <c r="C139" s="162"/>
      <c r="D139" s="162"/>
      <c r="E139" s="162"/>
      <c r="F139" s="179"/>
      <c r="G139" s="99"/>
    </row>
    <row r="140" spans="2:7" ht="24.95" customHeight="1" x14ac:dyDescent="0.25">
      <c r="B140" s="177"/>
      <c r="C140" s="162"/>
      <c r="D140" s="162"/>
      <c r="E140" s="162"/>
      <c r="F140" s="179"/>
      <c r="G140" s="99"/>
    </row>
    <row r="141" spans="2:7" ht="24.95" customHeight="1" x14ac:dyDescent="0.25">
      <c r="B141" s="177"/>
      <c r="C141" s="162"/>
      <c r="D141" s="162"/>
      <c r="E141" s="162"/>
      <c r="F141" s="179"/>
      <c r="G141" s="99"/>
    </row>
    <row r="142" spans="2:7" ht="24.95" customHeight="1" x14ac:dyDescent="0.25">
      <c r="B142" s="177"/>
      <c r="C142" s="162"/>
      <c r="D142" s="162"/>
      <c r="E142" s="162"/>
      <c r="F142" s="179"/>
      <c r="G142" s="99"/>
    </row>
    <row r="143" spans="2:7" ht="24.95" customHeight="1" x14ac:dyDescent="0.25">
      <c r="B143" s="177"/>
      <c r="C143" s="162"/>
      <c r="D143" s="162"/>
      <c r="E143" s="162"/>
      <c r="F143" s="179"/>
      <c r="G143" s="99"/>
    </row>
    <row r="144" spans="2:7" ht="24.95" customHeight="1" x14ac:dyDescent="0.25">
      <c r="B144" s="177"/>
      <c r="C144" s="162"/>
      <c r="D144" s="162"/>
      <c r="E144" s="162"/>
      <c r="F144" s="179"/>
      <c r="G144" s="99"/>
    </row>
    <row r="145" spans="2:7" ht="24.95" customHeight="1" x14ac:dyDescent="0.25">
      <c r="B145" s="177"/>
      <c r="C145" s="162"/>
      <c r="D145" s="162"/>
      <c r="E145" s="162"/>
      <c r="F145" s="179"/>
      <c r="G145" s="99"/>
    </row>
    <row r="146" spans="2:7" ht="24.95" customHeight="1" x14ac:dyDescent="0.25">
      <c r="B146" s="177"/>
      <c r="C146" s="162"/>
      <c r="D146" s="162"/>
      <c r="E146" s="162"/>
      <c r="F146" s="179"/>
      <c r="G146" s="99"/>
    </row>
    <row r="147" spans="2:7" ht="24.95" customHeight="1" x14ac:dyDescent="0.25">
      <c r="B147" s="177"/>
      <c r="C147" s="162"/>
      <c r="D147" s="162"/>
      <c r="E147" s="162"/>
      <c r="F147" s="179"/>
      <c r="G147" s="99"/>
    </row>
    <row r="148" spans="2:7" ht="24.95" customHeight="1" x14ac:dyDescent="0.25">
      <c r="B148" s="177"/>
      <c r="C148" s="162"/>
      <c r="D148" s="162"/>
      <c r="E148" s="162"/>
      <c r="F148" s="179"/>
      <c r="G148" s="99"/>
    </row>
    <row r="149" spans="2:7" ht="24.95" customHeight="1" x14ac:dyDescent="0.25">
      <c r="B149" s="177"/>
      <c r="C149" s="162"/>
      <c r="D149" s="162"/>
      <c r="E149" s="162"/>
      <c r="F149" s="179"/>
      <c r="G149" s="99"/>
    </row>
    <row r="150" spans="2:7" ht="24.95" customHeight="1" x14ac:dyDescent="0.25">
      <c r="B150" s="177"/>
      <c r="C150" s="162"/>
      <c r="D150" s="162"/>
      <c r="E150" s="162"/>
      <c r="F150" s="179"/>
      <c r="G150" s="99"/>
    </row>
    <row r="151" spans="2:7" ht="24.95" customHeight="1" x14ac:dyDescent="0.25">
      <c r="B151" s="177"/>
      <c r="C151" s="162"/>
      <c r="D151" s="162"/>
      <c r="E151" s="162"/>
      <c r="F151" s="179"/>
      <c r="G151" s="99"/>
    </row>
    <row r="152" spans="2:7" ht="24.95" customHeight="1" x14ac:dyDescent="0.25">
      <c r="B152" s="177"/>
      <c r="C152" s="162"/>
      <c r="D152" s="162"/>
      <c r="E152" s="162"/>
      <c r="F152" s="179"/>
      <c r="G152" s="99"/>
    </row>
    <row r="153" spans="2:7" ht="24.95" customHeight="1" x14ac:dyDescent="0.25">
      <c r="B153" s="177"/>
      <c r="C153" s="162"/>
      <c r="D153" s="162"/>
      <c r="E153" s="162"/>
      <c r="F153" s="179"/>
      <c r="G153" s="99"/>
    </row>
    <row r="154" spans="2:7" ht="24.95" customHeight="1" x14ac:dyDescent="0.25">
      <c r="B154" s="177"/>
      <c r="C154" s="162"/>
      <c r="D154" s="162"/>
      <c r="E154" s="162"/>
      <c r="F154" s="179"/>
      <c r="G154" s="99"/>
    </row>
    <row r="155" spans="2:7" ht="24.95" customHeight="1" x14ac:dyDescent="0.25">
      <c r="B155" s="177"/>
      <c r="C155" s="162"/>
      <c r="D155" s="162"/>
      <c r="E155" s="162"/>
      <c r="F155" s="179"/>
      <c r="G155" s="99"/>
    </row>
    <row r="156" spans="2:7" ht="24.95" customHeight="1" x14ac:dyDescent="0.25">
      <c r="B156" s="177"/>
      <c r="C156" s="162"/>
      <c r="D156" s="162"/>
      <c r="E156" s="162"/>
      <c r="F156" s="179"/>
      <c r="G156" s="99"/>
    </row>
    <row r="157" spans="2:7" ht="24.95" customHeight="1" x14ac:dyDescent="0.25">
      <c r="B157" s="177"/>
      <c r="C157" s="162"/>
      <c r="D157" s="162"/>
      <c r="E157" s="162"/>
      <c r="F157" s="179"/>
      <c r="G157" s="99"/>
    </row>
    <row r="158" spans="2:7" ht="24.95" customHeight="1" x14ac:dyDescent="0.25">
      <c r="B158" s="177"/>
      <c r="C158" s="162"/>
      <c r="D158" s="162"/>
      <c r="E158" s="162"/>
      <c r="F158" s="179"/>
      <c r="G158" s="99"/>
    </row>
    <row r="159" spans="2:7" ht="24.95" customHeight="1" x14ac:dyDescent="0.25">
      <c r="B159" s="177"/>
      <c r="C159" s="162"/>
      <c r="D159" s="162"/>
      <c r="E159" s="162"/>
      <c r="F159" s="179"/>
      <c r="G159" s="99"/>
    </row>
    <row r="160" spans="2:7" ht="24.95" customHeight="1" x14ac:dyDescent="0.25">
      <c r="B160" s="177"/>
      <c r="C160" s="162"/>
      <c r="D160" s="162"/>
      <c r="E160" s="162"/>
      <c r="F160" s="179"/>
      <c r="G160" s="99"/>
    </row>
    <row r="161" spans="2:7" ht="24.95" customHeight="1" x14ac:dyDescent="0.25">
      <c r="B161" s="177"/>
      <c r="C161" s="162"/>
      <c r="D161" s="162"/>
      <c r="E161" s="162"/>
      <c r="F161" s="179"/>
      <c r="G161" s="99"/>
    </row>
    <row r="162" spans="2:7" ht="24.95" customHeight="1" x14ac:dyDescent="0.25">
      <c r="B162" s="177"/>
      <c r="C162" s="162"/>
      <c r="D162" s="162"/>
      <c r="E162" s="162"/>
      <c r="F162" s="179"/>
      <c r="G162" s="99"/>
    </row>
    <row r="163" spans="2:7" ht="24.95" customHeight="1" x14ac:dyDescent="0.25">
      <c r="B163" s="177"/>
      <c r="C163" s="162"/>
      <c r="D163" s="162"/>
      <c r="E163" s="162"/>
      <c r="F163" s="179"/>
      <c r="G163" s="99"/>
    </row>
    <row r="164" spans="2:7" ht="24.95" customHeight="1" x14ac:dyDescent="0.25">
      <c r="B164" s="177"/>
      <c r="C164" s="162"/>
      <c r="D164" s="162"/>
      <c r="E164" s="162"/>
      <c r="F164" s="179"/>
      <c r="G164" s="99"/>
    </row>
    <row r="165" spans="2:7" ht="24.95" customHeight="1" x14ac:dyDescent="0.25">
      <c r="B165" s="177"/>
      <c r="C165" s="162"/>
      <c r="D165" s="162"/>
      <c r="E165" s="162"/>
      <c r="F165" s="179"/>
      <c r="G165" s="99"/>
    </row>
    <row r="166" spans="2:7" ht="24.95" customHeight="1" x14ac:dyDescent="0.25">
      <c r="B166" s="177"/>
      <c r="C166" s="162"/>
      <c r="D166" s="162"/>
      <c r="E166" s="162"/>
      <c r="F166" s="179"/>
      <c r="G166" s="99"/>
    </row>
    <row r="167" spans="2:7" ht="24.95" customHeight="1" x14ac:dyDescent="0.25">
      <c r="B167" s="177"/>
      <c r="C167" s="162"/>
      <c r="D167" s="162"/>
      <c r="E167" s="162"/>
      <c r="F167" s="179"/>
      <c r="G167" s="99"/>
    </row>
    <row r="168" spans="2:7" ht="24.95" customHeight="1" x14ac:dyDescent="0.25">
      <c r="B168" s="177"/>
      <c r="C168" s="162"/>
      <c r="D168" s="162"/>
      <c r="E168" s="162"/>
      <c r="F168" s="179"/>
      <c r="G168" s="99"/>
    </row>
    <row r="169" spans="2:7" ht="24.95" customHeight="1" x14ac:dyDescent="0.25">
      <c r="B169" s="177"/>
      <c r="C169" s="162"/>
      <c r="D169" s="162"/>
      <c r="E169" s="162"/>
      <c r="F169" s="179"/>
      <c r="G169" s="99"/>
    </row>
    <row r="170" spans="2:7" ht="24.95" customHeight="1" x14ac:dyDescent="0.25">
      <c r="B170" s="177"/>
      <c r="C170" s="162"/>
      <c r="D170" s="162"/>
      <c r="E170" s="162"/>
      <c r="F170" s="179"/>
      <c r="G170" s="99"/>
    </row>
    <row r="171" spans="2:7" ht="24.95" customHeight="1" x14ac:dyDescent="0.25">
      <c r="B171" s="177"/>
      <c r="C171" s="162"/>
      <c r="D171" s="162"/>
      <c r="E171" s="162"/>
      <c r="F171" s="179"/>
      <c r="G171" s="99"/>
    </row>
    <row r="172" spans="2:7" ht="24.95" customHeight="1" x14ac:dyDescent="0.25">
      <c r="B172" s="177"/>
      <c r="C172" s="162"/>
      <c r="D172" s="162"/>
      <c r="E172" s="162"/>
      <c r="F172" s="179"/>
      <c r="G172" s="99"/>
    </row>
    <row r="173" spans="2:7" ht="24.95" customHeight="1" x14ac:dyDescent="0.25">
      <c r="B173" s="177"/>
      <c r="C173" s="162"/>
      <c r="D173" s="162"/>
      <c r="E173" s="162"/>
      <c r="F173" s="179"/>
      <c r="G173" s="99"/>
    </row>
    <row r="174" spans="2:7" ht="24.95" customHeight="1" x14ac:dyDescent="0.25">
      <c r="B174" s="177"/>
      <c r="C174" s="162"/>
      <c r="D174" s="162"/>
      <c r="E174" s="162"/>
      <c r="F174" s="179"/>
      <c r="G174" s="99"/>
    </row>
    <row r="175" spans="2:7" ht="24.95" customHeight="1" x14ac:dyDescent="0.25">
      <c r="B175" s="177"/>
      <c r="C175" s="162"/>
      <c r="D175" s="162"/>
      <c r="E175" s="162"/>
      <c r="F175" s="179"/>
      <c r="G175" s="99"/>
    </row>
    <row r="176" spans="2:7" ht="24.95" customHeight="1" x14ac:dyDescent="0.25">
      <c r="B176" s="177"/>
      <c r="C176" s="162"/>
      <c r="D176" s="162"/>
      <c r="E176" s="162"/>
      <c r="F176" s="179"/>
      <c r="G176" s="99"/>
    </row>
    <row r="177" spans="2:7" ht="24.95" customHeight="1" x14ac:dyDescent="0.25">
      <c r="B177" s="177"/>
      <c r="C177" s="162"/>
      <c r="D177" s="162"/>
      <c r="E177" s="162"/>
      <c r="F177" s="179"/>
      <c r="G177" s="99"/>
    </row>
    <row r="178" spans="2:7" ht="24.95" customHeight="1" x14ac:dyDescent="0.25">
      <c r="B178" s="177"/>
      <c r="C178" s="162"/>
      <c r="D178" s="162"/>
      <c r="E178" s="162"/>
      <c r="F178" s="179"/>
      <c r="G178" s="99"/>
    </row>
    <row r="179" spans="2:7" ht="24.95" customHeight="1" x14ac:dyDescent="0.25">
      <c r="B179" s="177"/>
      <c r="C179" s="162"/>
      <c r="D179" s="162"/>
      <c r="E179" s="162"/>
      <c r="F179" s="179"/>
      <c r="G179" s="99"/>
    </row>
    <row r="180" spans="2:7" ht="24.95" customHeight="1" x14ac:dyDescent="0.25">
      <c r="B180" s="177"/>
      <c r="C180" s="162"/>
      <c r="D180" s="162"/>
      <c r="E180" s="162"/>
      <c r="F180" s="179"/>
      <c r="G180" s="99"/>
    </row>
    <row r="181" spans="2:7" ht="24.95" customHeight="1" x14ac:dyDescent="0.25">
      <c r="B181" s="177"/>
      <c r="C181" s="162"/>
      <c r="D181" s="162"/>
      <c r="E181" s="162"/>
      <c r="F181" s="179"/>
      <c r="G181" s="99"/>
    </row>
    <row r="182" spans="2:7" ht="24.95" customHeight="1" x14ac:dyDescent="0.25">
      <c r="B182" s="177"/>
      <c r="C182" s="162"/>
      <c r="D182" s="162"/>
      <c r="E182" s="162"/>
      <c r="F182" s="179"/>
      <c r="G182" s="99"/>
    </row>
    <row r="183" spans="2:7" ht="24.95" customHeight="1" x14ac:dyDescent="0.25">
      <c r="B183" s="177"/>
      <c r="C183" s="162"/>
      <c r="D183" s="162"/>
      <c r="E183" s="162"/>
      <c r="F183" s="179"/>
      <c r="G183" s="99"/>
    </row>
    <row r="184" spans="2:7" ht="24.95" customHeight="1" x14ac:dyDescent="0.25">
      <c r="B184" s="177"/>
      <c r="C184" s="162"/>
      <c r="D184" s="162"/>
      <c r="E184" s="162"/>
      <c r="F184" s="179"/>
      <c r="G184" s="99"/>
    </row>
    <row r="185" spans="2:7" ht="24.95" customHeight="1" x14ac:dyDescent="0.25">
      <c r="B185" s="177"/>
      <c r="C185" s="162"/>
      <c r="D185" s="162"/>
      <c r="E185" s="162"/>
      <c r="F185" s="179"/>
      <c r="G185" s="99"/>
    </row>
    <row r="186" spans="2:7" ht="24.95" customHeight="1" x14ac:dyDescent="0.25">
      <c r="B186" s="177"/>
      <c r="C186" s="162"/>
      <c r="D186" s="162"/>
      <c r="E186" s="162"/>
      <c r="F186" s="179"/>
      <c r="G186" s="99"/>
    </row>
    <row r="187" spans="2:7" ht="24.95" customHeight="1" x14ac:dyDescent="0.25">
      <c r="B187" s="177"/>
      <c r="C187" s="162"/>
      <c r="D187" s="162"/>
      <c r="E187" s="162"/>
      <c r="F187" s="179"/>
      <c r="G187" s="99"/>
    </row>
    <row r="188" spans="2:7" ht="24.95" customHeight="1" x14ac:dyDescent="0.25">
      <c r="B188" s="177"/>
      <c r="C188" s="162"/>
      <c r="D188" s="162"/>
      <c r="E188" s="162"/>
      <c r="F188" s="179"/>
      <c r="G188" s="99"/>
    </row>
    <row r="189" spans="2:7" ht="24.95" customHeight="1" x14ac:dyDescent="0.25">
      <c r="B189" s="177"/>
      <c r="C189" s="162"/>
      <c r="D189" s="162"/>
      <c r="E189" s="162"/>
      <c r="F189" s="179"/>
      <c r="G189" s="99"/>
    </row>
    <row r="190" spans="2:7" ht="24.95" customHeight="1" x14ac:dyDescent="0.25">
      <c r="B190" s="177"/>
      <c r="C190" s="162"/>
      <c r="D190" s="162"/>
      <c r="E190" s="162"/>
      <c r="F190" s="179"/>
      <c r="G190" s="99"/>
    </row>
    <row r="191" spans="2:7" ht="24.95" customHeight="1" x14ac:dyDescent="0.25">
      <c r="B191" s="177"/>
      <c r="C191" s="162"/>
      <c r="D191" s="162"/>
      <c r="E191" s="162"/>
      <c r="F191" s="179"/>
      <c r="G191" s="99"/>
    </row>
    <row r="192" spans="2:7" ht="24.95" customHeight="1" x14ac:dyDescent="0.25">
      <c r="B192" s="177"/>
      <c r="C192" s="162"/>
      <c r="D192" s="162"/>
      <c r="E192" s="162"/>
      <c r="F192" s="179"/>
      <c r="G192" s="99"/>
    </row>
    <row r="193" spans="2:7" ht="24.95" customHeight="1" x14ac:dyDescent="0.25">
      <c r="B193" s="177"/>
      <c r="C193" s="162"/>
      <c r="D193" s="162"/>
      <c r="E193" s="162"/>
      <c r="F193" s="179"/>
      <c r="G193" s="99"/>
    </row>
    <row r="194" spans="2:7" ht="24.95" customHeight="1" x14ac:dyDescent="0.25">
      <c r="B194" s="177"/>
      <c r="C194" s="162"/>
      <c r="D194" s="162"/>
      <c r="E194" s="162"/>
      <c r="F194" s="179"/>
      <c r="G194" s="99"/>
    </row>
    <row r="195" spans="2:7" ht="24.95" customHeight="1" x14ac:dyDescent="0.25">
      <c r="B195" s="177"/>
      <c r="C195" s="162"/>
      <c r="D195" s="162"/>
      <c r="E195" s="162"/>
      <c r="F195" s="179"/>
      <c r="G195" s="99"/>
    </row>
    <row r="196" spans="2:7" ht="24.95" customHeight="1" x14ac:dyDescent="0.25">
      <c r="B196" s="177"/>
      <c r="C196" s="162"/>
      <c r="D196" s="162"/>
      <c r="E196" s="162"/>
      <c r="F196" s="179"/>
      <c r="G196" s="99"/>
    </row>
    <row r="197" spans="2:7" ht="24.95" customHeight="1" x14ac:dyDescent="0.25">
      <c r="B197" s="177"/>
      <c r="C197" s="162"/>
      <c r="D197" s="162"/>
      <c r="E197" s="162"/>
      <c r="F197" s="179"/>
      <c r="G197" s="99"/>
    </row>
    <row r="198" spans="2:7" ht="24.95" customHeight="1" x14ac:dyDescent="0.25">
      <c r="B198" s="177"/>
      <c r="C198" s="162"/>
      <c r="D198" s="162"/>
      <c r="E198" s="162"/>
      <c r="F198" s="179"/>
      <c r="G198" s="99"/>
    </row>
    <row r="199" spans="2:7" ht="24.95" customHeight="1" x14ac:dyDescent="0.25">
      <c r="B199" s="177"/>
      <c r="C199" s="162"/>
      <c r="D199" s="162"/>
      <c r="E199" s="162"/>
      <c r="F199" s="179"/>
      <c r="G199" s="99"/>
    </row>
    <row r="200" spans="2:7" ht="24.95" customHeight="1" x14ac:dyDescent="0.25">
      <c r="B200" s="177"/>
      <c r="C200" s="162"/>
      <c r="D200" s="162"/>
      <c r="E200" s="162"/>
      <c r="F200" s="179"/>
      <c r="G200" s="99"/>
    </row>
    <row r="201" spans="2:7" ht="24.95" customHeight="1" x14ac:dyDescent="0.25">
      <c r="B201" s="177"/>
      <c r="C201" s="162"/>
      <c r="D201" s="162"/>
      <c r="E201" s="162"/>
      <c r="F201" s="179"/>
      <c r="G201" s="99"/>
    </row>
    <row r="202" spans="2:7" ht="24.95" customHeight="1" x14ac:dyDescent="0.25">
      <c r="B202" s="177"/>
      <c r="C202" s="162"/>
      <c r="D202" s="162"/>
      <c r="E202" s="162"/>
      <c r="F202" s="179"/>
      <c r="G202" s="99"/>
    </row>
    <row r="203" spans="2:7" ht="24.95" customHeight="1" x14ac:dyDescent="0.25">
      <c r="B203" s="177"/>
      <c r="C203" s="162"/>
      <c r="D203" s="162"/>
      <c r="E203" s="162"/>
      <c r="F203" s="179"/>
      <c r="G203" s="99"/>
    </row>
    <row r="204" spans="2:7" ht="24.95" customHeight="1" x14ac:dyDescent="0.25">
      <c r="B204" s="177"/>
      <c r="C204" s="162"/>
      <c r="D204" s="162"/>
      <c r="E204" s="162"/>
      <c r="F204" s="179"/>
      <c r="G204" s="99"/>
    </row>
    <row r="205" spans="2:7" ht="24.95" customHeight="1" x14ac:dyDescent="0.25">
      <c r="B205" s="177"/>
      <c r="C205" s="162"/>
      <c r="D205" s="162"/>
      <c r="E205" s="162"/>
      <c r="F205" s="179"/>
      <c r="G205" s="99"/>
    </row>
    <row r="206" spans="2:7" ht="24.95" customHeight="1" x14ac:dyDescent="0.25">
      <c r="B206" s="177"/>
      <c r="C206" s="162"/>
      <c r="D206" s="162"/>
      <c r="E206" s="162"/>
      <c r="F206" s="179"/>
      <c r="G206" s="99"/>
    </row>
    <row r="207" spans="2:7" ht="24.95" customHeight="1" x14ac:dyDescent="0.25">
      <c r="B207" s="177"/>
      <c r="C207" s="162"/>
      <c r="D207" s="162"/>
      <c r="E207" s="162"/>
      <c r="F207" s="179"/>
      <c r="G207" s="99"/>
    </row>
    <row r="208" spans="2:7" ht="24.95" customHeight="1" x14ac:dyDescent="0.25">
      <c r="B208" s="177"/>
      <c r="C208" s="162"/>
      <c r="D208" s="162"/>
      <c r="E208" s="162"/>
      <c r="F208" s="179"/>
      <c r="G208" s="99"/>
    </row>
    <row r="209" spans="2:7" ht="24.95" customHeight="1" x14ac:dyDescent="0.25">
      <c r="B209" s="177"/>
      <c r="C209" s="162"/>
      <c r="D209" s="162"/>
      <c r="E209" s="162"/>
      <c r="F209" s="179"/>
      <c r="G209" s="99"/>
    </row>
    <row r="210" spans="2:7" ht="24.95" customHeight="1" x14ac:dyDescent="0.25">
      <c r="B210" s="177"/>
      <c r="C210" s="162"/>
      <c r="D210" s="162"/>
      <c r="E210" s="162"/>
      <c r="F210" s="179"/>
      <c r="G210" s="99"/>
    </row>
    <row r="211" spans="2:7" ht="24.95" customHeight="1" x14ac:dyDescent="0.25">
      <c r="B211" s="177"/>
      <c r="C211" s="162"/>
      <c r="D211" s="162"/>
      <c r="E211" s="162"/>
      <c r="F211" s="179"/>
      <c r="G211" s="99"/>
    </row>
    <row r="212" spans="2:7" ht="24.95" customHeight="1" x14ac:dyDescent="0.25">
      <c r="B212" s="177"/>
      <c r="C212" s="162"/>
      <c r="D212" s="162"/>
      <c r="E212" s="162"/>
      <c r="F212" s="179"/>
      <c r="G212" s="99"/>
    </row>
    <row r="213" spans="2:7" ht="24.95" customHeight="1" x14ac:dyDescent="0.25">
      <c r="B213" s="177"/>
      <c r="C213" s="162"/>
      <c r="D213" s="162"/>
      <c r="E213" s="162"/>
      <c r="F213" s="179"/>
      <c r="G213" s="99"/>
    </row>
    <row r="214" spans="2:7" ht="24.95" customHeight="1" x14ac:dyDescent="0.25">
      <c r="B214" s="177"/>
      <c r="C214" s="162"/>
      <c r="D214" s="162"/>
      <c r="E214" s="162"/>
      <c r="F214" s="179"/>
      <c r="G214" s="99"/>
    </row>
    <row r="215" spans="2:7" ht="24.95" customHeight="1" x14ac:dyDescent="0.25">
      <c r="B215" s="177"/>
      <c r="C215" s="162"/>
      <c r="D215" s="162"/>
      <c r="E215" s="162"/>
      <c r="F215" s="179"/>
      <c r="G215" s="99"/>
    </row>
    <row r="216" spans="2:7" ht="24.95" customHeight="1" x14ac:dyDescent="0.25">
      <c r="B216" s="177"/>
      <c r="C216" s="162"/>
      <c r="D216" s="162"/>
      <c r="E216" s="162"/>
      <c r="F216" s="179"/>
      <c r="G216" s="99"/>
    </row>
    <row r="217" spans="2:7" ht="24.95" customHeight="1" x14ac:dyDescent="0.25">
      <c r="B217" s="177"/>
      <c r="C217" s="162"/>
      <c r="D217" s="162"/>
      <c r="E217" s="162"/>
      <c r="F217" s="179"/>
      <c r="G217" s="99"/>
    </row>
    <row r="218" spans="2:7" ht="24.95" customHeight="1" x14ac:dyDescent="0.25">
      <c r="B218" s="177"/>
      <c r="C218" s="162"/>
      <c r="D218" s="162"/>
      <c r="E218" s="162"/>
      <c r="F218" s="179"/>
      <c r="G218" s="99"/>
    </row>
    <row r="219" spans="2:7" ht="24.95" customHeight="1" x14ac:dyDescent="0.25">
      <c r="B219" s="177"/>
      <c r="C219" s="162"/>
      <c r="D219" s="162"/>
      <c r="E219" s="162"/>
      <c r="F219" s="179"/>
      <c r="G219" s="99"/>
    </row>
    <row r="220" spans="2:7" ht="24.95" customHeight="1" x14ac:dyDescent="0.25">
      <c r="B220" s="177"/>
      <c r="C220" s="162"/>
      <c r="D220" s="162"/>
      <c r="E220" s="162"/>
      <c r="F220" s="179"/>
      <c r="G220" s="99"/>
    </row>
    <row r="221" spans="2:7" ht="24.95" customHeight="1" x14ac:dyDescent="0.25">
      <c r="B221" s="177"/>
      <c r="C221" s="162"/>
      <c r="D221" s="162"/>
      <c r="E221" s="162"/>
      <c r="F221" s="179"/>
      <c r="G221" s="99"/>
    </row>
    <row r="222" spans="2:7" ht="24.95" customHeight="1" x14ac:dyDescent="0.25">
      <c r="B222" s="177"/>
      <c r="C222" s="162"/>
      <c r="D222" s="162"/>
      <c r="E222" s="162"/>
      <c r="F222" s="179"/>
      <c r="G222" s="99"/>
    </row>
    <row r="223" spans="2:7" ht="24.95" customHeight="1" x14ac:dyDescent="0.25">
      <c r="B223" s="177"/>
      <c r="C223" s="162"/>
      <c r="D223" s="162"/>
      <c r="E223" s="162"/>
      <c r="F223" s="179"/>
      <c r="G223" s="99"/>
    </row>
    <row r="224" spans="2:7" ht="24.95" customHeight="1" x14ac:dyDescent="0.25">
      <c r="B224" s="177"/>
      <c r="C224" s="162"/>
      <c r="D224" s="162"/>
      <c r="E224" s="162"/>
      <c r="F224" s="179"/>
      <c r="G224" s="99"/>
    </row>
    <row r="225" spans="2:7" ht="24.95" customHeight="1" x14ac:dyDescent="0.25">
      <c r="B225" s="177"/>
      <c r="C225" s="162"/>
      <c r="D225" s="162"/>
      <c r="E225" s="162"/>
      <c r="F225" s="179"/>
      <c r="G225" s="99"/>
    </row>
    <row r="226" spans="2:7" ht="24.95" customHeight="1" x14ac:dyDescent="0.25">
      <c r="B226" s="177"/>
      <c r="C226" s="162"/>
      <c r="D226" s="162"/>
      <c r="E226" s="162"/>
      <c r="F226" s="179"/>
      <c r="G226" s="99"/>
    </row>
    <row r="227" spans="2:7" ht="24.95" customHeight="1" x14ac:dyDescent="0.25">
      <c r="B227" s="177"/>
      <c r="C227" s="162"/>
      <c r="D227" s="162"/>
      <c r="E227" s="162"/>
      <c r="F227" s="179"/>
      <c r="G227" s="99"/>
    </row>
    <row r="228" spans="2:7" ht="24.95" customHeight="1" x14ac:dyDescent="0.25">
      <c r="B228" s="177"/>
      <c r="C228" s="162"/>
      <c r="D228" s="162"/>
      <c r="E228" s="162"/>
      <c r="F228" s="179"/>
      <c r="G228" s="99"/>
    </row>
    <row r="229" spans="2:7" ht="24.95" customHeight="1" x14ac:dyDescent="0.25">
      <c r="B229" s="177"/>
      <c r="C229" s="162"/>
      <c r="D229" s="162"/>
      <c r="E229" s="162"/>
      <c r="F229" s="179"/>
      <c r="G229" s="99"/>
    </row>
    <row r="230" spans="2:7" ht="24.95" customHeight="1" x14ac:dyDescent="0.25">
      <c r="B230" s="177"/>
      <c r="C230" s="162"/>
      <c r="D230" s="162"/>
      <c r="E230" s="162"/>
      <c r="F230" s="179"/>
      <c r="G230" s="99"/>
    </row>
    <row r="231" spans="2:7" ht="24.95" customHeight="1" x14ac:dyDescent="0.25">
      <c r="B231" s="177"/>
      <c r="C231" s="162"/>
      <c r="D231" s="162"/>
      <c r="E231" s="162"/>
      <c r="F231" s="179"/>
      <c r="G231" s="99"/>
    </row>
    <row r="232" spans="2:7" ht="24.95" customHeight="1" x14ac:dyDescent="0.25">
      <c r="B232" s="177"/>
      <c r="C232" s="162"/>
      <c r="D232" s="162"/>
      <c r="E232" s="162"/>
      <c r="F232" s="179"/>
      <c r="G232" s="99"/>
    </row>
    <row r="233" spans="2:7" ht="24.95" customHeight="1" x14ac:dyDescent="0.25">
      <c r="B233" s="177"/>
      <c r="C233" s="162"/>
      <c r="D233" s="162"/>
      <c r="E233" s="162"/>
      <c r="F233" s="179"/>
      <c r="G233" s="99"/>
    </row>
    <row r="234" spans="2:7" ht="24.95" customHeight="1" x14ac:dyDescent="0.25">
      <c r="B234" s="177"/>
      <c r="C234" s="162"/>
      <c r="D234" s="162"/>
      <c r="E234" s="162"/>
      <c r="F234" s="179"/>
      <c r="G234" s="99"/>
    </row>
    <row r="235" spans="2:7" ht="24.95" customHeight="1" x14ac:dyDescent="0.25">
      <c r="B235" s="177"/>
      <c r="C235" s="162"/>
      <c r="D235" s="162"/>
      <c r="E235" s="162"/>
      <c r="F235" s="179"/>
      <c r="G235" s="99"/>
    </row>
    <row r="236" spans="2:7" ht="24.95" customHeight="1" x14ac:dyDescent="0.25">
      <c r="B236" s="177"/>
      <c r="C236" s="162"/>
      <c r="D236" s="162"/>
      <c r="E236" s="162"/>
      <c r="F236" s="179"/>
      <c r="G236" s="99"/>
    </row>
    <row r="237" spans="2:7" ht="24.95" customHeight="1" x14ac:dyDescent="0.25">
      <c r="B237" s="177"/>
      <c r="C237" s="162"/>
      <c r="D237" s="162"/>
      <c r="E237" s="162"/>
      <c r="F237" s="179"/>
      <c r="G237" s="99"/>
    </row>
    <row r="238" spans="2:7" ht="24.95" customHeight="1" x14ac:dyDescent="0.25">
      <c r="B238" s="177"/>
      <c r="C238" s="162"/>
      <c r="D238" s="162"/>
      <c r="E238" s="162"/>
      <c r="F238" s="179"/>
      <c r="G238" s="99"/>
    </row>
    <row r="239" spans="2:7" ht="24.95" customHeight="1" x14ac:dyDescent="0.25">
      <c r="B239" s="177"/>
      <c r="C239" s="162"/>
      <c r="D239" s="162"/>
      <c r="E239" s="162"/>
      <c r="F239" s="179"/>
      <c r="G239" s="99"/>
    </row>
    <row r="240" spans="2:7" ht="24.95" customHeight="1" x14ac:dyDescent="0.25">
      <c r="B240" s="177"/>
      <c r="C240" s="162"/>
      <c r="D240" s="162"/>
      <c r="E240" s="162"/>
      <c r="F240" s="179"/>
      <c r="G240" s="99"/>
    </row>
    <row r="241" spans="2:7" ht="24.95" customHeight="1" x14ac:dyDescent="0.25">
      <c r="B241" s="177"/>
      <c r="C241" s="162"/>
      <c r="D241" s="162"/>
      <c r="E241" s="162"/>
      <c r="F241" s="179"/>
      <c r="G241" s="99"/>
    </row>
    <row r="242" spans="2:7" ht="24.95" customHeight="1" x14ac:dyDescent="0.25">
      <c r="B242" s="177"/>
      <c r="C242" s="162"/>
      <c r="D242" s="162"/>
      <c r="E242" s="162"/>
      <c r="F242" s="179"/>
      <c r="G242" s="99"/>
    </row>
    <row r="243" spans="2:7" ht="24.95" customHeight="1" x14ac:dyDescent="0.25">
      <c r="B243" s="177"/>
      <c r="C243" s="162"/>
      <c r="D243" s="162"/>
      <c r="E243" s="162"/>
      <c r="F243" s="179"/>
      <c r="G243" s="99"/>
    </row>
    <row r="244" spans="2:7" ht="24.95" customHeight="1" x14ac:dyDescent="0.25">
      <c r="B244" s="177"/>
      <c r="C244" s="162"/>
      <c r="D244" s="162"/>
      <c r="E244" s="162"/>
      <c r="F244" s="179"/>
      <c r="G244" s="99"/>
    </row>
    <row r="245" spans="2:7" ht="24.95" customHeight="1" x14ac:dyDescent="0.25">
      <c r="B245" s="177"/>
      <c r="C245" s="162"/>
      <c r="D245" s="162"/>
      <c r="E245" s="162"/>
      <c r="F245" s="179"/>
      <c r="G245" s="99"/>
    </row>
    <row r="246" spans="2:7" ht="24.95" customHeight="1" x14ac:dyDescent="0.25">
      <c r="B246" s="177"/>
      <c r="C246" s="162"/>
      <c r="D246" s="162"/>
      <c r="E246" s="162"/>
      <c r="F246" s="179"/>
      <c r="G246" s="99"/>
    </row>
    <row r="247" spans="2:7" ht="24.95" customHeight="1" x14ac:dyDescent="0.25">
      <c r="B247" s="177"/>
      <c r="C247" s="162"/>
      <c r="D247" s="162"/>
      <c r="E247" s="162"/>
      <c r="F247" s="179"/>
      <c r="G247" s="99"/>
    </row>
    <row r="248" spans="2:7" ht="24.95" customHeight="1" x14ac:dyDescent="0.25">
      <c r="B248" s="177"/>
      <c r="C248" s="162"/>
      <c r="D248" s="162"/>
      <c r="E248" s="162"/>
      <c r="F248" s="179"/>
      <c r="G248" s="99"/>
    </row>
    <row r="249" spans="2:7" ht="24.95" customHeight="1" x14ac:dyDescent="0.25">
      <c r="B249" s="177"/>
      <c r="C249" s="162"/>
      <c r="D249" s="162"/>
      <c r="E249" s="162"/>
      <c r="F249" s="179"/>
      <c r="G249" s="99"/>
    </row>
    <row r="250" spans="2:7" ht="24.95" customHeight="1" x14ac:dyDescent="0.25">
      <c r="B250" s="177"/>
      <c r="C250" s="162"/>
      <c r="D250" s="162"/>
      <c r="E250" s="162"/>
      <c r="F250" s="179"/>
      <c r="G250" s="99"/>
    </row>
    <row r="251" spans="2:7" ht="24.95" customHeight="1" x14ac:dyDescent="0.25">
      <c r="B251" s="177"/>
      <c r="C251" s="162"/>
      <c r="D251" s="162"/>
      <c r="E251" s="162"/>
      <c r="F251" s="179"/>
      <c r="G251" s="99"/>
    </row>
    <row r="252" spans="2:7" ht="24.95" customHeight="1" x14ac:dyDescent="0.25">
      <c r="B252" s="177"/>
      <c r="C252" s="162"/>
      <c r="D252" s="162"/>
      <c r="E252" s="162"/>
      <c r="F252" s="179"/>
      <c r="G252" s="99"/>
    </row>
    <row r="253" spans="2:7" ht="24.95" customHeight="1" x14ac:dyDescent="0.25">
      <c r="B253" s="177"/>
      <c r="C253" s="162"/>
      <c r="D253" s="162"/>
      <c r="E253" s="162"/>
      <c r="F253" s="179"/>
      <c r="G253" s="99"/>
    </row>
    <row r="254" spans="2:7" ht="24.95" customHeight="1" x14ac:dyDescent="0.25">
      <c r="B254" s="177"/>
      <c r="C254" s="162"/>
      <c r="D254" s="162"/>
      <c r="E254" s="162"/>
      <c r="F254" s="179"/>
      <c r="G254" s="99"/>
    </row>
    <row r="255" spans="2:7" ht="24.95" customHeight="1" x14ac:dyDescent="0.25">
      <c r="B255" s="177"/>
      <c r="C255" s="162"/>
      <c r="D255" s="162"/>
      <c r="E255" s="162"/>
      <c r="F255" s="179"/>
      <c r="G255" s="99"/>
    </row>
    <row r="256" spans="2:7" ht="24.95" customHeight="1" x14ac:dyDescent="0.25">
      <c r="B256" s="177"/>
      <c r="C256" s="162"/>
      <c r="D256" s="162"/>
      <c r="E256" s="162"/>
      <c r="F256" s="179"/>
      <c r="G256" s="99"/>
    </row>
    <row r="257" spans="2:7" ht="24.95" customHeight="1" x14ac:dyDescent="0.25">
      <c r="B257" s="177"/>
      <c r="C257" s="162"/>
      <c r="D257" s="162"/>
      <c r="E257" s="162"/>
      <c r="F257" s="179"/>
      <c r="G257" s="99"/>
    </row>
    <row r="258" spans="2:7" ht="24.95" customHeight="1" x14ac:dyDescent="0.25">
      <c r="B258" s="177"/>
      <c r="C258" s="162"/>
      <c r="D258" s="162"/>
      <c r="E258" s="162"/>
      <c r="F258" s="179"/>
      <c r="G258" s="99"/>
    </row>
    <row r="259" spans="2:7" ht="24.95" customHeight="1" x14ac:dyDescent="0.25">
      <c r="B259" s="177"/>
      <c r="C259" s="162"/>
      <c r="D259" s="162"/>
      <c r="E259" s="162"/>
      <c r="F259" s="179"/>
      <c r="G259" s="99"/>
    </row>
    <row r="260" spans="2:7" ht="24.95" customHeight="1" x14ac:dyDescent="0.25">
      <c r="B260" s="177"/>
      <c r="C260" s="162"/>
      <c r="D260" s="162"/>
      <c r="E260" s="162"/>
      <c r="F260" s="179"/>
      <c r="G260" s="99"/>
    </row>
    <row r="261" spans="2:7" ht="24.95" customHeight="1" x14ac:dyDescent="0.25">
      <c r="B261" s="177"/>
      <c r="C261" s="162"/>
      <c r="D261" s="162"/>
      <c r="E261" s="162"/>
      <c r="F261" s="179"/>
      <c r="G261" s="99"/>
    </row>
    <row r="262" spans="2:7" ht="24.95" customHeight="1" x14ac:dyDescent="0.25">
      <c r="B262" s="177"/>
      <c r="C262" s="162"/>
      <c r="D262" s="162"/>
      <c r="E262" s="162"/>
      <c r="F262" s="179"/>
      <c r="G262" s="99"/>
    </row>
    <row r="263" spans="2:7" ht="24.95" customHeight="1" x14ac:dyDescent="0.25">
      <c r="B263" s="177"/>
      <c r="C263" s="162"/>
      <c r="D263" s="162"/>
      <c r="E263" s="162"/>
      <c r="F263" s="179"/>
      <c r="G263" s="99"/>
    </row>
    <row r="264" spans="2:7" ht="24.95" customHeight="1" x14ac:dyDescent="0.25">
      <c r="B264" s="177"/>
      <c r="C264" s="162"/>
      <c r="D264" s="162"/>
      <c r="E264" s="162"/>
      <c r="F264" s="179"/>
      <c r="G264" s="99"/>
    </row>
    <row r="265" spans="2:7" ht="24.95" customHeight="1" x14ac:dyDescent="0.25">
      <c r="B265" s="177"/>
      <c r="C265" s="162"/>
      <c r="D265" s="162"/>
      <c r="E265" s="162"/>
      <c r="F265" s="179"/>
      <c r="G265" s="99"/>
    </row>
    <row r="266" spans="2:7" ht="24.95" customHeight="1" x14ac:dyDescent="0.25">
      <c r="B266" s="177"/>
      <c r="C266" s="162"/>
      <c r="D266" s="162"/>
      <c r="E266" s="162"/>
      <c r="F266" s="179"/>
      <c r="G266" s="99"/>
    </row>
    <row r="267" spans="2:7" ht="24.95" customHeight="1" x14ac:dyDescent="0.25">
      <c r="B267" s="177"/>
      <c r="C267" s="162"/>
      <c r="D267" s="162"/>
      <c r="E267" s="162"/>
      <c r="F267" s="179"/>
      <c r="G267" s="99"/>
    </row>
    <row r="268" spans="2:7" ht="24.95" customHeight="1" x14ac:dyDescent="0.25">
      <c r="B268" s="177"/>
      <c r="C268" s="162"/>
      <c r="D268" s="162"/>
      <c r="E268" s="162"/>
      <c r="F268" s="179"/>
      <c r="G268" s="99"/>
    </row>
    <row r="269" spans="2:7" ht="24.95" customHeight="1" x14ac:dyDescent="0.25">
      <c r="B269" s="177"/>
      <c r="C269" s="162"/>
      <c r="D269" s="162"/>
      <c r="E269" s="162"/>
      <c r="F269" s="179"/>
      <c r="G269" s="99"/>
    </row>
    <row r="270" spans="2:7" ht="24.95" customHeight="1" x14ac:dyDescent="0.25">
      <c r="B270" s="177"/>
      <c r="C270" s="162"/>
      <c r="D270" s="162"/>
      <c r="E270" s="162"/>
      <c r="F270" s="179"/>
      <c r="G270" s="99"/>
    </row>
    <row r="271" spans="2:7" ht="24.95" customHeight="1" x14ac:dyDescent="0.25">
      <c r="B271" s="177"/>
      <c r="C271" s="162"/>
      <c r="D271" s="162"/>
      <c r="E271" s="162"/>
      <c r="F271" s="179"/>
      <c r="G271" s="99"/>
    </row>
    <row r="272" spans="2:7" ht="24.95" customHeight="1" x14ac:dyDescent="0.25">
      <c r="B272" s="177"/>
      <c r="C272" s="162"/>
      <c r="D272" s="162"/>
      <c r="E272" s="162"/>
      <c r="F272" s="179"/>
      <c r="G272" s="99"/>
    </row>
    <row r="273" spans="2:7" ht="24.95" customHeight="1" x14ac:dyDescent="0.25">
      <c r="B273" s="177"/>
      <c r="C273" s="162"/>
      <c r="D273" s="162"/>
      <c r="E273" s="162"/>
      <c r="F273" s="179"/>
      <c r="G273" s="99"/>
    </row>
    <row r="274" spans="2:7" ht="24.95" customHeight="1" x14ac:dyDescent="0.25">
      <c r="B274" s="177"/>
      <c r="C274" s="162"/>
      <c r="D274" s="162"/>
      <c r="E274" s="162"/>
      <c r="F274" s="179"/>
      <c r="G274" s="99"/>
    </row>
    <row r="275" spans="2:7" ht="24.95" customHeight="1" x14ac:dyDescent="0.25">
      <c r="B275" s="177"/>
      <c r="C275" s="162"/>
      <c r="D275" s="162"/>
      <c r="E275" s="162"/>
      <c r="F275" s="179"/>
      <c r="G275" s="99"/>
    </row>
    <row r="276" spans="2:7" ht="24.95" customHeight="1" x14ac:dyDescent="0.25">
      <c r="B276" s="177"/>
      <c r="C276" s="162"/>
      <c r="D276" s="162"/>
      <c r="E276" s="162"/>
      <c r="F276" s="179"/>
      <c r="G276" s="99"/>
    </row>
    <row r="277" spans="2:7" ht="24.95" customHeight="1" x14ac:dyDescent="0.25">
      <c r="B277" s="177"/>
      <c r="C277" s="162"/>
      <c r="D277" s="162"/>
      <c r="E277" s="162"/>
      <c r="F277" s="179"/>
      <c r="G277" s="99"/>
    </row>
    <row r="278" spans="2:7" ht="24.95" customHeight="1" x14ac:dyDescent="0.25">
      <c r="B278" s="177"/>
      <c r="C278" s="162"/>
      <c r="D278" s="162"/>
      <c r="E278" s="162"/>
      <c r="F278" s="179"/>
      <c r="G278" s="99"/>
    </row>
    <row r="279" spans="2:7" ht="24.95" customHeight="1" x14ac:dyDescent="0.25">
      <c r="B279" s="177"/>
      <c r="C279" s="162"/>
      <c r="D279" s="162"/>
      <c r="E279" s="162"/>
      <c r="F279" s="179"/>
      <c r="G279" s="99"/>
    </row>
    <row r="280" spans="2:7" ht="24.95" customHeight="1" x14ac:dyDescent="0.25">
      <c r="B280" s="177"/>
      <c r="C280" s="162"/>
      <c r="D280" s="162"/>
      <c r="E280" s="162"/>
      <c r="F280" s="179"/>
      <c r="G280" s="99"/>
    </row>
    <row r="281" spans="2:7" ht="24.95" customHeight="1" x14ac:dyDescent="0.25">
      <c r="B281" s="177"/>
      <c r="C281" s="162"/>
      <c r="D281" s="162"/>
      <c r="E281" s="162"/>
      <c r="F281" s="179"/>
      <c r="G281" s="99"/>
    </row>
    <row r="282" spans="2:7" ht="24.95" customHeight="1" x14ac:dyDescent="0.25">
      <c r="B282" s="177"/>
      <c r="C282" s="162"/>
      <c r="D282" s="162"/>
      <c r="E282" s="162"/>
      <c r="F282" s="179"/>
      <c r="G282" s="99"/>
    </row>
    <row r="283" spans="2:7" ht="24.95" customHeight="1" x14ac:dyDescent="0.25">
      <c r="B283" s="177"/>
      <c r="C283" s="162"/>
      <c r="D283" s="162"/>
      <c r="E283" s="162"/>
      <c r="F283" s="179"/>
      <c r="G283" s="99"/>
    </row>
    <row r="284" spans="2:7" ht="24.95" customHeight="1" x14ac:dyDescent="0.25">
      <c r="B284" s="177"/>
      <c r="C284" s="162"/>
      <c r="D284" s="162"/>
      <c r="E284" s="162"/>
      <c r="F284" s="179"/>
      <c r="G284" s="99"/>
    </row>
    <row r="285" spans="2:7" ht="24.95" customHeight="1" x14ac:dyDescent="0.25">
      <c r="B285" s="177"/>
      <c r="C285" s="162"/>
      <c r="D285" s="162"/>
      <c r="E285" s="162"/>
      <c r="F285" s="179"/>
      <c r="G285" s="99"/>
    </row>
    <row r="286" spans="2:7" ht="24.95" customHeight="1" x14ac:dyDescent="0.25">
      <c r="B286" s="177"/>
      <c r="C286" s="162"/>
      <c r="D286" s="162"/>
      <c r="E286" s="162"/>
      <c r="F286" s="179"/>
      <c r="G286" s="99"/>
    </row>
    <row r="287" spans="2:7" ht="24.95" customHeight="1" x14ac:dyDescent="0.25">
      <c r="B287" s="177"/>
      <c r="C287" s="162"/>
      <c r="D287" s="162"/>
      <c r="E287" s="162"/>
      <c r="F287" s="179"/>
      <c r="G287" s="99"/>
    </row>
    <row r="288" spans="2:7" ht="24.95" customHeight="1" x14ac:dyDescent="0.25">
      <c r="B288" s="177"/>
      <c r="C288" s="162"/>
      <c r="D288" s="162"/>
      <c r="E288" s="162"/>
      <c r="F288" s="179"/>
      <c r="G288" s="99"/>
    </row>
    <row r="289" spans="2:7" ht="24.95" customHeight="1" x14ac:dyDescent="0.25">
      <c r="B289" s="177"/>
      <c r="C289" s="162"/>
      <c r="D289" s="162"/>
      <c r="E289" s="162"/>
      <c r="F289" s="179"/>
      <c r="G289" s="99"/>
    </row>
    <row r="290" spans="2:7" ht="24.95" customHeight="1" x14ac:dyDescent="0.25">
      <c r="B290" s="177"/>
      <c r="C290" s="162"/>
      <c r="D290" s="162"/>
      <c r="E290" s="162"/>
      <c r="F290" s="179"/>
      <c r="G290" s="99"/>
    </row>
    <row r="291" spans="2:7" ht="24.95" customHeight="1" x14ac:dyDescent="0.25">
      <c r="B291" s="177"/>
      <c r="C291" s="162"/>
      <c r="D291" s="162"/>
      <c r="E291" s="162"/>
      <c r="F291" s="179"/>
      <c r="G291" s="99"/>
    </row>
    <row r="292" spans="2:7" ht="24.95" customHeight="1" x14ac:dyDescent="0.25">
      <c r="B292" s="177"/>
      <c r="C292" s="162"/>
      <c r="D292" s="162"/>
      <c r="E292" s="162"/>
      <c r="F292" s="179"/>
      <c r="G292" s="99"/>
    </row>
    <row r="293" spans="2:7" ht="24.95" customHeight="1" x14ac:dyDescent="0.25">
      <c r="B293" s="177"/>
      <c r="C293" s="162"/>
      <c r="D293" s="162"/>
      <c r="E293" s="162"/>
      <c r="F293" s="179"/>
      <c r="G293" s="99"/>
    </row>
    <row r="294" spans="2:7" ht="24.95" customHeight="1" x14ac:dyDescent="0.25">
      <c r="B294" s="177"/>
      <c r="C294" s="162"/>
      <c r="D294" s="162"/>
      <c r="E294" s="162"/>
      <c r="F294" s="179"/>
      <c r="G294" s="99"/>
    </row>
    <row r="295" spans="2:7" ht="24.95" customHeight="1" x14ac:dyDescent="0.25">
      <c r="B295" s="177"/>
      <c r="C295" s="162"/>
      <c r="D295" s="162"/>
      <c r="E295" s="162"/>
      <c r="F295" s="179"/>
      <c r="G295" s="99"/>
    </row>
    <row r="296" spans="2:7" ht="24.95" customHeight="1" x14ac:dyDescent="0.25">
      <c r="B296" s="177"/>
      <c r="C296" s="162"/>
      <c r="D296" s="162"/>
      <c r="E296" s="162"/>
      <c r="F296" s="179"/>
      <c r="G296" s="99"/>
    </row>
    <row r="297" spans="2:7" ht="24.95" customHeight="1" x14ac:dyDescent="0.25">
      <c r="B297" s="177"/>
      <c r="C297" s="162"/>
      <c r="D297" s="162"/>
      <c r="E297" s="162"/>
      <c r="F297" s="179"/>
      <c r="G297" s="99"/>
    </row>
    <row r="298" spans="2:7" ht="24.95" customHeight="1" x14ac:dyDescent="0.25">
      <c r="B298" s="177"/>
      <c r="C298" s="162"/>
      <c r="D298" s="162"/>
      <c r="E298" s="162"/>
      <c r="F298" s="179"/>
      <c r="G298" s="99"/>
    </row>
    <row r="299" spans="2:7" ht="24.95" customHeight="1" x14ac:dyDescent="0.25">
      <c r="B299" s="177"/>
      <c r="C299" s="162"/>
      <c r="D299" s="162"/>
      <c r="E299" s="162"/>
      <c r="F299" s="179"/>
      <c r="G299" s="99"/>
    </row>
    <row r="300" spans="2:7" ht="24.95" customHeight="1" x14ac:dyDescent="0.25">
      <c r="B300" s="177"/>
      <c r="C300" s="162"/>
      <c r="D300" s="162"/>
      <c r="E300" s="162"/>
      <c r="F300" s="179"/>
      <c r="G300" s="99"/>
    </row>
    <row r="301" spans="2:7" ht="24.95" customHeight="1" x14ac:dyDescent="0.25">
      <c r="B301" s="177"/>
      <c r="C301" s="162"/>
      <c r="D301" s="162"/>
      <c r="E301" s="162"/>
      <c r="F301" s="179"/>
      <c r="G301" s="99"/>
    </row>
    <row r="302" spans="2:7" ht="24.95" customHeight="1" x14ac:dyDescent="0.25">
      <c r="B302" s="177"/>
      <c r="C302" s="162"/>
      <c r="D302" s="162"/>
      <c r="E302" s="162"/>
      <c r="F302" s="179"/>
      <c r="G302" s="99"/>
    </row>
    <row r="303" spans="2:7" ht="24.95" customHeight="1" x14ac:dyDescent="0.25">
      <c r="B303" s="177"/>
      <c r="C303" s="162"/>
      <c r="D303" s="162"/>
      <c r="E303" s="162"/>
      <c r="F303" s="179"/>
      <c r="G303" s="99"/>
    </row>
    <row r="304" spans="2:7" ht="24.95" customHeight="1" x14ac:dyDescent="0.25">
      <c r="B304" s="177"/>
      <c r="C304" s="162"/>
      <c r="D304" s="162"/>
      <c r="E304" s="162"/>
      <c r="F304" s="179"/>
      <c r="G304" s="99"/>
    </row>
    <row r="305" spans="2:7" ht="24.95" customHeight="1" x14ac:dyDescent="0.25">
      <c r="B305" s="177"/>
      <c r="C305" s="162"/>
      <c r="D305" s="162"/>
      <c r="E305" s="162"/>
      <c r="F305" s="179"/>
      <c r="G305" s="99"/>
    </row>
    <row r="306" spans="2:7" ht="24.95" customHeight="1" x14ac:dyDescent="0.25">
      <c r="B306" s="177"/>
      <c r="C306" s="162"/>
      <c r="D306" s="162"/>
      <c r="E306" s="162"/>
      <c r="F306" s="179"/>
      <c r="G306" s="99"/>
    </row>
    <row r="307" spans="2:7" ht="24.95" customHeight="1" x14ac:dyDescent="0.25">
      <c r="B307" s="177"/>
      <c r="C307" s="162"/>
      <c r="D307" s="162"/>
      <c r="E307" s="162"/>
      <c r="F307" s="179"/>
      <c r="G307" s="99"/>
    </row>
    <row r="308" spans="2:7" ht="24.95" customHeight="1" x14ac:dyDescent="0.25">
      <c r="B308" s="177"/>
      <c r="C308" s="162"/>
      <c r="D308" s="162"/>
      <c r="E308" s="162"/>
      <c r="F308" s="179"/>
      <c r="G308" s="99"/>
    </row>
    <row r="309" spans="2:7" ht="24.95" customHeight="1" x14ac:dyDescent="0.25">
      <c r="B309" s="177"/>
      <c r="C309" s="162"/>
      <c r="D309" s="162"/>
      <c r="E309" s="162"/>
      <c r="F309" s="179"/>
      <c r="G309" s="99"/>
    </row>
    <row r="310" spans="2:7" ht="24.95" customHeight="1" x14ac:dyDescent="0.25">
      <c r="B310" s="177"/>
      <c r="C310" s="162"/>
      <c r="D310" s="162"/>
      <c r="E310" s="162"/>
      <c r="F310" s="179"/>
      <c r="G310" s="99"/>
    </row>
    <row r="311" spans="2:7" ht="24.95" customHeight="1" x14ac:dyDescent="0.25">
      <c r="B311" s="177"/>
      <c r="C311" s="162"/>
      <c r="D311" s="162"/>
      <c r="E311" s="162"/>
      <c r="F311" s="179"/>
      <c r="G311" s="99"/>
    </row>
    <row r="312" spans="2:7" ht="24.95" customHeight="1" x14ac:dyDescent="0.25">
      <c r="B312" s="177"/>
      <c r="C312" s="162"/>
      <c r="D312" s="162"/>
      <c r="E312" s="162"/>
      <c r="F312" s="179"/>
      <c r="G312" s="99"/>
    </row>
    <row r="313" spans="2:7" ht="24.95" customHeight="1" x14ac:dyDescent="0.25">
      <c r="B313" s="177"/>
      <c r="C313" s="162"/>
      <c r="D313" s="162"/>
      <c r="E313" s="162"/>
      <c r="F313" s="179"/>
      <c r="G313" s="99"/>
    </row>
    <row r="314" spans="2:7" ht="24.95" customHeight="1" x14ac:dyDescent="0.25">
      <c r="B314" s="177"/>
      <c r="C314" s="162"/>
      <c r="D314" s="162"/>
      <c r="E314" s="162"/>
      <c r="F314" s="179"/>
      <c r="G314" s="99"/>
    </row>
    <row r="315" spans="2:7" ht="24.95" customHeight="1" x14ac:dyDescent="0.25">
      <c r="B315" s="177"/>
      <c r="C315" s="162"/>
      <c r="D315" s="162"/>
      <c r="E315" s="162"/>
      <c r="F315" s="179"/>
      <c r="G315" s="99"/>
    </row>
    <row r="316" spans="2:7" ht="24.95" customHeight="1" x14ac:dyDescent="0.25">
      <c r="B316" s="177"/>
      <c r="C316" s="162"/>
      <c r="D316" s="162"/>
      <c r="E316" s="162"/>
      <c r="F316" s="179"/>
      <c r="G316" s="99"/>
    </row>
    <row r="317" spans="2:7" ht="24.95" customHeight="1" x14ac:dyDescent="0.25">
      <c r="B317" s="177"/>
      <c r="C317" s="162"/>
      <c r="D317" s="162"/>
      <c r="E317" s="162"/>
      <c r="F317" s="179"/>
      <c r="G317" s="99"/>
    </row>
    <row r="318" spans="2:7" ht="24.95" customHeight="1" x14ac:dyDescent="0.25">
      <c r="B318" s="177"/>
      <c r="C318" s="162"/>
      <c r="D318" s="162"/>
      <c r="E318" s="162"/>
      <c r="F318" s="179"/>
      <c r="G318" s="99"/>
    </row>
    <row r="319" spans="2:7" ht="24.95" customHeight="1" x14ac:dyDescent="0.25">
      <c r="B319" s="177"/>
      <c r="C319" s="162"/>
      <c r="D319" s="162"/>
      <c r="E319" s="162"/>
      <c r="F319" s="179"/>
      <c r="G319" s="99"/>
    </row>
    <row r="320" spans="2:7" ht="24.95" customHeight="1" x14ac:dyDescent="0.25">
      <c r="B320" s="177"/>
      <c r="C320" s="162"/>
      <c r="D320" s="162"/>
      <c r="E320" s="162"/>
      <c r="F320" s="179"/>
      <c r="G320" s="99"/>
    </row>
    <row r="321" spans="2:7" ht="24.95" customHeight="1" x14ac:dyDescent="0.25">
      <c r="B321" s="177"/>
      <c r="C321" s="162"/>
      <c r="D321" s="162"/>
      <c r="E321" s="162"/>
      <c r="F321" s="179"/>
      <c r="G321" s="99"/>
    </row>
    <row r="322" spans="2:7" ht="24.95" customHeight="1" x14ac:dyDescent="0.25">
      <c r="B322" s="177"/>
      <c r="C322" s="162"/>
      <c r="D322" s="162"/>
      <c r="E322" s="162"/>
      <c r="F322" s="179"/>
      <c r="G322" s="99"/>
    </row>
    <row r="323" spans="2:7" ht="24.95" customHeight="1" x14ac:dyDescent="0.25">
      <c r="B323" s="177"/>
      <c r="C323" s="162"/>
      <c r="D323" s="162"/>
      <c r="E323" s="162"/>
      <c r="F323" s="179"/>
      <c r="G323" s="99"/>
    </row>
    <row r="324" spans="2:7" ht="24.95" customHeight="1" x14ac:dyDescent="0.25">
      <c r="B324" s="177"/>
      <c r="C324" s="162"/>
      <c r="D324" s="162"/>
      <c r="E324" s="162"/>
      <c r="F324" s="179"/>
      <c r="G324" s="99"/>
    </row>
    <row r="325" spans="2:7" ht="24.95" customHeight="1" x14ac:dyDescent="0.25">
      <c r="B325" s="177"/>
      <c r="C325" s="162"/>
      <c r="D325" s="162"/>
      <c r="E325" s="162"/>
      <c r="F325" s="179"/>
      <c r="G325" s="99"/>
    </row>
    <row r="326" spans="2:7" ht="24.95" customHeight="1" x14ac:dyDescent="0.25">
      <c r="B326" s="177"/>
      <c r="C326" s="162"/>
      <c r="D326" s="162"/>
      <c r="E326" s="162"/>
      <c r="F326" s="179"/>
      <c r="G326" s="99"/>
    </row>
    <row r="327" spans="2:7" ht="24.95" customHeight="1" x14ac:dyDescent="0.25">
      <c r="B327" s="177"/>
      <c r="C327" s="162"/>
      <c r="D327" s="162"/>
      <c r="E327" s="162"/>
      <c r="F327" s="179"/>
      <c r="G327" s="99"/>
    </row>
    <row r="328" spans="2:7" ht="24.95" customHeight="1" x14ac:dyDescent="0.25">
      <c r="B328" s="177"/>
      <c r="C328" s="162"/>
      <c r="D328" s="162"/>
      <c r="E328" s="162"/>
      <c r="F328" s="179"/>
      <c r="G328" s="99"/>
    </row>
    <row r="329" spans="2:7" ht="24.95" customHeight="1" x14ac:dyDescent="0.25">
      <c r="B329" s="177"/>
      <c r="C329" s="162"/>
      <c r="D329" s="162"/>
      <c r="E329" s="162"/>
      <c r="F329" s="179"/>
      <c r="G329" s="99"/>
    </row>
    <row r="330" spans="2:7" ht="24.95" customHeight="1" x14ac:dyDescent="0.25">
      <c r="B330" s="177"/>
      <c r="C330" s="162"/>
      <c r="D330" s="162"/>
      <c r="E330" s="162"/>
      <c r="F330" s="179"/>
      <c r="G330" s="99"/>
    </row>
    <row r="331" spans="2:7" ht="24.95" customHeight="1" x14ac:dyDescent="0.25">
      <c r="B331" s="177"/>
      <c r="C331" s="162"/>
      <c r="D331" s="162"/>
      <c r="E331" s="162"/>
      <c r="F331" s="179"/>
      <c r="G331" s="99"/>
    </row>
    <row r="332" spans="2:7" ht="24.95" customHeight="1" x14ac:dyDescent="0.25">
      <c r="B332" s="177"/>
      <c r="C332" s="162"/>
      <c r="D332" s="162"/>
      <c r="E332" s="162"/>
      <c r="F332" s="179"/>
      <c r="G332" s="99"/>
    </row>
    <row r="333" spans="2:7" ht="24.95" customHeight="1" x14ac:dyDescent="0.25">
      <c r="B333" s="177"/>
      <c r="C333" s="162"/>
      <c r="D333" s="162"/>
      <c r="E333" s="162"/>
      <c r="F333" s="179"/>
      <c r="G333" s="99"/>
    </row>
    <row r="334" spans="2:7" ht="24.95" customHeight="1" x14ac:dyDescent="0.25">
      <c r="B334" s="177"/>
      <c r="C334" s="162"/>
      <c r="D334" s="162"/>
      <c r="E334" s="162"/>
      <c r="F334" s="179"/>
      <c r="G334" s="99"/>
    </row>
    <row r="335" spans="2:7" ht="24.95" customHeight="1" x14ac:dyDescent="0.25">
      <c r="B335" s="177"/>
      <c r="C335" s="162"/>
      <c r="D335" s="162"/>
      <c r="E335" s="162"/>
      <c r="F335" s="179"/>
      <c r="G335" s="99"/>
    </row>
    <row r="336" spans="2:7" ht="24.95" customHeight="1" x14ac:dyDescent="0.25">
      <c r="B336" s="177"/>
      <c r="C336" s="162"/>
      <c r="D336" s="162"/>
      <c r="E336" s="162"/>
      <c r="F336" s="179"/>
      <c r="G336" s="99"/>
    </row>
    <row r="337" spans="2:7" ht="24.95" customHeight="1" x14ac:dyDescent="0.25">
      <c r="B337" s="177"/>
      <c r="C337" s="162"/>
      <c r="D337" s="162"/>
      <c r="E337" s="162"/>
      <c r="F337" s="179"/>
      <c r="G337" s="99"/>
    </row>
    <row r="338" spans="2:7" ht="24.95" customHeight="1" x14ac:dyDescent="0.25">
      <c r="B338" s="177"/>
      <c r="C338" s="162"/>
      <c r="D338" s="162"/>
      <c r="E338" s="162"/>
      <c r="F338" s="179"/>
      <c r="G338" s="99"/>
    </row>
    <row r="339" spans="2:7" ht="24.95" customHeight="1" x14ac:dyDescent="0.25">
      <c r="B339" s="177"/>
      <c r="C339" s="162"/>
      <c r="D339" s="162"/>
      <c r="E339" s="162"/>
      <c r="F339" s="179"/>
      <c r="G339" s="99"/>
    </row>
    <row r="340" spans="2:7" ht="24.95" customHeight="1" x14ac:dyDescent="0.25">
      <c r="B340" s="177"/>
      <c r="C340" s="162"/>
      <c r="D340" s="162"/>
      <c r="E340" s="162"/>
      <c r="F340" s="179"/>
      <c r="G340" s="99"/>
    </row>
    <row r="341" spans="2:7" ht="24.95" customHeight="1" x14ac:dyDescent="0.25">
      <c r="B341" s="177"/>
      <c r="C341" s="162"/>
      <c r="D341" s="162"/>
      <c r="E341" s="162"/>
      <c r="F341" s="179"/>
      <c r="G341" s="99"/>
    </row>
    <row r="342" spans="2:7" ht="24.95" customHeight="1" x14ac:dyDescent="0.25">
      <c r="B342" s="177"/>
      <c r="C342" s="162"/>
      <c r="D342" s="162"/>
      <c r="E342" s="162"/>
      <c r="F342" s="179"/>
      <c r="G342" s="99"/>
    </row>
    <row r="343" spans="2:7" ht="24.95" customHeight="1" x14ac:dyDescent="0.25">
      <c r="B343" s="177"/>
      <c r="C343" s="162"/>
      <c r="D343" s="162"/>
      <c r="E343" s="162"/>
      <c r="F343" s="179"/>
      <c r="G343" s="99"/>
    </row>
    <row r="344" spans="2:7" ht="24.95" customHeight="1" x14ac:dyDescent="0.25">
      <c r="B344" s="177"/>
      <c r="C344" s="162"/>
      <c r="D344" s="162"/>
      <c r="E344" s="162"/>
      <c r="F344" s="179"/>
      <c r="G344" s="99"/>
    </row>
    <row r="345" spans="2:7" ht="24.95" customHeight="1" x14ac:dyDescent="0.25">
      <c r="B345" s="177"/>
      <c r="C345" s="162"/>
      <c r="D345" s="162"/>
      <c r="E345" s="162"/>
      <c r="F345" s="179"/>
      <c r="G345" s="99"/>
    </row>
    <row r="346" spans="2:7" ht="24.95" customHeight="1" x14ac:dyDescent="0.25">
      <c r="B346" s="177"/>
      <c r="C346" s="162"/>
      <c r="D346" s="162"/>
      <c r="E346" s="162"/>
      <c r="F346" s="179"/>
      <c r="G346" s="99"/>
    </row>
    <row r="347" spans="2:7" ht="24.95" customHeight="1" x14ac:dyDescent="0.25">
      <c r="B347" s="177"/>
      <c r="C347" s="162"/>
      <c r="D347" s="162"/>
      <c r="E347" s="162"/>
      <c r="F347" s="179"/>
      <c r="G347" s="99"/>
    </row>
    <row r="348" spans="2:7" ht="24.95" customHeight="1" x14ac:dyDescent="0.25">
      <c r="B348" s="177"/>
      <c r="C348" s="162"/>
      <c r="D348" s="162"/>
      <c r="E348" s="162"/>
      <c r="F348" s="179"/>
      <c r="G348" s="99"/>
    </row>
    <row r="349" spans="2:7" ht="24.95" customHeight="1" x14ac:dyDescent="0.25">
      <c r="B349" s="177"/>
      <c r="C349" s="162"/>
      <c r="D349" s="162"/>
      <c r="E349" s="162"/>
      <c r="F349" s="179"/>
      <c r="G349" s="99"/>
    </row>
    <row r="350" spans="2:7" ht="24.95" customHeight="1" x14ac:dyDescent="0.25">
      <c r="B350" s="177"/>
      <c r="C350" s="162"/>
      <c r="D350" s="162"/>
      <c r="E350" s="162"/>
      <c r="F350" s="179"/>
      <c r="G350" s="99"/>
    </row>
    <row r="351" spans="2:7" ht="24.95" customHeight="1" x14ac:dyDescent="0.25">
      <c r="B351" s="177"/>
      <c r="C351" s="162"/>
      <c r="D351" s="162"/>
      <c r="E351" s="162"/>
      <c r="F351" s="179"/>
      <c r="G351" s="99"/>
    </row>
    <row r="352" spans="2:7" ht="24.95" customHeight="1" x14ac:dyDescent="0.25">
      <c r="B352" s="177"/>
      <c r="C352" s="162"/>
      <c r="D352" s="162"/>
      <c r="E352" s="162"/>
      <c r="F352" s="179"/>
      <c r="G352" s="99"/>
    </row>
    <row r="353" spans="2:7" ht="24.95" customHeight="1" x14ac:dyDescent="0.25">
      <c r="B353" s="177"/>
      <c r="C353" s="162"/>
      <c r="D353" s="162"/>
      <c r="E353" s="162"/>
      <c r="F353" s="179"/>
      <c r="G353" s="99"/>
    </row>
    <row r="354" spans="2:7" ht="24.95" customHeight="1" x14ac:dyDescent="0.25">
      <c r="B354" s="177"/>
      <c r="C354" s="162"/>
      <c r="D354" s="162"/>
      <c r="E354" s="162"/>
      <c r="F354" s="179"/>
      <c r="G354" s="99"/>
    </row>
    <row r="355" spans="2:7" ht="24.95" customHeight="1" x14ac:dyDescent="0.25">
      <c r="B355" s="177"/>
      <c r="C355" s="162"/>
      <c r="D355" s="162"/>
      <c r="E355" s="162"/>
      <c r="F355" s="179"/>
      <c r="G355" s="99"/>
    </row>
    <row r="356" spans="2:7" ht="24.95" customHeight="1" x14ac:dyDescent="0.25">
      <c r="B356" s="177"/>
      <c r="C356" s="162"/>
      <c r="D356" s="162"/>
      <c r="E356" s="162"/>
      <c r="F356" s="179"/>
      <c r="G356" s="99"/>
    </row>
    <row r="357" spans="2:7" ht="24.95" customHeight="1" x14ac:dyDescent="0.25">
      <c r="B357" s="177"/>
      <c r="C357" s="162"/>
      <c r="D357" s="162"/>
      <c r="E357" s="162"/>
      <c r="F357" s="179"/>
      <c r="G357" s="99"/>
    </row>
    <row r="358" spans="2:7" ht="24.95" customHeight="1" x14ac:dyDescent="0.25">
      <c r="B358" s="177"/>
      <c r="C358" s="162"/>
      <c r="D358" s="162"/>
      <c r="E358" s="162"/>
      <c r="F358" s="179"/>
      <c r="G358" s="99"/>
    </row>
    <row r="359" spans="2:7" ht="24.95" customHeight="1" x14ac:dyDescent="0.25">
      <c r="B359" s="177"/>
      <c r="C359" s="162"/>
      <c r="D359" s="162"/>
      <c r="E359" s="162"/>
      <c r="F359" s="179"/>
      <c r="G359" s="99"/>
    </row>
    <row r="360" spans="2:7" ht="24.95" customHeight="1" x14ac:dyDescent="0.25">
      <c r="B360" s="177"/>
      <c r="C360" s="162"/>
      <c r="D360" s="162"/>
      <c r="E360" s="162"/>
      <c r="F360" s="179"/>
      <c r="G360" s="99"/>
    </row>
    <row r="361" spans="2:7" ht="24.95" customHeight="1" x14ac:dyDescent="0.25">
      <c r="B361" s="177"/>
      <c r="C361" s="162"/>
      <c r="D361" s="162"/>
      <c r="E361" s="162"/>
      <c r="F361" s="179"/>
      <c r="G361" s="99"/>
    </row>
    <row r="362" spans="2:7" ht="24.95" customHeight="1" x14ac:dyDescent="0.25">
      <c r="B362" s="177"/>
      <c r="C362" s="162"/>
      <c r="D362" s="162"/>
      <c r="E362" s="162"/>
      <c r="F362" s="179"/>
      <c r="G362" s="99"/>
    </row>
    <row r="363" spans="2:7" ht="24.95" customHeight="1" x14ac:dyDescent="0.25">
      <c r="B363" s="177"/>
      <c r="C363" s="162"/>
      <c r="D363" s="162"/>
      <c r="E363" s="162"/>
      <c r="F363" s="179"/>
      <c r="G363" s="99"/>
    </row>
    <row r="364" spans="2:7" ht="24.95" customHeight="1" x14ac:dyDescent="0.25">
      <c r="B364" s="177"/>
      <c r="C364" s="162"/>
      <c r="D364" s="162"/>
      <c r="E364" s="162"/>
      <c r="F364" s="179"/>
      <c r="G364" s="99"/>
    </row>
    <row r="365" spans="2:7" ht="24.95" customHeight="1" x14ac:dyDescent="0.25">
      <c r="B365" s="177"/>
      <c r="C365" s="162"/>
      <c r="D365" s="162"/>
      <c r="E365" s="162"/>
      <c r="F365" s="179"/>
      <c r="G365" s="99"/>
    </row>
    <row r="366" spans="2:7" ht="24.95" customHeight="1" x14ac:dyDescent="0.25">
      <c r="B366" s="177"/>
      <c r="C366" s="162"/>
      <c r="D366" s="162"/>
      <c r="E366" s="162"/>
      <c r="F366" s="179"/>
      <c r="G366" s="99"/>
    </row>
    <row r="367" spans="2:7" ht="24.95" customHeight="1" x14ac:dyDescent="0.25">
      <c r="B367" s="177"/>
      <c r="C367" s="162"/>
      <c r="D367" s="162"/>
      <c r="E367" s="162"/>
      <c r="F367" s="179"/>
      <c r="G367" s="99"/>
    </row>
    <row r="368" spans="2:7" ht="24.95" customHeight="1" x14ac:dyDescent="0.25">
      <c r="B368" s="177"/>
      <c r="C368" s="162"/>
      <c r="D368" s="162"/>
      <c r="E368" s="162"/>
      <c r="F368" s="179"/>
      <c r="G368" s="99"/>
    </row>
    <row r="369" spans="2:7" ht="24.95" customHeight="1" x14ac:dyDescent="0.25">
      <c r="B369" s="177"/>
      <c r="C369" s="162"/>
      <c r="D369" s="162"/>
      <c r="E369" s="162"/>
      <c r="F369" s="179"/>
      <c r="G369" s="99"/>
    </row>
    <row r="370" spans="2:7" ht="24.95" customHeight="1" x14ac:dyDescent="0.25">
      <c r="B370" s="177"/>
      <c r="C370" s="162"/>
      <c r="D370" s="162"/>
      <c r="E370" s="162"/>
      <c r="F370" s="179"/>
      <c r="G370" s="99"/>
    </row>
    <row r="371" spans="2:7" ht="24.95" customHeight="1" x14ac:dyDescent="0.25">
      <c r="B371" s="177"/>
      <c r="C371" s="162"/>
      <c r="D371" s="162"/>
      <c r="E371" s="162"/>
      <c r="F371" s="179"/>
      <c r="G371" s="99"/>
    </row>
    <row r="372" spans="2:7" ht="24.95" customHeight="1" x14ac:dyDescent="0.25">
      <c r="B372" s="177"/>
      <c r="C372" s="162"/>
      <c r="D372" s="162"/>
      <c r="E372" s="162"/>
      <c r="F372" s="179"/>
      <c r="G372" s="99"/>
    </row>
    <row r="373" spans="2:7" ht="24.95" customHeight="1" x14ac:dyDescent="0.25">
      <c r="B373" s="177"/>
      <c r="C373" s="162"/>
      <c r="D373" s="162"/>
      <c r="E373" s="162"/>
      <c r="F373" s="179"/>
      <c r="G373" s="99"/>
    </row>
    <row r="374" spans="2:7" ht="24.95" customHeight="1" x14ac:dyDescent="0.25">
      <c r="B374" s="177"/>
      <c r="C374" s="162"/>
      <c r="D374" s="162"/>
      <c r="E374" s="162"/>
      <c r="F374" s="179"/>
      <c r="G374" s="99"/>
    </row>
    <row r="375" spans="2:7" ht="24.95" customHeight="1" x14ac:dyDescent="0.25">
      <c r="B375" s="177"/>
      <c r="C375" s="162"/>
      <c r="D375" s="162"/>
      <c r="E375" s="162"/>
      <c r="F375" s="179"/>
      <c r="G375" s="99"/>
    </row>
    <row r="376" spans="2:7" ht="24.95" customHeight="1" x14ac:dyDescent="0.25">
      <c r="B376" s="177"/>
      <c r="C376" s="162"/>
      <c r="D376" s="162"/>
      <c r="E376" s="162"/>
      <c r="F376" s="179"/>
      <c r="G376" s="99"/>
    </row>
    <row r="377" spans="2:7" ht="24.95" customHeight="1" x14ac:dyDescent="0.25">
      <c r="B377" s="177"/>
      <c r="C377" s="162"/>
      <c r="D377" s="162"/>
      <c r="E377" s="162"/>
      <c r="F377" s="179"/>
      <c r="G377" s="99"/>
    </row>
    <row r="378" spans="2:7" ht="24.95" customHeight="1" x14ac:dyDescent="0.25">
      <c r="B378" s="177"/>
      <c r="C378" s="162"/>
      <c r="D378" s="162"/>
      <c r="E378" s="162"/>
      <c r="F378" s="179"/>
      <c r="G378" s="99"/>
    </row>
    <row r="379" spans="2:7" ht="24.95" customHeight="1" x14ac:dyDescent="0.25">
      <c r="B379" s="177"/>
      <c r="C379" s="162"/>
      <c r="D379" s="162"/>
      <c r="E379" s="162"/>
      <c r="F379" s="179"/>
      <c r="G379" s="99"/>
    </row>
    <row r="380" spans="2:7" ht="24.95" customHeight="1" x14ac:dyDescent="0.25">
      <c r="B380" s="177"/>
      <c r="C380" s="162"/>
      <c r="D380" s="162"/>
      <c r="E380" s="162"/>
      <c r="F380" s="179"/>
      <c r="G380" s="99"/>
    </row>
    <row r="381" spans="2:7" ht="24.95" customHeight="1" x14ac:dyDescent="0.25">
      <c r="B381" s="177"/>
      <c r="C381" s="162"/>
      <c r="D381" s="162"/>
      <c r="E381" s="162"/>
      <c r="F381" s="179"/>
      <c r="G381" s="99"/>
    </row>
    <row r="382" spans="2:7" ht="24.95" customHeight="1" x14ac:dyDescent="0.25">
      <c r="B382" s="177"/>
      <c r="C382" s="162"/>
      <c r="D382" s="162"/>
      <c r="E382" s="162"/>
      <c r="F382" s="179"/>
      <c r="G382" s="99"/>
    </row>
    <row r="383" spans="2:7" ht="24.95" customHeight="1" x14ac:dyDescent="0.25">
      <c r="B383" s="177"/>
      <c r="C383" s="162"/>
      <c r="D383" s="162"/>
      <c r="E383" s="162"/>
      <c r="F383" s="179"/>
      <c r="G383" s="99"/>
    </row>
    <row r="384" spans="2:7" ht="24.95" customHeight="1" x14ac:dyDescent="0.25">
      <c r="B384" s="177"/>
      <c r="C384" s="162"/>
      <c r="D384" s="162"/>
      <c r="E384" s="162"/>
      <c r="F384" s="179"/>
      <c r="G384" s="99"/>
    </row>
    <row r="385" spans="2:7" ht="24.95" customHeight="1" x14ac:dyDescent="0.25">
      <c r="B385" s="177"/>
      <c r="C385" s="162"/>
      <c r="D385" s="162"/>
      <c r="E385" s="162"/>
      <c r="F385" s="179"/>
      <c r="G385" s="99"/>
    </row>
    <row r="386" spans="2:7" ht="24.95" customHeight="1" x14ac:dyDescent="0.25">
      <c r="B386" s="177"/>
      <c r="C386" s="162"/>
      <c r="D386" s="162"/>
      <c r="E386" s="162"/>
      <c r="F386" s="179"/>
      <c r="G386" s="99"/>
    </row>
    <row r="387" spans="2:7" ht="24.95" customHeight="1" x14ac:dyDescent="0.25">
      <c r="B387" s="177"/>
      <c r="C387" s="162"/>
      <c r="D387" s="162"/>
      <c r="E387" s="162"/>
      <c r="F387" s="179"/>
      <c r="G387" s="99"/>
    </row>
    <row r="388" spans="2:7" ht="24.95" customHeight="1" x14ac:dyDescent="0.25">
      <c r="B388" s="177"/>
      <c r="C388" s="162"/>
      <c r="D388" s="162"/>
      <c r="E388" s="162"/>
      <c r="F388" s="179"/>
      <c r="G388" s="99"/>
    </row>
    <row r="389" spans="2:7" ht="24.95" customHeight="1" x14ac:dyDescent="0.25">
      <c r="B389" s="177"/>
      <c r="C389" s="162"/>
      <c r="D389" s="162"/>
      <c r="E389" s="162"/>
      <c r="F389" s="179"/>
      <c r="G389" s="99"/>
    </row>
    <row r="390" spans="2:7" ht="24.95" customHeight="1" x14ac:dyDescent="0.25">
      <c r="B390" s="177"/>
      <c r="C390" s="162"/>
      <c r="D390" s="162"/>
      <c r="E390" s="162"/>
      <c r="F390" s="179"/>
      <c r="G390" s="99"/>
    </row>
    <row r="391" spans="2:7" ht="24.95" customHeight="1" x14ac:dyDescent="0.25">
      <c r="B391" s="177"/>
      <c r="C391" s="162"/>
      <c r="D391" s="162"/>
      <c r="E391" s="162"/>
      <c r="F391" s="179"/>
      <c r="G391" s="99"/>
    </row>
    <row r="392" spans="2:7" ht="24.95" customHeight="1" x14ac:dyDescent="0.25">
      <c r="B392" s="177"/>
      <c r="C392" s="162"/>
      <c r="D392" s="162"/>
      <c r="E392" s="162"/>
      <c r="F392" s="179"/>
      <c r="G392" s="99"/>
    </row>
    <row r="393" spans="2:7" ht="24.95" customHeight="1" x14ac:dyDescent="0.25">
      <c r="B393" s="177"/>
      <c r="C393" s="162"/>
      <c r="D393" s="162"/>
      <c r="E393" s="162"/>
      <c r="F393" s="179"/>
      <c r="G393" s="99"/>
    </row>
    <row r="394" spans="2:7" ht="24.95" customHeight="1" x14ac:dyDescent="0.25">
      <c r="B394" s="177"/>
      <c r="C394" s="162"/>
      <c r="D394" s="162"/>
      <c r="E394" s="162"/>
      <c r="F394" s="179"/>
      <c r="G394" s="99"/>
    </row>
    <row r="395" spans="2:7" ht="24.95" customHeight="1" x14ac:dyDescent="0.25">
      <c r="B395" s="177"/>
      <c r="C395" s="162"/>
      <c r="D395" s="162"/>
      <c r="E395" s="162"/>
      <c r="F395" s="179"/>
      <c r="G395" s="99"/>
    </row>
    <row r="396" spans="2:7" ht="24.95" customHeight="1" x14ac:dyDescent="0.25">
      <c r="B396" s="177"/>
      <c r="C396" s="162"/>
      <c r="D396" s="162"/>
      <c r="E396" s="162"/>
      <c r="F396" s="179"/>
      <c r="G396" s="99"/>
    </row>
    <row r="397" spans="2:7" ht="24.95" customHeight="1" x14ac:dyDescent="0.25">
      <c r="B397" s="177"/>
      <c r="C397" s="162"/>
      <c r="D397" s="162"/>
      <c r="E397" s="162"/>
      <c r="F397" s="179"/>
      <c r="G397" s="99"/>
    </row>
    <row r="398" spans="2:7" ht="24.95" customHeight="1" x14ac:dyDescent="0.25">
      <c r="B398" s="177"/>
      <c r="C398" s="162"/>
      <c r="D398" s="162"/>
      <c r="E398" s="162"/>
      <c r="F398" s="179"/>
      <c r="G398" s="99"/>
    </row>
    <row r="399" spans="2:7" ht="24.95" customHeight="1" x14ac:dyDescent="0.25">
      <c r="B399" s="177"/>
      <c r="C399" s="162"/>
      <c r="D399" s="162"/>
      <c r="E399" s="162"/>
      <c r="F399" s="179"/>
      <c r="G399" s="99"/>
    </row>
    <row r="400" spans="2:7" ht="24.95" customHeight="1" x14ac:dyDescent="0.25">
      <c r="B400" s="177"/>
      <c r="C400" s="162"/>
      <c r="D400" s="162"/>
      <c r="E400" s="162"/>
      <c r="F400" s="179"/>
      <c r="G400" s="99"/>
    </row>
    <row r="401" spans="2:7" ht="24.95" customHeight="1" x14ac:dyDescent="0.25">
      <c r="B401" s="177"/>
      <c r="C401" s="162"/>
      <c r="D401" s="162"/>
      <c r="E401" s="162"/>
      <c r="F401" s="179"/>
      <c r="G401" s="99"/>
    </row>
    <row r="402" spans="2:7" ht="24.95" customHeight="1" x14ac:dyDescent="0.25">
      <c r="B402" s="177"/>
      <c r="C402" s="162"/>
      <c r="D402" s="162"/>
      <c r="E402" s="162"/>
      <c r="F402" s="179"/>
      <c r="G402" s="99"/>
    </row>
    <row r="403" spans="2:7" ht="24.95" customHeight="1" x14ac:dyDescent="0.25">
      <c r="B403" s="177"/>
      <c r="C403" s="162"/>
      <c r="D403" s="162"/>
      <c r="E403" s="162"/>
      <c r="F403" s="179"/>
      <c r="G403" s="99"/>
    </row>
    <row r="404" spans="2:7" ht="24.95" customHeight="1" x14ac:dyDescent="0.25">
      <c r="B404" s="177"/>
      <c r="C404" s="162"/>
      <c r="D404" s="162"/>
      <c r="E404" s="162"/>
      <c r="F404" s="179"/>
      <c r="G404" s="99"/>
    </row>
    <row r="405" spans="2:7" ht="24.95" customHeight="1" x14ac:dyDescent="0.25">
      <c r="B405" s="177"/>
      <c r="C405" s="162"/>
      <c r="D405" s="162"/>
      <c r="E405" s="162"/>
      <c r="F405" s="179"/>
      <c r="G405" s="99"/>
    </row>
    <row r="406" spans="2:7" ht="24.95" customHeight="1" x14ac:dyDescent="0.25">
      <c r="B406" s="177"/>
      <c r="C406" s="162"/>
      <c r="D406" s="162"/>
      <c r="E406" s="162"/>
      <c r="F406" s="179"/>
      <c r="G406" s="99"/>
    </row>
    <row r="407" spans="2:7" ht="24.95" customHeight="1" x14ac:dyDescent="0.25">
      <c r="B407" s="177"/>
      <c r="C407" s="162"/>
      <c r="D407" s="162"/>
      <c r="E407" s="162"/>
      <c r="F407" s="179"/>
      <c r="G407" s="99"/>
    </row>
    <row r="408" spans="2:7" ht="24.95" customHeight="1" x14ac:dyDescent="0.25">
      <c r="B408" s="177"/>
      <c r="C408" s="162"/>
      <c r="D408" s="162"/>
      <c r="E408" s="162"/>
      <c r="F408" s="179"/>
      <c r="G408" s="99"/>
    </row>
    <row r="409" spans="2:7" ht="24.95" customHeight="1" x14ac:dyDescent="0.25">
      <c r="B409" s="177"/>
      <c r="C409" s="162"/>
      <c r="D409" s="162"/>
      <c r="E409" s="162"/>
      <c r="F409" s="179"/>
      <c r="G409" s="99"/>
    </row>
    <row r="410" spans="2:7" ht="24.95" customHeight="1" x14ac:dyDescent="0.25">
      <c r="B410" s="177"/>
      <c r="C410" s="162"/>
      <c r="D410" s="162"/>
      <c r="E410" s="162"/>
      <c r="F410" s="179"/>
      <c r="G410" s="99"/>
    </row>
    <row r="411" spans="2:7" ht="24.95" customHeight="1" x14ac:dyDescent="0.25">
      <c r="B411" s="177"/>
      <c r="C411" s="162"/>
      <c r="D411" s="162"/>
      <c r="E411" s="162"/>
      <c r="F411" s="179"/>
      <c r="G411" s="99"/>
    </row>
    <row r="412" spans="2:7" ht="24.95" customHeight="1" x14ac:dyDescent="0.25">
      <c r="B412" s="177"/>
      <c r="C412" s="162"/>
      <c r="D412" s="162"/>
      <c r="E412" s="162"/>
      <c r="F412" s="179"/>
      <c r="G412" s="99"/>
    </row>
    <row r="413" spans="2:7" ht="24.95" customHeight="1" x14ac:dyDescent="0.25">
      <c r="B413" s="177"/>
      <c r="C413" s="162"/>
      <c r="D413" s="162"/>
      <c r="E413" s="162"/>
      <c r="F413" s="179"/>
      <c r="G413" s="99"/>
    </row>
    <row r="414" spans="2:7" ht="24.95" customHeight="1" x14ac:dyDescent="0.25">
      <c r="B414" s="177"/>
      <c r="C414" s="162"/>
      <c r="D414" s="162"/>
      <c r="E414" s="162"/>
      <c r="F414" s="179"/>
      <c r="G414" s="99"/>
    </row>
    <row r="415" spans="2:7" ht="24.95" customHeight="1" x14ac:dyDescent="0.25">
      <c r="B415" s="177"/>
      <c r="C415" s="162"/>
      <c r="D415" s="162"/>
      <c r="E415" s="162"/>
      <c r="F415" s="179"/>
      <c r="G415" s="99"/>
    </row>
    <row r="416" spans="2:7" ht="24.95" customHeight="1" x14ac:dyDescent="0.25">
      <c r="B416" s="177"/>
      <c r="C416" s="162"/>
      <c r="D416" s="162"/>
      <c r="E416" s="162"/>
      <c r="F416" s="179"/>
      <c r="G416" s="99"/>
    </row>
    <row r="417" spans="2:7" ht="24.95" customHeight="1" x14ac:dyDescent="0.25">
      <c r="B417" s="177"/>
      <c r="C417" s="162"/>
      <c r="D417" s="162"/>
      <c r="E417" s="162"/>
      <c r="F417" s="179"/>
      <c r="G417" s="99"/>
    </row>
    <row r="418" spans="2:7" ht="24.95" customHeight="1" x14ac:dyDescent="0.25">
      <c r="B418" s="177"/>
      <c r="C418" s="162"/>
      <c r="D418" s="162"/>
      <c r="E418" s="162"/>
      <c r="F418" s="179"/>
      <c r="G418" s="99"/>
    </row>
    <row r="419" spans="2:7" ht="24.95" customHeight="1" x14ac:dyDescent="0.25">
      <c r="B419" s="177"/>
      <c r="C419" s="162"/>
      <c r="D419" s="162"/>
      <c r="E419" s="162"/>
      <c r="F419" s="179"/>
      <c r="G419" s="99"/>
    </row>
    <row r="420" spans="2:7" ht="24.95" customHeight="1" x14ac:dyDescent="0.25">
      <c r="B420" s="177"/>
      <c r="C420" s="162"/>
      <c r="D420" s="162"/>
      <c r="E420" s="162"/>
      <c r="F420" s="179"/>
      <c r="G420" s="99"/>
    </row>
    <row r="421" spans="2:7" ht="24.95" customHeight="1" x14ac:dyDescent="0.25">
      <c r="B421" s="177"/>
      <c r="C421" s="162"/>
      <c r="D421" s="162"/>
      <c r="E421" s="162"/>
      <c r="F421" s="179"/>
      <c r="G421" s="99"/>
    </row>
    <row r="422" spans="2:7" ht="24.95" customHeight="1" x14ac:dyDescent="0.25">
      <c r="B422" s="177"/>
      <c r="C422" s="162"/>
      <c r="D422" s="162"/>
      <c r="E422" s="162"/>
      <c r="F422" s="179"/>
      <c r="G422" s="99"/>
    </row>
    <row r="423" spans="2:7" ht="24.95" customHeight="1" x14ac:dyDescent="0.25">
      <c r="B423" s="177"/>
      <c r="C423" s="162"/>
      <c r="D423" s="162"/>
      <c r="E423" s="162"/>
      <c r="F423" s="179"/>
      <c r="G423" s="99"/>
    </row>
    <row r="424" spans="2:7" ht="24.95" customHeight="1" x14ac:dyDescent="0.25">
      <c r="B424" s="177"/>
      <c r="C424" s="162"/>
      <c r="D424" s="162"/>
      <c r="E424" s="162"/>
      <c r="F424" s="179"/>
      <c r="G424" s="99"/>
    </row>
    <row r="425" spans="2:7" ht="24.95" customHeight="1" x14ac:dyDescent="0.25">
      <c r="B425" s="177"/>
      <c r="C425" s="162"/>
      <c r="D425" s="162"/>
      <c r="E425" s="162"/>
      <c r="F425" s="179"/>
      <c r="G425" s="99"/>
    </row>
    <row r="426" spans="2:7" ht="24.95" customHeight="1" x14ac:dyDescent="0.25">
      <c r="B426" s="177"/>
      <c r="C426" s="162"/>
      <c r="D426" s="162"/>
      <c r="E426" s="162"/>
      <c r="F426" s="179"/>
      <c r="G426" s="99"/>
    </row>
    <row r="427" spans="2:7" ht="24.95" customHeight="1" x14ac:dyDescent="0.25">
      <c r="B427" s="177"/>
      <c r="C427" s="162"/>
      <c r="D427" s="162"/>
      <c r="E427" s="162"/>
      <c r="F427" s="179"/>
      <c r="G427" s="99"/>
    </row>
    <row r="428" spans="2:7" ht="24.95" customHeight="1" x14ac:dyDescent="0.25">
      <c r="B428" s="177"/>
      <c r="C428" s="162"/>
      <c r="D428" s="162"/>
      <c r="E428" s="162"/>
      <c r="F428" s="179"/>
      <c r="G428" s="99"/>
    </row>
    <row r="429" spans="2:7" ht="24.95" customHeight="1" x14ac:dyDescent="0.25">
      <c r="B429" s="177"/>
      <c r="C429" s="162"/>
      <c r="D429" s="162"/>
      <c r="E429" s="162"/>
      <c r="F429" s="179"/>
      <c r="G429" s="99"/>
    </row>
    <row r="430" spans="2:7" ht="24.95" customHeight="1" x14ac:dyDescent="0.25">
      <c r="B430" s="177"/>
      <c r="C430" s="162"/>
      <c r="D430" s="162"/>
      <c r="E430" s="162"/>
      <c r="F430" s="179"/>
      <c r="G430" s="99"/>
    </row>
    <row r="431" spans="2:7" ht="24.95" customHeight="1" x14ac:dyDescent="0.25">
      <c r="B431" s="177"/>
      <c r="C431" s="162"/>
      <c r="D431" s="162"/>
      <c r="E431" s="162"/>
      <c r="F431" s="179"/>
      <c r="G431" s="99"/>
    </row>
    <row r="432" spans="2:7" ht="24.95" customHeight="1" x14ac:dyDescent="0.25">
      <c r="B432" s="177"/>
      <c r="C432" s="162"/>
      <c r="D432" s="162"/>
      <c r="E432" s="162"/>
      <c r="F432" s="179"/>
      <c r="G432" s="99"/>
    </row>
    <row r="433" spans="2:7" ht="24.95" customHeight="1" x14ac:dyDescent="0.25">
      <c r="B433" s="177"/>
      <c r="C433" s="162"/>
      <c r="D433" s="162"/>
      <c r="E433" s="162"/>
      <c r="F433" s="179"/>
      <c r="G433" s="99"/>
    </row>
    <row r="434" spans="2:7" ht="24.95" customHeight="1" x14ac:dyDescent="0.25">
      <c r="B434" s="177"/>
      <c r="C434" s="162"/>
      <c r="D434" s="162"/>
      <c r="E434" s="162"/>
      <c r="F434" s="179"/>
      <c r="G434" s="99"/>
    </row>
    <row r="435" spans="2:7" ht="24.95" customHeight="1" x14ac:dyDescent="0.25">
      <c r="B435" s="177"/>
      <c r="C435" s="162"/>
      <c r="D435" s="162"/>
      <c r="E435" s="162"/>
      <c r="F435" s="179"/>
      <c r="G435" s="99"/>
    </row>
    <row r="436" spans="2:7" ht="24.95" customHeight="1" x14ac:dyDescent="0.25">
      <c r="B436" s="177"/>
      <c r="C436" s="162"/>
      <c r="D436" s="162"/>
      <c r="E436" s="162"/>
      <c r="F436" s="179"/>
      <c r="G436" s="99"/>
    </row>
    <row r="437" spans="2:7" ht="24.95" customHeight="1" x14ac:dyDescent="0.25">
      <c r="B437" s="177"/>
      <c r="C437" s="162"/>
      <c r="D437" s="162"/>
      <c r="E437" s="162"/>
      <c r="F437" s="179"/>
      <c r="G437" s="99"/>
    </row>
    <row r="438" spans="2:7" ht="24.95" customHeight="1" x14ac:dyDescent="0.25">
      <c r="B438" s="177"/>
      <c r="C438" s="162"/>
      <c r="D438" s="162"/>
      <c r="E438" s="162"/>
      <c r="F438" s="179"/>
      <c r="G438" s="99"/>
    </row>
    <row r="439" spans="2:7" ht="24.95" customHeight="1" x14ac:dyDescent="0.25">
      <c r="B439" s="177"/>
      <c r="C439" s="162"/>
      <c r="D439" s="162"/>
      <c r="E439" s="162"/>
      <c r="F439" s="179"/>
      <c r="G439" s="99"/>
    </row>
    <row r="440" spans="2:7" ht="24.95" customHeight="1" x14ac:dyDescent="0.25">
      <c r="B440" s="177"/>
      <c r="C440" s="162"/>
      <c r="D440" s="162"/>
      <c r="E440" s="162"/>
      <c r="F440" s="179"/>
      <c r="G440" s="99"/>
    </row>
    <row r="441" spans="2:7" ht="24.95" customHeight="1" x14ac:dyDescent="0.25">
      <c r="B441" s="177"/>
      <c r="C441" s="162"/>
      <c r="D441" s="162"/>
      <c r="E441" s="162"/>
      <c r="F441" s="179"/>
      <c r="G441" s="99"/>
    </row>
    <row r="442" spans="2:7" ht="24.95" customHeight="1" x14ac:dyDescent="0.25">
      <c r="B442" s="177"/>
      <c r="C442" s="162"/>
      <c r="D442" s="162"/>
      <c r="E442" s="162"/>
      <c r="F442" s="179"/>
      <c r="G442" s="99"/>
    </row>
    <row r="443" spans="2:7" ht="24.95" customHeight="1" x14ac:dyDescent="0.25">
      <c r="B443" s="177"/>
      <c r="C443" s="162"/>
      <c r="D443" s="162"/>
      <c r="E443" s="162"/>
      <c r="F443" s="179"/>
      <c r="G443" s="99"/>
    </row>
    <row r="444" spans="2:7" ht="24.95" customHeight="1" x14ac:dyDescent="0.25">
      <c r="B444" s="177"/>
      <c r="C444" s="162"/>
      <c r="D444" s="162"/>
      <c r="E444" s="162"/>
      <c r="F444" s="179"/>
      <c r="G444" s="99"/>
    </row>
    <row r="445" spans="2:7" ht="24.95" customHeight="1" x14ac:dyDescent="0.25">
      <c r="B445" s="177"/>
      <c r="C445" s="162"/>
      <c r="D445" s="162"/>
      <c r="E445" s="162"/>
      <c r="F445" s="179"/>
      <c r="G445" s="99"/>
    </row>
    <row r="446" spans="2:7" ht="24.95" customHeight="1" x14ac:dyDescent="0.25">
      <c r="B446" s="177"/>
      <c r="C446" s="162"/>
      <c r="D446" s="162"/>
      <c r="E446" s="162"/>
      <c r="F446" s="179"/>
      <c r="G446" s="99"/>
    </row>
    <row r="447" spans="2:7" ht="24.95" customHeight="1" x14ac:dyDescent="0.25">
      <c r="B447" s="177"/>
      <c r="C447" s="162"/>
      <c r="D447" s="162"/>
      <c r="E447" s="162"/>
      <c r="F447" s="179"/>
      <c r="G447" s="99"/>
    </row>
    <row r="448" spans="2:7" ht="24.95" customHeight="1" x14ac:dyDescent="0.25">
      <c r="B448" s="177"/>
      <c r="C448" s="162"/>
      <c r="D448" s="162"/>
      <c r="E448" s="162"/>
      <c r="F448" s="179"/>
      <c r="G448" s="99"/>
    </row>
    <row r="449" spans="2:7" ht="24.95" customHeight="1" x14ac:dyDescent="0.25">
      <c r="B449" s="177"/>
      <c r="C449" s="162"/>
      <c r="D449" s="162"/>
      <c r="E449" s="162"/>
      <c r="F449" s="179"/>
      <c r="G449" s="99"/>
    </row>
    <row r="450" spans="2:7" ht="24.95" customHeight="1" x14ac:dyDescent="0.25">
      <c r="B450" s="177"/>
      <c r="C450" s="162"/>
      <c r="D450" s="162"/>
      <c r="E450" s="162"/>
      <c r="F450" s="179"/>
      <c r="G450" s="99"/>
    </row>
    <row r="451" spans="2:7" ht="24.95" customHeight="1" x14ac:dyDescent="0.25">
      <c r="B451" s="177"/>
      <c r="C451" s="162"/>
      <c r="D451" s="162"/>
      <c r="E451" s="162"/>
      <c r="F451" s="179"/>
      <c r="G451" s="99"/>
    </row>
    <row r="452" spans="2:7" ht="24.95" customHeight="1" x14ac:dyDescent="0.25">
      <c r="B452" s="177"/>
      <c r="C452" s="162"/>
      <c r="D452" s="162"/>
      <c r="E452" s="162"/>
      <c r="F452" s="179"/>
      <c r="G452" s="99"/>
    </row>
    <row r="453" spans="2:7" ht="24.95" customHeight="1" x14ac:dyDescent="0.25">
      <c r="B453" s="177"/>
      <c r="C453" s="162"/>
      <c r="D453" s="162"/>
      <c r="E453" s="162"/>
      <c r="F453" s="179"/>
      <c r="G453" s="99"/>
    </row>
    <row r="454" spans="2:7" ht="24.95" customHeight="1" x14ac:dyDescent="0.25">
      <c r="B454" s="177"/>
      <c r="C454" s="162"/>
      <c r="D454" s="162"/>
      <c r="E454" s="162"/>
      <c r="F454" s="179"/>
      <c r="G454" s="99"/>
    </row>
    <row r="455" spans="2:7" ht="24.95" customHeight="1" x14ac:dyDescent="0.25">
      <c r="B455" s="177"/>
      <c r="C455" s="162"/>
      <c r="D455" s="162"/>
      <c r="E455" s="162"/>
      <c r="F455" s="179"/>
      <c r="G455" s="99"/>
    </row>
    <row r="456" spans="2:7" ht="24.95" customHeight="1" x14ac:dyDescent="0.25">
      <c r="B456" s="177"/>
      <c r="C456" s="162"/>
      <c r="D456" s="162"/>
      <c r="E456" s="162"/>
      <c r="F456" s="179"/>
      <c r="G456" s="99"/>
    </row>
    <row r="457" spans="2:7" ht="24.95" customHeight="1" x14ac:dyDescent="0.25">
      <c r="B457" s="177"/>
      <c r="C457" s="162"/>
      <c r="D457" s="162"/>
      <c r="E457" s="162"/>
      <c r="F457" s="179"/>
      <c r="G457" s="99"/>
    </row>
    <row r="458" spans="2:7" ht="24.95" customHeight="1" x14ac:dyDescent="0.25">
      <c r="B458" s="177"/>
      <c r="C458" s="162"/>
      <c r="D458" s="162"/>
      <c r="E458" s="162"/>
      <c r="F458" s="179"/>
      <c r="G458" s="99"/>
    </row>
    <row r="459" spans="2:7" ht="24.95" customHeight="1" x14ac:dyDescent="0.25">
      <c r="B459" s="177"/>
      <c r="C459" s="162"/>
      <c r="D459" s="162"/>
      <c r="E459" s="162"/>
      <c r="F459" s="179"/>
      <c r="G459" s="99"/>
    </row>
    <row r="460" spans="2:7" ht="24.95" customHeight="1" x14ac:dyDescent="0.25">
      <c r="B460" s="177"/>
      <c r="C460" s="162"/>
      <c r="D460" s="162"/>
      <c r="E460" s="162"/>
      <c r="F460" s="179"/>
      <c r="G460" s="99"/>
    </row>
    <row r="461" spans="2:7" ht="24.95" customHeight="1" x14ac:dyDescent="0.25">
      <c r="B461" s="177"/>
      <c r="C461" s="162"/>
      <c r="D461" s="162"/>
      <c r="E461" s="162"/>
      <c r="F461" s="179"/>
      <c r="G461" s="99"/>
    </row>
    <row r="462" spans="2:7" ht="24.95" customHeight="1" x14ac:dyDescent="0.25">
      <c r="B462" s="177"/>
      <c r="C462" s="162"/>
      <c r="D462" s="162"/>
      <c r="E462" s="162"/>
      <c r="F462" s="179"/>
      <c r="G462" s="99"/>
    </row>
    <row r="463" spans="2:7" ht="24.95" customHeight="1" x14ac:dyDescent="0.25">
      <c r="B463" s="177"/>
      <c r="C463" s="162"/>
      <c r="D463" s="162"/>
      <c r="E463" s="162"/>
      <c r="F463" s="179"/>
      <c r="G463" s="99"/>
    </row>
    <row r="464" spans="2:7" ht="24.95" customHeight="1" x14ac:dyDescent="0.25">
      <c r="B464" s="177"/>
      <c r="C464" s="162"/>
      <c r="D464" s="162"/>
      <c r="E464" s="162"/>
      <c r="F464" s="179"/>
      <c r="G464" s="99"/>
    </row>
    <row r="465" spans="2:7" ht="24.95" customHeight="1" x14ac:dyDescent="0.25">
      <c r="B465" s="177"/>
      <c r="C465" s="162"/>
      <c r="D465" s="162"/>
      <c r="E465" s="162"/>
      <c r="F465" s="179"/>
      <c r="G465" s="99"/>
    </row>
    <row r="466" spans="2:7" ht="24.95" customHeight="1" x14ac:dyDescent="0.25">
      <c r="B466" s="177"/>
      <c r="C466" s="162"/>
      <c r="D466" s="162"/>
      <c r="E466" s="162"/>
      <c r="F466" s="179"/>
      <c r="G466" s="99"/>
    </row>
    <row r="467" spans="2:7" ht="24.95" customHeight="1" x14ac:dyDescent="0.25">
      <c r="B467" s="177"/>
      <c r="C467" s="162"/>
      <c r="D467" s="162"/>
      <c r="E467" s="162"/>
      <c r="F467" s="179"/>
      <c r="G467" s="99"/>
    </row>
    <row r="468" spans="2:7" ht="24.95" customHeight="1" x14ac:dyDescent="0.25">
      <c r="B468" s="177"/>
      <c r="C468" s="162"/>
      <c r="D468" s="162"/>
      <c r="E468" s="162"/>
      <c r="F468" s="179"/>
      <c r="G468" s="99"/>
    </row>
    <row r="469" spans="2:7" ht="24.95" customHeight="1" x14ac:dyDescent="0.25">
      <c r="B469" s="177"/>
      <c r="C469" s="162"/>
      <c r="D469" s="162"/>
      <c r="E469" s="162"/>
      <c r="F469" s="179"/>
      <c r="G469" s="99"/>
    </row>
    <row r="470" spans="2:7" ht="24.95" customHeight="1" x14ac:dyDescent="0.25">
      <c r="B470" s="177"/>
      <c r="C470" s="162"/>
      <c r="D470" s="162"/>
      <c r="E470" s="162"/>
      <c r="F470" s="179"/>
      <c r="G470" s="99"/>
    </row>
    <row r="471" spans="2:7" ht="24.95" customHeight="1" x14ac:dyDescent="0.25">
      <c r="B471" s="177"/>
      <c r="C471" s="162"/>
      <c r="D471" s="162"/>
      <c r="E471" s="162"/>
      <c r="F471" s="179"/>
      <c r="G471" s="99"/>
    </row>
    <row r="472" spans="2:7" ht="24.95" customHeight="1" x14ac:dyDescent="0.25">
      <c r="B472" s="177"/>
      <c r="C472" s="162"/>
      <c r="D472" s="162"/>
      <c r="E472" s="162"/>
      <c r="F472" s="179"/>
      <c r="G472" s="99"/>
    </row>
    <row r="473" spans="2:7" ht="24.95" customHeight="1" x14ac:dyDescent="0.25">
      <c r="B473" s="177"/>
      <c r="C473" s="162"/>
      <c r="D473" s="162"/>
      <c r="E473" s="162"/>
      <c r="F473" s="179"/>
      <c r="G473" s="99"/>
    </row>
    <row r="474" spans="2:7" ht="24.95" customHeight="1" x14ac:dyDescent="0.25">
      <c r="B474" s="177"/>
      <c r="C474" s="162"/>
      <c r="D474" s="162"/>
      <c r="E474" s="162"/>
      <c r="F474" s="179"/>
      <c r="G474" s="99"/>
    </row>
    <row r="475" spans="2:7" ht="24.95" customHeight="1" x14ac:dyDescent="0.25">
      <c r="B475" s="177"/>
      <c r="C475" s="162"/>
      <c r="D475" s="162"/>
      <c r="E475" s="162"/>
      <c r="F475" s="179"/>
      <c r="G475" s="99"/>
    </row>
    <row r="476" spans="2:7" ht="24.95" customHeight="1" x14ac:dyDescent="0.25">
      <c r="B476" s="177"/>
      <c r="C476" s="162"/>
      <c r="D476" s="162"/>
      <c r="E476" s="162"/>
      <c r="F476" s="179"/>
      <c r="G476" s="99"/>
    </row>
    <row r="477" spans="2:7" ht="24.95" customHeight="1" x14ac:dyDescent="0.25">
      <c r="B477" s="177"/>
      <c r="C477" s="162"/>
      <c r="D477" s="162"/>
      <c r="E477" s="162"/>
      <c r="F477" s="179"/>
      <c r="G477" s="99"/>
    </row>
    <row r="478" spans="2:7" ht="24.95" customHeight="1" x14ac:dyDescent="0.25">
      <c r="B478" s="177"/>
      <c r="C478" s="162"/>
      <c r="D478" s="162"/>
      <c r="E478" s="162"/>
      <c r="F478" s="179"/>
      <c r="G478" s="99"/>
    </row>
    <row r="479" spans="2:7" ht="24.95" customHeight="1" x14ac:dyDescent="0.25">
      <c r="B479" s="177"/>
      <c r="C479" s="162"/>
      <c r="D479" s="162"/>
      <c r="E479" s="162"/>
      <c r="F479" s="179"/>
      <c r="G479" s="99"/>
    </row>
    <row r="480" spans="2:7" ht="24.95" customHeight="1" x14ac:dyDescent="0.25">
      <c r="B480" s="177"/>
      <c r="C480" s="162"/>
      <c r="D480" s="162"/>
      <c r="E480" s="162"/>
      <c r="F480" s="179"/>
      <c r="G480" s="99"/>
    </row>
    <row r="481" spans="2:7" ht="24.95" customHeight="1" x14ac:dyDescent="0.25">
      <c r="B481" s="177"/>
      <c r="C481" s="162"/>
      <c r="D481" s="162"/>
      <c r="E481" s="162"/>
      <c r="F481" s="179"/>
      <c r="G481" s="99"/>
    </row>
    <row r="482" spans="2:7" ht="24.95" customHeight="1" x14ac:dyDescent="0.25">
      <c r="B482" s="177"/>
      <c r="C482" s="162"/>
      <c r="D482" s="162"/>
      <c r="E482" s="162"/>
      <c r="F482" s="179"/>
      <c r="G482" s="99"/>
    </row>
    <row r="483" spans="2:7" ht="24.95" customHeight="1" x14ac:dyDescent="0.25">
      <c r="B483" s="177"/>
      <c r="C483" s="162"/>
      <c r="D483" s="162"/>
      <c r="E483" s="162"/>
      <c r="F483" s="179"/>
      <c r="G483" s="99"/>
    </row>
    <row r="484" spans="2:7" ht="24.95" customHeight="1" x14ac:dyDescent="0.25">
      <c r="B484" s="177"/>
      <c r="C484" s="162"/>
      <c r="D484" s="162"/>
      <c r="E484" s="162"/>
      <c r="F484" s="179"/>
      <c r="G484" s="99"/>
    </row>
    <row r="485" spans="2:7" ht="24.95" customHeight="1" x14ac:dyDescent="0.25">
      <c r="B485" s="177"/>
      <c r="C485" s="162"/>
      <c r="D485" s="162"/>
      <c r="E485" s="162"/>
      <c r="F485" s="179"/>
      <c r="G485" s="99"/>
    </row>
    <row r="486" spans="2:7" ht="24.95" customHeight="1" x14ac:dyDescent="0.25">
      <c r="B486" s="177"/>
      <c r="C486" s="162"/>
      <c r="D486" s="162"/>
      <c r="E486" s="162"/>
      <c r="F486" s="179"/>
      <c r="G486" s="99"/>
    </row>
    <row r="487" spans="2:7" ht="24.95" customHeight="1" x14ac:dyDescent="0.25">
      <c r="B487" s="177"/>
      <c r="C487" s="162"/>
      <c r="D487" s="162"/>
      <c r="E487" s="162"/>
      <c r="F487" s="179"/>
      <c r="G487" s="99"/>
    </row>
    <row r="488" spans="2:7" ht="24.95" customHeight="1" x14ac:dyDescent="0.25">
      <c r="B488" s="177"/>
      <c r="C488" s="162"/>
      <c r="D488" s="162"/>
      <c r="E488" s="162"/>
      <c r="F488" s="179"/>
      <c r="G488" s="99"/>
    </row>
    <row r="489" spans="2:7" ht="24.95" customHeight="1" x14ac:dyDescent="0.25">
      <c r="B489" s="177"/>
      <c r="C489" s="162"/>
      <c r="D489" s="162"/>
      <c r="E489" s="162"/>
      <c r="F489" s="179"/>
      <c r="G489" s="99"/>
    </row>
    <row r="490" spans="2:7" ht="24.95" customHeight="1" x14ac:dyDescent="0.25">
      <c r="B490" s="177"/>
      <c r="C490" s="162"/>
      <c r="D490" s="162"/>
      <c r="E490" s="162"/>
      <c r="F490" s="179"/>
      <c r="G490" s="99"/>
    </row>
    <row r="491" spans="2:7" ht="24.95" customHeight="1" x14ac:dyDescent="0.25">
      <c r="B491" s="177"/>
      <c r="C491" s="162"/>
      <c r="D491" s="162"/>
      <c r="E491" s="162"/>
      <c r="F491" s="179"/>
      <c r="G491" s="99"/>
    </row>
    <row r="492" spans="2:7" ht="24.95" customHeight="1" x14ac:dyDescent="0.25">
      <c r="B492" s="177"/>
      <c r="C492" s="162"/>
      <c r="D492" s="162"/>
      <c r="E492" s="162"/>
      <c r="F492" s="179"/>
      <c r="G492" s="99"/>
    </row>
    <row r="493" spans="2:7" ht="24.95" customHeight="1" x14ac:dyDescent="0.25">
      <c r="B493" s="177"/>
      <c r="C493" s="162"/>
      <c r="D493" s="162"/>
      <c r="E493" s="162"/>
      <c r="F493" s="179"/>
      <c r="G493" s="99"/>
    </row>
    <row r="494" spans="2:7" ht="24.95" customHeight="1" x14ac:dyDescent="0.25">
      <c r="B494" s="177"/>
      <c r="C494" s="162"/>
      <c r="D494" s="162"/>
      <c r="E494" s="162"/>
      <c r="F494" s="179"/>
      <c r="G494" s="99"/>
    </row>
    <row r="495" spans="2:7" ht="24.95" customHeight="1" x14ac:dyDescent="0.25">
      <c r="B495" s="177"/>
      <c r="C495" s="162"/>
      <c r="D495" s="162"/>
      <c r="E495" s="162"/>
      <c r="F495" s="179"/>
      <c r="G495" s="99"/>
    </row>
    <row r="496" spans="2:7" ht="24.95" customHeight="1" x14ac:dyDescent="0.25">
      <c r="B496" s="177"/>
      <c r="C496" s="162"/>
      <c r="D496" s="162"/>
      <c r="E496" s="162"/>
      <c r="F496" s="179"/>
      <c r="G496" s="99"/>
    </row>
    <row r="497" spans="2:7" ht="24.95" customHeight="1" x14ac:dyDescent="0.25">
      <c r="B497" s="177"/>
      <c r="C497" s="162"/>
      <c r="D497" s="162"/>
      <c r="E497" s="162"/>
      <c r="F497" s="179"/>
      <c r="G497" s="99"/>
    </row>
    <row r="498" spans="2:7" ht="24.95" customHeight="1" x14ac:dyDescent="0.25">
      <c r="B498" s="177"/>
      <c r="C498" s="162"/>
      <c r="D498" s="162"/>
      <c r="E498" s="162"/>
      <c r="F498" s="179"/>
      <c r="G498" s="99"/>
    </row>
    <row r="499" spans="2:7" ht="24.95" customHeight="1" x14ac:dyDescent="0.25">
      <c r="B499" s="177"/>
      <c r="C499" s="162"/>
      <c r="D499" s="162"/>
      <c r="E499" s="162"/>
      <c r="F499" s="179"/>
      <c r="G499" s="99"/>
    </row>
    <row r="500" spans="2:7" ht="24.95" customHeight="1" x14ac:dyDescent="0.25">
      <c r="B500" s="177"/>
      <c r="C500" s="162"/>
      <c r="D500" s="162"/>
      <c r="E500" s="162"/>
      <c r="F500" s="179"/>
      <c r="G500" s="99"/>
    </row>
    <row r="501" spans="2:7" ht="24.95" customHeight="1" x14ac:dyDescent="0.25">
      <c r="B501" s="177"/>
      <c r="C501" s="162"/>
      <c r="D501" s="162"/>
      <c r="E501" s="162"/>
      <c r="F501" s="179"/>
      <c r="G501" s="99"/>
    </row>
    <row r="502" spans="2:7" ht="24.95" customHeight="1" x14ac:dyDescent="0.25">
      <c r="B502" s="177"/>
      <c r="C502" s="162"/>
      <c r="D502" s="162"/>
      <c r="E502" s="162"/>
      <c r="F502" s="179"/>
      <c r="G502" s="99"/>
    </row>
    <row r="503" spans="2:7" ht="24.95" customHeight="1" x14ac:dyDescent="0.25">
      <c r="B503" s="177"/>
      <c r="C503" s="162"/>
      <c r="D503" s="162"/>
      <c r="E503" s="162"/>
      <c r="F503" s="179"/>
      <c r="G503" s="99"/>
    </row>
    <row r="504" spans="2:7" ht="24.95" customHeight="1" x14ac:dyDescent="0.25">
      <c r="B504" s="177"/>
      <c r="C504" s="162"/>
      <c r="D504" s="162"/>
      <c r="E504" s="162"/>
      <c r="F504" s="179"/>
      <c r="G504" s="99"/>
    </row>
    <row r="505" spans="2:7" ht="24.95" customHeight="1" x14ac:dyDescent="0.25">
      <c r="B505" s="177"/>
      <c r="C505" s="162"/>
      <c r="D505" s="162"/>
      <c r="E505" s="162"/>
      <c r="F505" s="179"/>
      <c r="G505" s="99"/>
    </row>
    <row r="506" spans="2:7" ht="24.95" customHeight="1" x14ac:dyDescent="0.25">
      <c r="B506" s="177"/>
      <c r="C506" s="162"/>
      <c r="D506" s="162"/>
      <c r="E506" s="162"/>
      <c r="F506" s="179"/>
      <c r="G506" s="99"/>
    </row>
    <row r="507" spans="2:7" ht="24.95" customHeight="1" x14ac:dyDescent="0.25">
      <c r="B507" s="177"/>
      <c r="C507" s="162"/>
      <c r="D507" s="162"/>
      <c r="E507" s="162"/>
      <c r="F507" s="179"/>
      <c r="G507" s="99"/>
    </row>
    <row r="508" spans="2:7" ht="24.95" customHeight="1" x14ac:dyDescent="0.25">
      <c r="B508" s="177"/>
      <c r="C508" s="162"/>
      <c r="D508" s="162"/>
      <c r="E508" s="162"/>
      <c r="F508" s="179"/>
      <c r="G508" s="99"/>
    </row>
    <row r="509" spans="2:7" ht="24.95" customHeight="1" x14ac:dyDescent="0.25">
      <c r="B509" s="177"/>
      <c r="C509" s="162"/>
      <c r="D509" s="162"/>
      <c r="E509" s="162"/>
      <c r="F509" s="179"/>
      <c r="G509" s="99"/>
    </row>
    <row r="510" spans="2:7" ht="24.95" customHeight="1" x14ac:dyDescent="0.25">
      <c r="B510" s="177"/>
      <c r="C510" s="162"/>
      <c r="D510" s="162"/>
      <c r="E510" s="162"/>
      <c r="F510" s="179"/>
      <c r="G510" s="99"/>
    </row>
    <row r="511" spans="2:7" ht="24.95" customHeight="1" x14ac:dyDescent="0.25">
      <c r="B511" s="177"/>
      <c r="C511" s="162"/>
      <c r="D511" s="162"/>
      <c r="E511" s="162"/>
      <c r="F511" s="179"/>
      <c r="G511" s="99"/>
    </row>
    <row r="512" spans="2:7" ht="24.95" customHeight="1" x14ac:dyDescent="0.25">
      <c r="B512" s="177"/>
      <c r="C512" s="162"/>
      <c r="D512" s="162"/>
      <c r="E512" s="162"/>
      <c r="F512" s="179"/>
      <c r="G512" s="99"/>
    </row>
    <row r="513" spans="2:7" ht="24.95" customHeight="1" x14ac:dyDescent="0.25">
      <c r="B513" s="177"/>
      <c r="C513" s="162"/>
      <c r="D513" s="162"/>
      <c r="E513" s="162"/>
      <c r="F513" s="179"/>
      <c r="G513" s="99"/>
    </row>
    <row r="514" spans="2:7" ht="24.95" customHeight="1" x14ac:dyDescent="0.25">
      <c r="B514" s="177"/>
      <c r="C514" s="162"/>
      <c r="D514" s="162"/>
      <c r="E514" s="162"/>
      <c r="F514" s="179"/>
      <c r="G514" s="99"/>
    </row>
    <row r="515" spans="2:7" ht="24.95" customHeight="1" x14ac:dyDescent="0.25">
      <c r="B515" s="177"/>
      <c r="C515" s="162"/>
      <c r="D515" s="162"/>
      <c r="E515" s="162"/>
      <c r="F515" s="179"/>
      <c r="G515" s="99"/>
    </row>
    <row r="516" spans="2:7" ht="24.95" customHeight="1" x14ac:dyDescent="0.25">
      <c r="B516" s="177"/>
      <c r="C516" s="162"/>
      <c r="D516" s="162"/>
      <c r="E516" s="162"/>
      <c r="F516" s="179"/>
      <c r="G516" s="99"/>
    </row>
    <row r="517" spans="2:7" ht="24.95" customHeight="1" x14ac:dyDescent="0.25">
      <c r="B517" s="177"/>
      <c r="C517" s="162"/>
      <c r="D517" s="162"/>
      <c r="E517" s="162"/>
      <c r="F517" s="179"/>
      <c r="G517" s="99"/>
    </row>
    <row r="518" spans="2:7" ht="24.95" customHeight="1" x14ac:dyDescent="0.25">
      <c r="B518" s="177"/>
      <c r="C518" s="162"/>
      <c r="D518" s="162"/>
      <c r="E518" s="162"/>
      <c r="F518" s="179"/>
      <c r="G518" s="99"/>
    </row>
    <row r="519" spans="2:7" ht="24.95" customHeight="1" x14ac:dyDescent="0.25">
      <c r="B519" s="177"/>
      <c r="C519" s="162"/>
      <c r="D519" s="162"/>
      <c r="E519" s="162"/>
      <c r="F519" s="179"/>
      <c r="G519" s="99"/>
    </row>
    <row r="520" spans="2:7" ht="24.95" customHeight="1" x14ac:dyDescent="0.25">
      <c r="B520" s="177"/>
      <c r="C520" s="162"/>
      <c r="D520" s="162"/>
      <c r="E520" s="162"/>
      <c r="F520" s="179"/>
      <c r="G520" s="99"/>
    </row>
    <row r="521" spans="2:7" ht="24.95" customHeight="1" x14ac:dyDescent="0.25">
      <c r="B521" s="177"/>
      <c r="C521" s="162"/>
      <c r="D521" s="162"/>
      <c r="E521" s="162"/>
      <c r="F521" s="179"/>
      <c r="G521" s="99"/>
    </row>
    <row r="522" spans="2:7" ht="24.95" customHeight="1" x14ac:dyDescent="0.25">
      <c r="B522" s="177"/>
      <c r="C522" s="162"/>
      <c r="D522" s="162"/>
      <c r="E522" s="162"/>
      <c r="F522" s="179"/>
      <c r="G522" s="99"/>
    </row>
    <row r="523" spans="2:7" ht="24.95" customHeight="1" x14ac:dyDescent="0.25">
      <c r="B523" s="177"/>
      <c r="C523" s="162"/>
      <c r="D523" s="162"/>
      <c r="E523" s="162"/>
      <c r="F523" s="179"/>
      <c r="G523" s="99"/>
    </row>
    <row r="524" spans="2:7" ht="24.95" customHeight="1" x14ac:dyDescent="0.25">
      <c r="B524" s="177"/>
      <c r="C524" s="162"/>
      <c r="D524" s="162"/>
      <c r="E524" s="162"/>
      <c r="F524" s="179"/>
      <c r="G524" s="99"/>
    </row>
    <row r="525" spans="2:7" ht="24.95" customHeight="1" x14ac:dyDescent="0.25">
      <c r="B525" s="177"/>
      <c r="C525" s="162"/>
      <c r="D525" s="162"/>
      <c r="E525" s="162"/>
      <c r="F525" s="179"/>
      <c r="G525" s="99"/>
    </row>
    <row r="526" spans="2:7" ht="24.95" customHeight="1" x14ac:dyDescent="0.25">
      <c r="B526" s="177"/>
      <c r="C526" s="162"/>
      <c r="D526" s="162"/>
      <c r="E526" s="162"/>
      <c r="F526" s="179"/>
      <c r="G526" s="99"/>
    </row>
    <row r="527" spans="2:7" ht="24.95" customHeight="1" x14ac:dyDescent="0.25">
      <c r="B527" s="177"/>
      <c r="C527" s="162"/>
      <c r="D527" s="162"/>
      <c r="E527" s="162"/>
      <c r="F527" s="179"/>
      <c r="G527" s="99"/>
    </row>
    <row r="528" spans="2:7" ht="24.95" customHeight="1" x14ac:dyDescent="0.25">
      <c r="B528" s="177"/>
      <c r="C528" s="162"/>
      <c r="D528" s="162"/>
      <c r="E528" s="162"/>
      <c r="F528" s="179"/>
      <c r="G528" s="99"/>
    </row>
    <row r="529" spans="2:7" ht="24.95" customHeight="1" x14ac:dyDescent="0.25">
      <c r="B529" s="177"/>
      <c r="C529" s="162"/>
      <c r="D529" s="162"/>
      <c r="E529" s="162"/>
      <c r="F529" s="179"/>
      <c r="G529" s="99"/>
    </row>
    <row r="530" spans="2:7" ht="24.95" customHeight="1" x14ac:dyDescent="0.25">
      <c r="B530" s="177"/>
      <c r="C530" s="162"/>
      <c r="D530" s="162"/>
      <c r="E530" s="162"/>
      <c r="F530" s="179"/>
      <c r="G530" s="99"/>
    </row>
    <row r="531" spans="2:7" ht="24.95" customHeight="1" x14ac:dyDescent="0.25">
      <c r="B531" s="177"/>
      <c r="C531" s="162"/>
      <c r="D531" s="162"/>
      <c r="E531" s="162"/>
      <c r="F531" s="179"/>
      <c r="G531" s="99"/>
    </row>
    <row r="532" spans="2:7" ht="24.95" customHeight="1" x14ac:dyDescent="0.25">
      <c r="B532" s="177"/>
      <c r="C532" s="162"/>
      <c r="D532" s="162"/>
      <c r="E532" s="162"/>
      <c r="F532" s="179"/>
      <c r="G532" s="99"/>
    </row>
    <row r="533" spans="2:7" ht="24.95" customHeight="1" x14ac:dyDescent="0.25">
      <c r="B533" s="177"/>
      <c r="C533" s="162"/>
      <c r="D533" s="162"/>
      <c r="E533" s="162"/>
      <c r="F533" s="179"/>
      <c r="G533" s="99"/>
    </row>
    <row r="534" spans="2:7" ht="24.95" customHeight="1" x14ac:dyDescent="0.25">
      <c r="B534" s="177"/>
      <c r="C534" s="162"/>
      <c r="D534" s="162"/>
      <c r="E534" s="162"/>
      <c r="F534" s="179"/>
      <c r="G534" s="99"/>
    </row>
    <row r="535" spans="2:7" ht="24.95" customHeight="1" x14ac:dyDescent="0.25">
      <c r="B535" s="177"/>
      <c r="C535" s="162"/>
      <c r="D535" s="162"/>
      <c r="E535" s="162"/>
      <c r="F535" s="179"/>
      <c r="G535" s="99"/>
    </row>
    <row r="536" spans="2:7" ht="24.95" customHeight="1" x14ac:dyDescent="0.25">
      <c r="B536" s="177"/>
      <c r="C536" s="162"/>
      <c r="D536" s="162"/>
      <c r="E536" s="162"/>
      <c r="F536" s="179"/>
      <c r="G536" s="99"/>
    </row>
    <row r="537" spans="2:7" ht="24.95" customHeight="1" x14ac:dyDescent="0.25">
      <c r="B537" s="177"/>
      <c r="C537" s="162"/>
      <c r="D537" s="162"/>
      <c r="E537" s="162"/>
      <c r="F537" s="179"/>
      <c r="G537" s="99"/>
    </row>
    <row r="538" spans="2:7" ht="24.95" customHeight="1" x14ac:dyDescent="0.25">
      <c r="B538" s="177"/>
      <c r="C538" s="162"/>
      <c r="D538" s="162"/>
      <c r="E538" s="162"/>
      <c r="F538" s="179"/>
      <c r="G538" s="99"/>
    </row>
    <row r="539" spans="2:7" ht="24.95" customHeight="1" x14ac:dyDescent="0.25">
      <c r="B539" s="177"/>
      <c r="C539" s="162"/>
      <c r="D539" s="162"/>
      <c r="E539" s="162"/>
      <c r="F539" s="179"/>
      <c r="G539" s="99"/>
    </row>
    <row r="540" spans="2:7" ht="24.95" customHeight="1" x14ac:dyDescent="0.25">
      <c r="B540" s="177"/>
      <c r="C540" s="162"/>
      <c r="D540" s="162"/>
      <c r="E540" s="162"/>
      <c r="F540" s="179"/>
      <c r="G540" s="99"/>
    </row>
    <row r="541" spans="2:7" ht="24.95" customHeight="1" x14ac:dyDescent="0.25">
      <c r="B541" s="177"/>
      <c r="C541" s="162"/>
      <c r="D541" s="162"/>
      <c r="E541" s="162"/>
      <c r="F541" s="179"/>
      <c r="G541" s="99"/>
    </row>
    <row r="542" spans="2:7" ht="24.95" customHeight="1" x14ac:dyDescent="0.25">
      <c r="B542" s="177"/>
      <c r="C542" s="162"/>
      <c r="D542" s="162"/>
      <c r="E542" s="162"/>
      <c r="F542" s="179"/>
      <c r="G542" s="99"/>
    </row>
    <row r="543" spans="2:7" ht="24.95" customHeight="1" x14ac:dyDescent="0.25">
      <c r="B543" s="177"/>
      <c r="C543" s="162"/>
      <c r="D543" s="162"/>
      <c r="E543" s="162"/>
      <c r="F543" s="179"/>
      <c r="G543" s="99"/>
    </row>
    <row r="544" spans="2:7" ht="24.95" customHeight="1" x14ac:dyDescent="0.25">
      <c r="B544" s="177"/>
      <c r="C544" s="162"/>
      <c r="D544" s="162"/>
      <c r="E544" s="162"/>
      <c r="F544" s="179"/>
      <c r="G544" s="99"/>
    </row>
    <row r="545" spans="2:7" ht="24.95" customHeight="1" x14ac:dyDescent="0.25">
      <c r="B545" s="177"/>
      <c r="C545" s="162"/>
      <c r="D545" s="162"/>
      <c r="E545" s="162"/>
      <c r="F545" s="179"/>
      <c r="G545" s="99"/>
    </row>
    <row r="546" spans="2:7" ht="24.95" customHeight="1" x14ac:dyDescent="0.25">
      <c r="B546" s="177"/>
      <c r="C546" s="162"/>
      <c r="D546" s="162"/>
      <c r="E546" s="162"/>
      <c r="F546" s="179"/>
      <c r="G546" s="99"/>
    </row>
    <row r="547" spans="2:7" ht="24.95" customHeight="1" x14ac:dyDescent="0.25">
      <c r="B547" s="177"/>
      <c r="C547" s="162"/>
      <c r="D547" s="162"/>
      <c r="E547" s="162"/>
      <c r="F547" s="179"/>
      <c r="G547" s="99"/>
    </row>
    <row r="548" spans="2:7" ht="24.95" customHeight="1" x14ac:dyDescent="0.25">
      <c r="B548" s="177"/>
      <c r="C548" s="162"/>
      <c r="D548" s="162"/>
      <c r="E548" s="162"/>
      <c r="F548" s="179"/>
      <c r="G548" s="99"/>
    </row>
    <row r="549" spans="2:7" ht="24.95" customHeight="1" x14ac:dyDescent="0.25">
      <c r="B549" s="177"/>
      <c r="C549" s="162"/>
      <c r="D549" s="162"/>
      <c r="E549" s="162"/>
      <c r="F549" s="179"/>
      <c r="G549" s="99"/>
    </row>
    <row r="550" spans="2:7" ht="24.95" customHeight="1" x14ac:dyDescent="0.25">
      <c r="B550" s="177"/>
      <c r="C550" s="162"/>
      <c r="D550" s="162"/>
      <c r="E550" s="162"/>
      <c r="F550" s="179"/>
      <c r="G550" s="99"/>
    </row>
    <row r="551" spans="2:7" ht="24.95" customHeight="1" x14ac:dyDescent="0.25">
      <c r="B551" s="177"/>
      <c r="C551" s="162"/>
      <c r="D551" s="162"/>
      <c r="E551" s="162"/>
      <c r="F551" s="179"/>
      <c r="G551" s="99"/>
    </row>
    <row r="552" spans="2:7" ht="24.95" customHeight="1" x14ac:dyDescent="0.25">
      <c r="B552" s="177"/>
      <c r="C552" s="162"/>
      <c r="D552" s="162"/>
      <c r="E552" s="162"/>
      <c r="F552" s="179"/>
      <c r="G552" s="99"/>
    </row>
    <row r="553" spans="2:7" ht="24.95" customHeight="1" x14ac:dyDescent="0.25">
      <c r="B553" s="177"/>
      <c r="C553" s="162"/>
      <c r="D553" s="162"/>
      <c r="E553" s="162"/>
      <c r="F553" s="179"/>
      <c r="G553" s="99"/>
    </row>
    <row r="554" spans="2:7" ht="24.95" customHeight="1" x14ac:dyDescent="0.25">
      <c r="B554" s="177"/>
      <c r="C554" s="162"/>
      <c r="D554" s="162"/>
      <c r="E554" s="162"/>
      <c r="F554" s="179"/>
      <c r="G554" s="99"/>
    </row>
    <row r="555" spans="2:7" ht="24.95" customHeight="1" x14ac:dyDescent="0.25">
      <c r="B555" s="177"/>
      <c r="C555" s="162"/>
      <c r="D555" s="162"/>
      <c r="E555" s="162"/>
      <c r="F555" s="179"/>
      <c r="G555" s="99"/>
    </row>
    <row r="556" spans="2:7" ht="24.95" customHeight="1" x14ac:dyDescent="0.25">
      <c r="B556" s="177"/>
      <c r="C556" s="162"/>
      <c r="D556" s="162"/>
      <c r="E556" s="162"/>
      <c r="F556" s="179"/>
      <c r="G556" s="99"/>
    </row>
    <row r="557" spans="2:7" ht="24.95" customHeight="1" x14ac:dyDescent="0.25">
      <c r="B557" s="177"/>
      <c r="C557" s="162"/>
      <c r="D557" s="162"/>
      <c r="E557" s="162"/>
      <c r="F557" s="179"/>
      <c r="G557" s="99"/>
    </row>
    <row r="558" spans="2:7" ht="24.95" customHeight="1" x14ac:dyDescent="0.25">
      <c r="B558" s="177"/>
      <c r="C558" s="162"/>
      <c r="D558" s="162"/>
      <c r="E558" s="162"/>
      <c r="F558" s="179"/>
      <c r="G558" s="99"/>
    </row>
    <row r="559" spans="2:7" ht="24.95" customHeight="1" x14ac:dyDescent="0.25">
      <c r="B559" s="177"/>
      <c r="C559" s="162"/>
      <c r="D559" s="162"/>
      <c r="E559" s="162"/>
      <c r="F559" s="179"/>
      <c r="G559" s="99"/>
    </row>
    <row r="560" spans="2:7" ht="24.95" customHeight="1" x14ac:dyDescent="0.25">
      <c r="B560" s="177"/>
      <c r="C560" s="162"/>
      <c r="D560" s="162"/>
      <c r="E560" s="162"/>
      <c r="F560" s="179"/>
      <c r="G560" s="99"/>
    </row>
    <row r="561" spans="2:7" ht="24.95" customHeight="1" x14ac:dyDescent="0.25">
      <c r="B561" s="177"/>
      <c r="C561" s="162"/>
      <c r="D561" s="162"/>
      <c r="E561" s="162"/>
      <c r="F561" s="179"/>
      <c r="G561" s="99"/>
    </row>
    <row r="562" spans="2:7" ht="24.95" customHeight="1" x14ac:dyDescent="0.25">
      <c r="B562" s="177"/>
      <c r="C562" s="162"/>
      <c r="D562" s="162"/>
      <c r="E562" s="162"/>
      <c r="F562" s="179"/>
      <c r="G562" s="99"/>
    </row>
    <row r="563" spans="2:7" ht="24.95" customHeight="1" x14ac:dyDescent="0.25">
      <c r="B563" s="177"/>
      <c r="C563" s="162"/>
      <c r="D563" s="162"/>
      <c r="E563" s="162"/>
      <c r="F563" s="179"/>
      <c r="G563" s="99"/>
    </row>
    <row r="564" spans="2:7" ht="24.95" customHeight="1" x14ac:dyDescent="0.25">
      <c r="B564" s="177"/>
      <c r="C564" s="162"/>
      <c r="D564" s="162"/>
      <c r="E564" s="162"/>
      <c r="F564" s="179"/>
      <c r="G564" s="99"/>
    </row>
    <row r="565" spans="2:7" ht="24.95" customHeight="1" x14ac:dyDescent="0.25">
      <c r="B565" s="177"/>
      <c r="C565" s="162"/>
      <c r="D565" s="162"/>
      <c r="E565" s="162"/>
      <c r="F565" s="179"/>
      <c r="G565" s="99"/>
    </row>
    <row r="566" spans="2:7" ht="24.95" customHeight="1" x14ac:dyDescent="0.25">
      <c r="B566" s="177"/>
      <c r="C566" s="162"/>
      <c r="D566" s="162"/>
      <c r="E566" s="162"/>
      <c r="F566" s="179"/>
      <c r="G566" s="99"/>
    </row>
    <row r="567" spans="2:7" ht="24.95" customHeight="1" x14ac:dyDescent="0.25">
      <c r="B567" s="177"/>
      <c r="C567" s="162"/>
      <c r="D567" s="162"/>
      <c r="E567" s="162"/>
      <c r="F567" s="179"/>
      <c r="G567" s="99"/>
    </row>
    <row r="568" spans="2:7" ht="24.95" customHeight="1" x14ac:dyDescent="0.25">
      <c r="B568" s="177"/>
      <c r="C568" s="162"/>
      <c r="D568" s="162"/>
      <c r="E568" s="162"/>
      <c r="F568" s="179"/>
      <c r="G568" s="99"/>
    </row>
    <row r="569" spans="2:7" ht="24.95" customHeight="1" x14ac:dyDescent="0.25">
      <c r="B569" s="177"/>
      <c r="C569" s="162"/>
      <c r="D569" s="162"/>
      <c r="E569" s="162"/>
      <c r="F569" s="179"/>
      <c r="G569" s="99"/>
    </row>
    <row r="570" spans="2:7" ht="24.95" customHeight="1" x14ac:dyDescent="0.25">
      <c r="B570" s="177"/>
      <c r="C570" s="162"/>
      <c r="D570" s="162"/>
      <c r="E570" s="162"/>
      <c r="F570" s="179"/>
      <c r="G570" s="99"/>
    </row>
    <row r="571" spans="2:7" ht="24.95" customHeight="1" x14ac:dyDescent="0.25">
      <c r="B571" s="177"/>
      <c r="C571" s="162"/>
      <c r="D571" s="162"/>
      <c r="E571" s="162"/>
      <c r="F571" s="179"/>
      <c r="G571" s="99"/>
    </row>
    <row r="572" spans="2:7" ht="24.95" customHeight="1" x14ac:dyDescent="0.25">
      <c r="B572" s="177"/>
      <c r="C572" s="162"/>
      <c r="D572" s="162"/>
      <c r="E572" s="162"/>
      <c r="F572" s="179"/>
      <c r="G572" s="99"/>
    </row>
    <row r="573" spans="2:7" ht="24.95" customHeight="1" x14ac:dyDescent="0.25">
      <c r="B573" s="177"/>
      <c r="C573" s="162"/>
      <c r="D573" s="162"/>
      <c r="E573" s="162"/>
      <c r="F573" s="179"/>
      <c r="G573" s="99"/>
    </row>
    <row r="574" spans="2:7" ht="24.95" customHeight="1" x14ac:dyDescent="0.25">
      <c r="B574" s="177"/>
      <c r="C574" s="162"/>
      <c r="D574" s="162"/>
      <c r="E574" s="162"/>
      <c r="F574" s="179"/>
      <c r="G574" s="99"/>
    </row>
    <row r="575" spans="2:7" ht="24.95" customHeight="1" x14ac:dyDescent="0.25">
      <c r="B575" s="177"/>
      <c r="C575" s="162"/>
      <c r="D575" s="162"/>
      <c r="E575" s="162"/>
      <c r="F575" s="179"/>
      <c r="G575" s="99"/>
    </row>
    <row r="576" spans="2:7" ht="24.95" customHeight="1" x14ac:dyDescent="0.25">
      <c r="B576" s="177"/>
      <c r="C576" s="162"/>
      <c r="D576" s="162"/>
      <c r="E576" s="162"/>
      <c r="F576" s="179"/>
      <c r="G576" s="99"/>
    </row>
    <row r="577" spans="2:7" ht="24.95" customHeight="1" x14ac:dyDescent="0.25">
      <c r="B577" s="177"/>
      <c r="C577" s="162"/>
      <c r="D577" s="162"/>
      <c r="E577" s="162"/>
      <c r="F577" s="179"/>
      <c r="G577" s="99"/>
    </row>
    <row r="578" spans="2:7" ht="24.95" customHeight="1" x14ac:dyDescent="0.25">
      <c r="B578" s="177"/>
      <c r="C578" s="162"/>
      <c r="D578" s="162"/>
      <c r="E578" s="162"/>
      <c r="F578" s="179"/>
      <c r="G578" s="99"/>
    </row>
    <row r="579" spans="2:7" ht="24.95" customHeight="1" x14ac:dyDescent="0.25">
      <c r="B579" s="177"/>
      <c r="C579" s="162"/>
      <c r="D579" s="162"/>
      <c r="E579" s="162"/>
      <c r="F579" s="179"/>
      <c r="G579" s="99"/>
    </row>
    <row r="580" spans="2:7" ht="24.95" customHeight="1" x14ac:dyDescent="0.25">
      <c r="B580" s="177"/>
      <c r="C580" s="162"/>
      <c r="D580" s="162"/>
      <c r="E580" s="162"/>
      <c r="F580" s="179"/>
      <c r="G580" s="99"/>
    </row>
    <row r="581" spans="2:7" ht="24.95" customHeight="1" x14ac:dyDescent="0.25">
      <c r="B581" s="177"/>
      <c r="C581" s="162"/>
      <c r="D581" s="162"/>
      <c r="E581" s="162"/>
      <c r="F581" s="179"/>
      <c r="G581" s="99"/>
    </row>
    <row r="582" spans="2:7" ht="24.95" customHeight="1" x14ac:dyDescent="0.25">
      <c r="B582" s="177"/>
      <c r="C582" s="162"/>
      <c r="D582" s="162"/>
      <c r="E582" s="162"/>
      <c r="F582" s="179"/>
      <c r="G582" s="99"/>
    </row>
    <row r="583" spans="2:7" ht="24.95" customHeight="1" x14ac:dyDescent="0.25">
      <c r="B583" s="177"/>
      <c r="C583" s="162"/>
      <c r="D583" s="162"/>
      <c r="E583" s="162"/>
      <c r="F583" s="179"/>
      <c r="G583" s="99"/>
    </row>
    <row r="584" spans="2:7" ht="24.95" customHeight="1" x14ac:dyDescent="0.25">
      <c r="B584" s="177"/>
      <c r="C584" s="162"/>
      <c r="D584" s="162"/>
      <c r="E584" s="162"/>
      <c r="F584" s="179"/>
      <c r="G584" s="99"/>
    </row>
    <row r="585" spans="2:7" ht="24.95" customHeight="1" x14ac:dyDescent="0.25">
      <c r="B585" s="177"/>
      <c r="C585" s="162"/>
      <c r="D585" s="162"/>
      <c r="E585" s="162"/>
      <c r="F585" s="179"/>
      <c r="G585" s="99"/>
    </row>
    <row r="586" spans="2:7" ht="24.95" customHeight="1" x14ac:dyDescent="0.25">
      <c r="B586" s="177"/>
      <c r="C586" s="162"/>
      <c r="D586" s="162"/>
      <c r="E586" s="162"/>
      <c r="F586" s="179"/>
      <c r="G586" s="99"/>
    </row>
    <row r="587" spans="2:7" ht="24.95" customHeight="1" x14ac:dyDescent="0.25">
      <c r="B587" s="177"/>
      <c r="C587" s="162"/>
      <c r="D587" s="162"/>
      <c r="E587" s="162"/>
      <c r="F587" s="179"/>
      <c r="G587" s="99"/>
    </row>
    <row r="588" spans="2:7" ht="24.95" customHeight="1" x14ac:dyDescent="0.25">
      <c r="B588" s="177"/>
      <c r="C588" s="162"/>
      <c r="D588" s="162"/>
      <c r="E588" s="162"/>
      <c r="F588" s="179"/>
      <c r="G588" s="99"/>
    </row>
    <row r="589" spans="2:7" ht="24.95" customHeight="1" x14ac:dyDescent="0.25">
      <c r="B589" s="177"/>
      <c r="C589" s="162"/>
      <c r="D589" s="162"/>
      <c r="E589" s="162"/>
      <c r="F589" s="179"/>
      <c r="G589" s="99"/>
    </row>
    <row r="590" spans="2:7" ht="24.95" customHeight="1" x14ac:dyDescent="0.25">
      <c r="B590" s="177"/>
      <c r="C590" s="162"/>
      <c r="D590" s="162"/>
      <c r="E590" s="162"/>
      <c r="F590" s="179"/>
      <c r="G590" s="99"/>
    </row>
    <row r="591" spans="2:7" ht="24.95" customHeight="1" x14ac:dyDescent="0.25">
      <c r="B591" s="177"/>
      <c r="C591" s="162"/>
      <c r="D591" s="162"/>
      <c r="E591" s="162"/>
      <c r="F591" s="179"/>
      <c r="G591" s="99"/>
    </row>
    <row r="592" spans="2:7" ht="24.95" customHeight="1" x14ac:dyDescent="0.25">
      <c r="B592" s="177"/>
      <c r="C592" s="162"/>
      <c r="D592" s="162"/>
      <c r="E592" s="162"/>
      <c r="F592" s="179"/>
      <c r="G592" s="99"/>
    </row>
    <row r="593" spans="2:7" ht="24.95" customHeight="1" x14ac:dyDescent="0.25">
      <c r="B593" s="177"/>
      <c r="C593" s="162"/>
      <c r="D593" s="162"/>
      <c r="E593" s="162"/>
      <c r="F593" s="179"/>
      <c r="G593" s="99"/>
    </row>
    <row r="594" spans="2:7" ht="24.95" customHeight="1" x14ac:dyDescent="0.25">
      <c r="B594" s="177"/>
      <c r="C594" s="162"/>
      <c r="D594" s="162"/>
      <c r="E594" s="162"/>
      <c r="F594" s="179"/>
      <c r="G594" s="99"/>
    </row>
    <row r="595" spans="2:7" ht="24.95" customHeight="1" x14ac:dyDescent="0.25">
      <c r="B595" s="177"/>
      <c r="C595" s="162"/>
      <c r="D595" s="162"/>
      <c r="E595" s="162"/>
      <c r="F595" s="179"/>
      <c r="G595" s="99"/>
    </row>
    <row r="596" spans="2:7" ht="24.95" customHeight="1" x14ac:dyDescent="0.25">
      <c r="B596" s="177"/>
      <c r="C596" s="162"/>
      <c r="D596" s="162"/>
      <c r="E596" s="162"/>
      <c r="F596" s="179"/>
      <c r="G596" s="99"/>
    </row>
    <row r="597" spans="2:7" ht="24.95" customHeight="1" x14ac:dyDescent="0.25">
      <c r="B597" s="177"/>
      <c r="C597" s="162"/>
      <c r="D597" s="162"/>
      <c r="E597" s="162"/>
      <c r="F597" s="179"/>
      <c r="G597" s="99"/>
    </row>
    <row r="598" spans="2:7" ht="24.95" customHeight="1" x14ac:dyDescent="0.25">
      <c r="B598" s="177"/>
      <c r="C598" s="162"/>
      <c r="D598" s="162"/>
      <c r="E598" s="162"/>
      <c r="F598" s="179"/>
      <c r="G598" s="99"/>
    </row>
    <row r="599" spans="2:7" ht="24.95" customHeight="1" x14ac:dyDescent="0.25">
      <c r="B599" s="177"/>
      <c r="C599" s="162"/>
      <c r="D599" s="162"/>
      <c r="E599" s="162"/>
      <c r="F599" s="179"/>
      <c r="G599" s="99"/>
    </row>
    <row r="600" spans="2:7" ht="24.95" customHeight="1" x14ac:dyDescent="0.25">
      <c r="B600" s="177"/>
      <c r="C600" s="162"/>
      <c r="D600" s="162"/>
      <c r="E600" s="162"/>
      <c r="F600" s="179"/>
      <c r="G600" s="99"/>
    </row>
    <row r="601" spans="2:7" ht="24.95" customHeight="1" x14ac:dyDescent="0.25">
      <c r="B601" s="177"/>
      <c r="C601" s="162"/>
      <c r="D601" s="162"/>
      <c r="E601" s="162"/>
      <c r="F601" s="179"/>
      <c r="G601" s="99"/>
    </row>
    <row r="602" spans="2:7" ht="24.95" customHeight="1" x14ac:dyDescent="0.25">
      <c r="B602" s="177"/>
      <c r="C602" s="162"/>
      <c r="D602" s="162"/>
      <c r="E602" s="162"/>
      <c r="F602" s="179"/>
      <c r="G602" s="99"/>
    </row>
    <row r="603" spans="2:7" ht="24.95" customHeight="1" x14ac:dyDescent="0.25">
      <c r="B603" s="177"/>
      <c r="C603" s="162"/>
      <c r="D603" s="162"/>
      <c r="E603" s="162"/>
      <c r="F603" s="179"/>
      <c r="G603" s="99"/>
    </row>
    <row r="604" spans="2:7" ht="24.95" customHeight="1" x14ac:dyDescent="0.25">
      <c r="B604" s="177"/>
      <c r="C604" s="162"/>
      <c r="D604" s="162"/>
      <c r="E604" s="162"/>
      <c r="F604" s="179"/>
      <c r="G604" s="99"/>
    </row>
    <row r="605" spans="2:7" ht="24.95" customHeight="1" x14ac:dyDescent="0.25">
      <c r="B605" s="177"/>
      <c r="C605" s="162"/>
      <c r="D605" s="162"/>
      <c r="E605" s="162"/>
      <c r="F605" s="179"/>
      <c r="G605" s="99"/>
    </row>
    <row r="606" spans="2:7" ht="24.95" customHeight="1" x14ac:dyDescent="0.25">
      <c r="B606" s="177"/>
      <c r="C606" s="162"/>
      <c r="D606" s="162"/>
      <c r="E606" s="162"/>
      <c r="F606" s="179"/>
      <c r="G606" s="99"/>
    </row>
    <row r="607" spans="2:7" ht="24.95" customHeight="1" x14ac:dyDescent="0.25">
      <c r="B607" s="177"/>
      <c r="C607" s="162"/>
      <c r="D607" s="162"/>
      <c r="E607" s="162"/>
      <c r="F607" s="179"/>
      <c r="G607" s="99"/>
    </row>
    <row r="608" spans="2:7" ht="24.95" customHeight="1" x14ac:dyDescent="0.25">
      <c r="B608" s="177"/>
      <c r="C608" s="162"/>
      <c r="D608" s="162"/>
      <c r="E608" s="162"/>
      <c r="F608" s="179"/>
      <c r="G608" s="99"/>
    </row>
    <row r="609" spans="2:7" ht="24.95" customHeight="1" x14ac:dyDescent="0.25">
      <c r="B609" s="177"/>
      <c r="C609" s="162"/>
      <c r="D609" s="162"/>
      <c r="E609" s="162"/>
      <c r="F609" s="179"/>
      <c r="G609" s="99"/>
    </row>
    <row r="610" spans="2:7" ht="24.95" customHeight="1" x14ac:dyDescent="0.25">
      <c r="B610" s="177"/>
      <c r="C610" s="162"/>
      <c r="D610" s="162"/>
      <c r="E610" s="162"/>
      <c r="F610" s="179"/>
      <c r="G610" s="99"/>
    </row>
    <row r="611" spans="2:7" ht="24.95" customHeight="1" x14ac:dyDescent="0.25">
      <c r="B611" s="177"/>
      <c r="C611" s="162"/>
      <c r="D611" s="162"/>
      <c r="E611" s="162"/>
      <c r="F611" s="179"/>
      <c r="G611" s="99"/>
    </row>
    <row r="612" spans="2:7" ht="24.95" customHeight="1" x14ac:dyDescent="0.25">
      <c r="B612" s="177"/>
      <c r="C612" s="162"/>
      <c r="D612" s="162"/>
      <c r="E612" s="162"/>
      <c r="F612" s="179"/>
      <c r="G612" s="99"/>
    </row>
    <row r="613" spans="2:7" ht="24.95" customHeight="1" x14ac:dyDescent="0.25">
      <c r="B613" s="177"/>
      <c r="C613" s="162"/>
      <c r="D613" s="162"/>
      <c r="E613" s="162"/>
      <c r="F613" s="179"/>
      <c r="G613" s="99"/>
    </row>
    <row r="614" spans="2:7" ht="24.95" customHeight="1" x14ac:dyDescent="0.25">
      <c r="B614" s="177"/>
      <c r="C614" s="162"/>
      <c r="D614" s="162"/>
      <c r="E614" s="162"/>
      <c r="F614" s="179"/>
      <c r="G614" s="99"/>
    </row>
    <row r="615" spans="2:7" ht="24.95" customHeight="1" x14ac:dyDescent="0.25">
      <c r="B615" s="177"/>
      <c r="C615" s="162"/>
      <c r="D615" s="162"/>
      <c r="E615" s="162"/>
      <c r="F615" s="179"/>
      <c r="G615" s="99"/>
    </row>
    <row r="616" spans="2:7" ht="24.95" customHeight="1" x14ac:dyDescent="0.25">
      <c r="B616" s="177"/>
      <c r="C616" s="162"/>
      <c r="D616" s="162"/>
      <c r="E616" s="162"/>
      <c r="F616" s="179"/>
      <c r="G616" s="99"/>
    </row>
    <row r="617" spans="2:7" ht="24.95" customHeight="1" x14ac:dyDescent="0.25">
      <c r="B617" s="177"/>
      <c r="C617" s="162"/>
      <c r="D617" s="162"/>
      <c r="E617" s="162"/>
      <c r="F617" s="179"/>
      <c r="G617" s="99"/>
    </row>
    <row r="618" spans="2:7" ht="24.95" customHeight="1" x14ac:dyDescent="0.25">
      <c r="B618" s="177"/>
      <c r="C618" s="162"/>
      <c r="D618" s="162"/>
      <c r="E618" s="162"/>
      <c r="F618" s="179"/>
      <c r="G618" s="99"/>
    </row>
    <row r="619" spans="2:7" ht="24.95" customHeight="1" x14ac:dyDescent="0.25">
      <c r="B619" s="177"/>
      <c r="C619" s="162"/>
      <c r="D619" s="162"/>
      <c r="E619" s="162"/>
      <c r="F619" s="179"/>
      <c r="G619" s="99"/>
    </row>
    <row r="620" spans="2:7" ht="24.95" customHeight="1" x14ac:dyDescent="0.25">
      <c r="B620" s="177"/>
      <c r="C620" s="162"/>
      <c r="D620" s="162"/>
      <c r="E620" s="162"/>
      <c r="F620" s="179"/>
      <c r="G620" s="99"/>
    </row>
    <row r="621" spans="2:7" ht="24.95" customHeight="1" x14ac:dyDescent="0.25">
      <c r="B621" s="177"/>
      <c r="C621" s="162"/>
      <c r="D621" s="162"/>
      <c r="E621" s="162"/>
      <c r="F621" s="179"/>
      <c r="G621" s="99"/>
    </row>
    <row r="622" spans="2:7" ht="24.95" customHeight="1" x14ac:dyDescent="0.25">
      <c r="B622" s="177"/>
      <c r="C622" s="162"/>
      <c r="D622" s="162"/>
      <c r="E622" s="162"/>
      <c r="F622" s="179"/>
      <c r="G622" s="99"/>
    </row>
    <row r="623" spans="2:7" ht="24.95" customHeight="1" x14ac:dyDescent="0.25">
      <c r="B623" s="177"/>
      <c r="C623" s="162"/>
      <c r="D623" s="162"/>
      <c r="E623" s="162"/>
      <c r="F623" s="179"/>
      <c r="G623" s="99"/>
    </row>
    <row r="624" spans="2:7" ht="24.95" customHeight="1" x14ac:dyDescent="0.25">
      <c r="B624" s="177"/>
      <c r="C624" s="162"/>
      <c r="D624" s="162"/>
      <c r="E624" s="162"/>
      <c r="F624" s="179"/>
      <c r="G624" s="99"/>
    </row>
    <row r="625" spans="2:7" ht="24.95" customHeight="1" x14ac:dyDescent="0.25">
      <c r="B625" s="177"/>
      <c r="C625" s="162"/>
      <c r="D625" s="162"/>
      <c r="E625" s="162"/>
      <c r="F625" s="179"/>
      <c r="G625" s="99"/>
    </row>
    <row r="626" spans="2:7" ht="24.95" customHeight="1" x14ac:dyDescent="0.25">
      <c r="B626" s="177"/>
      <c r="C626" s="162"/>
      <c r="D626" s="162"/>
      <c r="E626" s="162"/>
      <c r="F626" s="179"/>
      <c r="G626" s="99"/>
    </row>
    <row r="627" spans="2:7" ht="24.95" customHeight="1" x14ac:dyDescent="0.25">
      <c r="B627" s="177"/>
      <c r="C627" s="162"/>
      <c r="D627" s="162"/>
      <c r="E627" s="162"/>
      <c r="F627" s="179"/>
      <c r="G627" s="99"/>
    </row>
    <row r="628" spans="2:7" ht="24.95" customHeight="1" x14ac:dyDescent="0.25">
      <c r="B628" s="177"/>
      <c r="C628" s="162"/>
      <c r="D628" s="162"/>
      <c r="E628" s="162"/>
      <c r="F628" s="179"/>
      <c r="G628" s="99"/>
    </row>
    <row r="629" spans="2:7" ht="24.95" customHeight="1" x14ac:dyDescent="0.25">
      <c r="B629" s="177"/>
      <c r="C629" s="162"/>
      <c r="D629" s="162"/>
      <c r="E629" s="162"/>
      <c r="F629" s="179"/>
      <c r="G629" s="99"/>
    </row>
    <row r="630" spans="2:7" ht="24.95" customHeight="1" x14ac:dyDescent="0.25">
      <c r="B630" s="177"/>
      <c r="C630" s="162"/>
      <c r="D630" s="162"/>
      <c r="E630" s="162"/>
      <c r="F630" s="179"/>
      <c r="G630" s="99"/>
    </row>
    <row r="631" spans="2:7" ht="24.95" customHeight="1" x14ac:dyDescent="0.25">
      <c r="B631" s="177"/>
      <c r="C631" s="162"/>
      <c r="D631" s="162"/>
      <c r="E631" s="162"/>
      <c r="F631" s="179"/>
      <c r="G631" s="99"/>
    </row>
    <row r="632" spans="2:7" ht="24.95" customHeight="1" x14ac:dyDescent="0.25">
      <c r="B632" s="177"/>
      <c r="C632" s="162"/>
      <c r="D632" s="162"/>
      <c r="E632" s="162"/>
      <c r="F632" s="179"/>
      <c r="G632" s="99"/>
    </row>
    <row r="633" spans="2:7" ht="24.95" customHeight="1" x14ac:dyDescent="0.25">
      <c r="B633" s="177"/>
      <c r="C633" s="162"/>
      <c r="D633" s="162"/>
      <c r="E633" s="162"/>
      <c r="F633" s="179"/>
      <c r="G633" s="99"/>
    </row>
    <row r="634" spans="2:7" ht="24.95" customHeight="1" x14ac:dyDescent="0.25">
      <c r="B634" s="177"/>
      <c r="C634" s="162"/>
      <c r="D634" s="162"/>
      <c r="E634" s="162"/>
      <c r="F634" s="179"/>
      <c r="G634" s="99"/>
    </row>
    <row r="635" spans="2:7" ht="24.95" customHeight="1" x14ac:dyDescent="0.25">
      <c r="B635" s="177"/>
      <c r="C635" s="162"/>
      <c r="D635" s="162"/>
      <c r="E635" s="162"/>
      <c r="F635" s="179"/>
      <c r="G635" s="99"/>
    </row>
    <row r="636" spans="2:7" ht="24.95" customHeight="1" x14ac:dyDescent="0.25">
      <c r="B636" s="177"/>
      <c r="C636" s="162"/>
      <c r="D636" s="162"/>
      <c r="E636" s="162"/>
      <c r="F636" s="179"/>
      <c r="G636" s="99"/>
    </row>
    <row r="637" spans="2:7" ht="24.95" customHeight="1" x14ac:dyDescent="0.25">
      <c r="B637" s="177"/>
      <c r="C637" s="162"/>
      <c r="D637" s="162"/>
      <c r="E637" s="162"/>
      <c r="F637" s="179"/>
      <c r="G637" s="99"/>
    </row>
    <row r="638" spans="2:7" ht="24.95" customHeight="1" x14ac:dyDescent="0.25">
      <c r="B638" s="177"/>
      <c r="C638" s="162"/>
      <c r="D638" s="162"/>
      <c r="E638" s="162"/>
      <c r="F638" s="179"/>
      <c r="G638" s="99"/>
    </row>
    <row r="639" spans="2:7" ht="24.95" customHeight="1" x14ac:dyDescent="0.25">
      <c r="B639" s="177"/>
      <c r="C639" s="162"/>
      <c r="D639" s="162"/>
      <c r="E639" s="162"/>
      <c r="F639" s="179"/>
      <c r="G639" s="99"/>
    </row>
    <row r="640" spans="2:7" ht="24.95" customHeight="1" x14ac:dyDescent="0.25">
      <c r="B640" s="177"/>
      <c r="C640" s="162"/>
      <c r="D640" s="162"/>
      <c r="E640" s="162"/>
      <c r="F640" s="179"/>
      <c r="G640" s="99"/>
    </row>
    <row r="641" spans="2:7" ht="24.95" customHeight="1" x14ac:dyDescent="0.25">
      <c r="B641" s="177"/>
      <c r="C641" s="162"/>
      <c r="D641" s="162"/>
      <c r="E641" s="162"/>
      <c r="F641" s="179"/>
      <c r="G641" s="99"/>
    </row>
    <row r="642" spans="2:7" ht="24.95" customHeight="1" x14ac:dyDescent="0.25">
      <c r="B642" s="177"/>
      <c r="C642" s="162"/>
      <c r="D642" s="162"/>
      <c r="E642" s="162"/>
      <c r="F642" s="179"/>
      <c r="G642" s="99"/>
    </row>
    <row r="643" spans="2:7" ht="24.95" customHeight="1" x14ac:dyDescent="0.25">
      <c r="B643" s="177"/>
      <c r="C643" s="162"/>
      <c r="D643" s="162"/>
      <c r="E643" s="162"/>
      <c r="F643" s="179"/>
      <c r="G643" s="99"/>
    </row>
    <row r="644" spans="2:7" ht="24.95" customHeight="1" x14ac:dyDescent="0.25">
      <c r="B644" s="177"/>
      <c r="C644" s="162"/>
      <c r="D644" s="162"/>
      <c r="E644" s="162"/>
      <c r="F644" s="179"/>
      <c r="G644" s="99"/>
    </row>
    <row r="645" spans="2:7" ht="24.95" customHeight="1" x14ac:dyDescent="0.25">
      <c r="B645" s="177"/>
      <c r="C645" s="162"/>
      <c r="D645" s="162"/>
      <c r="E645" s="162"/>
      <c r="F645" s="179"/>
      <c r="G645" s="99"/>
    </row>
    <row r="646" spans="2:7" ht="24.95" customHeight="1" x14ac:dyDescent="0.25">
      <c r="B646" s="177"/>
      <c r="C646" s="162"/>
      <c r="D646" s="162"/>
      <c r="E646" s="162"/>
      <c r="F646" s="179"/>
      <c r="G646" s="99"/>
    </row>
    <row r="647" spans="2:7" ht="24.95" customHeight="1" x14ac:dyDescent="0.25">
      <c r="B647" s="177"/>
      <c r="C647" s="162"/>
      <c r="D647" s="162"/>
      <c r="E647" s="162"/>
      <c r="F647" s="179"/>
      <c r="G647" s="99"/>
    </row>
    <row r="648" spans="2:7" ht="24.95" customHeight="1" x14ac:dyDescent="0.25">
      <c r="B648" s="177"/>
      <c r="C648" s="162"/>
      <c r="D648" s="162"/>
      <c r="E648" s="162"/>
      <c r="F648" s="179"/>
      <c r="G648" s="99"/>
    </row>
    <row r="649" spans="2:7" ht="24.95" customHeight="1" x14ac:dyDescent="0.25">
      <c r="B649" s="177"/>
      <c r="C649" s="162"/>
      <c r="D649" s="162"/>
      <c r="E649" s="162"/>
      <c r="F649" s="179"/>
      <c r="G649" s="99"/>
    </row>
    <row r="650" spans="2:7" ht="24.95" customHeight="1" x14ac:dyDescent="0.25">
      <c r="B650" s="177"/>
      <c r="C650" s="162"/>
      <c r="D650" s="162"/>
      <c r="E650" s="162"/>
      <c r="F650" s="179"/>
      <c r="G650" s="99"/>
    </row>
    <row r="651" spans="2:7" ht="24.95" customHeight="1" x14ac:dyDescent="0.25">
      <c r="B651" s="177"/>
      <c r="C651" s="162"/>
      <c r="D651" s="162"/>
      <c r="E651" s="162"/>
      <c r="F651" s="179"/>
      <c r="G651" s="99"/>
    </row>
    <row r="652" spans="2:7" ht="24.95" customHeight="1" x14ac:dyDescent="0.25">
      <c r="B652" s="177"/>
      <c r="C652" s="162"/>
      <c r="D652" s="162"/>
      <c r="E652" s="162"/>
      <c r="F652" s="179"/>
      <c r="G652" s="99"/>
    </row>
    <row r="653" spans="2:7" ht="24.95" customHeight="1" x14ac:dyDescent="0.25">
      <c r="B653" s="177"/>
      <c r="C653" s="162"/>
      <c r="D653" s="162"/>
      <c r="E653" s="162"/>
      <c r="F653" s="179"/>
      <c r="G653" s="99"/>
    </row>
    <row r="654" spans="2:7" ht="24.95" customHeight="1" x14ac:dyDescent="0.25">
      <c r="B654" s="177"/>
      <c r="C654" s="162"/>
      <c r="D654" s="162"/>
      <c r="E654" s="162"/>
      <c r="F654" s="179"/>
      <c r="G654" s="99"/>
    </row>
    <row r="655" spans="2:7" ht="24.95" customHeight="1" x14ac:dyDescent="0.25">
      <c r="B655" s="177"/>
      <c r="C655" s="162"/>
      <c r="D655" s="162"/>
      <c r="E655" s="162"/>
      <c r="F655" s="179"/>
      <c r="G655" s="99"/>
    </row>
    <row r="656" spans="2:7" ht="24.95" customHeight="1" x14ac:dyDescent="0.25">
      <c r="B656" s="177"/>
      <c r="C656" s="162"/>
      <c r="D656" s="162"/>
      <c r="E656" s="162"/>
      <c r="F656" s="179"/>
      <c r="G656" s="99"/>
    </row>
    <row r="657" spans="2:7" ht="24.95" customHeight="1" x14ac:dyDescent="0.25">
      <c r="B657" s="177"/>
      <c r="C657" s="162"/>
      <c r="D657" s="162"/>
      <c r="E657" s="162"/>
      <c r="F657" s="179"/>
      <c r="G657" s="99"/>
    </row>
    <row r="658" spans="2:7" ht="24.95" customHeight="1" x14ac:dyDescent="0.25">
      <c r="B658" s="177"/>
      <c r="C658" s="162"/>
      <c r="D658" s="162"/>
      <c r="E658" s="162"/>
      <c r="F658" s="179"/>
      <c r="G658" s="99"/>
    </row>
    <row r="659" spans="2:7" ht="24.95" customHeight="1" x14ac:dyDescent="0.25">
      <c r="B659" s="177"/>
      <c r="C659" s="162"/>
      <c r="D659" s="162"/>
      <c r="E659" s="162"/>
      <c r="F659" s="179"/>
      <c r="G659" s="99"/>
    </row>
    <row r="660" spans="2:7" ht="24.95" customHeight="1" x14ac:dyDescent="0.25">
      <c r="B660" s="177"/>
      <c r="C660" s="162"/>
      <c r="D660" s="162"/>
      <c r="E660" s="162"/>
      <c r="F660" s="179"/>
      <c r="G660" s="99"/>
    </row>
    <row r="661" spans="2:7" ht="24.95" customHeight="1" x14ac:dyDescent="0.25">
      <c r="B661" s="177"/>
      <c r="C661" s="162"/>
      <c r="D661" s="162"/>
      <c r="E661" s="162"/>
      <c r="F661" s="179"/>
      <c r="G661" s="99"/>
    </row>
    <row r="662" spans="2:7" ht="24.95" customHeight="1" x14ac:dyDescent="0.25">
      <c r="B662" s="177"/>
      <c r="C662" s="162"/>
      <c r="D662" s="162"/>
      <c r="E662" s="162"/>
      <c r="F662" s="179"/>
      <c r="G662" s="99"/>
    </row>
    <row r="663" spans="2:7" ht="24.95" customHeight="1" x14ac:dyDescent="0.25">
      <c r="B663" s="177"/>
      <c r="C663" s="162"/>
      <c r="D663" s="162"/>
      <c r="E663" s="162"/>
      <c r="F663" s="179"/>
      <c r="G663" s="99"/>
    </row>
    <row r="664" spans="2:7" ht="24.95" customHeight="1" x14ac:dyDescent="0.25">
      <c r="B664" s="177"/>
      <c r="C664" s="162"/>
      <c r="D664" s="162"/>
      <c r="E664" s="162"/>
      <c r="F664" s="179"/>
      <c r="G664" s="99"/>
    </row>
    <row r="665" spans="2:7" ht="24.95" customHeight="1" x14ac:dyDescent="0.25">
      <c r="B665" s="177"/>
      <c r="C665" s="162"/>
      <c r="D665" s="162"/>
      <c r="E665" s="162"/>
      <c r="F665" s="179"/>
      <c r="G665" s="99"/>
    </row>
    <row r="666" spans="2:7" ht="24.95" customHeight="1" x14ac:dyDescent="0.25">
      <c r="B666" s="177"/>
      <c r="C666" s="162"/>
      <c r="D666" s="162"/>
      <c r="E666" s="162"/>
      <c r="F666" s="179"/>
      <c r="G666" s="99"/>
    </row>
    <row r="667" spans="2:7" ht="24.95" customHeight="1" x14ac:dyDescent="0.25">
      <c r="B667" s="177"/>
      <c r="C667" s="162"/>
      <c r="D667" s="162"/>
      <c r="E667" s="162"/>
      <c r="F667" s="179"/>
      <c r="G667" s="99"/>
    </row>
    <row r="668" spans="2:7" ht="24.95" customHeight="1" x14ac:dyDescent="0.25">
      <c r="B668" s="177"/>
      <c r="C668" s="162"/>
      <c r="D668" s="162"/>
      <c r="E668" s="162"/>
      <c r="F668" s="179"/>
      <c r="G668" s="99"/>
    </row>
    <row r="669" spans="2:7" ht="24.95" customHeight="1" x14ac:dyDescent="0.25">
      <c r="B669" s="177"/>
      <c r="C669" s="162"/>
      <c r="D669" s="162"/>
      <c r="E669" s="162"/>
      <c r="F669" s="179"/>
      <c r="G669" s="99"/>
    </row>
    <row r="670" spans="2:7" ht="24.95" customHeight="1" x14ac:dyDescent="0.25">
      <c r="B670" s="177"/>
      <c r="C670" s="162"/>
      <c r="D670" s="162"/>
      <c r="E670" s="162"/>
      <c r="F670" s="179"/>
      <c r="G670" s="99"/>
    </row>
    <row r="671" spans="2:7" ht="24.95" customHeight="1" x14ac:dyDescent="0.25">
      <c r="B671" s="177"/>
      <c r="C671" s="162"/>
      <c r="D671" s="162"/>
      <c r="E671" s="162"/>
      <c r="F671" s="179"/>
      <c r="G671" s="99"/>
    </row>
    <row r="672" spans="2:7" ht="24.95" customHeight="1" x14ac:dyDescent="0.25">
      <c r="B672" s="177"/>
      <c r="C672" s="162"/>
      <c r="D672" s="162"/>
      <c r="E672" s="162"/>
      <c r="F672" s="179"/>
      <c r="G672" s="99"/>
    </row>
    <row r="673" spans="2:7" ht="24.95" customHeight="1" x14ac:dyDescent="0.25">
      <c r="B673" s="177"/>
      <c r="C673" s="162"/>
      <c r="D673" s="162"/>
      <c r="E673" s="162"/>
      <c r="F673" s="179"/>
      <c r="G673" s="99"/>
    </row>
    <row r="674" spans="2:7" ht="24.95" customHeight="1" x14ac:dyDescent="0.25">
      <c r="B674" s="177"/>
      <c r="C674" s="162"/>
      <c r="D674" s="162"/>
      <c r="E674" s="162"/>
      <c r="F674" s="179"/>
      <c r="G674" s="99"/>
    </row>
    <row r="675" spans="2:7" ht="24.95" customHeight="1" x14ac:dyDescent="0.25">
      <c r="B675" s="177"/>
      <c r="C675" s="162"/>
      <c r="D675" s="162"/>
      <c r="E675" s="162"/>
      <c r="F675" s="179"/>
      <c r="G675" s="99"/>
    </row>
    <row r="676" spans="2:7" ht="24.95" customHeight="1" x14ac:dyDescent="0.25">
      <c r="B676" s="177"/>
      <c r="C676" s="162"/>
      <c r="D676" s="162"/>
      <c r="E676" s="162"/>
      <c r="F676" s="179"/>
      <c r="G676" s="99"/>
    </row>
    <row r="677" spans="2:7" ht="24.95" customHeight="1" x14ac:dyDescent="0.25">
      <c r="B677" s="177"/>
      <c r="C677" s="162"/>
      <c r="D677" s="162"/>
      <c r="E677" s="162"/>
      <c r="F677" s="179"/>
      <c r="G677" s="99"/>
    </row>
    <row r="678" spans="2:7" ht="24.95" customHeight="1" x14ac:dyDescent="0.25">
      <c r="B678" s="177"/>
      <c r="C678" s="162"/>
      <c r="D678" s="162"/>
      <c r="E678" s="162"/>
      <c r="F678" s="179"/>
      <c r="G678" s="99"/>
    </row>
    <row r="679" spans="2:7" ht="24.95" customHeight="1" x14ac:dyDescent="0.25">
      <c r="B679" s="177"/>
      <c r="C679" s="162"/>
      <c r="D679" s="162"/>
      <c r="E679" s="162"/>
      <c r="F679" s="179"/>
      <c r="G679" s="99"/>
    </row>
    <row r="680" spans="2:7" ht="24.95" customHeight="1" x14ac:dyDescent="0.25">
      <c r="B680" s="177"/>
      <c r="C680" s="162"/>
      <c r="D680" s="162"/>
      <c r="E680" s="162"/>
      <c r="F680" s="179"/>
      <c r="G680" s="99"/>
    </row>
    <row r="681" spans="2:7" ht="24.95" customHeight="1" x14ac:dyDescent="0.25">
      <c r="B681" s="177"/>
      <c r="C681" s="162"/>
      <c r="D681" s="162"/>
      <c r="E681" s="162"/>
      <c r="F681" s="179"/>
      <c r="G681" s="99"/>
    </row>
    <row r="682" spans="2:7" ht="24.95" customHeight="1" x14ac:dyDescent="0.25">
      <c r="B682" s="177"/>
      <c r="C682" s="162"/>
      <c r="D682" s="162"/>
      <c r="E682" s="162"/>
      <c r="F682" s="179"/>
      <c r="G682" s="99"/>
    </row>
    <row r="683" spans="2:7" ht="24.95" customHeight="1" x14ac:dyDescent="0.25">
      <c r="B683" s="177"/>
      <c r="C683" s="162"/>
      <c r="D683" s="162"/>
      <c r="E683" s="162"/>
      <c r="F683" s="179"/>
      <c r="G683" s="99"/>
    </row>
    <row r="684" spans="2:7" ht="24.95" customHeight="1" x14ac:dyDescent="0.25">
      <c r="B684" s="177"/>
      <c r="C684" s="162"/>
      <c r="D684" s="162"/>
      <c r="E684" s="162"/>
      <c r="F684" s="179"/>
      <c r="G684" s="99"/>
    </row>
    <row r="685" spans="2:7" ht="24.95" customHeight="1" x14ac:dyDescent="0.25">
      <c r="B685" s="177"/>
      <c r="C685" s="162"/>
      <c r="D685" s="162"/>
      <c r="E685" s="162"/>
      <c r="F685" s="179"/>
      <c r="G685" s="99"/>
    </row>
    <row r="686" spans="2:7" ht="24.95" customHeight="1" x14ac:dyDescent="0.25">
      <c r="B686" s="177"/>
      <c r="C686" s="162"/>
      <c r="D686" s="162"/>
      <c r="E686" s="162"/>
      <c r="F686" s="179"/>
      <c r="G686" s="99"/>
    </row>
    <row r="687" spans="2:7" ht="24.95" customHeight="1" x14ac:dyDescent="0.25">
      <c r="B687" s="177"/>
      <c r="C687" s="162"/>
      <c r="D687" s="162"/>
      <c r="E687" s="162"/>
      <c r="F687" s="179"/>
      <c r="G687" s="99"/>
    </row>
    <row r="688" spans="2:7" ht="24.95" customHeight="1" x14ac:dyDescent="0.25">
      <c r="B688" s="177"/>
      <c r="C688" s="162"/>
      <c r="D688" s="162"/>
      <c r="E688" s="162"/>
      <c r="F688" s="179"/>
      <c r="G688" s="99"/>
    </row>
    <row r="689" spans="2:7" ht="24.95" customHeight="1" x14ac:dyDescent="0.25">
      <c r="B689" s="177"/>
      <c r="C689" s="162"/>
      <c r="D689" s="162"/>
      <c r="E689" s="162"/>
      <c r="F689" s="179"/>
      <c r="G689" s="99"/>
    </row>
    <row r="690" spans="2:7" ht="24.95" customHeight="1" x14ac:dyDescent="0.25">
      <c r="B690" s="177"/>
      <c r="C690" s="162"/>
      <c r="D690" s="162"/>
      <c r="E690" s="162"/>
      <c r="F690" s="179"/>
      <c r="G690" s="99"/>
    </row>
    <row r="691" spans="2:7" ht="24.95" customHeight="1" x14ac:dyDescent="0.25">
      <c r="B691" s="177"/>
      <c r="C691" s="162"/>
      <c r="D691" s="162"/>
      <c r="E691" s="162"/>
      <c r="F691" s="179"/>
      <c r="G691" s="99"/>
    </row>
    <row r="692" spans="2:7" ht="24.95" customHeight="1" x14ac:dyDescent="0.25">
      <c r="B692" s="177"/>
      <c r="C692" s="162"/>
      <c r="D692" s="162"/>
      <c r="E692" s="162"/>
      <c r="F692" s="179"/>
      <c r="G692" s="99"/>
    </row>
    <row r="693" spans="2:7" ht="24.95" customHeight="1" x14ac:dyDescent="0.25">
      <c r="B693" s="177"/>
      <c r="C693" s="162"/>
      <c r="D693" s="162"/>
      <c r="E693" s="162"/>
      <c r="F693" s="179"/>
      <c r="G693" s="99"/>
    </row>
    <row r="694" spans="2:7" ht="24.95" customHeight="1" x14ac:dyDescent="0.25">
      <c r="B694" s="177"/>
      <c r="C694" s="162"/>
      <c r="D694" s="162"/>
      <c r="E694" s="162"/>
      <c r="F694" s="179"/>
      <c r="G694" s="99"/>
    </row>
    <row r="695" spans="2:7" ht="24.95" customHeight="1" x14ac:dyDescent="0.25">
      <c r="B695" s="177"/>
      <c r="C695" s="162"/>
      <c r="D695" s="162"/>
      <c r="E695" s="162"/>
      <c r="F695" s="179"/>
      <c r="G695" s="99"/>
    </row>
    <row r="696" spans="2:7" ht="24.95" customHeight="1" x14ac:dyDescent="0.25">
      <c r="B696" s="177"/>
      <c r="C696" s="162"/>
      <c r="D696" s="162"/>
      <c r="E696" s="162"/>
      <c r="F696" s="179"/>
      <c r="G696" s="99"/>
    </row>
    <row r="697" spans="2:7" ht="24.95" customHeight="1" x14ac:dyDescent="0.25">
      <c r="B697" s="177"/>
      <c r="C697" s="162"/>
      <c r="D697" s="162"/>
      <c r="E697" s="162"/>
      <c r="F697" s="179"/>
      <c r="G697" s="99"/>
    </row>
    <row r="698" spans="2:7" ht="24.95" customHeight="1" x14ac:dyDescent="0.25">
      <c r="B698" s="177"/>
      <c r="C698" s="162"/>
      <c r="D698" s="162"/>
      <c r="E698" s="162"/>
      <c r="F698" s="179"/>
      <c r="G698" s="99"/>
    </row>
    <row r="699" spans="2:7" ht="24.95" customHeight="1" x14ac:dyDescent="0.25">
      <c r="B699" s="177"/>
      <c r="C699" s="162"/>
      <c r="D699" s="162"/>
      <c r="E699" s="162"/>
      <c r="F699" s="179"/>
      <c r="G699" s="99"/>
    </row>
    <row r="700" spans="2:7" ht="24.95" customHeight="1" x14ac:dyDescent="0.25">
      <c r="B700" s="177"/>
      <c r="C700" s="162"/>
      <c r="D700" s="162"/>
      <c r="E700" s="162"/>
      <c r="F700" s="179"/>
      <c r="G700" s="99"/>
    </row>
    <row r="701" spans="2:7" ht="24.95" customHeight="1" x14ac:dyDescent="0.25">
      <c r="B701" s="177"/>
      <c r="C701" s="162"/>
      <c r="D701" s="162"/>
      <c r="E701" s="162"/>
      <c r="F701" s="179"/>
      <c r="G701" s="99"/>
    </row>
    <row r="702" spans="2:7" ht="24.95" customHeight="1" x14ac:dyDescent="0.25">
      <c r="B702" s="177"/>
      <c r="C702" s="162"/>
      <c r="D702" s="162"/>
      <c r="E702" s="162"/>
      <c r="F702" s="179"/>
      <c r="G702" s="99"/>
    </row>
    <row r="703" spans="2:7" ht="24.95" customHeight="1" x14ac:dyDescent="0.25">
      <c r="B703" s="177"/>
      <c r="C703" s="162"/>
      <c r="D703" s="162"/>
      <c r="E703" s="162"/>
      <c r="F703" s="179"/>
      <c r="G703" s="99"/>
    </row>
    <row r="704" spans="2:7" ht="24.95" customHeight="1" x14ac:dyDescent="0.25">
      <c r="B704" s="177"/>
      <c r="C704" s="162"/>
      <c r="D704" s="162"/>
      <c r="E704" s="162"/>
      <c r="F704" s="179"/>
      <c r="G704" s="99"/>
    </row>
    <row r="705" spans="2:7" ht="24.95" customHeight="1" x14ac:dyDescent="0.25">
      <c r="B705" s="177"/>
      <c r="C705" s="162"/>
      <c r="D705" s="162"/>
      <c r="E705" s="162"/>
      <c r="F705" s="179"/>
      <c r="G705" s="99"/>
    </row>
    <row r="706" spans="2:7" ht="24.95" customHeight="1" x14ac:dyDescent="0.25">
      <c r="B706" s="177"/>
      <c r="C706" s="162"/>
      <c r="D706" s="162"/>
      <c r="E706" s="162"/>
      <c r="F706" s="179"/>
      <c r="G706" s="99"/>
    </row>
    <row r="707" spans="2:7" ht="24.95" customHeight="1" x14ac:dyDescent="0.25">
      <c r="B707" s="177"/>
      <c r="C707" s="162"/>
      <c r="D707" s="162"/>
      <c r="E707" s="162"/>
      <c r="F707" s="179"/>
      <c r="G707" s="99"/>
    </row>
    <row r="708" spans="2:7" ht="24.95" customHeight="1" x14ac:dyDescent="0.25">
      <c r="B708" s="177"/>
      <c r="C708" s="162"/>
      <c r="D708" s="162"/>
      <c r="E708" s="162"/>
      <c r="F708" s="179"/>
      <c r="G708" s="99"/>
    </row>
    <row r="709" spans="2:7" ht="24.95" customHeight="1" x14ac:dyDescent="0.25">
      <c r="B709" s="177"/>
      <c r="C709" s="162"/>
      <c r="D709" s="162"/>
      <c r="E709" s="162"/>
      <c r="F709" s="179"/>
      <c r="G709" s="99"/>
    </row>
    <row r="710" spans="2:7" ht="24.95" customHeight="1" x14ac:dyDescent="0.25">
      <c r="B710" s="177"/>
      <c r="C710" s="162"/>
      <c r="D710" s="162"/>
      <c r="E710" s="162"/>
      <c r="F710" s="179"/>
      <c r="G710" s="99"/>
    </row>
    <row r="711" spans="2:7" ht="24.95" customHeight="1" x14ac:dyDescent="0.25">
      <c r="B711" s="177"/>
      <c r="C711" s="162"/>
      <c r="D711" s="162"/>
      <c r="E711" s="162"/>
      <c r="F711" s="179"/>
      <c r="G711" s="99"/>
    </row>
    <row r="712" spans="2:7" ht="24.95" customHeight="1" x14ac:dyDescent="0.25">
      <c r="B712" s="177"/>
      <c r="C712" s="162"/>
      <c r="D712" s="162"/>
      <c r="E712" s="162"/>
      <c r="F712" s="179"/>
      <c r="G712" s="99"/>
    </row>
    <row r="713" spans="2:7" ht="24.95" customHeight="1" x14ac:dyDescent="0.25">
      <c r="B713" s="177"/>
      <c r="C713" s="162"/>
      <c r="D713" s="162"/>
      <c r="E713" s="162"/>
      <c r="F713" s="179"/>
      <c r="G713" s="99"/>
    </row>
    <row r="714" spans="2:7" ht="24.95" customHeight="1" x14ac:dyDescent="0.25">
      <c r="B714" s="177"/>
      <c r="C714" s="162"/>
      <c r="D714" s="162"/>
      <c r="E714" s="162"/>
      <c r="F714" s="179"/>
      <c r="G714" s="99"/>
    </row>
    <row r="715" spans="2:7" ht="24.95" customHeight="1" x14ac:dyDescent="0.25">
      <c r="B715" s="177"/>
      <c r="C715" s="162"/>
      <c r="D715" s="162"/>
      <c r="E715" s="162"/>
      <c r="F715" s="179"/>
      <c r="G715" s="99"/>
    </row>
    <row r="716" spans="2:7" ht="24.95" customHeight="1" x14ac:dyDescent="0.25">
      <c r="B716" s="177"/>
      <c r="C716" s="162"/>
      <c r="D716" s="162"/>
      <c r="E716" s="162"/>
      <c r="F716" s="179"/>
      <c r="G716" s="99"/>
    </row>
    <row r="717" spans="2:7" ht="24.95" customHeight="1" x14ac:dyDescent="0.25">
      <c r="B717" s="177"/>
      <c r="C717" s="162"/>
      <c r="D717" s="162"/>
      <c r="E717" s="162"/>
      <c r="F717" s="179"/>
      <c r="G717" s="99"/>
    </row>
    <row r="718" spans="2:7" ht="24.95" customHeight="1" x14ac:dyDescent="0.25">
      <c r="B718" s="177"/>
      <c r="C718" s="162"/>
      <c r="D718" s="162"/>
      <c r="E718" s="162"/>
      <c r="F718" s="179"/>
      <c r="G718" s="99"/>
    </row>
    <row r="719" spans="2:7" ht="24.95" customHeight="1" x14ac:dyDescent="0.25">
      <c r="B719" s="177"/>
      <c r="C719" s="162"/>
      <c r="D719" s="162"/>
      <c r="E719" s="162"/>
      <c r="F719" s="179"/>
      <c r="G719" s="99"/>
    </row>
    <row r="720" spans="2:7" ht="24.95" customHeight="1" x14ac:dyDescent="0.25">
      <c r="B720" s="177"/>
      <c r="C720" s="162"/>
      <c r="D720" s="162"/>
      <c r="E720" s="162"/>
      <c r="F720" s="179"/>
      <c r="G720" s="99"/>
    </row>
    <row r="721" spans="2:7" ht="24.95" customHeight="1" x14ac:dyDescent="0.25">
      <c r="B721" s="177"/>
      <c r="C721" s="162"/>
      <c r="D721" s="162"/>
      <c r="E721" s="162"/>
      <c r="F721" s="179"/>
      <c r="G721" s="99"/>
    </row>
    <row r="722" spans="2:7" ht="24.95" customHeight="1" x14ac:dyDescent="0.25">
      <c r="B722" s="177"/>
      <c r="C722" s="162"/>
      <c r="D722" s="162"/>
      <c r="E722" s="162"/>
      <c r="F722" s="179"/>
      <c r="G722" s="99"/>
    </row>
    <row r="723" spans="2:7" ht="24.95" customHeight="1" x14ac:dyDescent="0.25">
      <c r="B723" s="177"/>
      <c r="C723" s="162"/>
      <c r="D723" s="162"/>
      <c r="E723" s="162"/>
      <c r="F723" s="179"/>
      <c r="G723" s="99"/>
    </row>
    <row r="724" spans="2:7" ht="24.95" customHeight="1" x14ac:dyDescent="0.25">
      <c r="B724" s="177"/>
      <c r="C724" s="162"/>
      <c r="D724" s="162"/>
      <c r="E724" s="162"/>
      <c r="F724" s="179"/>
      <c r="G724" s="99"/>
    </row>
    <row r="725" spans="2:7" ht="24.95" customHeight="1" x14ac:dyDescent="0.25">
      <c r="B725" s="177"/>
      <c r="C725" s="162"/>
      <c r="D725" s="162"/>
      <c r="E725" s="162"/>
      <c r="F725" s="179"/>
      <c r="G725" s="99"/>
    </row>
    <row r="726" spans="2:7" ht="24.95" customHeight="1" x14ac:dyDescent="0.25">
      <c r="B726" s="177"/>
      <c r="C726" s="162"/>
      <c r="D726" s="162"/>
      <c r="E726" s="162"/>
      <c r="F726" s="179"/>
      <c r="G726" s="99"/>
    </row>
    <row r="727" spans="2:7" ht="24.95" customHeight="1" x14ac:dyDescent="0.25">
      <c r="B727" s="177"/>
      <c r="C727" s="162"/>
      <c r="D727" s="162"/>
      <c r="E727" s="162"/>
      <c r="F727" s="179"/>
      <c r="G727" s="99"/>
    </row>
    <row r="728" spans="2:7" ht="24.95" customHeight="1" x14ac:dyDescent="0.25">
      <c r="B728" s="177"/>
      <c r="C728" s="162"/>
      <c r="D728" s="162"/>
      <c r="E728" s="162"/>
      <c r="F728" s="179"/>
      <c r="G728" s="99"/>
    </row>
    <row r="729" spans="2:7" ht="24.95" customHeight="1" x14ac:dyDescent="0.25">
      <c r="B729" s="177"/>
      <c r="C729" s="162"/>
      <c r="D729" s="162"/>
      <c r="E729" s="162"/>
      <c r="F729" s="179"/>
      <c r="G729" s="99"/>
    </row>
    <row r="730" spans="2:7" ht="24.95" customHeight="1" x14ac:dyDescent="0.25">
      <c r="B730" s="177"/>
      <c r="C730" s="162"/>
      <c r="D730" s="162"/>
      <c r="E730" s="162"/>
      <c r="F730" s="179"/>
      <c r="G730" s="99"/>
    </row>
    <row r="731" spans="2:7" ht="24.95" customHeight="1" x14ac:dyDescent="0.25">
      <c r="B731" s="177"/>
      <c r="C731" s="162"/>
      <c r="D731" s="162"/>
      <c r="E731" s="162"/>
      <c r="F731" s="179"/>
      <c r="G731" s="99"/>
    </row>
    <row r="732" spans="2:7" ht="24.95" customHeight="1" x14ac:dyDescent="0.25">
      <c r="B732" s="177"/>
      <c r="C732" s="162"/>
      <c r="D732" s="162"/>
      <c r="E732" s="162"/>
      <c r="F732" s="179"/>
      <c r="G732" s="99"/>
    </row>
    <row r="733" spans="2:7" ht="24.95" customHeight="1" x14ac:dyDescent="0.25">
      <c r="B733" s="177"/>
      <c r="C733" s="162"/>
      <c r="D733" s="162"/>
      <c r="E733" s="162"/>
      <c r="F733" s="179"/>
      <c r="G733" s="99"/>
    </row>
    <row r="734" spans="2:7" ht="24.95" customHeight="1" x14ac:dyDescent="0.25">
      <c r="B734" s="177"/>
      <c r="C734" s="162"/>
      <c r="D734" s="162"/>
      <c r="E734" s="162"/>
      <c r="F734" s="179"/>
      <c r="G734" s="99"/>
    </row>
    <row r="735" spans="2:7" ht="24.95" customHeight="1" x14ac:dyDescent="0.25">
      <c r="B735" s="177"/>
      <c r="C735" s="162"/>
      <c r="D735" s="162"/>
      <c r="E735" s="162"/>
      <c r="F735" s="179"/>
      <c r="G735" s="99"/>
    </row>
    <row r="736" spans="2:7" ht="24.95" customHeight="1" x14ac:dyDescent="0.25">
      <c r="B736" s="177"/>
      <c r="C736" s="162"/>
      <c r="D736" s="162"/>
      <c r="E736" s="162"/>
      <c r="F736" s="179"/>
      <c r="G736" s="99"/>
    </row>
    <row r="737" spans="2:7" ht="24.95" customHeight="1" x14ac:dyDescent="0.25">
      <c r="B737" s="177"/>
      <c r="C737" s="162"/>
      <c r="D737" s="162"/>
      <c r="E737" s="162"/>
      <c r="F737" s="179"/>
      <c r="G737" s="99"/>
    </row>
    <row r="738" spans="2:7" ht="24.95" customHeight="1" x14ac:dyDescent="0.25">
      <c r="B738" s="177"/>
      <c r="C738" s="162"/>
      <c r="D738" s="162"/>
      <c r="E738" s="162"/>
      <c r="F738" s="179"/>
      <c r="G738" s="99"/>
    </row>
    <row r="739" spans="2:7" ht="24.95" customHeight="1" x14ac:dyDescent="0.25">
      <c r="B739" s="177"/>
      <c r="C739" s="162"/>
      <c r="D739" s="162"/>
      <c r="E739" s="162"/>
      <c r="F739" s="179"/>
      <c r="G739" s="99"/>
    </row>
    <row r="740" spans="2:7" ht="24.95" customHeight="1" x14ac:dyDescent="0.25">
      <c r="B740" s="177"/>
      <c r="C740" s="162"/>
      <c r="D740" s="162"/>
      <c r="E740" s="162"/>
      <c r="F740" s="179"/>
      <c r="G740" s="99"/>
    </row>
    <row r="741" spans="2:7" ht="24.95" customHeight="1" x14ac:dyDescent="0.25">
      <c r="B741" s="177"/>
      <c r="C741" s="162"/>
      <c r="D741" s="162"/>
      <c r="E741" s="162"/>
      <c r="F741" s="179"/>
      <c r="G741" s="99"/>
    </row>
    <row r="742" spans="2:7" ht="24.95" customHeight="1" x14ac:dyDescent="0.25">
      <c r="B742" s="177"/>
      <c r="C742" s="162"/>
      <c r="D742" s="162"/>
      <c r="E742" s="162"/>
      <c r="F742" s="179"/>
      <c r="G742" s="99"/>
    </row>
    <row r="743" spans="2:7" ht="24.95" customHeight="1" x14ac:dyDescent="0.25">
      <c r="B743" s="177"/>
      <c r="C743" s="162"/>
      <c r="D743" s="162"/>
      <c r="E743" s="162"/>
      <c r="F743" s="179"/>
      <c r="G743" s="99"/>
    </row>
    <row r="744" spans="2:7" ht="24.95" customHeight="1" x14ac:dyDescent="0.25">
      <c r="B744" s="177"/>
      <c r="C744" s="162"/>
      <c r="D744" s="162"/>
      <c r="E744" s="162"/>
      <c r="F744" s="179"/>
      <c r="G744" s="99"/>
    </row>
    <row r="745" spans="2:7" ht="24.95" customHeight="1" x14ac:dyDescent="0.25">
      <c r="B745" s="177"/>
      <c r="C745" s="162"/>
      <c r="D745" s="162"/>
      <c r="E745" s="162"/>
      <c r="F745" s="179"/>
      <c r="G745" s="99"/>
    </row>
    <row r="746" spans="2:7" ht="24.95" customHeight="1" x14ac:dyDescent="0.25">
      <c r="B746" s="177"/>
      <c r="C746" s="162"/>
      <c r="D746" s="162"/>
      <c r="E746" s="162"/>
      <c r="F746" s="179"/>
      <c r="G746" s="99"/>
    </row>
    <row r="747" spans="2:7" ht="24.95" customHeight="1" x14ac:dyDescent="0.25">
      <c r="B747" s="177"/>
      <c r="C747" s="162"/>
      <c r="D747" s="162"/>
      <c r="E747" s="162"/>
      <c r="F747" s="179"/>
      <c r="G747" s="99"/>
    </row>
    <row r="748" spans="2:7" ht="24.95" customHeight="1" x14ac:dyDescent="0.25">
      <c r="B748" s="177"/>
      <c r="C748" s="162"/>
      <c r="D748" s="162"/>
      <c r="E748" s="162"/>
      <c r="F748" s="179"/>
      <c r="G748" s="99"/>
    </row>
    <row r="749" spans="2:7" ht="24.95" customHeight="1" x14ac:dyDescent="0.25">
      <c r="B749" s="177"/>
      <c r="C749" s="162"/>
      <c r="D749" s="162"/>
      <c r="E749" s="162"/>
      <c r="F749" s="179"/>
      <c r="G749" s="99"/>
    </row>
    <row r="750" spans="2:7" ht="24.95" customHeight="1" x14ac:dyDescent="0.25">
      <c r="B750" s="177"/>
      <c r="C750" s="162"/>
      <c r="D750" s="162"/>
      <c r="E750" s="162"/>
      <c r="F750" s="179"/>
      <c r="G750" s="99"/>
    </row>
    <row r="751" spans="2:7" ht="24.95" customHeight="1" x14ac:dyDescent="0.25">
      <c r="B751" s="177"/>
      <c r="C751" s="162"/>
      <c r="D751" s="162"/>
      <c r="E751" s="162"/>
      <c r="F751" s="179"/>
      <c r="G751" s="99"/>
    </row>
    <row r="752" spans="2:7" ht="24.95" customHeight="1" x14ac:dyDescent="0.25">
      <c r="B752" s="177"/>
      <c r="C752" s="162"/>
      <c r="D752" s="162"/>
      <c r="E752" s="162"/>
      <c r="F752" s="179"/>
      <c r="G752" s="99"/>
    </row>
    <row r="753" spans="2:7" ht="24.95" customHeight="1" x14ac:dyDescent="0.25">
      <c r="B753" s="177"/>
      <c r="C753" s="162"/>
      <c r="D753" s="162"/>
      <c r="E753" s="162"/>
      <c r="F753" s="179"/>
      <c r="G753" s="99"/>
    </row>
    <row r="754" spans="2:7" ht="24.95" customHeight="1" x14ac:dyDescent="0.25">
      <c r="B754" s="177"/>
      <c r="C754" s="162"/>
      <c r="D754" s="162"/>
      <c r="E754" s="162"/>
      <c r="F754" s="179"/>
      <c r="G754" s="99"/>
    </row>
    <row r="755" spans="2:7" ht="24.95" customHeight="1" x14ac:dyDescent="0.25">
      <c r="B755" s="177"/>
      <c r="C755" s="162"/>
      <c r="D755" s="162"/>
      <c r="E755" s="162"/>
      <c r="F755" s="179"/>
      <c r="G755" s="99"/>
    </row>
    <row r="756" spans="2:7" ht="24.95" customHeight="1" x14ac:dyDescent="0.25">
      <c r="B756" s="177"/>
      <c r="C756" s="162"/>
      <c r="D756" s="162"/>
      <c r="E756" s="162"/>
      <c r="F756" s="179"/>
      <c r="G756" s="99"/>
    </row>
    <row r="757" spans="2:7" ht="24.95" customHeight="1" x14ac:dyDescent="0.25">
      <c r="B757" s="177"/>
      <c r="C757" s="162"/>
      <c r="D757" s="162"/>
      <c r="E757" s="162"/>
      <c r="F757" s="179"/>
      <c r="G757" s="99"/>
    </row>
    <row r="758" spans="2:7" ht="24.95" customHeight="1" x14ac:dyDescent="0.25">
      <c r="B758" s="177"/>
      <c r="C758" s="162"/>
      <c r="D758" s="162"/>
      <c r="E758" s="162"/>
      <c r="F758" s="179"/>
      <c r="G758" s="99"/>
    </row>
    <row r="759" spans="2:7" ht="24.95" customHeight="1" x14ac:dyDescent="0.25">
      <c r="B759" s="177"/>
      <c r="C759" s="162"/>
      <c r="D759" s="162"/>
      <c r="E759" s="162"/>
      <c r="F759" s="179"/>
      <c r="G759" s="99"/>
    </row>
    <row r="760" spans="2:7" ht="24.95" customHeight="1" x14ac:dyDescent="0.25">
      <c r="B760" s="177"/>
      <c r="C760" s="162"/>
      <c r="D760" s="162"/>
      <c r="E760" s="162"/>
      <c r="F760" s="179"/>
      <c r="G760" s="99"/>
    </row>
    <row r="761" spans="2:7" ht="24.95" customHeight="1" x14ac:dyDescent="0.25">
      <c r="B761" s="177"/>
      <c r="C761" s="162"/>
      <c r="D761" s="162"/>
      <c r="E761" s="162"/>
      <c r="F761" s="179"/>
      <c r="G761" s="99"/>
    </row>
    <row r="762" spans="2:7" ht="24.95" customHeight="1" x14ac:dyDescent="0.25">
      <c r="B762" s="177"/>
      <c r="C762" s="162"/>
      <c r="D762" s="162"/>
      <c r="E762" s="162"/>
      <c r="F762" s="179"/>
      <c r="G762" s="99"/>
    </row>
    <row r="763" spans="2:7" ht="24.95" customHeight="1" x14ac:dyDescent="0.25">
      <c r="B763" s="177"/>
      <c r="C763" s="162"/>
      <c r="D763" s="162"/>
      <c r="E763" s="162"/>
      <c r="F763" s="179"/>
      <c r="G763" s="99"/>
    </row>
    <row r="764" spans="2:7" ht="24.95" customHeight="1" x14ac:dyDescent="0.25">
      <c r="B764" s="177"/>
      <c r="C764" s="162"/>
      <c r="D764" s="162"/>
      <c r="E764" s="162"/>
      <c r="F764" s="179"/>
      <c r="G764" s="99"/>
    </row>
    <row r="765" spans="2:7" ht="24.95" customHeight="1" x14ac:dyDescent="0.25">
      <c r="B765" s="177"/>
      <c r="C765" s="162"/>
      <c r="D765" s="162"/>
      <c r="E765" s="162"/>
      <c r="F765" s="179"/>
      <c r="G765" s="99"/>
    </row>
    <row r="766" spans="2:7" ht="24.95" customHeight="1" x14ac:dyDescent="0.25">
      <c r="B766" s="177"/>
      <c r="C766" s="162"/>
      <c r="D766" s="162"/>
      <c r="E766" s="162"/>
      <c r="F766" s="179"/>
      <c r="G766" s="99"/>
    </row>
    <row r="767" spans="2:7" ht="24.95" customHeight="1" x14ac:dyDescent="0.25">
      <c r="B767" s="177"/>
      <c r="C767" s="162"/>
      <c r="D767" s="162"/>
      <c r="E767" s="162"/>
      <c r="F767" s="179"/>
      <c r="G767" s="99"/>
    </row>
    <row r="768" spans="2:7" ht="24.95" customHeight="1" x14ac:dyDescent="0.25">
      <c r="B768" s="177"/>
      <c r="C768" s="162"/>
      <c r="D768" s="162"/>
      <c r="E768" s="162"/>
      <c r="F768" s="179"/>
      <c r="G768" s="99"/>
    </row>
    <row r="769" spans="2:7" ht="24.95" customHeight="1" x14ac:dyDescent="0.25">
      <c r="B769" s="177"/>
      <c r="C769" s="162"/>
      <c r="D769" s="162"/>
      <c r="E769" s="162"/>
      <c r="F769" s="179"/>
      <c r="G769" s="99"/>
    </row>
    <row r="770" spans="2:7" ht="24.95" customHeight="1" x14ac:dyDescent="0.25">
      <c r="B770" s="177"/>
      <c r="C770" s="162"/>
      <c r="D770" s="162"/>
      <c r="E770" s="162"/>
      <c r="F770" s="179"/>
      <c r="G770" s="99"/>
    </row>
    <row r="771" spans="2:7" ht="24.95" customHeight="1" x14ac:dyDescent="0.25">
      <c r="B771" s="177"/>
      <c r="C771" s="162"/>
      <c r="D771" s="162"/>
      <c r="E771" s="162"/>
      <c r="F771" s="179"/>
      <c r="G771" s="99"/>
    </row>
    <row r="772" spans="2:7" ht="24.95" customHeight="1" x14ac:dyDescent="0.25">
      <c r="B772" s="177"/>
      <c r="C772" s="162"/>
      <c r="D772" s="162"/>
      <c r="E772" s="162"/>
      <c r="F772" s="179"/>
      <c r="G772" s="99"/>
    </row>
    <row r="773" spans="2:7" ht="24.95" customHeight="1" x14ac:dyDescent="0.25">
      <c r="B773" s="177"/>
      <c r="C773" s="162"/>
      <c r="D773" s="162"/>
      <c r="E773" s="162"/>
      <c r="F773" s="179"/>
      <c r="G773" s="99"/>
    </row>
    <row r="774" spans="2:7" ht="24.95" customHeight="1" x14ac:dyDescent="0.25">
      <c r="B774" s="177"/>
      <c r="C774" s="162"/>
      <c r="D774" s="162"/>
      <c r="E774" s="162"/>
      <c r="F774" s="179"/>
      <c r="G774" s="99"/>
    </row>
    <row r="775" spans="2:7" ht="24.95" customHeight="1" x14ac:dyDescent="0.25">
      <c r="B775" s="177"/>
      <c r="C775" s="162"/>
      <c r="D775" s="162"/>
      <c r="E775" s="162"/>
      <c r="F775" s="179"/>
      <c r="G775" s="99"/>
    </row>
    <row r="776" spans="2:7" ht="24.95" customHeight="1" x14ac:dyDescent="0.25">
      <c r="B776" s="177"/>
      <c r="C776" s="162"/>
      <c r="D776" s="162"/>
      <c r="E776" s="162"/>
      <c r="F776" s="179"/>
      <c r="G776" s="99"/>
    </row>
    <row r="777" spans="2:7" ht="24.95" customHeight="1" x14ac:dyDescent="0.25">
      <c r="B777" s="177"/>
      <c r="C777" s="162"/>
      <c r="D777" s="162"/>
      <c r="E777" s="162"/>
      <c r="F777" s="179"/>
      <c r="G777" s="99"/>
    </row>
    <row r="778" spans="2:7" ht="24.95" customHeight="1" x14ac:dyDescent="0.25">
      <c r="B778" s="177"/>
      <c r="C778" s="162"/>
      <c r="D778" s="162"/>
      <c r="E778" s="162"/>
      <c r="F778" s="179"/>
      <c r="G778" s="99"/>
    </row>
    <row r="779" spans="2:7" ht="24.95" customHeight="1" x14ac:dyDescent="0.25">
      <c r="B779" s="177"/>
      <c r="C779" s="162"/>
      <c r="D779" s="162"/>
      <c r="E779" s="162"/>
      <c r="F779" s="179"/>
      <c r="G779" s="99"/>
    </row>
    <row r="780" spans="2:7" ht="24.95" customHeight="1" x14ac:dyDescent="0.25">
      <c r="B780" s="177"/>
      <c r="C780" s="162"/>
      <c r="D780" s="162"/>
      <c r="E780" s="162"/>
      <c r="F780" s="179"/>
      <c r="G780" s="99"/>
    </row>
    <row r="781" spans="2:7" ht="24.95" customHeight="1" x14ac:dyDescent="0.25">
      <c r="B781" s="177"/>
      <c r="C781" s="162"/>
      <c r="D781" s="162"/>
      <c r="E781" s="162"/>
      <c r="F781" s="179"/>
      <c r="G781" s="99"/>
    </row>
    <row r="782" spans="2:7" ht="24.95" customHeight="1" x14ac:dyDescent="0.25">
      <c r="B782" s="177"/>
      <c r="C782" s="162"/>
      <c r="D782" s="162"/>
      <c r="E782" s="162"/>
      <c r="F782" s="179"/>
      <c r="G782" s="99"/>
    </row>
    <row r="783" spans="2:7" ht="24.95" customHeight="1" x14ac:dyDescent="0.25">
      <c r="B783" s="177"/>
      <c r="C783" s="162"/>
      <c r="D783" s="162"/>
      <c r="E783" s="162"/>
      <c r="F783" s="179"/>
      <c r="G783" s="99"/>
    </row>
    <row r="784" spans="2:7" ht="24.95" customHeight="1" x14ac:dyDescent="0.25">
      <c r="B784" s="177"/>
      <c r="C784" s="162"/>
      <c r="D784" s="162"/>
      <c r="E784" s="162"/>
      <c r="F784" s="179"/>
      <c r="G784" s="99"/>
    </row>
    <row r="785" spans="2:7" ht="24.95" customHeight="1" x14ac:dyDescent="0.25">
      <c r="B785" s="177"/>
      <c r="C785" s="162"/>
      <c r="D785" s="162"/>
      <c r="E785" s="162"/>
      <c r="F785" s="179"/>
      <c r="G785" s="99"/>
    </row>
    <row r="786" spans="2:7" ht="24.95" customHeight="1" x14ac:dyDescent="0.25">
      <c r="B786" s="177"/>
      <c r="C786" s="162"/>
      <c r="D786" s="162"/>
      <c r="E786" s="162"/>
      <c r="F786" s="179"/>
      <c r="G786" s="99"/>
    </row>
    <row r="787" spans="2:7" ht="24.95" customHeight="1" x14ac:dyDescent="0.25">
      <c r="B787" s="177"/>
      <c r="C787" s="162"/>
      <c r="D787" s="162"/>
      <c r="E787" s="162"/>
      <c r="F787" s="179"/>
      <c r="G787" s="99"/>
    </row>
    <row r="788" spans="2:7" ht="24.95" customHeight="1" x14ac:dyDescent="0.25">
      <c r="B788" s="177"/>
      <c r="C788" s="162"/>
      <c r="D788" s="162"/>
      <c r="E788" s="162"/>
      <c r="F788" s="179"/>
      <c r="G788" s="99"/>
    </row>
    <row r="789" spans="2:7" ht="24.95" customHeight="1" x14ac:dyDescent="0.25">
      <c r="B789" s="177"/>
      <c r="C789" s="162"/>
      <c r="D789" s="162"/>
      <c r="E789" s="162"/>
      <c r="F789" s="179"/>
      <c r="G789" s="99"/>
    </row>
    <row r="790" spans="2:7" ht="24.95" customHeight="1" x14ac:dyDescent="0.25">
      <c r="B790" s="177"/>
      <c r="C790" s="162"/>
      <c r="D790" s="162"/>
      <c r="E790" s="162"/>
      <c r="F790" s="179"/>
      <c r="G790" s="99"/>
    </row>
    <row r="791" spans="2:7" ht="24.95" customHeight="1" x14ac:dyDescent="0.25">
      <c r="B791" s="177"/>
      <c r="C791" s="162"/>
      <c r="D791" s="162"/>
      <c r="E791" s="162"/>
      <c r="F791" s="179"/>
      <c r="G791" s="99"/>
    </row>
    <row r="792" spans="2:7" ht="24.95" customHeight="1" x14ac:dyDescent="0.25">
      <c r="B792" s="177"/>
      <c r="C792" s="162"/>
      <c r="D792" s="162"/>
      <c r="E792" s="162"/>
      <c r="F792" s="179"/>
      <c r="G792" s="99"/>
    </row>
    <row r="793" spans="2:7" ht="24.95" customHeight="1" x14ac:dyDescent="0.25">
      <c r="B793" s="177"/>
      <c r="C793" s="162"/>
      <c r="D793" s="162"/>
      <c r="E793" s="162"/>
      <c r="F793" s="179"/>
      <c r="G793" s="99"/>
    </row>
    <row r="794" spans="2:7" ht="24.95" customHeight="1" x14ac:dyDescent="0.25">
      <c r="B794" s="177"/>
      <c r="C794" s="162"/>
      <c r="D794" s="162"/>
      <c r="E794" s="162"/>
      <c r="F794" s="179"/>
      <c r="G794" s="99"/>
    </row>
    <row r="795" spans="2:7" ht="24.95" customHeight="1" x14ac:dyDescent="0.25">
      <c r="B795" s="177"/>
      <c r="C795" s="162"/>
      <c r="D795" s="162"/>
      <c r="E795" s="162"/>
      <c r="F795" s="179"/>
      <c r="G795" s="99"/>
    </row>
    <row r="796" spans="2:7" ht="24.95" customHeight="1" x14ac:dyDescent="0.25">
      <c r="B796" s="177"/>
      <c r="C796" s="162"/>
      <c r="D796" s="162"/>
      <c r="E796" s="162"/>
      <c r="F796" s="179"/>
      <c r="G796" s="99"/>
    </row>
    <row r="797" spans="2:7" ht="24.95" customHeight="1" x14ac:dyDescent="0.25">
      <c r="B797" s="177"/>
      <c r="C797" s="162"/>
      <c r="D797" s="162"/>
      <c r="E797" s="162"/>
      <c r="F797" s="179"/>
      <c r="G797" s="99"/>
    </row>
    <row r="798" spans="2:7" ht="24.95" customHeight="1" x14ac:dyDescent="0.25">
      <c r="B798" s="177"/>
      <c r="C798" s="162"/>
      <c r="D798" s="162"/>
      <c r="E798" s="162"/>
      <c r="F798" s="179"/>
      <c r="G798" s="99"/>
    </row>
    <row r="799" spans="2:7" ht="24.95" customHeight="1" x14ac:dyDescent="0.25">
      <c r="B799" s="177"/>
      <c r="C799" s="162"/>
      <c r="D799" s="162"/>
      <c r="E799" s="162"/>
      <c r="F799" s="179"/>
      <c r="G799" s="99"/>
    </row>
    <row r="800" spans="2:7" ht="24.95" customHeight="1" x14ac:dyDescent="0.25">
      <c r="B800" s="177"/>
      <c r="C800" s="162"/>
      <c r="D800" s="162"/>
      <c r="E800" s="162"/>
      <c r="F800" s="179"/>
      <c r="G800" s="99"/>
    </row>
    <row r="801" spans="2:7" ht="24.95" customHeight="1" x14ac:dyDescent="0.25">
      <c r="B801" s="177"/>
      <c r="C801" s="162"/>
      <c r="D801" s="162"/>
      <c r="E801" s="162"/>
      <c r="F801" s="179"/>
      <c r="G801" s="99"/>
    </row>
    <row r="802" spans="2:7" ht="24.95" customHeight="1" x14ac:dyDescent="0.25">
      <c r="B802" s="177"/>
      <c r="C802" s="162"/>
      <c r="D802" s="162"/>
      <c r="E802" s="162"/>
      <c r="F802" s="179"/>
      <c r="G802" s="99"/>
    </row>
    <row r="803" spans="2:7" ht="24.95" customHeight="1" x14ac:dyDescent="0.25">
      <c r="B803" s="177"/>
      <c r="C803" s="162"/>
      <c r="D803" s="162"/>
      <c r="E803" s="162"/>
      <c r="F803" s="179"/>
      <c r="G803" s="99"/>
    </row>
    <row r="804" spans="2:7" ht="24.95" customHeight="1" x14ac:dyDescent="0.25">
      <c r="B804" s="177"/>
      <c r="C804" s="162"/>
      <c r="D804" s="162"/>
      <c r="E804" s="162"/>
      <c r="F804" s="179"/>
      <c r="G804" s="99"/>
    </row>
    <row r="805" spans="2:7" ht="24.95" customHeight="1" x14ac:dyDescent="0.25">
      <c r="B805" s="177"/>
      <c r="C805" s="162"/>
      <c r="D805" s="162"/>
      <c r="E805" s="162"/>
      <c r="F805" s="179"/>
      <c r="G805" s="99"/>
    </row>
    <row r="806" spans="2:7" ht="24.95" customHeight="1" x14ac:dyDescent="0.25">
      <c r="B806" s="177"/>
      <c r="C806" s="162"/>
      <c r="D806" s="162"/>
      <c r="E806" s="162"/>
      <c r="F806" s="179"/>
      <c r="G806" s="99"/>
    </row>
    <row r="807" spans="2:7" ht="24.95" customHeight="1" x14ac:dyDescent="0.25">
      <c r="B807" s="177"/>
      <c r="C807" s="162"/>
      <c r="D807" s="162"/>
      <c r="E807" s="162"/>
      <c r="F807" s="179"/>
      <c r="G807" s="99"/>
    </row>
    <row r="808" spans="2:7" ht="24.95" customHeight="1" x14ac:dyDescent="0.25">
      <c r="B808" s="177"/>
      <c r="C808" s="162"/>
      <c r="D808" s="162"/>
      <c r="E808" s="162"/>
      <c r="F808" s="179"/>
      <c r="G808" s="99"/>
    </row>
    <row r="809" spans="2:7" ht="24.95" customHeight="1" x14ac:dyDescent="0.25">
      <c r="B809" s="177"/>
      <c r="C809" s="162"/>
      <c r="D809" s="162"/>
      <c r="E809" s="162"/>
      <c r="F809" s="179"/>
      <c r="G809" s="99"/>
    </row>
    <row r="810" spans="2:7" ht="24.95" customHeight="1" x14ac:dyDescent="0.25">
      <c r="B810" s="177"/>
      <c r="C810" s="162"/>
      <c r="D810" s="162"/>
      <c r="E810" s="162"/>
      <c r="F810" s="179"/>
      <c r="G810" s="99"/>
    </row>
    <row r="811" spans="2:7" ht="24.95" customHeight="1" x14ac:dyDescent="0.25">
      <c r="B811" s="177"/>
      <c r="C811" s="162"/>
      <c r="D811" s="162"/>
      <c r="E811" s="162"/>
      <c r="F811" s="179"/>
      <c r="G811" s="99"/>
    </row>
    <row r="812" spans="2:7" ht="24.95" customHeight="1" x14ac:dyDescent="0.25">
      <c r="B812" s="177"/>
      <c r="C812" s="162"/>
      <c r="D812" s="162"/>
      <c r="E812" s="162"/>
      <c r="F812" s="179"/>
      <c r="G812" s="99"/>
    </row>
    <row r="813" spans="2:7" ht="24.95" customHeight="1" x14ac:dyDescent="0.25">
      <c r="B813" s="177"/>
      <c r="C813" s="162"/>
      <c r="D813" s="162"/>
      <c r="E813" s="162"/>
      <c r="F813" s="179"/>
      <c r="G813" s="99"/>
    </row>
    <row r="814" spans="2:7" ht="24.95" customHeight="1" x14ac:dyDescent="0.25">
      <c r="B814" s="177"/>
      <c r="C814" s="162"/>
      <c r="D814" s="162"/>
      <c r="E814" s="162"/>
      <c r="F814" s="179"/>
      <c r="G814" s="99"/>
    </row>
    <row r="815" spans="2:7" ht="24.95" customHeight="1" x14ac:dyDescent="0.25">
      <c r="B815" s="177"/>
      <c r="C815" s="162"/>
      <c r="D815" s="162"/>
      <c r="E815" s="162"/>
      <c r="F815" s="179"/>
      <c r="G815" s="99"/>
    </row>
    <row r="816" spans="2:7" ht="24.95" customHeight="1" x14ac:dyDescent="0.25">
      <c r="B816" s="177"/>
      <c r="C816" s="162"/>
      <c r="D816" s="162"/>
      <c r="E816" s="162"/>
      <c r="F816" s="179"/>
      <c r="G816" s="99"/>
    </row>
    <row r="817" spans="2:7" ht="24.95" customHeight="1" x14ac:dyDescent="0.25">
      <c r="B817" s="177"/>
      <c r="C817" s="162"/>
      <c r="D817" s="162"/>
      <c r="E817" s="162"/>
      <c r="F817" s="179"/>
      <c r="G817" s="99"/>
    </row>
    <row r="818" spans="2:7" ht="24.95" customHeight="1" x14ac:dyDescent="0.25">
      <c r="B818" s="177"/>
      <c r="C818" s="162"/>
      <c r="D818" s="162"/>
      <c r="E818" s="162"/>
      <c r="F818" s="179"/>
      <c r="G818" s="99"/>
    </row>
    <row r="819" spans="2:7" ht="24.95" customHeight="1" x14ac:dyDescent="0.25">
      <c r="B819" s="177"/>
      <c r="C819" s="162"/>
      <c r="D819" s="162"/>
      <c r="E819" s="162"/>
      <c r="F819" s="179"/>
      <c r="G819" s="99"/>
    </row>
    <row r="820" spans="2:7" ht="24.95" customHeight="1" x14ac:dyDescent="0.25">
      <c r="B820" s="177"/>
      <c r="C820" s="162"/>
      <c r="D820" s="162"/>
      <c r="E820" s="162"/>
      <c r="F820" s="179"/>
      <c r="G820" s="99"/>
    </row>
    <row r="821" spans="2:7" ht="24.95" customHeight="1" x14ac:dyDescent="0.25">
      <c r="B821" s="177"/>
      <c r="C821" s="162"/>
      <c r="D821" s="162"/>
      <c r="E821" s="162"/>
      <c r="F821" s="179"/>
      <c r="G821" s="99"/>
    </row>
    <row r="822" spans="2:7" ht="24.95" customHeight="1" x14ac:dyDescent="0.25">
      <c r="B822" s="177"/>
      <c r="C822" s="162"/>
      <c r="D822" s="162"/>
      <c r="E822" s="162"/>
      <c r="F822" s="179"/>
      <c r="G822" s="99"/>
    </row>
    <row r="823" spans="2:7" ht="24.95" customHeight="1" x14ac:dyDescent="0.25">
      <c r="B823" s="177"/>
      <c r="C823" s="162"/>
      <c r="D823" s="162"/>
      <c r="E823" s="162"/>
      <c r="F823" s="179"/>
      <c r="G823" s="99"/>
    </row>
    <row r="824" spans="2:7" ht="24.95" customHeight="1" x14ac:dyDescent="0.25">
      <c r="B824" s="177"/>
      <c r="C824" s="162"/>
      <c r="D824" s="162"/>
      <c r="E824" s="162"/>
      <c r="F824" s="179"/>
      <c r="G824" s="99"/>
    </row>
    <row r="825" spans="2:7" ht="24.95" customHeight="1" x14ac:dyDescent="0.25">
      <c r="B825" s="177"/>
      <c r="C825" s="162"/>
      <c r="D825" s="162"/>
      <c r="E825" s="162"/>
      <c r="F825" s="179"/>
      <c r="G825" s="99"/>
    </row>
    <row r="826" spans="2:7" ht="24.95" customHeight="1" x14ac:dyDescent="0.25">
      <c r="B826" s="177"/>
      <c r="C826" s="162"/>
      <c r="D826" s="162"/>
      <c r="E826" s="162"/>
      <c r="F826" s="179"/>
      <c r="G826" s="99"/>
    </row>
    <row r="827" spans="2:7" ht="24.95" customHeight="1" x14ac:dyDescent="0.25">
      <c r="B827" s="177"/>
      <c r="C827" s="162"/>
      <c r="D827" s="162"/>
      <c r="E827" s="162"/>
      <c r="F827" s="179"/>
      <c r="G827" s="99"/>
    </row>
    <row r="828" spans="2:7" ht="24.95" customHeight="1" x14ac:dyDescent="0.25">
      <c r="B828" s="177"/>
      <c r="C828" s="162"/>
      <c r="D828" s="162"/>
      <c r="E828" s="162"/>
      <c r="F828" s="179"/>
      <c r="G828" s="99"/>
    </row>
    <row r="829" spans="2:7" ht="24.95" customHeight="1" x14ac:dyDescent="0.25">
      <c r="B829" s="177"/>
      <c r="C829" s="162"/>
      <c r="D829" s="162"/>
      <c r="E829" s="162"/>
      <c r="F829" s="179"/>
      <c r="G829" s="99"/>
    </row>
    <row r="830" spans="2:7" ht="24.95" customHeight="1" x14ac:dyDescent="0.25">
      <c r="B830" s="177"/>
      <c r="C830" s="162"/>
      <c r="D830" s="162"/>
      <c r="E830" s="162"/>
      <c r="F830" s="179"/>
      <c r="G830" s="99"/>
    </row>
    <row r="831" spans="2:7" ht="24.95" customHeight="1" x14ac:dyDescent="0.25">
      <c r="B831" s="177"/>
      <c r="C831" s="162"/>
      <c r="D831" s="162"/>
      <c r="E831" s="162"/>
      <c r="F831" s="179"/>
      <c r="G831" s="99"/>
    </row>
    <row r="832" spans="2:7" ht="24.95" customHeight="1" x14ac:dyDescent="0.25">
      <c r="B832" s="177"/>
      <c r="C832" s="162"/>
      <c r="D832" s="162"/>
      <c r="E832" s="162"/>
      <c r="F832" s="179"/>
      <c r="G832" s="99"/>
    </row>
    <row r="833" spans="2:7" ht="24.95" customHeight="1" x14ac:dyDescent="0.25">
      <c r="B833" s="177"/>
      <c r="C833" s="162"/>
      <c r="D833" s="162"/>
      <c r="E833" s="162"/>
      <c r="F833" s="179"/>
      <c r="G833" s="99"/>
    </row>
    <row r="834" spans="2:7" ht="24.95" customHeight="1" x14ac:dyDescent="0.25">
      <c r="B834" s="177"/>
      <c r="C834" s="162"/>
      <c r="D834" s="162"/>
      <c r="E834" s="162"/>
      <c r="F834" s="179"/>
      <c r="G834" s="99"/>
    </row>
    <row r="835" spans="2:7" ht="24.95" customHeight="1" x14ac:dyDescent="0.25">
      <c r="B835" s="177"/>
      <c r="C835" s="162"/>
      <c r="D835" s="162"/>
      <c r="E835" s="162"/>
      <c r="F835" s="179"/>
      <c r="G835" s="99"/>
    </row>
    <row r="836" spans="2:7" ht="24.95" customHeight="1" x14ac:dyDescent="0.25">
      <c r="B836" s="177"/>
      <c r="C836" s="162"/>
      <c r="D836" s="162"/>
      <c r="E836" s="162"/>
      <c r="F836" s="179"/>
      <c r="G836" s="99"/>
    </row>
    <row r="837" spans="2:7" ht="24.95" customHeight="1" x14ac:dyDescent="0.25">
      <c r="B837" s="177"/>
      <c r="C837" s="162"/>
      <c r="D837" s="162"/>
      <c r="E837" s="162"/>
      <c r="F837" s="179"/>
      <c r="G837" s="99"/>
    </row>
    <row r="838" spans="2:7" ht="24.95" customHeight="1" x14ac:dyDescent="0.25">
      <c r="B838" s="177"/>
      <c r="C838" s="162"/>
      <c r="D838" s="162"/>
      <c r="E838" s="162"/>
      <c r="F838" s="179"/>
      <c r="G838" s="99"/>
    </row>
    <row r="839" spans="2:7" ht="24.95" customHeight="1" x14ac:dyDescent="0.25">
      <c r="B839" s="177"/>
      <c r="C839" s="162"/>
      <c r="D839" s="162"/>
      <c r="E839" s="162"/>
      <c r="F839" s="179"/>
      <c r="G839" s="99"/>
    </row>
    <row r="840" spans="2:7" ht="24.95" customHeight="1" x14ac:dyDescent="0.25">
      <c r="B840" s="177"/>
      <c r="C840" s="162"/>
      <c r="D840" s="162"/>
      <c r="E840" s="162"/>
      <c r="F840" s="179"/>
      <c r="G840" s="99"/>
    </row>
    <row r="841" spans="2:7" ht="24.95" customHeight="1" x14ac:dyDescent="0.25">
      <c r="B841" s="177"/>
      <c r="C841" s="162"/>
      <c r="D841" s="162"/>
      <c r="E841" s="162"/>
      <c r="F841" s="179"/>
      <c r="G841" s="99"/>
    </row>
    <row r="842" spans="2:7" ht="24.95" customHeight="1" x14ac:dyDescent="0.25">
      <c r="B842" s="177"/>
      <c r="C842" s="162"/>
      <c r="D842" s="162"/>
      <c r="E842" s="162"/>
      <c r="F842" s="179"/>
      <c r="G842" s="99"/>
    </row>
    <row r="843" spans="2:7" ht="24.95" customHeight="1" x14ac:dyDescent="0.25">
      <c r="B843" s="177"/>
      <c r="C843" s="162"/>
      <c r="D843" s="162"/>
      <c r="E843" s="162"/>
      <c r="F843" s="179"/>
      <c r="G843" s="99"/>
    </row>
    <row r="844" spans="2:7" ht="24.95" customHeight="1" x14ac:dyDescent="0.25">
      <c r="B844" s="177"/>
      <c r="C844" s="162"/>
      <c r="D844" s="162"/>
      <c r="E844" s="162"/>
      <c r="F844" s="179"/>
      <c r="G844" s="99"/>
    </row>
    <row r="845" spans="2:7" ht="24.95" customHeight="1" x14ac:dyDescent="0.25">
      <c r="B845" s="177"/>
      <c r="C845" s="162"/>
      <c r="D845" s="162"/>
      <c r="E845" s="162"/>
      <c r="F845" s="179"/>
      <c r="G845" s="99"/>
    </row>
    <row r="846" spans="2:7" ht="24.95" customHeight="1" x14ac:dyDescent="0.25">
      <c r="B846" s="177"/>
      <c r="C846" s="162"/>
      <c r="D846" s="162"/>
      <c r="E846" s="162"/>
      <c r="F846" s="179"/>
      <c r="G846" s="99"/>
    </row>
    <row r="847" spans="2:7" ht="24.95" customHeight="1" x14ac:dyDescent="0.25">
      <c r="B847" s="177"/>
      <c r="C847" s="162"/>
      <c r="D847" s="162"/>
      <c r="E847" s="162"/>
      <c r="F847" s="179"/>
      <c r="G847" s="99"/>
    </row>
    <row r="848" spans="2:7" ht="24.95" customHeight="1" x14ac:dyDescent="0.25">
      <c r="B848" s="177"/>
      <c r="C848" s="162"/>
      <c r="D848" s="162"/>
      <c r="E848" s="162"/>
      <c r="F848" s="179"/>
      <c r="G848" s="99"/>
    </row>
    <row r="849" spans="2:7" ht="24.95" customHeight="1" x14ac:dyDescent="0.25">
      <c r="B849" s="177"/>
      <c r="C849" s="162"/>
      <c r="D849" s="162"/>
      <c r="E849" s="162"/>
      <c r="F849" s="179"/>
      <c r="G849" s="99"/>
    </row>
    <row r="850" spans="2:7" ht="24.95" customHeight="1" x14ac:dyDescent="0.25">
      <c r="B850" s="177"/>
      <c r="C850" s="162"/>
      <c r="D850" s="162"/>
      <c r="E850" s="162"/>
      <c r="F850" s="179"/>
      <c r="G850" s="99"/>
    </row>
    <row r="851" spans="2:7" ht="24.95" customHeight="1" x14ac:dyDescent="0.25">
      <c r="B851" s="177"/>
      <c r="C851" s="162"/>
      <c r="D851" s="162"/>
      <c r="E851" s="162"/>
      <c r="F851" s="179"/>
      <c r="G851" s="99"/>
    </row>
    <row r="852" spans="2:7" ht="24.95" customHeight="1" x14ac:dyDescent="0.25">
      <c r="B852" s="177"/>
      <c r="C852" s="162"/>
      <c r="D852" s="162"/>
      <c r="E852" s="162"/>
      <c r="F852" s="179"/>
      <c r="G852" s="99"/>
    </row>
    <row r="853" spans="2:7" ht="24.95" customHeight="1" x14ac:dyDescent="0.25">
      <c r="B853" s="177"/>
      <c r="C853" s="162"/>
      <c r="D853" s="162"/>
      <c r="E853" s="162"/>
      <c r="F853" s="179"/>
      <c r="G853" s="99"/>
    </row>
    <row r="854" spans="2:7" ht="24.95" customHeight="1" x14ac:dyDescent="0.25">
      <c r="B854" s="177"/>
      <c r="C854" s="162"/>
      <c r="D854" s="162"/>
      <c r="E854" s="162"/>
      <c r="F854" s="179"/>
      <c r="G854" s="99"/>
    </row>
    <row r="855" spans="2:7" ht="24.95" customHeight="1" x14ac:dyDescent="0.25">
      <c r="B855" s="177"/>
      <c r="C855" s="162"/>
      <c r="D855" s="162"/>
      <c r="E855" s="162"/>
      <c r="F855" s="179"/>
      <c r="G855" s="99"/>
    </row>
    <row r="856" spans="2:7" ht="24.95" customHeight="1" x14ac:dyDescent="0.25">
      <c r="B856" s="177"/>
      <c r="C856" s="162"/>
      <c r="D856" s="162"/>
      <c r="E856" s="162"/>
      <c r="F856" s="179"/>
      <c r="G856" s="99"/>
    </row>
    <row r="857" spans="2:7" ht="24.95" customHeight="1" x14ac:dyDescent="0.25">
      <c r="B857" s="177"/>
      <c r="C857" s="162"/>
      <c r="D857" s="162"/>
      <c r="E857" s="162"/>
      <c r="F857" s="179"/>
      <c r="G857" s="99"/>
    </row>
    <row r="858" spans="2:7" ht="24.95" customHeight="1" x14ac:dyDescent="0.25">
      <c r="B858" s="177"/>
      <c r="C858" s="162"/>
      <c r="D858" s="162"/>
      <c r="E858" s="162"/>
      <c r="F858" s="179"/>
      <c r="G858" s="99"/>
    </row>
    <row r="859" spans="2:7" ht="24.95" customHeight="1" x14ac:dyDescent="0.25">
      <c r="B859" s="177"/>
      <c r="C859" s="162"/>
      <c r="D859" s="162"/>
      <c r="E859" s="162"/>
      <c r="F859" s="179"/>
      <c r="G859" s="99"/>
    </row>
    <row r="860" spans="2:7" ht="24.95" customHeight="1" x14ac:dyDescent="0.25">
      <c r="B860" s="177"/>
      <c r="C860" s="162"/>
      <c r="D860" s="162"/>
      <c r="E860" s="162"/>
      <c r="F860" s="179"/>
      <c r="G860" s="99"/>
    </row>
    <row r="861" spans="2:7" ht="24.95" customHeight="1" x14ac:dyDescent="0.25">
      <c r="B861" s="177"/>
      <c r="C861" s="162"/>
      <c r="D861" s="162"/>
      <c r="E861" s="162"/>
      <c r="F861" s="179"/>
      <c r="G861" s="99"/>
    </row>
    <row r="862" spans="2:7" ht="24.95" customHeight="1" x14ac:dyDescent="0.25">
      <c r="B862" s="177"/>
      <c r="C862" s="162"/>
      <c r="D862" s="162"/>
      <c r="E862" s="162"/>
      <c r="F862" s="179"/>
      <c r="G862" s="99"/>
    </row>
    <row r="863" spans="2:7" ht="24.95" customHeight="1" x14ac:dyDescent="0.25">
      <c r="B863" s="177"/>
      <c r="C863" s="162"/>
      <c r="D863" s="162"/>
      <c r="E863" s="162"/>
      <c r="F863" s="179"/>
      <c r="G863" s="99"/>
    </row>
    <row r="864" spans="2:7" ht="24.95" customHeight="1" x14ac:dyDescent="0.25">
      <c r="B864" s="177"/>
      <c r="C864" s="162"/>
      <c r="D864" s="162"/>
      <c r="E864" s="162"/>
      <c r="F864" s="179"/>
      <c r="G864" s="99"/>
    </row>
    <row r="865" spans="2:7" ht="24.95" customHeight="1" x14ac:dyDescent="0.25">
      <c r="B865" s="177"/>
      <c r="C865" s="162"/>
      <c r="D865" s="162"/>
      <c r="E865" s="162"/>
      <c r="F865" s="179"/>
      <c r="G865" s="99"/>
    </row>
    <row r="866" spans="2:7" ht="24.95" customHeight="1" x14ac:dyDescent="0.25">
      <c r="B866" s="177"/>
      <c r="C866" s="162"/>
      <c r="D866" s="162"/>
      <c r="E866" s="162"/>
      <c r="F866" s="179"/>
      <c r="G866" s="99"/>
    </row>
    <row r="867" spans="2:7" ht="24.95" customHeight="1" x14ac:dyDescent="0.25">
      <c r="B867" s="177"/>
      <c r="C867" s="162"/>
      <c r="D867" s="162"/>
      <c r="E867" s="162"/>
      <c r="F867" s="179"/>
      <c r="G867" s="99"/>
    </row>
    <row r="868" spans="2:7" ht="24.95" customHeight="1" x14ac:dyDescent="0.25">
      <c r="B868" s="177"/>
      <c r="C868" s="162"/>
      <c r="D868" s="162"/>
      <c r="E868" s="162"/>
      <c r="F868" s="179"/>
      <c r="G868" s="99"/>
    </row>
    <row r="869" spans="2:7" ht="24.95" customHeight="1" x14ac:dyDescent="0.25">
      <c r="B869" s="177"/>
      <c r="C869" s="162"/>
      <c r="D869" s="162"/>
      <c r="E869" s="162"/>
      <c r="F869" s="179"/>
      <c r="G869" s="99"/>
    </row>
    <row r="870" spans="2:7" ht="24.95" customHeight="1" x14ac:dyDescent="0.25">
      <c r="B870" s="177"/>
      <c r="C870" s="162"/>
      <c r="D870" s="162"/>
      <c r="E870" s="162"/>
      <c r="F870" s="179"/>
      <c r="G870" s="99"/>
    </row>
    <row r="871" spans="2:7" ht="24.95" customHeight="1" x14ac:dyDescent="0.25">
      <c r="B871" s="177"/>
      <c r="C871" s="162"/>
      <c r="D871" s="162"/>
      <c r="E871" s="162"/>
      <c r="F871" s="179"/>
      <c r="G871" s="99"/>
    </row>
    <row r="872" spans="2:7" ht="24.95" customHeight="1" x14ac:dyDescent="0.25">
      <c r="B872" s="177"/>
      <c r="C872" s="162"/>
      <c r="D872" s="162"/>
      <c r="E872" s="162"/>
      <c r="F872" s="179"/>
      <c r="G872" s="99"/>
    </row>
    <row r="873" spans="2:7" ht="24.95" customHeight="1" x14ac:dyDescent="0.25">
      <c r="B873" s="177"/>
      <c r="C873" s="162"/>
      <c r="D873" s="162"/>
      <c r="E873" s="162"/>
      <c r="F873" s="179"/>
      <c r="G873" s="99"/>
    </row>
    <row r="874" spans="2:7" ht="24.95" customHeight="1" x14ac:dyDescent="0.25">
      <c r="B874" s="177"/>
      <c r="C874" s="162"/>
      <c r="D874" s="162"/>
      <c r="E874" s="162"/>
      <c r="F874" s="179"/>
      <c r="G874" s="99"/>
    </row>
    <row r="875" spans="2:7" ht="24.95" customHeight="1" x14ac:dyDescent="0.25">
      <c r="B875" s="177"/>
      <c r="C875" s="162"/>
      <c r="D875" s="162"/>
      <c r="E875" s="162"/>
      <c r="F875" s="179"/>
      <c r="G875" s="99"/>
    </row>
    <row r="876" spans="2:7" ht="24.95" customHeight="1" x14ac:dyDescent="0.25">
      <c r="B876" s="177"/>
      <c r="C876" s="162"/>
      <c r="D876" s="162"/>
      <c r="E876" s="162"/>
      <c r="F876" s="179"/>
      <c r="G876" s="99"/>
    </row>
    <row r="877" spans="2:7" ht="24.95" customHeight="1" x14ac:dyDescent="0.25">
      <c r="B877" s="177"/>
      <c r="C877" s="162"/>
      <c r="D877" s="162"/>
      <c r="E877" s="162"/>
      <c r="F877" s="179"/>
      <c r="G877" s="99"/>
    </row>
    <row r="878" spans="2:7" ht="24.95" customHeight="1" x14ac:dyDescent="0.25">
      <c r="B878" s="177"/>
      <c r="C878" s="162"/>
      <c r="D878" s="162"/>
      <c r="E878" s="162"/>
      <c r="F878" s="179"/>
      <c r="G878" s="99"/>
    </row>
    <row r="879" spans="2:7" ht="24.95" customHeight="1" x14ac:dyDescent="0.25">
      <c r="B879" s="177"/>
      <c r="C879" s="162"/>
      <c r="D879" s="162"/>
      <c r="E879" s="162"/>
      <c r="F879" s="179"/>
      <c r="G879" s="99"/>
    </row>
    <row r="880" spans="2:7" ht="24.95" customHeight="1" x14ac:dyDescent="0.25">
      <c r="B880" s="177"/>
      <c r="C880" s="162"/>
      <c r="D880" s="162"/>
      <c r="E880" s="162"/>
      <c r="F880" s="179"/>
      <c r="G880" s="99"/>
    </row>
    <row r="881" spans="2:7" ht="24.95" customHeight="1" x14ac:dyDescent="0.25">
      <c r="B881" s="177"/>
      <c r="C881" s="162"/>
      <c r="D881" s="162"/>
      <c r="E881" s="162"/>
      <c r="F881" s="179"/>
      <c r="G881" s="99"/>
    </row>
    <row r="882" spans="2:7" ht="24.95" customHeight="1" x14ac:dyDescent="0.25">
      <c r="B882" s="177"/>
      <c r="C882" s="162"/>
      <c r="D882" s="162"/>
      <c r="E882" s="162"/>
      <c r="F882" s="179"/>
      <c r="G882" s="99"/>
    </row>
    <row r="883" spans="2:7" ht="24.95" customHeight="1" x14ac:dyDescent="0.25">
      <c r="B883" s="177"/>
      <c r="C883" s="162"/>
      <c r="D883" s="162"/>
      <c r="E883" s="162"/>
      <c r="F883" s="179"/>
      <c r="G883" s="99"/>
    </row>
    <row r="884" spans="2:7" ht="24.95" customHeight="1" x14ac:dyDescent="0.25">
      <c r="B884" s="177"/>
      <c r="C884" s="162"/>
      <c r="D884" s="162"/>
      <c r="E884" s="162"/>
      <c r="F884" s="179"/>
      <c r="G884" s="99"/>
    </row>
    <row r="885" spans="2:7" ht="24.95" customHeight="1" x14ac:dyDescent="0.25">
      <c r="B885" s="177"/>
      <c r="C885" s="162"/>
      <c r="D885" s="162"/>
      <c r="E885" s="162"/>
      <c r="F885" s="179"/>
      <c r="G885" s="99"/>
    </row>
    <row r="886" spans="2:7" ht="24.95" customHeight="1" x14ac:dyDescent="0.25">
      <c r="B886" s="177"/>
      <c r="C886" s="162"/>
      <c r="D886" s="162"/>
      <c r="E886" s="162"/>
      <c r="F886" s="179"/>
      <c r="G886" s="99"/>
    </row>
    <row r="887" spans="2:7" ht="24.95" customHeight="1" x14ac:dyDescent="0.25">
      <c r="B887" s="177"/>
      <c r="C887" s="162"/>
      <c r="D887" s="162"/>
      <c r="E887" s="162"/>
      <c r="F887" s="179"/>
      <c r="G887" s="99"/>
    </row>
    <row r="888" spans="2:7" ht="24.95" customHeight="1" x14ac:dyDescent="0.25">
      <c r="B888" s="177"/>
      <c r="C888" s="162"/>
      <c r="D888" s="162"/>
      <c r="E888" s="162"/>
      <c r="F888" s="179"/>
      <c r="G888" s="99"/>
    </row>
    <row r="889" spans="2:7" ht="24.95" customHeight="1" x14ac:dyDescent="0.25">
      <c r="B889" s="177"/>
      <c r="C889" s="162"/>
      <c r="D889" s="162"/>
      <c r="E889" s="162"/>
      <c r="F889" s="179"/>
      <c r="G889" s="99"/>
    </row>
    <row r="890" spans="2:7" ht="24.95" customHeight="1" x14ac:dyDescent="0.25">
      <c r="B890" s="177"/>
      <c r="C890" s="162"/>
      <c r="D890" s="162"/>
      <c r="E890" s="162"/>
      <c r="F890" s="179"/>
      <c r="G890" s="99"/>
    </row>
    <row r="891" spans="2:7" ht="24.95" customHeight="1" x14ac:dyDescent="0.25">
      <c r="B891" s="177"/>
      <c r="C891" s="162"/>
      <c r="D891" s="162"/>
      <c r="E891" s="162"/>
      <c r="F891" s="179"/>
      <c r="G891" s="99"/>
    </row>
    <row r="892" spans="2:7" ht="24.95" customHeight="1" x14ac:dyDescent="0.25">
      <c r="B892" s="177"/>
      <c r="C892" s="162"/>
      <c r="D892" s="162"/>
      <c r="E892" s="162"/>
      <c r="F892" s="179"/>
      <c r="G892" s="99"/>
    </row>
    <row r="893" spans="2:7" ht="24.95" customHeight="1" x14ac:dyDescent="0.25">
      <c r="B893" s="177"/>
      <c r="C893" s="162"/>
      <c r="D893" s="162"/>
      <c r="E893" s="162"/>
      <c r="F893" s="179"/>
      <c r="G893" s="99"/>
    </row>
    <row r="894" spans="2:7" ht="24.95" customHeight="1" x14ac:dyDescent="0.25">
      <c r="B894" s="177"/>
      <c r="C894" s="162"/>
      <c r="D894" s="162"/>
      <c r="E894" s="162"/>
      <c r="F894" s="179"/>
      <c r="G894" s="99"/>
    </row>
    <row r="895" spans="2:7" ht="24.95" customHeight="1" x14ac:dyDescent="0.25">
      <c r="B895" s="177"/>
      <c r="C895" s="162"/>
      <c r="D895" s="162"/>
      <c r="E895" s="162"/>
      <c r="F895" s="179"/>
      <c r="G895" s="99"/>
    </row>
    <row r="896" spans="2:7" ht="24.95" customHeight="1" x14ac:dyDescent="0.25">
      <c r="B896" s="177"/>
      <c r="C896" s="162"/>
      <c r="D896" s="162"/>
      <c r="E896" s="162"/>
      <c r="F896" s="179"/>
      <c r="G896" s="99"/>
    </row>
    <row r="897" spans="2:7" ht="24.95" customHeight="1" x14ac:dyDescent="0.25">
      <c r="B897" s="177"/>
      <c r="C897" s="162"/>
      <c r="D897" s="162"/>
      <c r="E897" s="162"/>
      <c r="F897" s="179"/>
      <c r="G897" s="99"/>
    </row>
    <row r="898" spans="2:7" ht="24.95" customHeight="1" x14ac:dyDescent="0.25">
      <c r="B898" s="177"/>
      <c r="C898" s="162"/>
      <c r="D898" s="162"/>
      <c r="E898" s="162"/>
      <c r="F898" s="179"/>
      <c r="G898" s="99"/>
    </row>
    <row r="899" spans="2:7" ht="24.95" customHeight="1" x14ac:dyDescent="0.25">
      <c r="B899" s="177"/>
      <c r="C899" s="162"/>
      <c r="D899" s="162"/>
      <c r="E899" s="162"/>
      <c r="F899" s="179"/>
      <c r="G899" s="99"/>
    </row>
    <row r="900" spans="2:7" ht="24.95" customHeight="1" x14ac:dyDescent="0.25">
      <c r="B900" s="177"/>
      <c r="C900" s="162"/>
      <c r="D900" s="162"/>
      <c r="E900" s="162"/>
      <c r="F900" s="179"/>
      <c r="G900" s="99"/>
    </row>
    <row r="901" spans="2:7" ht="24.95" customHeight="1" x14ac:dyDescent="0.25">
      <c r="B901" s="177"/>
      <c r="C901" s="162"/>
      <c r="D901" s="162"/>
      <c r="E901" s="162"/>
      <c r="F901" s="179"/>
      <c r="G901" s="99"/>
    </row>
    <row r="902" spans="2:7" ht="24.95" customHeight="1" x14ac:dyDescent="0.25">
      <c r="B902" s="177"/>
      <c r="C902" s="162"/>
      <c r="D902" s="162"/>
      <c r="E902" s="162"/>
      <c r="F902" s="179"/>
      <c r="G902" s="99"/>
    </row>
    <row r="903" spans="2:7" ht="24.95" customHeight="1" x14ac:dyDescent="0.25">
      <c r="B903" s="177"/>
      <c r="C903" s="162"/>
      <c r="D903" s="162"/>
      <c r="E903" s="162"/>
      <c r="F903" s="179"/>
      <c r="G903" s="99"/>
    </row>
    <row r="904" spans="2:7" ht="24.95" customHeight="1" x14ac:dyDescent="0.25">
      <c r="B904" s="177"/>
      <c r="C904" s="162"/>
      <c r="D904" s="162"/>
      <c r="E904" s="162"/>
      <c r="F904" s="179"/>
      <c r="G904" s="99"/>
    </row>
    <row r="905" spans="2:7" ht="24.95" customHeight="1" x14ac:dyDescent="0.25">
      <c r="B905" s="177"/>
      <c r="C905" s="162"/>
      <c r="D905" s="162"/>
      <c r="E905" s="162"/>
      <c r="F905" s="179"/>
      <c r="G905" s="99"/>
    </row>
    <row r="906" spans="2:7" ht="24.95" customHeight="1" x14ac:dyDescent="0.25">
      <c r="B906" s="177"/>
      <c r="C906" s="162"/>
      <c r="D906" s="162"/>
      <c r="E906" s="162"/>
      <c r="F906" s="179"/>
      <c r="G906" s="99"/>
    </row>
    <row r="907" spans="2:7" ht="24.95" customHeight="1" x14ac:dyDescent="0.25">
      <c r="B907" s="177"/>
      <c r="C907" s="162"/>
      <c r="D907" s="162"/>
      <c r="E907" s="162"/>
      <c r="F907" s="179"/>
      <c r="G907" s="99"/>
    </row>
    <row r="908" spans="2:7" ht="24.95" customHeight="1" x14ac:dyDescent="0.25">
      <c r="B908" s="177"/>
      <c r="C908" s="162"/>
      <c r="D908" s="162"/>
      <c r="E908" s="162"/>
      <c r="F908" s="179"/>
      <c r="G908" s="99"/>
    </row>
    <row r="909" spans="2:7" ht="24.95" customHeight="1" x14ac:dyDescent="0.25">
      <c r="B909" s="177"/>
      <c r="C909" s="162"/>
      <c r="D909" s="162"/>
      <c r="E909" s="162"/>
      <c r="F909" s="179"/>
      <c r="G909" s="99"/>
    </row>
    <row r="910" spans="2:7" ht="24.95" customHeight="1" x14ac:dyDescent="0.25">
      <c r="B910" s="177"/>
      <c r="C910" s="162"/>
      <c r="D910" s="162"/>
      <c r="E910" s="162"/>
      <c r="F910" s="179"/>
      <c r="G910" s="99"/>
    </row>
    <row r="911" spans="2:7" ht="24.95" customHeight="1" x14ac:dyDescent="0.25">
      <c r="B911" s="177"/>
      <c r="C911" s="162"/>
      <c r="D911" s="162"/>
      <c r="E911" s="162"/>
      <c r="F911" s="179"/>
      <c r="G911" s="99"/>
    </row>
    <row r="912" spans="2:7" ht="24.95" customHeight="1" x14ac:dyDescent="0.25">
      <c r="B912" s="177"/>
      <c r="C912" s="162"/>
      <c r="D912" s="162"/>
      <c r="E912" s="162"/>
      <c r="F912" s="179"/>
      <c r="G912" s="99"/>
    </row>
    <row r="913" spans="2:7" ht="24.95" customHeight="1" x14ac:dyDescent="0.25">
      <c r="B913" s="177"/>
      <c r="C913" s="162"/>
      <c r="D913" s="162"/>
      <c r="E913" s="162"/>
      <c r="F913" s="179"/>
      <c r="G913" s="99"/>
    </row>
    <row r="914" spans="2:7" ht="24.95" customHeight="1" x14ac:dyDescent="0.25">
      <c r="B914" s="177"/>
      <c r="C914" s="162"/>
      <c r="D914" s="162"/>
      <c r="E914" s="162"/>
      <c r="F914" s="179"/>
      <c r="G914" s="99"/>
    </row>
    <row r="915" spans="2:7" ht="24.95" customHeight="1" x14ac:dyDescent="0.25">
      <c r="B915" s="177"/>
      <c r="C915" s="162"/>
      <c r="D915" s="162"/>
      <c r="E915" s="162"/>
      <c r="F915" s="179"/>
      <c r="G915" s="99"/>
    </row>
    <row r="916" spans="2:7" ht="24.95" customHeight="1" x14ac:dyDescent="0.25">
      <c r="B916" s="177"/>
      <c r="C916" s="162"/>
      <c r="D916" s="162"/>
      <c r="E916" s="162"/>
      <c r="F916" s="179"/>
      <c r="G916" s="99"/>
    </row>
    <row r="917" spans="2:7" ht="24.95" customHeight="1" x14ac:dyDescent="0.25">
      <c r="B917" s="177"/>
      <c r="C917" s="162"/>
      <c r="D917" s="162"/>
      <c r="E917" s="162"/>
      <c r="F917" s="179"/>
      <c r="G917" s="99"/>
    </row>
    <row r="918" spans="2:7" ht="24.95" customHeight="1" x14ac:dyDescent="0.25">
      <c r="B918" s="177"/>
      <c r="C918" s="162"/>
      <c r="D918" s="162"/>
      <c r="E918" s="162"/>
      <c r="F918" s="179"/>
      <c r="G918" s="99"/>
    </row>
    <row r="919" spans="2:7" ht="24.95" customHeight="1" x14ac:dyDescent="0.25">
      <c r="B919" s="177"/>
      <c r="C919" s="162"/>
      <c r="D919" s="162"/>
      <c r="E919" s="162"/>
      <c r="F919" s="179"/>
      <c r="G919" s="99"/>
    </row>
    <row r="920" spans="2:7" ht="24.95" customHeight="1" x14ac:dyDescent="0.25">
      <c r="B920" s="177"/>
      <c r="C920" s="162"/>
      <c r="D920" s="162"/>
      <c r="E920" s="162"/>
      <c r="F920" s="179"/>
      <c r="G920" s="99"/>
    </row>
    <row r="921" spans="2:7" ht="24.95" customHeight="1" x14ac:dyDescent="0.25">
      <c r="B921" s="177"/>
      <c r="C921" s="162"/>
      <c r="D921" s="162"/>
      <c r="E921" s="162"/>
      <c r="F921" s="179"/>
      <c r="G921" s="99"/>
    </row>
    <row r="922" spans="2:7" ht="24.95" customHeight="1" x14ac:dyDescent="0.25">
      <c r="B922" s="177"/>
      <c r="C922" s="162"/>
      <c r="D922" s="162"/>
      <c r="E922" s="162"/>
      <c r="F922" s="179"/>
      <c r="G922" s="99"/>
    </row>
    <row r="923" spans="2:7" ht="24.95" customHeight="1" x14ac:dyDescent="0.25">
      <c r="B923" s="177"/>
      <c r="C923" s="162"/>
      <c r="D923" s="162"/>
      <c r="E923" s="162"/>
      <c r="F923" s="179"/>
      <c r="G923" s="99"/>
    </row>
    <row r="924" spans="2:7" ht="24.95" customHeight="1" x14ac:dyDescent="0.25">
      <c r="B924" s="177"/>
      <c r="C924" s="162"/>
      <c r="D924" s="162"/>
      <c r="E924" s="162"/>
      <c r="F924" s="179"/>
      <c r="G924" s="99"/>
    </row>
    <row r="925" spans="2:7" ht="24.95" customHeight="1" x14ac:dyDescent="0.25">
      <c r="B925" s="177"/>
      <c r="C925" s="162"/>
      <c r="D925" s="162"/>
      <c r="E925" s="162"/>
      <c r="F925" s="179"/>
      <c r="G925" s="99"/>
    </row>
    <row r="926" spans="2:7" ht="24.95" customHeight="1" x14ac:dyDescent="0.25">
      <c r="B926" s="177"/>
      <c r="C926" s="162"/>
      <c r="D926" s="162"/>
      <c r="E926" s="162"/>
      <c r="F926" s="179"/>
      <c r="G926" s="99"/>
    </row>
    <row r="927" spans="2:7" ht="24.95" customHeight="1" x14ac:dyDescent="0.25">
      <c r="B927" s="177"/>
      <c r="C927" s="162"/>
      <c r="D927" s="162"/>
      <c r="E927" s="162"/>
      <c r="F927" s="179"/>
      <c r="G927" s="99"/>
    </row>
    <row r="928" spans="2:7" ht="24.95" customHeight="1" x14ac:dyDescent="0.25">
      <c r="B928" s="177"/>
      <c r="C928" s="162"/>
      <c r="D928" s="162"/>
      <c r="E928" s="162"/>
      <c r="F928" s="179"/>
      <c r="G928" s="99"/>
    </row>
    <row r="929" spans="2:7" ht="24.95" customHeight="1" x14ac:dyDescent="0.25">
      <c r="B929" s="177"/>
      <c r="C929" s="162"/>
      <c r="D929" s="162"/>
      <c r="E929" s="162"/>
      <c r="F929" s="179"/>
      <c r="G929" s="99"/>
    </row>
    <row r="930" spans="2:7" ht="24.95" customHeight="1" x14ac:dyDescent="0.25">
      <c r="B930" s="177"/>
      <c r="C930" s="162"/>
      <c r="D930" s="162"/>
      <c r="E930" s="162"/>
      <c r="F930" s="179"/>
      <c r="G930" s="99"/>
    </row>
    <row r="931" spans="2:7" ht="24.95" customHeight="1" x14ac:dyDescent="0.25">
      <c r="B931" s="177"/>
      <c r="C931" s="162"/>
      <c r="D931" s="162"/>
      <c r="E931" s="162"/>
      <c r="F931" s="179"/>
      <c r="G931" s="99"/>
    </row>
    <row r="932" spans="2:7" ht="24.95" customHeight="1" x14ac:dyDescent="0.25">
      <c r="B932" s="177"/>
      <c r="C932" s="162"/>
      <c r="D932" s="162"/>
      <c r="E932" s="162"/>
      <c r="F932" s="179"/>
      <c r="G932" s="99"/>
    </row>
    <row r="933" spans="2:7" ht="24.95" customHeight="1" x14ac:dyDescent="0.25">
      <c r="B933" s="177"/>
      <c r="C933" s="162"/>
      <c r="D933" s="162"/>
      <c r="E933" s="162"/>
      <c r="F933" s="179"/>
      <c r="G933" s="99"/>
    </row>
    <row r="934" spans="2:7" ht="24.95" customHeight="1" x14ac:dyDescent="0.25">
      <c r="B934" s="177"/>
      <c r="C934" s="162"/>
      <c r="D934" s="162"/>
      <c r="E934" s="162"/>
      <c r="F934" s="179"/>
      <c r="G934" s="99"/>
    </row>
    <row r="935" spans="2:7" ht="24.95" customHeight="1" x14ac:dyDescent="0.25">
      <c r="B935" s="177"/>
      <c r="C935" s="162"/>
      <c r="D935" s="162"/>
      <c r="E935" s="162"/>
      <c r="F935" s="179"/>
      <c r="G935" s="99"/>
    </row>
    <row r="936" spans="2:7" ht="24.95" customHeight="1" x14ac:dyDescent="0.25">
      <c r="B936" s="177"/>
      <c r="C936" s="162"/>
      <c r="D936" s="162"/>
      <c r="E936" s="162"/>
      <c r="F936" s="179"/>
      <c r="G936" s="99"/>
    </row>
    <row r="937" spans="2:7" ht="24.95" customHeight="1" x14ac:dyDescent="0.25">
      <c r="B937" s="177"/>
      <c r="C937" s="162"/>
      <c r="D937" s="162"/>
      <c r="E937" s="162"/>
      <c r="F937" s="179"/>
      <c r="G937" s="99"/>
    </row>
    <row r="938" spans="2:7" ht="24.95" customHeight="1" x14ac:dyDescent="0.25">
      <c r="B938" s="177"/>
      <c r="C938" s="162"/>
      <c r="D938" s="162"/>
      <c r="E938" s="162"/>
      <c r="F938" s="179"/>
      <c r="G938" s="99"/>
    </row>
    <row r="939" spans="2:7" ht="24.95" customHeight="1" x14ac:dyDescent="0.25">
      <c r="B939" s="177"/>
      <c r="C939" s="162"/>
      <c r="D939" s="162"/>
      <c r="E939" s="162"/>
      <c r="F939" s="179"/>
      <c r="G939" s="99"/>
    </row>
    <row r="940" spans="2:7" ht="24.95" customHeight="1" x14ac:dyDescent="0.25">
      <c r="B940" s="177"/>
      <c r="C940" s="162"/>
      <c r="D940" s="162"/>
      <c r="E940" s="162"/>
      <c r="F940" s="179"/>
      <c r="G940" s="99"/>
    </row>
    <row r="941" spans="2:7" ht="24.95" customHeight="1" x14ac:dyDescent="0.25">
      <c r="B941" s="177"/>
      <c r="C941" s="162"/>
      <c r="D941" s="162"/>
      <c r="E941" s="162"/>
      <c r="F941" s="179"/>
      <c r="G941" s="99"/>
    </row>
    <row r="942" spans="2:7" ht="24.95" customHeight="1" x14ac:dyDescent="0.25">
      <c r="B942" s="177"/>
      <c r="C942" s="162"/>
      <c r="D942" s="162"/>
      <c r="E942" s="162"/>
      <c r="F942" s="179"/>
      <c r="G942" s="99"/>
    </row>
    <row r="943" spans="2:7" ht="24.95" customHeight="1" x14ac:dyDescent="0.25">
      <c r="B943" s="177"/>
      <c r="C943" s="162"/>
      <c r="D943" s="162"/>
      <c r="E943" s="162"/>
      <c r="F943" s="179"/>
      <c r="G943" s="99"/>
    </row>
    <row r="944" spans="2:7" ht="24.95" customHeight="1" x14ac:dyDescent="0.25">
      <c r="B944" s="177"/>
      <c r="C944" s="162"/>
      <c r="D944" s="162"/>
      <c r="E944" s="162"/>
      <c r="F944" s="179"/>
      <c r="G944" s="99"/>
    </row>
    <row r="945" spans="2:7" ht="24.95" customHeight="1" x14ac:dyDescent="0.25">
      <c r="B945" s="177"/>
      <c r="C945" s="162"/>
      <c r="D945" s="162"/>
      <c r="E945" s="162"/>
      <c r="F945" s="179"/>
      <c r="G945" s="99"/>
    </row>
    <row r="946" spans="2:7" ht="24.95" customHeight="1" x14ac:dyDescent="0.25">
      <c r="B946" s="177"/>
      <c r="C946" s="162"/>
      <c r="D946" s="162"/>
      <c r="E946" s="162"/>
      <c r="F946" s="179"/>
      <c r="G946" s="99"/>
    </row>
    <row r="947" spans="2:7" ht="24.95" customHeight="1" x14ac:dyDescent="0.25">
      <c r="B947" s="177"/>
      <c r="C947" s="162"/>
      <c r="D947" s="162"/>
      <c r="E947" s="162"/>
      <c r="F947" s="179"/>
      <c r="G947" s="99"/>
    </row>
    <row r="948" spans="2:7" ht="24.95" customHeight="1" x14ac:dyDescent="0.25">
      <c r="B948" s="177"/>
      <c r="C948" s="162"/>
      <c r="D948" s="162"/>
      <c r="E948" s="162"/>
      <c r="F948" s="179"/>
      <c r="G948" s="99"/>
    </row>
    <row r="949" spans="2:7" ht="24.95" customHeight="1" x14ac:dyDescent="0.25">
      <c r="B949" s="177"/>
      <c r="C949" s="162"/>
      <c r="D949" s="162"/>
      <c r="E949" s="162"/>
      <c r="F949" s="179"/>
      <c r="G949" s="99"/>
    </row>
    <row r="950" spans="2:7" ht="24.95" customHeight="1" x14ac:dyDescent="0.25">
      <c r="B950" s="177"/>
      <c r="C950" s="162"/>
      <c r="D950" s="162"/>
      <c r="E950" s="162"/>
      <c r="F950" s="179"/>
      <c r="G950" s="99"/>
    </row>
    <row r="951" spans="2:7" ht="24.95" customHeight="1" x14ac:dyDescent="0.25">
      <c r="B951" s="177"/>
      <c r="C951" s="162"/>
      <c r="D951" s="162"/>
      <c r="E951" s="162"/>
      <c r="F951" s="179"/>
      <c r="G951" s="99"/>
    </row>
    <row r="952" spans="2:7" ht="24.95" customHeight="1" x14ac:dyDescent="0.25">
      <c r="B952" s="177"/>
      <c r="C952" s="162"/>
      <c r="D952" s="162"/>
      <c r="E952" s="162"/>
      <c r="F952" s="179"/>
      <c r="G952" s="99"/>
    </row>
    <row r="953" spans="2:7" ht="24.95" customHeight="1" x14ac:dyDescent="0.25">
      <c r="B953" s="177"/>
      <c r="C953" s="162"/>
      <c r="D953" s="162"/>
      <c r="E953" s="162"/>
      <c r="F953" s="179"/>
      <c r="G953" s="99"/>
    </row>
    <row r="954" spans="2:7" ht="24.95" customHeight="1" x14ac:dyDescent="0.25">
      <c r="B954" s="177"/>
      <c r="C954" s="162"/>
      <c r="D954" s="162"/>
      <c r="E954" s="162"/>
      <c r="F954" s="179"/>
      <c r="G954" s="99"/>
    </row>
    <row r="955" spans="2:7" ht="24.95" customHeight="1" x14ac:dyDescent="0.25">
      <c r="B955" s="177"/>
      <c r="C955" s="162"/>
      <c r="D955" s="162"/>
      <c r="E955" s="162"/>
      <c r="F955" s="179"/>
      <c r="G955" s="99"/>
    </row>
    <row r="956" spans="2:7" ht="24.95" customHeight="1" x14ac:dyDescent="0.25">
      <c r="B956" s="177"/>
      <c r="C956" s="162"/>
      <c r="D956" s="162"/>
      <c r="E956" s="162"/>
      <c r="F956" s="179"/>
      <c r="G956" s="99"/>
    </row>
    <row r="957" spans="2:7" ht="24.95" customHeight="1" x14ac:dyDescent="0.25">
      <c r="B957" s="177"/>
      <c r="C957" s="162"/>
      <c r="D957" s="162"/>
      <c r="E957" s="162"/>
      <c r="F957" s="179"/>
      <c r="G957" s="99"/>
    </row>
    <row r="958" spans="2:7" ht="24.95" customHeight="1" x14ac:dyDescent="0.25">
      <c r="B958" s="177"/>
      <c r="C958" s="162"/>
      <c r="D958" s="162"/>
      <c r="E958" s="162"/>
      <c r="F958" s="179"/>
      <c r="G958" s="99"/>
    </row>
    <row r="959" spans="2:7" ht="24.95" customHeight="1" x14ac:dyDescent="0.25">
      <c r="B959" s="177"/>
      <c r="C959" s="162"/>
      <c r="D959" s="162"/>
      <c r="E959" s="162"/>
      <c r="F959" s="179"/>
      <c r="G959" s="99"/>
    </row>
    <row r="960" spans="2:7" ht="24.95" customHeight="1" x14ac:dyDescent="0.25">
      <c r="B960" s="177"/>
      <c r="C960" s="162"/>
      <c r="D960" s="162"/>
      <c r="E960" s="162"/>
      <c r="F960" s="179"/>
      <c r="G960" s="99"/>
    </row>
    <row r="961" spans="2:7" ht="24.95" customHeight="1" x14ac:dyDescent="0.25">
      <c r="B961" s="177"/>
      <c r="C961" s="162"/>
      <c r="D961" s="162"/>
      <c r="E961" s="162"/>
      <c r="F961" s="179"/>
      <c r="G961" s="99"/>
    </row>
    <row r="962" spans="2:7" ht="24.95" customHeight="1" x14ac:dyDescent="0.25">
      <c r="B962" s="177"/>
      <c r="C962" s="162"/>
      <c r="D962" s="162"/>
      <c r="E962" s="162"/>
      <c r="F962" s="179"/>
      <c r="G962" s="99"/>
    </row>
    <row r="963" spans="2:7" ht="24.95" customHeight="1" x14ac:dyDescent="0.25">
      <c r="B963" s="177"/>
      <c r="C963" s="162"/>
      <c r="D963" s="162"/>
      <c r="E963" s="162"/>
      <c r="F963" s="179"/>
      <c r="G963" s="99"/>
    </row>
    <row r="964" spans="2:7" ht="24.95" customHeight="1" x14ac:dyDescent="0.25">
      <c r="B964" s="177"/>
      <c r="C964" s="162"/>
      <c r="D964" s="162"/>
      <c r="E964" s="162"/>
      <c r="F964" s="179"/>
      <c r="G964" s="99"/>
    </row>
    <row r="965" spans="2:7" ht="24.95" customHeight="1" x14ac:dyDescent="0.25">
      <c r="B965" s="177"/>
      <c r="C965" s="162"/>
      <c r="D965" s="162"/>
      <c r="E965" s="162"/>
      <c r="F965" s="179"/>
      <c r="G965" s="99"/>
    </row>
    <row r="966" spans="2:7" ht="24.95" customHeight="1" x14ac:dyDescent="0.25">
      <c r="B966" s="177"/>
      <c r="C966" s="162"/>
      <c r="D966" s="162"/>
      <c r="E966" s="162"/>
      <c r="F966" s="179"/>
      <c r="G966" s="99"/>
    </row>
    <row r="967" spans="2:7" ht="24.95" customHeight="1" x14ac:dyDescent="0.25">
      <c r="B967" s="177"/>
      <c r="C967" s="162"/>
      <c r="D967" s="162"/>
      <c r="E967" s="162"/>
      <c r="F967" s="179"/>
      <c r="G967" s="99"/>
    </row>
    <row r="968" spans="2:7" ht="24.95" customHeight="1" x14ac:dyDescent="0.25">
      <c r="B968" s="177"/>
      <c r="C968" s="162"/>
      <c r="D968" s="162"/>
      <c r="E968" s="162"/>
      <c r="F968" s="179"/>
      <c r="G968" s="99"/>
    </row>
    <row r="969" spans="2:7" ht="24.95" customHeight="1" x14ac:dyDescent="0.25">
      <c r="B969" s="177"/>
      <c r="C969" s="162"/>
      <c r="D969" s="162"/>
      <c r="E969" s="162"/>
      <c r="F969" s="179"/>
      <c r="G969" s="99"/>
    </row>
    <row r="970" spans="2:7" ht="24.95" customHeight="1" x14ac:dyDescent="0.25">
      <c r="B970" s="177"/>
      <c r="C970" s="162"/>
      <c r="D970" s="162"/>
      <c r="E970" s="162"/>
      <c r="F970" s="179"/>
      <c r="G970" s="99"/>
    </row>
    <row r="971" spans="2:7" ht="24.95" customHeight="1" x14ac:dyDescent="0.25">
      <c r="B971" s="177"/>
      <c r="C971" s="162"/>
      <c r="D971" s="162"/>
      <c r="E971" s="162"/>
      <c r="F971" s="179"/>
      <c r="G971" s="99"/>
    </row>
    <row r="972" spans="2:7" ht="24.95" customHeight="1" x14ac:dyDescent="0.25">
      <c r="B972" s="177"/>
      <c r="C972" s="162"/>
      <c r="D972" s="162"/>
      <c r="E972" s="162"/>
      <c r="F972" s="179"/>
      <c r="G972" s="99"/>
    </row>
    <row r="973" spans="2:7" ht="24.95" customHeight="1" x14ac:dyDescent="0.25">
      <c r="B973" s="177"/>
      <c r="C973" s="162"/>
      <c r="D973" s="162"/>
      <c r="E973" s="162"/>
      <c r="F973" s="179"/>
      <c r="G973" s="99"/>
    </row>
    <row r="974" spans="2:7" ht="24.95" customHeight="1" x14ac:dyDescent="0.25">
      <c r="B974" s="177"/>
      <c r="C974" s="162"/>
      <c r="D974" s="162"/>
      <c r="E974" s="162"/>
      <c r="F974" s="179"/>
      <c r="G974" s="99"/>
    </row>
    <row r="975" spans="2:7" ht="24.95" customHeight="1" x14ac:dyDescent="0.25">
      <c r="B975" s="177"/>
      <c r="C975" s="162"/>
      <c r="D975" s="162"/>
      <c r="E975" s="162"/>
      <c r="F975" s="179"/>
      <c r="G975" s="99"/>
    </row>
    <row r="976" spans="2:7" ht="24.95" customHeight="1" x14ac:dyDescent="0.25">
      <c r="B976" s="177"/>
      <c r="C976" s="162"/>
      <c r="D976" s="162"/>
      <c r="E976" s="162"/>
      <c r="F976" s="179"/>
      <c r="G976" s="99"/>
    </row>
    <row r="977" spans="2:7" ht="24.95" customHeight="1" x14ac:dyDescent="0.25">
      <c r="B977" s="177"/>
      <c r="C977" s="162"/>
      <c r="D977" s="162"/>
      <c r="E977" s="162"/>
      <c r="F977" s="179"/>
      <c r="G977" s="99"/>
    </row>
    <row r="978" spans="2:7" ht="24.95" customHeight="1" x14ac:dyDescent="0.25">
      <c r="B978" s="177"/>
      <c r="C978" s="162"/>
      <c r="D978" s="162"/>
      <c r="E978" s="162"/>
      <c r="F978" s="179"/>
      <c r="G978" s="99"/>
    </row>
    <row r="979" spans="2:7" ht="24.95" customHeight="1" x14ac:dyDescent="0.25">
      <c r="B979" s="177"/>
      <c r="C979" s="162"/>
      <c r="D979" s="162"/>
      <c r="E979" s="162"/>
      <c r="F979" s="179"/>
      <c r="G979" s="99"/>
    </row>
    <row r="980" spans="2:7" ht="24.95" customHeight="1" x14ac:dyDescent="0.25">
      <c r="B980" s="177"/>
      <c r="C980" s="162"/>
      <c r="D980" s="162"/>
      <c r="E980" s="162"/>
      <c r="F980" s="179"/>
      <c r="G980" s="99"/>
    </row>
    <row r="981" spans="2:7" ht="24.95" customHeight="1" x14ac:dyDescent="0.25">
      <c r="B981" s="177"/>
      <c r="C981" s="162"/>
      <c r="D981" s="162"/>
      <c r="E981" s="162"/>
      <c r="F981" s="179"/>
      <c r="G981" s="99"/>
    </row>
    <row r="982" spans="2:7" ht="24.95" customHeight="1" x14ac:dyDescent="0.25">
      <c r="B982" s="177"/>
      <c r="C982" s="162"/>
      <c r="D982" s="162"/>
      <c r="E982" s="162"/>
      <c r="F982" s="179"/>
      <c r="G982" s="99"/>
    </row>
    <row r="983" spans="2:7" ht="24.95" customHeight="1" x14ac:dyDescent="0.25">
      <c r="B983" s="177"/>
      <c r="C983" s="162"/>
      <c r="D983" s="162"/>
      <c r="E983" s="162"/>
      <c r="F983" s="179"/>
      <c r="G983" s="99"/>
    </row>
    <row r="984" spans="2:7" ht="24.95" customHeight="1" x14ac:dyDescent="0.25">
      <c r="B984" s="177"/>
      <c r="C984" s="162"/>
      <c r="D984" s="162"/>
      <c r="E984" s="162"/>
      <c r="F984" s="179"/>
      <c r="G984" s="99"/>
    </row>
    <row r="985" spans="2:7" ht="24.95" customHeight="1" x14ac:dyDescent="0.25">
      <c r="B985" s="177"/>
      <c r="C985" s="162"/>
      <c r="D985" s="162"/>
      <c r="E985" s="162"/>
      <c r="F985" s="179"/>
      <c r="G985" s="99"/>
    </row>
    <row r="986" spans="2:7" ht="24.95" customHeight="1" x14ac:dyDescent="0.25">
      <c r="B986" s="177"/>
      <c r="C986" s="162"/>
      <c r="D986" s="162"/>
      <c r="E986" s="162"/>
      <c r="F986" s="179"/>
      <c r="G986" s="99"/>
    </row>
    <row r="987" spans="2:7" ht="24.95" customHeight="1" x14ac:dyDescent="0.25">
      <c r="B987" s="177"/>
      <c r="C987" s="162"/>
      <c r="D987" s="162"/>
      <c r="E987" s="162"/>
      <c r="F987" s="179"/>
      <c r="G987" s="99"/>
    </row>
    <row r="988" spans="2:7" ht="24.95" customHeight="1" x14ac:dyDescent="0.25">
      <c r="B988" s="177"/>
      <c r="C988" s="162"/>
      <c r="D988" s="162"/>
      <c r="E988" s="162"/>
      <c r="F988" s="179"/>
      <c r="G988" s="99"/>
    </row>
    <row r="989" spans="2:7" ht="24.95" customHeight="1" x14ac:dyDescent="0.25">
      <c r="B989" s="177"/>
      <c r="C989" s="162"/>
      <c r="D989" s="162"/>
      <c r="E989" s="162"/>
      <c r="F989" s="179"/>
      <c r="G989" s="99"/>
    </row>
    <row r="990" spans="2:7" ht="24.95" customHeight="1" x14ac:dyDescent="0.25">
      <c r="B990" s="177"/>
      <c r="C990" s="162"/>
      <c r="D990" s="162"/>
      <c r="E990" s="162"/>
      <c r="F990" s="179"/>
      <c r="G990" s="99"/>
    </row>
    <row r="991" spans="2:7" ht="24.95" customHeight="1" x14ac:dyDescent="0.25">
      <c r="B991" s="177"/>
      <c r="C991" s="162"/>
      <c r="D991" s="162"/>
      <c r="E991" s="162"/>
      <c r="F991" s="179"/>
      <c r="G991" s="99"/>
    </row>
    <row r="992" spans="2:7" ht="24.95" customHeight="1" x14ac:dyDescent="0.25">
      <c r="B992" s="177"/>
      <c r="C992" s="162"/>
      <c r="D992" s="162"/>
      <c r="E992" s="162"/>
      <c r="F992" s="179"/>
      <c r="G992" s="99"/>
    </row>
    <row r="993" spans="2:7" ht="24.95" customHeight="1" x14ac:dyDescent="0.25">
      <c r="B993" s="177"/>
      <c r="C993" s="162"/>
      <c r="D993" s="162"/>
      <c r="E993" s="162"/>
      <c r="F993" s="179"/>
      <c r="G993" s="99"/>
    </row>
    <row r="994" spans="2:7" ht="24.95" customHeight="1" x14ac:dyDescent="0.25">
      <c r="B994" s="177"/>
      <c r="C994" s="162"/>
      <c r="D994" s="162"/>
      <c r="E994" s="162"/>
      <c r="F994" s="179"/>
      <c r="G994" s="99"/>
    </row>
    <row r="995" spans="2:7" ht="24.95" customHeight="1" x14ac:dyDescent="0.25">
      <c r="B995" s="177"/>
      <c r="C995" s="162"/>
      <c r="D995" s="162"/>
      <c r="E995" s="162"/>
      <c r="F995" s="179"/>
      <c r="G995" s="99"/>
    </row>
    <row r="996" spans="2:7" ht="24.95" customHeight="1" x14ac:dyDescent="0.25">
      <c r="B996" s="177"/>
      <c r="C996" s="162"/>
      <c r="D996" s="162"/>
      <c r="E996" s="162"/>
      <c r="F996" s="179"/>
      <c r="G996" s="99"/>
    </row>
    <row r="997" spans="2:7" ht="24.95" customHeight="1" x14ac:dyDescent="0.25">
      <c r="B997" s="177"/>
      <c r="C997" s="162"/>
      <c r="D997" s="162"/>
      <c r="E997" s="162"/>
      <c r="F997" s="179"/>
      <c r="G997" s="99"/>
    </row>
    <row r="998" spans="2:7" ht="24.95" customHeight="1" x14ac:dyDescent="0.25">
      <c r="B998" s="177"/>
      <c r="C998" s="162"/>
      <c r="D998" s="162"/>
      <c r="E998" s="162"/>
      <c r="F998" s="179"/>
      <c r="G998" s="99"/>
    </row>
    <row r="999" spans="2:7" ht="24.95" customHeight="1" x14ac:dyDescent="0.25">
      <c r="B999" s="177"/>
      <c r="C999" s="162"/>
      <c r="D999" s="162"/>
      <c r="E999" s="162"/>
      <c r="F999" s="179"/>
      <c r="G999" s="99"/>
    </row>
    <row r="1000" spans="2:7" ht="24.95" customHeight="1" x14ac:dyDescent="0.25">
      <c r="B1000" s="177"/>
      <c r="C1000" s="162"/>
      <c r="D1000" s="162"/>
      <c r="E1000" s="162"/>
      <c r="F1000" s="179"/>
      <c r="G1000" s="99"/>
    </row>
    <row r="1001" spans="2:7" ht="24.95" customHeight="1" x14ac:dyDescent="0.25">
      <c r="B1001" s="177"/>
      <c r="C1001" s="162"/>
      <c r="D1001" s="162"/>
      <c r="E1001" s="162"/>
      <c r="F1001" s="179"/>
      <c r="G1001" s="99"/>
    </row>
    <row r="1002" spans="2:7" ht="24.95" customHeight="1" x14ac:dyDescent="0.25">
      <c r="B1002" s="177"/>
      <c r="C1002" s="162"/>
      <c r="D1002" s="162"/>
      <c r="E1002" s="162"/>
      <c r="F1002" s="179"/>
      <c r="G1002" s="99"/>
    </row>
    <row r="1003" spans="2:7" ht="24.95" customHeight="1" x14ac:dyDescent="0.25">
      <c r="B1003" s="177"/>
      <c r="C1003" s="162"/>
      <c r="D1003" s="162"/>
      <c r="E1003" s="162"/>
      <c r="F1003" s="179"/>
      <c r="G1003" s="99"/>
    </row>
    <row r="1004" spans="2:7" ht="24.95" customHeight="1" x14ac:dyDescent="0.25">
      <c r="B1004" s="177"/>
      <c r="C1004" s="162"/>
      <c r="D1004" s="162"/>
      <c r="E1004" s="162"/>
      <c r="F1004" s="179"/>
      <c r="G1004" s="99"/>
    </row>
    <row r="1005" spans="2:7" ht="24.95" customHeight="1" x14ac:dyDescent="0.25">
      <c r="B1005" s="177"/>
      <c r="C1005" s="162"/>
      <c r="D1005" s="162"/>
      <c r="E1005" s="162"/>
      <c r="F1005" s="179"/>
      <c r="G1005" s="99"/>
    </row>
    <row r="1006" spans="2:7" ht="24.95" customHeight="1" x14ac:dyDescent="0.25">
      <c r="B1006" s="177"/>
      <c r="C1006" s="162"/>
      <c r="D1006" s="162"/>
      <c r="E1006" s="162"/>
      <c r="F1006" s="179"/>
      <c r="G1006" s="99"/>
    </row>
    <row r="1007" spans="2:7" ht="24.95" customHeight="1" x14ac:dyDescent="0.25">
      <c r="B1007" s="177"/>
      <c r="C1007" s="162"/>
      <c r="D1007" s="162"/>
      <c r="E1007" s="162"/>
      <c r="F1007" s="179"/>
      <c r="G1007" s="99"/>
    </row>
    <row r="1008" spans="2:7" ht="24.95" customHeight="1" x14ac:dyDescent="0.25">
      <c r="B1008" s="177"/>
      <c r="C1008" s="162"/>
      <c r="D1008" s="162"/>
      <c r="E1008" s="162"/>
      <c r="F1008" s="179"/>
      <c r="G1008" s="99"/>
    </row>
    <row r="1009" spans="2:7" ht="24.95" customHeight="1" x14ac:dyDescent="0.25">
      <c r="B1009" s="177"/>
      <c r="C1009" s="162"/>
      <c r="D1009" s="162"/>
      <c r="E1009" s="162"/>
      <c r="F1009" s="179"/>
      <c r="G1009" s="99"/>
    </row>
    <row r="1010" spans="2:7" ht="24.95" customHeight="1" x14ac:dyDescent="0.25">
      <c r="B1010" s="177"/>
      <c r="C1010" s="162"/>
      <c r="D1010" s="162"/>
      <c r="E1010" s="162"/>
      <c r="F1010" s="179"/>
      <c r="G1010" s="99"/>
    </row>
    <row r="1011" spans="2:7" ht="24.95" customHeight="1" x14ac:dyDescent="0.25">
      <c r="B1011" s="177"/>
      <c r="C1011" s="162"/>
      <c r="D1011" s="162"/>
      <c r="E1011" s="162"/>
      <c r="F1011" s="179"/>
      <c r="G1011" s="99"/>
    </row>
    <row r="1012" spans="2:7" ht="24.95" customHeight="1" x14ac:dyDescent="0.25">
      <c r="B1012" s="177"/>
      <c r="C1012" s="162"/>
      <c r="D1012" s="162"/>
      <c r="E1012" s="162"/>
      <c r="F1012" s="179"/>
      <c r="G1012" s="99"/>
    </row>
    <row r="1013" spans="2:7" ht="24.95" customHeight="1" x14ac:dyDescent="0.25">
      <c r="B1013" s="177"/>
      <c r="C1013" s="162"/>
      <c r="D1013" s="162"/>
      <c r="E1013" s="162"/>
      <c r="F1013" s="179"/>
      <c r="G1013" s="99"/>
    </row>
    <row r="1014" spans="2:7" ht="24.95" customHeight="1" x14ac:dyDescent="0.25">
      <c r="B1014" s="177"/>
      <c r="C1014" s="162"/>
      <c r="D1014" s="162"/>
      <c r="E1014" s="162"/>
      <c r="F1014" s="179"/>
      <c r="G1014" s="99"/>
    </row>
    <row r="1015" spans="2:7" ht="24.95" customHeight="1" x14ac:dyDescent="0.25">
      <c r="B1015" s="177"/>
      <c r="C1015" s="162"/>
      <c r="D1015" s="162"/>
      <c r="E1015" s="162"/>
      <c r="F1015" s="179"/>
      <c r="G1015" s="99"/>
    </row>
    <row r="1016" spans="2:7" ht="24.95" customHeight="1" x14ac:dyDescent="0.25">
      <c r="B1016" s="177"/>
      <c r="C1016" s="162"/>
      <c r="D1016" s="162"/>
      <c r="E1016" s="162"/>
      <c r="F1016" s="179"/>
      <c r="G1016" s="99"/>
    </row>
    <row r="1017" spans="2:7" ht="24.95" customHeight="1" x14ac:dyDescent="0.25">
      <c r="B1017" s="177"/>
      <c r="C1017" s="162"/>
      <c r="D1017" s="162"/>
      <c r="E1017" s="162"/>
      <c r="F1017" s="179"/>
      <c r="G1017" s="99"/>
    </row>
    <row r="1018" spans="2:7" ht="24.95" customHeight="1" x14ac:dyDescent="0.25">
      <c r="B1018" s="177"/>
      <c r="C1018" s="162"/>
      <c r="D1018" s="162"/>
      <c r="E1018" s="162"/>
      <c r="F1018" s="179"/>
      <c r="G1018" s="99"/>
    </row>
    <row r="1019" spans="2:7" ht="24.95" customHeight="1" x14ac:dyDescent="0.25">
      <c r="B1019" s="177"/>
      <c r="C1019" s="162"/>
      <c r="D1019" s="162"/>
      <c r="E1019" s="162"/>
      <c r="F1019" s="179"/>
      <c r="G1019" s="99"/>
    </row>
    <row r="1020" spans="2:7" ht="24.95" customHeight="1" x14ac:dyDescent="0.25">
      <c r="B1020" s="177"/>
      <c r="C1020" s="162"/>
      <c r="D1020" s="162"/>
      <c r="E1020" s="162"/>
      <c r="F1020" s="179"/>
      <c r="G1020" s="99"/>
    </row>
    <row r="1021" spans="2:7" ht="24.95" customHeight="1" x14ac:dyDescent="0.25">
      <c r="B1021" s="177"/>
      <c r="C1021" s="162"/>
      <c r="D1021" s="162"/>
      <c r="E1021" s="162"/>
      <c r="F1021" s="179"/>
      <c r="G1021" s="99"/>
    </row>
    <row r="1022" spans="2:7" ht="24.95" customHeight="1" x14ac:dyDescent="0.25">
      <c r="B1022" s="177"/>
      <c r="C1022" s="162"/>
      <c r="D1022" s="162"/>
      <c r="E1022" s="162"/>
      <c r="F1022" s="179"/>
      <c r="G1022" s="99"/>
    </row>
    <row r="1023" spans="2:7" ht="24.95" customHeight="1" x14ac:dyDescent="0.25">
      <c r="B1023" s="177"/>
      <c r="C1023" s="162"/>
      <c r="D1023" s="162"/>
      <c r="E1023" s="162"/>
      <c r="F1023" s="179"/>
      <c r="G1023" s="99"/>
    </row>
    <row r="1024" spans="2:7" ht="24.95" customHeight="1" x14ac:dyDescent="0.25">
      <c r="B1024" s="177"/>
      <c r="C1024" s="162"/>
      <c r="D1024" s="162"/>
      <c r="E1024" s="162"/>
      <c r="F1024" s="179"/>
      <c r="G1024" s="99"/>
    </row>
    <row r="1025" spans="2:7" ht="24.95" customHeight="1" x14ac:dyDescent="0.25">
      <c r="B1025" s="177"/>
      <c r="C1025" s="162"/>
      <c r="D1025" s="162"/>
      <c r="E1025" s="162"/>
      <c r="F1025" s="179"/>
      <c r="G1025" s="99"/>
    </row>
    <row r="1026" spans="2:7" ht="24.95" customHeight="1" x14ac:dyDescent="0.25">
      <c r="B1026" s="177"/>
      <c r="C1026" s="162"/>
      <c r="D1026" s="162"/>
      <c r="E1026" s="162"/>
      <c r="F1026" s="179"/>
      <c r="G1026" s="99"/>
    </row>
    <row r="1027" spans="2:7" ht="24.95" customHeight="1" x14ac:dyDescent="0.25">
      <c r="B1027" s="177"/>
      <c r="C1027" s="162"/>
      <c r="D1027" s="162"/>
      <c r="E1027" s="162"/>
      <c r="F1027" s="179"/>
      <c r="G1027" s="99"/>
    </row>
    <row r="1028" spans="2:7" ht="24.95" customHeight="1" x14ac:dyDescent="0.25">
      <c r="B1028" s="177"/>
      <c r="C1028" s="162"/>
      <c r="D1028" s="162"/>
      <c r="E1028" s="162"/>
      <c r="F1028" s="179"/>
      <c r="G1028" s="99"/>
    </row>
    <row r="1029" spans="2:7" ht="24.95" customHeight="1" x14ac:dyDescent="0.25">
      <c r="B1029" s="177"/>
      <c r="C1029" s="162"/>
      <c r="D1029" s="162"/>
      <c r="E1029" s="162"/>
      <c r="F1029" s="179"/>
      <c r="G1029" s="99"/>
    </row>
    <row r="1030" spans="2:7" ht="24.95" customHeight="1" x14ac:dyDescent="0.25">
      <c r="B1030" s="177"/>
      <c r="C1030" s="162"/>
      <c r="D1030" s="162"/>
      <c r="E1030" s="162"/>
      <c r="F1030" s="179"/>
      <c r="G1030" s="99"/>
    </row>
    <row r="1031" spans="2:7" ht="24.95" customHeight="1" x14ac:dyDescent="0.25">
      <c r="B1031" s="177"/>
      <c r="C1031" s="162"/>
      <c r="D1031" s="162"/>
      <c r="E1031" s="162"/>
      <c r="F1031" s="179"/>
      <c r="G1031" s="99"/>
    </row>
    <row r="1032" spans="2:7" ht="24.95" customHeight="1" x14ac:dyDescent="0.25">
      <c r="B1032" s="177"/>
      <c r="C1032" s="162"/>
      <c r="D1032" s="162"/>
      <c r="E1032" s="162"/>
      <c r="F1032" s="179"/>
      <c r="G1032" s="99"/>
    </row>
    <row r="1033" spans="2:7" ht="24.95" customHeight="1" x14ac:dyDescent="0.25">
      <c r="B1033" s="177"/>
      <c r="C1033" s="162"/>
      <c r="D1033" s="162"/>
      <c r="E1033" s="162"/>
      <c r="F1033" s="179"/>
      <c r="G1033" s="99"/>
    </row>
    <row r="1034" spans="2:7" ht="24.95" customHeight="1" x14ac:dyDescent="0.25">
      <c r="B1034" s="177"/>
      <c r="C1034" s="162"/>
      <c r="D1034" s="162"/>
      <c r="E1034" s="162"/>
      <c r="F1034" s="179"/>
      <c r="G1034" s="99"/>
    </row>
    <row r="1035" spans="2:7" ht="24.95" customHeight="1" x14ac:dyDescent="0.25">
      <c r="B1035" s="177"/>
      <c r="C1035" s="162"/>
      <c r="D1035" s="162"/>
      <c r="E1035" s="162"/>
      <c r="F1035" s="179"/>
      <c r="G1035" s="99"/>
    </row>
    <row r="1036" spans="2:7" ht="24.95" customHeight="1" x14ac:dyDescent="0.25">
      <c r="B1036" s="177"/>
      <c r="C1036" s="162"/>
      <c r="D1036" s="162"/>
      <c r="E1036" s="162"/>
      <c r="F1036" s="179"/>
      <c r="G1036" s="99"/>
    </row>
    <row r="1037" spans="2:7" ht="24.95" customHeight="1" x14ac:dyDescent="0.25">
      <c r="B1037" s="177"/>
      <c r="C1037" s="162"/>
      <c r="D1037" s="162"/>
      <c r="E1037" s="162"/>
      <c r="F1037" s="179"/>
      <c r="G1037" s="99"/>
    </row>
    <row r="1038" spans="2:7" ht="24.95" customHeight="1" x14ac:dyDescent="0.25">
      <c r="B1038" s="177"/>
      <c r="C1038" s="162"/>
      <c r="D1038" s="162"/>
      <c r="E1038" s="162"/>
      <c r="F1038" s="179"/>
      <c r="G1038" s="99"/>
    </row>
    <row r="1039" spans="2:7" ht="24.95" customHeight="1" x14ac:dyDescent="0.25">
      <c r="B1039" s="177"/>
      <c r="C1039" s="162"/>
      <c r="D1039" s="162"/>
      <c r="E1039" s="162"/>
      <c r="F1039" s="179"/>
      <c r="G1039" s="99"/>
    </row>
    <row r="1040" spans="2:7" ht="24.95" customHeight="1" x14ac:dyDescent="0.25">
      <c r="B1040" s="177"/>
      <c r="C1040" s="162"/>
      <c r="D1040" s="162"/>
      <c r="E1040" s="162"/>
      <c r="F1040" s="179"/>
      <c r="G1040" s="99"/>
    </row>
    <row r="1041" spans="2:7" ht="24.95" customHeight="1" x14ac:dyDescent="0.25">
      <c r="B1041" s="177"/>
      <c r="C1041" s="162"/>
      <c r="D1041" s="162"/>
      <c r="E1041" s="162"/>
      <c r="F1041" s="179"/>
      <c r="G1041" s="99"/>
    </row>
    <row r="1042" spans="2:7" ht="24.95" customHeight="1" x14ac:dyDescent="0.25">
      <c r="B1042" s="177"/>
      <c r="C1042" s="162"/>
      <c r="D1042" s="162"/>
      <c r="E1042" s="162"/>
      <c r="F1042" s="179"/>
      <c r="G1042" s="99"/>
    </row>
    <row r="1043" spans="2:7" ht="24.95" customHeight="1" x14ac:dyDescent="0.25">
      <c r="B1043" s="177"/>
      <c r="C1043" s="162"/>
      <c r="D1043" s="162"/>
      <c r="E1043" s="162"/>
      <c r="F1043" s="179"/>
      <c r="G1043" s="99"/>
    </row>
    <row r="1044" spans="2:7" ht="24.95" customHeight="1" x14ac:dyDescent="0.25">
      <c r="B1044" s="177"/>
      <c r="C1044" s="162"/>
      <c r="D1044" s="162"/>
      <c r="E1044" s="162"/>
      <c r="F1044" s="179"/>
      <c r="G1044" s="99"/>
    </row>
    <row r="1045" spans="2:7" ht="24.95" customHeight="1" x14ac:dyDescent="0.25">
      <c r="B1045" s="177"/>
      <c r="C1045" s="162"/>
      <c r="D1045" s="162"/>
      <c r="E1045" s="162"/>
      <c r="F1045" s="179"/>
      <c r="G1045" s="99"/>
    </row>
    <row r="1046" spans="2:7" ht="24.95" customHeight="1" x14ac:dyDescent="0.25">
      <c r="B1046" s="177"/>
      <c r="C1046" s="162"/>
      <c r="D1046" s="162"/>
      <c r="E1046" s="162"/>
      <c r="F1046" s="179"/>
      <c r="G1046" s="99"/>
    </row>
    <row r="1047" spans="2:7" ht="24.95" customHeight="1" x14ac:dyDescent="0.25">
      <c r="B1047" s="177"/>
      <c r="C1047" s="162"/>
      <c r="D1047" s="162"/>
      <c r="E1047" s="162"/>
      <c r="F1047" s="179"/>
      <c r="G1047" s="99"/>
    </row>
    <row r="1048" spans="2:7" ht="24.95" customHeight="1" x14ac:dyDescent="0.25">
      <c r="B1048" s="177"/>
      <c r="C1048" s="162"/>
      <c r="D1048" s="162"/>
      <c r="E1048" s="162"/>
      <c r="F1048" s="179"/>
      <c r="G1048" s="99"/>
    </row>
    <row r="1049" spans="2:7" ht="24.95" customHeight="1" x14ac:dyDescent="0.25">
      <c r="B1049" s="177"/>
      <c r="C1049" s="162"/>
      <c r="D1049" s="162"/>
      <c r="E1049" s="162"/>
      <c r="F1049" s="179"/>
      <c r="G1049" s="99"/>
    </row>
    <row r="1050" spans="2:7" ht="24.95" customHeight="1" x14ac:dyDescent="0.25">
      <c r="B1050" s="177"/>
      <c r="C1050" s="162"/>
      <c r="D1050" s="162"/>
      <c r="E1050" s="162"/>
      <c r="F1050" s="179"/>
      <c r="G1050" s="99"/>
    </row>
    <row r="1051" spans="2:7" ht="24.95" customHeight="1" x14ac:dyDescent="0.25">
      <c r="B1051" s="177"/>
      <c r="C1051" s="162"/>
      <c r="D1051" s="162"/>
      <c r="E1051" s="162"/>
      <c r="F1051" s="179"/>
      <c r="G1051" s="99"/>
    </row>
    <row r="1052" spans="2:7" ht="24.95" customHeight="1" x14ac:dyDescent="0.25">
      <c r="B1052" s="177"/>
      <c r="C1052" s="162"/>
      <c r="D1052" s="162"/>
      <c r="E1052" s="162"/>
      <c r="F1052" s="179"/>
      <c r="G1052" s="99"/>
    </row>
    <row r="1053" spans="2:7" ht="24.95" customHeight="1" x14ac:dyDescent="0.25">
      <c r="B1053" s="177"/>
      <c r="C1053" s="162"/>
      <c r="D1053" s="162"/>
      <c r="E1053" s="162"/>
      <c r="F1053" s="179"/>
      <c r="G1053" s="99"/>
    </row>
    <row r="1054" spans="2:7" ht="24.95" customHeight="1" x14ac:dyDescent="0.25">
      <c r="B1054" s="177"/>
      <c r="C1054" s="162"/>
      <c r="D1054" s="162"/>
      <c r="E1054" s="162"/>
      <c r="F1054" s="179"/>
      <c r="G1054" s="99"/>
    </row>
    <row r="1055" spans="2:7" ht="24.95" customHeight="1" x14ac:dyDescent="0.25">
      <c r="B1055" s="177"/>
      <c r="C1055" s="162"/>
      <c r="D1055" s="162"/>
      <c r="E1055" s="162"/>
      <c r="F1055" s="179"/>
      <c r="G1055" s="99"/>
    </row>
    <row r="1056" spans="2:7" ht="24.95" customHeight="1" x14ac:dyDescent="0.25">
      <c r="B1056" s="177"/>
      <c r="C1056" s="162"/>
      <c r="D1056" s="162"/>
      <c r="E1056" s="162"/>
      <c r="F1056" s="179"/>
      <c r="G1056" s="99"/>
    </row>
    <row r="1057" spans="2:7" ht="24.95" customHeight="1" x14ac:dyDescent="0.25">
      <c r="B1057" s="177"/>
      <c r="C1057" s="162"/>
      <c r="D1057" s="162"/>
      <c r="E1057" s="162"/>
      <c r="F1057" s="179"/>
      <c r="G1057" s="99"/>
    </row>
    <row r="1058" spans="2:7" ht="24.95" customHeight="1" x14ac:dyDescent="0.25">
      <c r="B1058" s="177"/>
      <c r="C1058" s="162"/>
      <c r="D1058" s="162"/>
      <c r="E1058" s="162"/>
      <c r="F1058" s="179"/>
      <c r="G1058" s="99"/>
    </row>
    <row r="1059" spans="2:7" ht="24.95" customHeight="1" x14ac:dyDescent="0.25">
      <c r="B1059" s="177"/>
      <c r="C1059" s="162"/>
      <c r="D1059" s="162"/>
      <c r="E1059" s="162"/>
      <c r="F1059" s="179"/>
      <c r="G1059" s="99"/>
    </row>
    <row r="1060" spans="2:7" ht="24.95" customHeight="1" x14ac:dyDescent="0.25">
      <c r="B1060" s="177"/>
      <c r="C1060" s="162"/>
      <c r="D1060" s="162"/>
      <c r="E1060" s="162"/>
      <c r="F1060" s="179"/>
      <c r="G1060" s="99"/>
    </row>
    <row r="1061" spans="2:7" ht="24.95" customHeight="1" x14ac:dyDescent="0.25">
      <c r="B1061" s="177"/>
      <c r="C1061" s="162"/>
      <c r="D1061" s="162"/>
      <c r="E1061" s="162"/>
      <c r="F1061" s="179"/>
      <c r="G1061" s="99"/>
    </row>
    <row r="1062" spans="2:7" ht="24.95" customHeight="1" x14ac:dyDescent="0.25">
      <c r="B1062" s="177"/>
      <c r="C1062" s="162"/>
      <c r="D1062" s="162"/>
      <c r="E1062" s="162"/>
      <c r="F1062" s="179"/>
      <c r="G1062" s="99"/>
    </row>
    <row r="1063" spans="2:7" ht="24.95" customHeight="1" x14ac:dyDescent="0.25">
      <c r="B1063" s="177"/>
      <c r="C1063" s="162"/>
      <c r="D1063" s="162"/>
      <c r="E1063" s="162"/>
      <c r="F1063" s="179"/>
      <c r="G1063" s="99"/>
    </row>
    <row r="1064" spans="2:7" ht="24.95" customHeight="1" x14ac:dyDescent="0.25">
      <c r="B1064" s="177"/>
      <c r="C1064" s="162"/>
      <c r="D1064" s="162"/>
      <c r="E1064" s="162"/>
      <c r="F1064" s="179"/>
      <c r="G1064" s="99"/>
    </row>
    <row r="1065" spans="2:7" ht="24.95" customHeight="1" x14ac:dyDescent="0.25">
      <c r="B1065" s="177"/>
      <c r="C1065" s="162"/>
      <c r="D1065" s="162"/>
      <c r="E1065" s="162"/>
      <c r="F1065" s="179"/>
      <c r="G1065" s="99"/>
    </row>
    <row r="1066" spans="2:7" ht="24.95" customHeight="1" x14ac:dyDescent="0.25">
      <c r="B1066" s="177"/>
      <c r="C1066" s="162"/>
      <c r="D1066" s="162"/>
      <c r="E1066" s="162"/>
      <c r="F1066" s="179"/>
      <c r="G1066" s="99"/>
    </row>
    <row r="1067" spans="2:7" ht="24.95" customHeight="1" x14ac:dyDescent="0.25">
      <c r="B1067" s="177"/>
      <c r="C1067" s="162"/>
      <c r="D1067" s="162"/>
      <c r="E1067" s="162"/>
      <c r="F1067" s="179"/>
      <c r="G1067" s="99"/>
    </row>
    <row r="1068" spans="2:7" ht="24.95" customHeight="1" x14ac:dyDescent="0.25">
      <c r="B1068" s="177"/>
      <c r="C1068" s="162"/>
      <c r="D1068" s="162"/>
      <c r="E1068" s="162"/>
      <c r="F1068" s="179"/>
      <c r="G1068" s="99"/>
    </row>
    <row r="1069" spans="2:7" ht="24.95" customHeight="1" x14ac:dyDescent="0.25">
      <c r="B1069" s="177"/>
      <c r="C1069" s="162"/>
      <c r="D1069" s="162"/>
      <c r="E1069" s="162"/>
      <c r="F1069" s="179"/>
      <c r="G1069" s="99"/>
    </row>
    <row r="1070" spans="2:7" ht="24.95" customHeight="1" x14ac:dyDescent="0.25">
      <c r="B1070" s="177"/>
      <c r="C1070" s="162"/>
      <c r="D1070" s="162"/>
      <c r="E1070" s="162"/>
      <c r="F1070" s="179"/>
      <c r="G1070" s="99"/>
    </row>
    <row r="1071" spans="2:7" ht="24.95" customHeight="1" x14ac:dyDescent="0.25">
      <c r="B1071" s="177"/>
      <c r="C1071" s="162"/>
      <c r="D1071" s="162"/>
      <c r="E1071" s="162"/>
      <c r="F1071" s="179"/>
      <c r="G1071" s="99"/>
    </row>
    <row r="1072" spans="2:7" ht="24.95" customHeight="1" x14ac:dyDescent="0.25">
      <c r="B1072" s="177"/>
      <c r="C1072" s="162"/>
      <c r="D1072" s="162"/>
      <c r="E1072" s="162"/>
      <c r="F1072" s="179"/>
      <c r="G1072" s="99"/>
    </row>
    <row r="1073" spans="2:7" ht="24.95" customHeight="1" x14ac:dyDescent="0.25">
      <c r="B1073" s="177"/>
      <c r="C1073" s="162"/>
      <c r="D1073" s="162"/>
      <c r="E1073" s="162"/>
      <c r="F1073" s="179"/>
      <c r="G1073" s="99"/>
    </row>
    <row r="1074" spans="2:7" ht="24.95" customHeight="1" x14ac:dyDescent="0.25">
      <c r="B1074" s="177"/>
      <c r="C1074" s="162"/>
      <c r="D1074" s="162"/>
      <c r="E1074" s="162"/>
      <c r="F1074" s="179"/>
      <c r="G1074" s="99"/>
    </row>
    <row r="1075" spans="2:7" ht="24.95" customHeight="1" x14ac:dyDescent="0.25">
      <c r="B1075" s="177"/>
      <c r="C1075" s="162"/>
      <c r="D1075" s="162"/>
      <c r="E1075" s="162"/>
      <c r="F1075" s="179"/>
      <c r="G1075" s="99"/>
    </row>
    <row r="1076" spans="2:7" ht="24.95" customHeight="1" x14ac:dyDescent="0.25">
      <c r="B1076" s="177"/>
      <c r="C1076" s="162"/>
      <c r="D1076" s="162"/>
      <c r="E1076" s="162"/>
      <c r="F1076" s="179"/>
      <c r="G1076" s="99"/>
    </row>
    <row r="1077" spans="2:7" ht="24.95" customHeight="1" x14ac:dyDescent="0.25">
      <c r="B1077" s="177"/>
      <c r="C1077" s="162"/>
      <c r="D1077" s="162"/>
      <c r="E1077" s="162"/>
      <c r="F1077" s="179"/>
      <c r="G1077" s="99"/>
    </row>
    <row r="1078" spans="2:7" ht="24.95" customHeight="1" x14ac:dyDescent="0.25">
      <c r="B1078" s="177"/>
      <c r="C1078" s="162"/>
      <c r="D1078" s="162"/>
      <c r="E1078" s="162"/>
      <c r="F1078" s="179"/>
      <c r="G1078" s="99"/>
    </row>
    <row r="1079" spans="2:7" ht="24.95" customHeight="1" x14ac:dyDescent="0.25">
      <c r="B1079" s="177"/>
      <c r="C1079" s="162"/>
      <c r="D1079" s="162"/>
      <c r="E1079" s="162"/>
      <c r="F1079" s="179"/>
      <c r="G1079" s="99"/>
    </row>
    <row r="1080" spans="2:7" ht="24.95" customHeight="1" x14ac:dyDescent="0.25">
      <c r="B1080" s="177"/>
      <c r="C1080" s="162"/>
      <c r="D1080" s="162"/>
      <c r="E1080" s="162"/>
      <c r="F1080" s="179"/>
      <c r="G1080" s="99"/>
    </row>
    <row r="1081" spans="2:7" ht="24.95" customHeight="1" x14ac:dyDescent="0.25">
      <c r="B1081" s="177"/>
      <c r="C1081" s="162"/>
      <c r="D1081" s="162"/>
      <c r="E1081" s="162"/>
      <c r="F1081" s="179"/>
      <c r="G1081" s="99"/>
    </row>
    <row r="1082" spans="2:7" ht="24.95" customHeight="1" x14ac:dyDescent="0.25">
      <c r="B1082" s="177"/>
      <c r="C1082" s="162"/>
      <c r="D1082" s="162"/>
      <c r="E1082" s="162"/>
      <c r="F1082" s="179"/>
      <c r="G1082" s="99"/>
    </row>
    <row r="1083" spans="2:7" ht="24.95" customHeight="1" x14ac:dyDescent="0.25">
      <c r="B1083" s="177"/>
      <c r="C1083" s="162"/>
      <c r="D1083" s="162"/>
      <c r="E1083" s="162"/>
      <c r="F1083" s="179"/>
      <c r="G1083" s="99"/>
    </row>
    <row r="1084" spans="2:7" ht="24.95" customHeight="1" x14ac:dyDescent="0.25">
      <c r="B1084" s="177"/>
      <c r="C1084" s="162"/>
      <c r="D1084" s="162"/>
      <c r="E1084" s="162"/>
      <c r="F1084" s="179"/>
      <c r="G1084" s="99"/>
    </row>
    <row r="1085" spans="2:7" ht="24.95" customHeight="1" x14ac:dyDescent="0.25">
      <c r="B1085" s="177"/>
      <c r="C1085" s="162"/>
      <c r="D1085" s="162"/>
      <c r="E1085" s="162"/>
      <c r="F1085" s="179"/>
      <c r="G1085" s="99"/>
    </row>
    <row r="1086" spans="2:7" ht="24.95" customHeight="1" x14ac:dyDescent="0.25">
      <c r="B1086" s="177"/>
      <c r="C1086" s="162"/>
      <c r="D1086" s="162"/>
      <c r="E1086" s="162"/>
      <c r="F1086" s="179"/>
      <c r="G1086" s="99"/>
    </row>
    <row r="1087" spans="2:7" ht="24.95" customHeight="1" x14ac:dyDescent="0.25">
      <c r="B1087" s="177"/>
      <c r="C1087" s="162"/>
      <c r="D1087" s="162"/>
      <c r="E1087" s="162"/>
      <c r="F1087" s="179"/>
      <c r="G1087" s="99"/>
    </row>
    <row r="1088" spans="2:7" ht="24.95" customHeight="1" x14ac:dyDescent="0.25">
      <c r="B1088" s="177"/>
      <c r="C1088" s="162"/>
      <c r="D1088" s="162"/>
      <c r="E1088" s="162"/>
      <c r="F1088" s="179"/>
      <c r="G1088" s="99"/>
    </row>
    <row r="1089" spans="2:7" ht="24.95" customHeight="1" x14ac:dyDescent="0.25">
      <c r="B1089" s="177"/>
      <c r="C1089" s="162"/>
      <c r="D1089" s="162"/>
      <c r="E1089" s="162"/>
      <c r="F1089" s="179"/>
      <c r="G1089" s="99"/>
    </row>
    <row r="1090" spans="2:7" ht="24.95" customHeight="1" x14ac:dyDescent="0.25">
      <c r="B1090" s="177"/>
      <c r="C1090" s="162"/>
      <c r="D1090" s="162"/>
      <c r="E1090" s="162"/>
      <c r="F1090" s="179"/>
      <c r="G1090" s="99"/>
    </row>
    <row r="1091" spans="2:7" ht="24.95" customHeight="1" x14ac:dyDescent="0.25">
      <c r="B1091" s="177"/>
      <c r="C1091" s="162"/>
      <c r="D1091" s="162"/>
      <c r="E1091" s="162"/>
      <c r="F1091" s="179"/>
      <c r="G1091" s="99"/>
    </row>
    <row r="1092" spans="2:7" ht="24.95" customHeight="1" x14ac:dyDescent="0.25">
      <c r="B1092" s="177"/>
      <c r="C1092" s="162"/>
      <c r="D1092" s="162"/>
      <c r="E1092" s="162"/>
      <c r="F1092" s="179"/>
      <c r="G1092" s="99"/>
    </row>
    <row r="1093" spans="2:7" ht="24.95" customHeight="1" x14ac:dyDescent="0.25">
      <c r="B1093" s="177"/>
      <c r="C1093" s="162"/>
      <c r="D1093" s="162"/>
      <c r="E1093" s="162"/>
      <c r="F1093" s="179"/>
      <c r="G1093" s="99"/>
    </row>
    <row r="1094" spans="2:7" ht="24.95" customHeight="1" x14ac:dyDescent="0.25">
      <c r="B1094" s="177"/>
      <c r="C1094" s="162"/>
      <c r="D1094" s="162"/>
      <c r="E1094" s="162"/>
      <c r="F1094" s="179"/>
      <c r="G1094" s="99"/>
    </row>
    <row r="1095" spans="2:7" ht="24.95" customHeight="1" x14ac:dyDescent="0.25">
      <c r="B1095" s="177"/>
      <c r="C1095" s="162"/>
      <c r="D1095" s="162"/>
      <c r="E1095" s="162"/>
      <c r="F1095" s="179"/>
      <c r="G1095" s="99"/>
    </row>
    <row r="1096" spans="2:7" ht="24.95" customHeight="1" x14ac:dyDescent="0.25">
      <c r="B1096" s="177"/>
      <c r="C1096" s="162"/>
      <c r="D1096" s="162"/>
      <c r="E1096" s="162"/>
      <c r="F1096" s="179"/>
      <c r="G1096" s="99"/>
    </row>
    <row r="1097" spans="2:7" ht="24.95" customHeight="1" x14ac:dyDescent="0.25">
      <c r="B1097" s="177"/>
      <c r="C1097" s="162"/>
      <c r="D1097" s="162"/>
      <c r="E1097" s="162"/>
      <c r="F1097" s="179"/>
      <c r="G1097" s="99"/>
    </row>
    <row r="1098" spans="2:7" ht="24.95" customHeight="1" x14ac:dyDescent="0.25">
      <c r="B1098" s="177"/>
      <c r="C1098" s="162"/>
      <c r="D1098" s="162"/>
      <c r="E1098" s="162"/>
      <c r="F1098" s="179"/>
      <c r="G1098" s="99"/>
    </row>
    <row r="1099" spans="2:7" ht="24.95" customHeight="1" x14ac:dyDescent="0.25">
      <c r="B1099" s="177"/>
      <c r="C1099" s="162"/>
      <c r="D1099" s="162"/>
      <c r="E1099" s="162"/>
      <c r="F1099" s="179"/>
      <c r="G1099" s="99"/>
    </row>
    <row r="1100" spans="2:7" ht="24.95" customHeight="1" x14ac:dyDescent="0.25">
      <c r="B1100" s="177"/>
      <c r="C1100" s="162"/>
      <c r="D1100" s="162"/>
      <c r="E1100" s="162"/>
      <c r="F1100" s="179"/>
      <c r="G1100" s="99"/>
    </row>
    <row r="1101" spans="2:7" ht="24.95" customHeight="1" x14ac:dyDescent="0.25">
      <c r="B1101" s="177"/>
      <c r="C1101" s="162"/>
      <c r="D1101" s="162"/>
      <c r="E1101" s="162"/>
      <c r="F1101" s="179"/>
      <c r="G1101" s="99"/>
    </row>
    <row r="1102" spans="2:7" ht="24.95" customHeight="1" x14ac:dyDescent="0.25">
      <c r="B1102" s="177"/>
      <c r="C1102" s="162"/>
      <c r="D1102" s="162"/>
      <c r="E1102" s="162"/>
      <c r="F1102" s="179"/>
      <c r="G1102" s="99"/>
    </row>
    <row r="1103" spans="2:7" ht="24.95" customHeight="1" x14ac:dyDescent="0.25">
      <c r="B1103" s="177"/>
      <c r="C1103" s="162"/>
      <c r="D1103" s="162"/>
      <c r="E1103" s="162"/>
      <c r="F1103" s="179"/>
      <c r="G1103" s="99"/>
    </row>
    <row r="1104" spans="2:7" ht="24.95" customHeight="1" x14ac:dyDescent="0.25">
      <c r="B1104" s="177"/>
      <c r="C1104" s="162"/>
      <c r="D1104" s="162"/>
      <c r="E1104" s="162"/>
      <c r="F1104" s="179"/>
      <c r="G1104" s="99"/>
    </row>
    <row r="1105" spans="2:7" ht="24.95" customHeight="1" x14ac:dyDescent="0.25">
      <c r="B1105" s="177"/>
      <c r="C1105" s="162"/>
      <c r="D1105" s="162"/>
      <c r="E1105" s="162"/>
      <c r="F1105" s="179"/>
      <c r="G1105" s="99"/>
    </row>
    <row r="1106" spans="2:7" ht="24.95" customHeight="1" x14ac:dyDescent="0.25">
      <c r="B1106" s="177"/>
      <c r="C1106" s="162"/>
      <c r="D1106" s="162"/>
      <c r="E1106" s="162"/>
      <c r="F1106" s="179"/>
      <c r="G1106" s="99"/>
    </row>
    <row r="1107" spans="2:7" ht="24.95" customHeight="1" x14ac:dyDescent="0.25">
      <c r="B1107" s="177"/>
      <c r="C1107" s="162"/>
      <c r="D1107" s="162"/>
      <c r="E1107" s="162"/>
      <c r="F1107" s="179"/>
      <c r="G1107" s="99"/>
    </row>
    <row r="1108" spans="2:7" ht="24.95" customHeight="1" x14ac:dyDescent="0.25">
      <c r="B1108" s="177"/>
      <c r="C1108" s="162"/>
      <c r="D1108" s="162"/>
      <c r="E1108" s="162"/>
      <c r="F1108" s="179"/>
      <c r="G1108" s="99"/>
    </row>
    <row r="1109" spans="2:7" ht="24.95" customHeight="1" x14ac:dyDescent="0.25">
      <c r="B1109" s="177"/>
      <c r="C1109" s="162"/>
      <c r="D1109" s="162"/>
      <c r="E1109" s="162"/>
      <c r="F1109" s="179"/>
      <c r="G1109" s="99"/>
    </row>
    <row r="1110" spans="2:7" ht="24.95" customHeight="1" x14ac:dyDescent="0.25">
      <c r="B1110" s="177"/>
      <c r="C1110" s="162"/>
      <c r="D1110" s="162"/>
      <c r="E1110" s="162"/>
      <c r="F1110" s="179"/>
      <c r="G1110" s="99"/>
    </row>
    <row r="1111" spans="2:7" ht="24.95" customHeight="1" x14ac:dyDescent="0.25">
      <c r="B1111" s="177"/>
      <c r="C1111" s="162"/>
      <c r="D1111" s="162"/>
      <c r="E1111" s="162"/>
      <c r="F1111" s="179"/>
      <c r="G1111" s="99"/>
    </row>
    <row r="1112" spans="2:7" ht="24.95" customHeight="1" x14ac:dyDescent="0.25">
      <c r="B1112" s="177"/>
      <c r="C1112" s="162"/>
      <c r="D1112" s="162"/>
      <c r="E1112" s="162"/>
      <c r="F1112" s="179"/>
      <c r="G1112" s="99"/>
    </row>
    <row r="1113" spans="2:7" ht="24.95" customHeight="1" x14ac:dyDescent="0.25">
      <c r="B1113" s="177"/>
      <c r="C1113" s="162"/>
      <c r="D1113" s="162"/>
      <c r="E1113" s="162"/>
      <c r="F1113" s="179"/>
      <c r="G1113" s="99"/>
    </row>
    <row r="1114" spans="2:7" ht="24.95" customHeight="1" x14ac:dyDescent="0.25">
      <c r="B1114" s="177"/>
      <c r="C1114" s="162"/>
      <c r="D1114" s="162"/>
      <c r="E1114" s="162"/>
      <c r="F1114" s="179"/>
      <c r="G1114" s="99"/>
    </row>
    <row r="1115" spans="2:7" ht="24.95" customHeight="1" x14ac:dyDescent="0.25">
      <c r="B1115" s="177"/>
      <c r="C1115" s="162"/>
      <c r="D1115" s="162"/>
      <c r="E1115" s="162"/>
      <c r="F1115" s="179"/>
      <c r="G1115" s="99"/>
    </row>
    <row r="1116" spans="2:7" ht="24.95" customHeight="1" x14ac:dyDescent="0.25">
      <c r="B1116" s="177"/>
      <c r="C1116" s="162"/>
      <c r="D1116" s="162"/>
      <c r="E1116" s="162"/>
      <c r="F1116" s="179"/>
      <c r="G1116" s="99"/>
    </row>
    <row r="1117" spans="2:7" ht="24.95" customHeight="1" x14ac:dyDescent="0.25">
      <c r="B1117" s="177"/>
      <c r="C1117" s="162"/>
      <c r="D1117" s="162"/>
      <c r="E1117" s="162"/>
      <c r="F1117" s="179"/>
      <c r="G1117" s="99"/>
    </row>
    <row r="1118" spans="2:7" ht="24.95" customHeight="1" x14ac:dyDescent="0.25">
      <c r="B1118" s="177"/>
      <c r="C1118" s="162"/>
      <c r="D1118" s="162"/>
      <c r="E1118" s="162"/>
      <c r="F1118" s="179"/>
      <c r="G1118" s="99"/>
    </row>
    <row r="1119" spans="2:7" ht="24.95" customHeight="1" x14ac:dyDescent="0.25">
      <c r="B1119" s="177"/>
      <c r="C1119" s="162"/>
      <c r="D1119" s="162"/>
      <c r="E1119" s="162"/>
      <c r="F1119" s="179"/>
      <c r="G1119" s="99"/>
    </row>
    <row r="1120" spans="2:7" ht="24.95" customHeight="1" x14ac:dyDescent="0.25">
      <c r="B1120" s="177"/>
      <c r="C1120" s="162"/>
      <c r="D1120" s="162"/>
      <c r="E1120" s="162"/>
      <c r="F1120" s="179"/>
      <c r="G1120" s="99"/>
    </row>
    <row r="1121" spans="2:7" ht="24.95" customHeight="1" x14ac:dyDescent="0.25">
      <c r="B1121" s="177"/>
      <c r="C1121" s="162"/>
      <c r="D1121" s="162"/>
      <c r="E1121" s="162"/>
      <c r="F1121" s="179"/>
      <c r="G1121" s="99"/>
    </row>
    <row r="1122" spans="2:7" ht="24.95" customHeight="1" x14ac:dyDescent="0.25">
      <c r="B1122" s="177"/>
      <c r="C1122" s="162"/>
      <c r="D1122" s="162"/>
      <c r="E1122" s="162"/>
      <c r="F1122" s="179"/>
      <c r="G1122" s="99"/>
    </row>
    <row r="1123" spans="2:7" ht="24.95" customHeight="1" x14ac:dyDescent="0.25">
      <c r="B1123" s="177"/>
      <c r="C1123" s="162"/>
      <c r="D1123" s="162"/>
      <c r="E1123" s="162"/>
      <c r="F1123" s="179"/>
      <c r="G1123" s="99"/>
    </row>
    <row r="1124" spans="2:7" ht="24.95" customHeight="1" x14ac:dyDescent="0.25">
      <c r="B1124" s="177"/>
      <c r="C1124" s="162"/>
      <c r="D1124" s="162"/>
      <c r="E1124" s="162"/>
      <c r="F1124" s="179"/>
      <c r="G1124" s="99"/>
    </row>
    <row r="1125" spans="2:7" ht="24.95" customHeight="1" x14ac:dyDescent="0.25">
      <c r="B1125" s="177"/>
      <c r="C1125" s="162"/>
      <c r="D1125" s="162"/>
      <c r="E1125" s="162"/>
      <c r="F1125" s="179"/>
      <c r="G1125" s="99"/>
    </row>
    <row r="1126" spans="2:7" ht="24.95" customHeight="1" x14ac:dyDescent="0.25">
      <c r="B1126" s="177"/>
      <c r="C1126" s="162"/>
      <c r="D1126" s="162"/>
      <c r="E1126" s="162"/>
      <c r="F1126" s="179"/>
      <c r="G1126" s="99"/>
    </row>
    <row r="1127" spans="2:7" ht="24.95" customHeight="1" x14ac:dyDescent="0.25">
      <c r="B1127" s="177"/>
      <c r="C1127" s="162"/>
      <c r="D1127" s="162"/>
      <c r="E1127" s="162"/>
      <c r="F1127" s="179"/>
      <c r="G1127" s="99"/>
    </row>
    <row r="1128" spans="2:7" ht="24.95" customHeight="1" x14ac:dyDescent="0.25">
      <c r="B1128" s="177"/>
      <c r="C1128" s="162"/>
      <c r="D1128" s="162"/>
      <c r="E1128" s="162"/>
      <c r="F1128" s="179"/>
      <c r="G1128" s="99"/>
    </row>
    <row r="1129" spans="2:7" ht="24.95" customHeight="1" x14ac:dyDescent="0.25">
      <c r="B1129" s="177"/>
      <c r="C1129" s="162"/>
      <c r="D1129" s="162"/>
      <c r="E1129" s="162"/>
      <c r="F1129" s="179"/>
      <c r="G1129" s="99"/>
    </row>
    <row r="1130" spans="2:7" ht="24.95" customHeight="1" x14ac:dyDescent="0.25">
      <c r="B1130" s="177"/>
      <c r="C1130" s="162"/>
      <c r="D1130" s="162"/>
      <c r="E1130" s="162"/>
      <c r="F1130" s="179"/>
      <c r="G1130" s="99"/>
    </row>
    <row r="1131" spans="2:7" ht="24.95" customHeight="1" x14ac:dyDescent="0.25">
      <c r="B1131" s="177"/>
      <c r="C1131" s="162"/>
      <c r="D1131" s="162"/>
      <c r="E1131" s="162"/>
      <c r="F1131" s="179"/>
      <c r="G1131" s="99"/>
    </row>
    <row r="1132" spans="2:7" ht="24.95" customHeight="1" x14ac:dyDescent="0.25">
      <c r="B1132" s="177"/>
      <c r="C1132" s="162"/>
      <c r="D1132" s="162"/>
      <c r="E1132" s="162"/>
      <c r="F1132" s="179"/>
      <c r="G1132" s="99"/>
    </row>
    <row r="1133" spans="2:7" ht="24.95" customHeight="1" x14ac:dyDescent="0.25">
      <c r="B1133" s="177"/>
      <c r="C1133" s="162"/>
      <c r="D1133" s="162"/>
      <c r="E1133" s="162"/>
      <c r="F1133" s="179"/>
      <c r="G1133" s="99"/>
    </row>
    <row r="1134" spans="2:7" ht="24.95" customHeight="1" x14ac:dyDescent="0.25">
      <c r="B1134" s="177"/>
      <c r="C1134" s="162"/>
      <c r="D1134" s="162"/>
      <c r="E1134" s="162"/>
      <c r="F1134" s="179"/>
      <c r="G1134" s="99"/>
    </row>
    <row r="1135" spans="2:7" ht="24.95" customHeight="1" x14ac:dyDescent="0.25">
      <c r="B1135" s="177"/>
      <c r="C1135" s="162"/>
      <c r="D1135" s="162"/>
      <c r="E1135" s="162"/>
      <c r="F1135" s="179"/>
      <c r="G1135" s="99"/>
    </row>
    <row r="1136" spans="2:7" ht="24.95" customHeight="1" x14ac:dyDescent="0.25">
      <c r="B1136" s="177"/>
      <c r="C1136" s="162"/>
      <c r="D1136" s="162"/>
      <c r="E1136" s="162"/>
      <c r="F1136" s="179"/>
      <c r="G1136" s="99"/>
    </row>
    <row r="1137" spans="2:7" ht="24.95" customHeight="1" x14ac:dyDescent="0.25">
      <c r="B1137" s="177"/>
      <c r="C1137" s="162"/>
      <c r="D1137" s="162"/>
      <c r="E1137" s="162"/>
      <c r="F1137" s="179"/>
      <c r="G1137" s="99"/>
    </row>
    <row r="1138" spans="2:7" ht="24.95" customHeight="1" x14ac:dyDescent="0.25">
      <c r="B1138" s="177"/>
      <c r="C1138" s="162"/>
      <c r="D1138" s="162"/>
      <c r="E1138" s="162"/>
      <c r="F1138" s="179"/>
      <c r="G1138" s="99"/>
    </row>
    <row r="1139" spans="2:7" ht="24.95" customHeight="1" x14ac:dyDescent="0.25">
      <c r="B1139" s="177"/>
      <c r="C1139" s="162"/>
      <c r="D1139" s="162"/>
      <c r="E1139" s="162"/>
      <c r="F1139" s="179"/>
      <c r="G1139" s="99"/>
    </row>
    <row r="1140" spans="2:7" ht="24.95" customHeight="1" x14ac:dyDescent="0.25">
      <c r="B1140" s="177"/>
      <c r="C1140" s="162"/>
      <c r="D1140" s="162"/>
      <c r="E1140" s="162"/>
      <c r="F1140" s="179"/>
      <c r="G1140" s="99"/>
    </row>
    <row r="1141" spans="2:7" ht="24.95" customHeight="1" x14ac:dyDescent="0.25">
      <c r="B1141" s="177"/>
      <c r="C1141" s="162"/>
      <c r="D1141" s="162"/>
      <c r="E1141" s="162"/>
      <c r="F1141" s="179"/>
      <c r="G1141" s="99"/>
    </row>
    <row r="1142" spans="2:7" ht="24.95" customHeight="1" x14ac:dyDescent="0.25">
      <c r="B1142" s="177"/>
      <c r="C1142" s="162"/>
      <c r="D1142" s="162"/>
      <c r="E1142" s="162"/>
      <c r="F1142" s="179"/>
      <c r="G1142" s="99"/>
    </row>
    <row r="1143" spans="2:7" ht="24.95" customHeight="1" x14ac:dyDescent="0.25">
      <c r="B1143" s="177"/>
      <c r="C1143" s="162"/>
      <c r="D1143" s="162"/>
      <c r="E1143" s="162"/>
      <c r="F1143" s="179"/>
      <c r="G1143" s="99"/>
    </row>
    <row r="1144" spans="2:7" ht="24.95" customHeight="1" x14ac:dyDescent="0.25">
      <c r="B1144" s="177"/>
      <c r="C1144" s="162"/>
      <c r="D1144" s="162"/>
      <c r="E1144" s="162"/>
      <c r="F1144" s="179"/>
      <c r="G1144" s="99"/>
    </row>
    <row r="1145" spans="2:7" ht="24.95" customHeight="1" x14ac:dyDescent="0.25">
      <c r="B1145" s="177"/>
      <c r="C1145" s="162"/>
      <c r="D1145" s="162"/>
      <c r="E1145" s="162"/>
      <c r="F1145" s="179"/>
      <c r="G1145" s="99"/>
    </row>
    <row r="1146" spans="2:7" ht="24.95" customHeight="1" x14ac:dyDescent="0.25">
      <c r="B1146" s="177"/>
      <c r="C1146" s="162"/>
      <c r="D1146" s="162"/>
      <c r="E1146" s="162"/>
      <c r="F1146" s="179"/>
      <c r="G1146" s="99"/>
    </row>
    <row r="1147" spans="2:7" ht="24.95" customHeight="1" x14ac:dyDescent="0.25">
      <c r="B1147" s="177"/>
      <c r="C1147" s="162"/>
      <c r="D1147" s="162"/>
      <c r="E1147" s="162"/>
      <c r="F1147" s="179"/>
      <c r="G1147" s="99"/>
    </row>
    <row r="1148" spans="2:7" ht="24.95" customHeight="1" x14ac:dyDescent="0.25">
      <c r="B1148" s="177"/>
      <c r="C1148" s="162"/>
      <c r="D1148" s="162"/>
      <c r="E1148" s="162"/>
      <c r="F1148" s="179"/>
      <c r="G1148" s="99"/>
    </row>
    <row r="1149" spans="2:7" ht="24.95" customHeight="1" x14ac:dyDescent="0.25">
      <c r="B1149" s="177"/>
      <c r="C1149" s="162"/>
      <c r="D1149" s="162"/>
      <c r="E1149" s="162"/>
      <c r="F1149" s="179"/>
      <c r="G1149" s="99"/>
    </row>
    <row r="1150" spans="2:7" ht="24.95" customHeight="1" x14ac:dyDescent="0.25">
      <c r="B1150" s="177"/>
      <c r="C1150" s="162"/>
      <c r="D1150" s="162"/>
      <c r="E1150" s="162"/>
      <c r="F1150" s="179"/>
      <c r="G1150" s="99"/>
    </row>
    <row r="1151" spans="2:7" ht="24.95" customHeight="1" x14ac:dyDescent="0.25">
      <c r="B1151" s="177"/>
      <c r="C1151" s="162"/>
      <c r="D1151" s="162"/>
      <c r="E1151" s="162"/>
      <c r="F1151" s="179"/>
      <c r="G1151" s="99"/>
    </row>
    <row r="1152" spans="2:7" ht="24.95" customHeight="1" x14ac:dyDescent="0.25">
      <c r="B1152" s="177"/>
      <c r="C1152" s="162"/>
      <c r="D1152" s="162"/>
      <c r="E1152" s="162"/>
      <c r="F1152" s="179"/>
      <c r="G1152" s="99"/>
    </row>
    <row r="1153" spans="2:7" ht="24.95" customHeight="1" x14ac:dyDescent="0.25">
      <c r="B1153" s="177"/>
      <c r="C1153" s="162"/>
      <c r="D1153" s="162"/>
      <c r="E1153" s="162"/>
      <c r="F1153" s="179"/>
      <c r="G1153" s="99"/>
    </row>
    <row r="1154" spans="2:7" ht="24.95" customHeight="1" x14ac:dyDescent="0.25">
      <c r="B1154" s="177"/>
      <c r="C1154" s="162"/>
      <c r="D1154" s="162"/>
      <c r="E1154" s="162"/>
      <c r="F1154" s="179"/>
      <c r="G1154" s="99"/>
    </row>
    <row r="1155" spans="2:7" ht="24.95" customHeight="1" x14ac:dyDescent="0.25">
      <c r="B1155" s="177"/>
      <c r="C1155" s="162"/>
      <c r="D1155" s="162"/>
      <c r="E1155" s="162"/>
      <c r="F1155" s="179"/>
      <c r="G1155" s="99"/>
    </row>
    <row r="1156" spans="2:7" ht="24.95" customHeight="1" x14ac:dyDescent="0.25">
      <c r="B1156" s="177"/>
      <c r="C1156" s="162"/>
      <c r="D1156" s="162"/>
      <c r="E1156" s="162"/>
      <c r="F1156" s="179"/>
      <c r="G1156" s="99"/>
    </row>
    <row r="1157" spans="2:7" ht="24.95" customHeight="1" x14ac:dyDescent="0.25">
      <c r="B1157" s="177"/>
      <c r="C1157" s="162"/>
      <c r="D1157" s="162"/>
      <c r="E1157" s="162"/>
      <c r="F1157" s="179"/>
      <c r="G1157" s="99"/>
    </row>
    <row r="1158" spans="2:7" ht="24.95" customHeight="1" x14ac:dyDescent="0.25">
      <c r="B1158" s="177"/>
      <c r="C1158" s="162"/>
      <c r="D1158" s="162"/>
      <c r="E1158" s="162"/>
      <c r="F1158" s="179"/>
      <c r="G1158" s="99"/>
    </row>
    <row r="1159" spans="2:7" ht="24.95" customHeight="1" x14ac:dyDescent="0.25">
      <c r="B1159" s="177"/>
      <c r="C1159" s="162"/>
      <c r="D1159" s="162"/>
      <c r="E1159" s="162"/>
      <c r="F1159" s="179"/>
      <c r="G1159" s="99"/>
    </row>
    <row r="1160" spans="2:7" ht="24.95" customHeight="1" x14ac:dyDescent="0.25">
      <c r="B1160" s="177"/>
      <c r="C1160" s="162"/>
      <c r="D1160" s="162"/>
      <c r="E1160" s="162"/>
      <c r="F1160" s="179"/>
      <c r="G1160" s="99"/>
    </row>
    <row r="1161" spans="2:7" ht="24.95" customHeight="1" x14ac:dyDescent="0.25">
      <c r="B1161" s="177"/>
      <c r="C1161" s="162"/>
      <c r="D1161" s="162"/>
      <c r="E1161" s="162"/>
      <c r="F1161" s="179"/>
      <c r="G1161" s="99"/>
    </row>
    <row r="1162" spans="2:7" ht="24.95" customHeight="1" x14ac:dyDescent="0.25">
      <c r="B1162" s="177"/>
      <c r="C1162" s="162"/>
      <c r="D1162" s="162"/>
      <c r="E1162" s="162"/>
      <c r="F1162" s="179"/>
      <c r="G1162" s="99"/>
    </row>
    <row r="1163" spans="2:7" ht="24.95" customHeight="1" x14ac:dyDescent="0.25">
      <c r="B1163" s="177"/>
      <c r="C1163" s="162"/>
      <c r="D1163" s="162"/>
      <c r="E1163" s="162"/>
      <c r="F1163" s="179"/>
      <c r="G1163" s="99"/>
    </row>
    <row r="1164" spans="2:7" ht="24.95" customHeight="1" x14ac:dyDescent="0.25">
      <c r="B1164" s="177"/>
      <c r="C1164" s="162"/>
      <c r="D1164" s="162"/>
      <c r="E1164" s="162"/>
      <c r="F1164" s="179"/>
      <c r="G1164" s="99"/>
    </row>
    <row r="1165" spans="2:7" ht="24.95" customHeight="1" x14ac:dyDescent="0.25">
      <c r="B1165" s="177"/>
      <c r="C1165" s="162"/>
      <c r="D1165" s="162"/>
      <c r="E1165" s="162"/>
      <c r="F1165" s="179"/>
      <c r="G1165" s="99"/>
    </row>
    <row r="1166" spans="2:7" ht="24.95" customHeight="1" x14ac:dyDescent="0.25">
      <c r="B1166" s="177"/>
      <c r="C1166" s="162"/>
      <c r="D1166" s="162"/>
      <c r="E1166" s="162"/>
      <c r="F1166" s="179"/>
      <c r="G1166" s="99"/>
    </row>
    <row r="1167" spans="2:7" ht="24.95" customHeight="1" x14ac:dyDescent="0.25">
      <c r="B1167" s="177"/>
      <c r="C1167" s="162"/>
      <c r="D1167" s="162"/>
      <c r="E1167" s="162"/>
      <c r="F1167" s="179"/>
      <c r="G1167" s="99"/>
    </row>
    <row r="1168" spans="2:7" ht="24.95" customHeight="1" x14ac:dyDescent="0.25">
      <c r="B1168" s="177"/>
      <c r="C1168" s="162"/>
      <c r="D1168" s="162"/>
      <c r="E1168" s="162"/>
      <c r="F1168" s="179"/>
      <c r="G1168" s="99"/>
    </row>
    <row r="1169" spans="2:7" ht="24.95" customHeight="1" x14ac:dyDescent="0.25">
      <c r="B1169" s="177"/>
      <c r="C1169" s="162"/>
      <c r="D1169" s="162"/>
      <c r="E1169" s="162"/>
      <c r="F1169" s="179"/>
      <c r="G1169" s="99"/>
    </row>
    <row r="1170" spans="2:7" ht="24.95" customHeight="1" x14ac:dyDescent="0.25">
      <c r="B1170" s="177"/>
      <c r="C1170" s="162"/>
      <c r="D1170" s="162"/>
      <c r="E1170" s="162"/>
      <c r="F1170" s="179"/>
      <c r="G1170" s="99"/>
    </row>
    <row r="1171" spans="2:7" ht="24.95" customHeight="1" x14ac:dyDescent="0.25">
      <c r="B1171" s="177"/>
      <c r="C1171" s="162"/>
      <c r="D1171" s="162"/>
      <c r="E1171" s="162"/>
      <c r="F1171" s="179"/>
      <c r="G1171" s="99"/>
    </row>
    <row r="1172" spans="2:7" ht="24.95" customHeight="1" x14ac:dyDescent="0.25">
      <c r="B1172" s="177"/>
      <c r="C1172" s="162"/>
      <c r="D1172" s="162"/>
      <c r="E1172" s="162"/>
      <c r="F1172" s="179"/>
      <c r="G1172" s="99"/>
    </row>
    <row r="1173" spans="2:7" ht="24.95" customHeight="1" x14ac:dyDescent="0.25">
      <c r="B1173" s="177"/>
      <c r="C1173" s="162"/>
      <c r="D1173" s="162"/>
      <c r="E1173" s="162"/>
      <c r="F1173" s="179"/>
      <c r="G1173" s="99"/>
    </row>
    <row r="1174" spans="2:7" ht="24.95" customHeight="1" x14ac:dyDescent="0.25">
      <c r="B1174" s="177"/>
      <c r="C1174" s="162"/>
      <c r="D1174" s="162"/>
      <c r="E1174" s="162"/>
      <c r="F1174" s="179"/>
      <c r="G1174" s="99"/>
    </row>
    <row r="1175" spans="2:7" ht="24.95" customHeight="1" x14ac:dyDescent="0.25">
      <c r="B1175" s="177"/>
      <c r="C1175" s="162"/>
      <c r="D1175" s="162"/>
      <c r="E1175" s="162"/>
      <c r="F1175" s="179"/>
      <c r="G1175" s="99"/>
    </row>
    <row r="1176" spans="2:7" ht="24.95" customHeight="1" x14ac:dyDescent="0.25">
      <c r="B1176" s="177"/>
      <c r="C1176" s="162"/>
      <c r="D1176" s="162"/>
      <c r="E1176" s="162"/>
      <c r="F1176" s="179"/>
      <c r="G1176" s="99"/>
    </row>
    <row r="1177" spans="2:7" ht="24.95" customHeight="1" x14ac:dyDescent="0.25">
      <c r="B1177" s="177"/>
      <c r="C1177" s="162"/>
      <c r="D1177" s="162"/>
      <c r="E1177" s="162"/>
      <c r="F1177" s="179"/>
      <c r="G1177" s="99"/>
    </row>
    <row r="1178" spans="2:7" ht="24.95" customHeight="1" x14ac:dyDescent="0.25">
      <c r="B1178" s="177"/>
      <c r="C1178" s="162"/>
      <c r="D1178" s="162"/>
      <c r="E1178" s="162"/>
      <c r="F1178" s="179"/>
      <c r="G1178" s="99"/>
    </row>
    <row r="1179" spans="2:7" ht="24.95" customHeight="1" x14ac:dyDescent="0.25">
      <c r="B1179" s="177"/>
      <c r="C1179" s="162"/>
      <c r="D1179" s="162"/>
      <c r="E1179" s="162"/>
      <c r="F1179" s="179"/>
      <c r="G1179" s="99"/>
    </row>
    <row r="1180" spans="2:7" ht="24.95" customHeight="1" x14ac:dyDescent="0.25">
      <c r="B1180" s="177"/>
      <c r="C1180" s="162"/>
      <c r="D1180" s="162"/>
      <c r="E1180" s="162"/>
      <c r="F1180" s="179"/>
      <c r="G1180" s="99"/>
    </row>
    <row r="1181" spans="2:7" ht="24.95" customHeight="1" x14ac:dyDescent="0.25">
      <c r="B1181" s="177"/>
      <c r="C1181" s="162"/>
      <c r="D1181" s="162"/>
      <c r="E1181" s="162"/>
      <c r="F1181" s="179"/>
      <c r="G1181" s="99"/>
    </row>
    <row r="1182" spans="2:7" ht="24.95" customHeight="1" x14ac:dyDescent="0.25">
      <c r="B1182" s="177"/>
      <c r="C1182" s="162"/>
      <c r="D1182" s="162"/>
      <c r="E1182" s="162"/>
      <c r="F1182" s="179"/>
      <c r="G1182" s="99"/>
    </row>
    <row r="1183" spans="2:7" ht="24.95" customHeight="1" x14ac:dyDescent="0.25">
      <c r="B1183" s="177"/>
      <c r="C1183" s="162"/>
      <c r="D1183" s="162"/>
      <c r="E1183" s="162"/>
      <c r="F1183" s="179"/>
      <c r="G1183" s="99"/>
    </row>
    <row r="1184" spans="2:7" ht="24.95" customHeight="1" x14ac:dyDescent="0.25">
      <c r="B1184" s="177"/>
      <c r="C1184" s="162"/>
      <c r="D1184" s="162"/>
      <c r="E1184" s="162"/>
      <c r="F1184" s="179"/>
      <c r="G1184" s="99"/>
    </row>
    <row r="1185" spans="2:7" ht="24.95" customHeight="1" x14ac:dyDescent="0.25">
      <c r="B1185" s="177"/>
      <c r="C1185" s="162"/>
      <c r="D1185" s="162"/>
      <c r="E1185" s="162"/>
      <c r="F1185" s="179"/>
      <c r="G1185" s="99"/>
    </row>
    <row r="1186" spans="2:7" ht="24.95" customHeight="1" x14ac:dyDescent="0.25">
      <c r="B1186" s="177"/>
      <c r="C1186" s="162"/>
      <c r="D1186" s="162"/>
      <c r="E1186" s="162"/>
      <c r="F1186" s="179"/>
      <c r="G1186" s="99"/>
    </row>
    <row r="1187" spans="2:7" ht="24.95" customHeight="1" x14ac:dyDescent="0.25">
      <c r="B1187" s="177"/>
      <c r="C1187" s="162"/>
      <c r="D1187" s="162"/>
      <c r="E1187" s="162"/>
      <c r="F1187" s="179"/>
      <c r="G1187" s="99"/>
    </row>
    <row r="1188" spans="2:7" ht="24.95" customHeight="1" x14ac:dyDescent="0.25">
      <c r="B1188" s="177"/>
      <c r="C1188" s="162"/>
      <c r="D1188" s="162"/>
      <c r="E1188" s="162"/>
      <c r="F1188" s="179"/>
      <c r="G1188" s="99"/>
    </row>
    <row r="1189" spans="2:7" ht="24.95" customHeight="1" x14ac:dyDescent="0.25">
      <c r="B1189" s="177"/>
      <c r="C1189" s="162"/>
      <c r="D1189" s="162"/>
      <c r="E1189" s="162"/>
      <c r="F1189" s="179"/>
      <c r="G1189" s="99"/>
    </row>
    <row r="1190" spans="2:7" ht="24.95" customHeight="1" x14ac:dyDescent="0.25">
      <c r="B1190" s="177"/>
      <c r="C1190" s="162"/>
      <c r="D1190" s="162"/>
      <c r="E1190" s="162"/>
      <c r="F1190" s="179"/>
      <c r="G1190" s="99"/>
    </row>
    <row r="1191" spans="2:7" ht="24.95" customHeight="1" x14ac:dyDescent="0.25">
      <c r="B1191" s="177"/>
      <c r="C1191" s="162"/>
      <c r="D1191" s="162"/>
      <c r="E1191" s="162"/>
      <c r="F1191" s="179"/>
      <c r="G1191" s="99"/>
    </row>
    <row r="1192" spans="2:7" ht="24.95" customHeight="1" x14ac:dyDescent="0.25">
      <c r="B1192" s="177"/>
      <c r="C1192" s="162"/>
      <c r="D1192" s="162"/>
      <c r="E1192" s="162"/>
      <c r="F1192" s="179"/>
      <c r="G1192" s="99"/>
    </row>
    <row r="1193" spans="2:7" ht="24.95" customHeight="1" x14ac:dyDescent="0.25">
      <c r="B1193" s="177"/>
      <c r="C1193" s="162"/>
      <c r="D1193" s="162"/>
      <c r="E1193" s="162"/>
      <c r="F1193" s="179"/>
      <c r="G1193" s="99"/>
    </row>
    <row r="1194" spans="2:7" ht="24.95" customHeight="1" x14ac:dyDescent="0.25">
      <c r="B1194" s="177"/>
      <c r="C1194" s="162"/>
      <c r="D1194" s="162"/>
      <c r="E1194" s="162"/>
      <c r="F1194" s="179"/>
      <c r="G1194" s="99"/>
    </row>
    <row r="1195" spans="2:7" ht="24.95" customHeight="1" x14ac:dyDescent="0.25">
      <c r="B1195" s="177"/>
      <c r="C1195" s="162"/>
      <c r="D1195" s="162"/>
      <c r="E1195" s="162"/>
      <c r="F1195" s="179"/>
      <c r="G1195" s="99"/>
    </row>
    <row r="1196" spans="2:7" ht="24.95" customHeight="1" x14ac:dyDescent="0.25">
      <c r="B1196" s="177"/>
      <c r="C1196" s="162"/>
      <c r="D1196" s="162"/>
      <c r="E1196" s="162"/>
      <c r="F1196" s="179"/>
      <c r="G1196" s="99"/>
    </row>
    <row r="1197" spans="2:7" ht="24.95" customHeight="1" x14ac:dyDescent="0.25">
      <c r="B1197" s="177"/>
      <c r="C1197" s="162"/>
      <c r="D1197" s="162"/>
      <c r="E1197" s="162"/>
      <c r="F1197" s="179"/>
      <c r="G1197" s="99"/>
    </row>
    <row r="1198" spans="2:7" ht="24.95" customHeight="1" x14ac:dyDescent="0.25">
      <c r="B1198" s="177"/>
      <c r="C1198" s="162"/>
      <c r="D1198" s="162"/>
      <c r="E1198" s="162"/>
      <c r="F1198" s="179"/>
      <c r="G1198" s="99"/>
    </row>
    <row r="1199" spans="2:7" ht="24.95" customHeight="1" x14ac:dyDescent="0.25">
      <c r="B1199" s="177"/>
      <c r="C1199" s="162"/>
      <c r="D1199" s="162"/>
      <c r="E1199" s="162"/>
      <c r="F1199" s="179"/>
      <c r="G1199" s="99"/>
    </row>
    <row r="1200" spans="2:7" ht="24.95" customHeight="1" x14ac:dyDescent="0.25">
      <c r="B1200" s="177"/>
      <c r="C1200" s="162"/>
      <c r="D1200" s="162"/>
      <c r="E1200" s="162"/>
      <c r="F1200" s="179"/>
      <c r="G1200" s="99"/>
    </row>
    <row r="1201" spans="2:7" ht="24.95" customHeight="1" x14ac:dyDescent="0.25">
      <c r="B1201" s="177"/>
      <c r="C1201" s="162"/>
      <c r="D1201" s="162"/>
      <c r="E1201" s="162"/>
      <c r="F1201" s="179"/>
      <c r="G1201" s="99"/>
    </row>
    <row r="1202" spans="2:7" ht="24.95" customHeight="1" x14ac:dyDescent="0.25">
      <c r="B1202" s="177"/>
      <c r="C1202" s="162"/>
      <c r="D1202" s="162"/>
      <c r="E1202" s="162"/>
      <c r="F1202" s="179"/>
      <c r="G1202" s="99"/>
    </row>
    <row r="1203" spans="2:7" ht="24.95" customHeight="1" x14ac:dyDescent="0.25">
      <c r="B1203" s="177"/>
      <c r="C1203" s="162"/>
      <c r="D1203" s="162"/>
      <c r="E1203" s="162"/>
      <c r="F1203" s="179"/>
      <c r="G1203" s="99"/>
    </row>
    <row r="1204" spans="2:7" ht="24.95" customHeight="1" x14ac:dyDescent="0.25">
      <c r="B1204" s="177"/>
      <c r="C1204" s="162"/>
      <c r="D1204" s="162"/>
      <c r="E1204" s="162"/>
      <c r="F1204" s="179"/>
      <c r="G1204" s="99"/>
    </row>
    <row r="1205" spans="2:7" ht="24.95" customHeight="1" x14ac:dyDescent="0.25">
      <c r="B1205" s="177"/>
      <c r="C1205" s="162"/>
      <c r="D1205" s="162"/>
      <c r="E1205" s="162"/>
      <c r="F1205" s="179"/>
      <c r="G1205" s="99"/>
    </row>
    <row r="1206" spans="2:7" ht="24.95" customHeight="1" x14ac:dyDescent="0.25">
      <c r="B1206" s="177"/>
      <c r="C1206" s="162"/>
      <c r="D1206" s="162"/>
      <c r="E1206" s="162"/>
      <c r="F1206" s="179"/>
      <c r="G1206" s="99"/>
    </row>
    <row r="1207" spans="2:7" ht="24.95" customHeight="1" x14ac:dyDescent="0.25">
      <c r="B1207" s="177"/>
      <c r="C1207" s="162"/>
      <c r="D1207" s="162"/>
      <c r="E1207" s="162"/>
      <c r="F1207" s="179"/>
      <c r="G1207" s="99"/>
    </row>
    <row r="1208" spans="2:7" ht="24.95" customHeight="1" x14ac:dyDescent="0.25">
      <c r="B1208" s="177"/>
      <c r="C1208" s="162"/>
      <c r="D1208" s="162"/>
      <c r="E1208" s="162"/>
      <c r="F1208" s="179"/>
      <c r="G1208" s="99"/>
    </row>
    <row r="1209" spans="2:7" ht="24.95" customHeight="1" x14ac:dyDescent="0.25">
      <c r="B1209" s="177"/>
      <c r="C1209" s="162"/>
      <c r="D1209" s="162"/>
      <c r="E1209" s="162"/>
      <c r="F1209" s="179"/>
      <c r="G1209" s="99"/>
    </row>
    <row r="1210" spans="2:7" ht="24.95" customHeight="1" x14ac:dyDescent="0.25">
      <c r="B1210" s="177"/>
      <c r="C1210" s="162"/>
      <c r="D1210" s="162"/>
      <c r="E1210" s="162"/>
      <c r="F1210" s="179"/>
      <c r="G1210" s="99"/>
    </row>
    <row r="1211" spans="2:7" ht="24.95" customHeight="1" x14ac:dyDescent="0.25">
      <c r="B1211" s="177"/>
      <c r="C1211" s="162"/>
      <c r="D1211" s="162"/>
      <c r="E1211" s="162"/>
      <c r="F1211" s="179"/>
      <c r="G1211" s="99"/>
    </row>
    <row r="1212" spans="2:7" ht="24.95" customHeight="1" x14ac:dyDescent="0.25">
      <c r="B1212" s="177"/>
      <c r="C1212" s="162"/>
      <c r="D1212" s="162"/>
      <c r="E1212" s="162"/>
      <c r="F1212" s="179"/>
      <c r="G1212" s="99"/>
    </row>
    <row r="1213" spans="2:7" ht="24.95" customHeight="1" x14ac:dyDescent="0.25">
      <c r="B1213" s="177"/>
      <c r="C1213" s="162"/>
      <c r="D1213" s="162"/>
      <c r="E1213" s="162"/>
      <c r="F1213" s="179"/>
      <c r="G1213" s="99"/>
    </row>
    <row r="1214" spans="2:7" ht="24.95" customHeight="1" x14ac:dyDescent="0.25">
      <c r="B1214" s="177"/>
      <c r="C1214" s="162"/>
      <c r="D1214" s="162"/>
      <c r="E1214" s="162"/>
      <c r="F1214" s="179"/>
      <c r="G1214" s="99"/>
    </row>
    <row r="1215" spans="2:7" ht="24.95" customHeight="1" x14ac:dyDescent="0.25">
      <c r="B1215" s="177"/>
      <c r="C1215" s="162"/>
      <c r="D1215" s="162"/>
      <c r="E1215" s="162"/>
      <c r="F1215" s="179"/>
      <c r="G1215" s="99"/>
    </row>
    <row r="1216" spans="2:7" ht="24.95" customHeight="1" x14ac:dyDescent="0.25">
      <c r="B1216" s="177"/>
      <c r="C1216" s="162"/>
      <c r="D1216" s="162"/>
      <c r="E1216" s="162"/>
      <c r="F1216" s="179"/>
      <c r="G1216" s="99"/>
    </row>
    <row r="1217" spans="2:7" ht="24.95" customHeight="1" x14ac:dyDescent="0.25">
      <c r="B1217" s="177"/>
      <c r="C1217" s="162"/>
      <c r="D1217" s="162"/>
      <c r="E1217" s="162"/>
      <c r="F1217" s="179"/>
      <c r="G1217" s="99"/>
    </row>
    <row r="1218" spans="2:7" ht="24.95" customHeight="1" x14ac:dyDescent="0.25">
      <c r="B1218" s="177"/>
      <c r="C1218" s="162"/>
      <c r="D1218" s="162"/>
      <c r="E1218" s="162"/>
      <c r="F1218" s="179"/>
      <c r="G1218" s="99"/>
    </row>
    <row r="1219" spans="2:7" ht="24.95" customHeight="1" x14ac:dyDescent="0.25">
      <c r="B1219" s="177"/>
      <c r="C1219" s="162"/>
      <c r="D1219" s="162"/>
      <c r="E1219" s="162"/>
      <c r="F1219" s="179"/>
      <c r="G1219" s="99"/>
    </row>
    <row r="1220" spans="2:7" ht="24.95" customHeight="1" x14ac:dyDescent="0.25">
      <c r="B1220" s="177"/>
      <c r="C1220" s="162"/>
      <c r="D1220" s="162"/>
      <c r="E1220" s="162"/>
      <c r="F1220" s="179"/>
      <c r="G1220" s="99"/>
    </row>
    <row r="1221" spans="2:7" ht="24.95" customHeight="1" x14ac:dyDescent="0.25">
      <c r="B1221" s="177"/>
      <c r="C1221" s="162"/>
      <c r="D1221" s="162"/>
      <c r="E1221" s="162"/>
      <c r="F1221" s="179"/>
      <c r="G1221" s="99"/>
    </row>
    <row r="1222" spans="2:7" ht="24.95" customHeight="1" x14ac:dyDescent="0.25">
      <c r="B1222" s="177"/>
      <c r="C1222" s="162"/>
      <c r="D1222" s="162"/>
      <c r="E1222" s="162"/>
      <c r="F1222" s="179"/>
      <c r="G1222" s="99"/>
    </row>
    <row r="1223" spans="2:7" ht="24.95" customHeight="1" x14ac:dyDescent="0.25">
      <c r="B1223" s="177"/>
      <c r="C1223" s="162"/>
      <c r="D1223" s="162"/>
      <c r="E1223" s="162"/>
      <c r="F1223" s="179"/>
      <c r="G1223" s="99"/>
    </row>
    <row r="1224" spans="2:7" ht="24.95" customHeight="1" x14ac:dyDescent="0.25">
      <c r="B1224" s="177"/>
      <c r="C1224" s="162"/>
      <c r="D1224" s="162"/>
      <c r="E1224" s="162"/>
      <c r="F1224" s="179"/>
      <c r="G1224" s="99"/>
    </row>
    <row r="1225" spans="2:7" ht="24.95" customHeight="1" x14ac:dyDescent="0.25">
      <c r="B1225" s="177"/>
      <c r="C1225" s="162"/>
      <c r="D1225" s="162"/>
      <c r="E1225" s="162"/>
      <c r="F1225" s="179"/>
      <c r="G1225" s="99"/>
    </row>
    <row r="1226" spans="2:7" ht="24.95" customHeight="1" x14ac:dyDescent="0.25">
      <c r="B1226" s="177"/>
      <c r="C1226" s="162"/>
      <c r="D1226" s="162"/>
      <c r="E1226" s="162"/>
      <c r="F1226" s="179"/>
      <c r="G1226" s="99"/>
    </row>
    <row r="1227" spans="2:7" ht="24.95" customHeight="1" x14ac:dyDescent="0.25">
      <c r="B1227" s="177"/>
      <c r="C1227" s="162"/>
      <c r="D1227" s="162"/>
      <c r="E1227" s="162"/>
      <c r="F1227" s="179"/>
      <c r="G1227" s="99"/>
    </row>
    <row r="1228" spans="2:7" ht="24.95" customHeight="1" x14ac:dyDescent="0.25">
      <c r="B1228" s="177"/>
      <c r="C1228" s="162"/>
      <c r="D1228" s="162"/>
      <c r="E1228" s="162"/>
      <c r="F1228" s="179"/>
      <c r="G1228" s="99"/>
    </row>
    <row r="1229" spans="2:7" ht="24.95" customHeight="1" x14ac:dyDescent="0.25">
      <c r="B1229" s="177"/>
      <c r="C1229" s="162"/>
      <c r="D1229" s="162"/>
      <c r="E1229" s="162"/>
      <c r="F1229" s="179"/>
      <c r="G1229" s="99"/>
    </row>
    <row r="1230" spans="2:7" ht="24.95" customHeight="1" x14ac:dyDescent="0.25">
      <c r="B1230" s="177"/>
      <c r="C1230" s="162"/>
      <c r="D1230" s="162"/>
      <c r="E1230" s="162"/>
      <c r="F1230" s="179"/>
      <c r="G1230" s="99"/>
    </row>
    <row r="1231" spans="2:7" ht="24.95" customHeight="1" x14ac:dyDescent="0.25">
      <c r="B1231" s="177"/>
      <c r="C1231" s="162"/>
      <c r="D1231" s="162"/>
      <c r="E1231" s="162"/>
      <c r="F1231" s="179"/>
      <c r="G1231" s="99"/>
    </row>
    <row r="1232" spans="2:7" ht="24.95" customHeight="1" x14ac:dyDescent="0.25">
      <c r="B1232" s="177"/>
      <c r="C1232" s="162"/>
      <c r="D1232" s="162"/>
      <c r="E1232" s="162"/>
      <c r="F1232" s="179"/>
      <c r="G1232" s="99"/>
    </row>
    <row r="1233" spans="2:7" ht="24.95" customHeight="1" x14ac:dyDescent="0.25">
      <c r="B1233" s="177"/>
      <c r="C1233" s="162"/>
      <c r="D1233" s="162"/>
      <c r="E1233" s="162"/>
      <c r="F1233" s="179"/>
      <c r="G1233" s="99"/>
    </row>
    <row r="1234" spans="2:7" ht="24.95" customHeight="1" x14ac:dyDescent="0.25">
      <c r="B1234" s="177"/>
      <c r="C1234" s="162"/>
      <c r="D1234" s="162"/>
      <c r="E1234" s="162"/>
      <c r="F1234" s="179"/>
      <c r="G1234" s="99"/>
    </row>
    <row r="1235" spans="2:7" ht="24.95" customHeight="1" x14ac:dyDescent="0.25">
      <c r="B1235" s="177"/>
      <c r="C1235" s="162"/>
      <c r="D1235" s="162"/>
      <c r="E1235" s="162"/>
      <c r="F1235" s="179"/>
      <c r="G1235" s="99"/>
    </row>
    <row r="1236" spans="2:7" ht="24.95" customHeight="1" x14ac:dyDescent="0.25">
      <c r="B1236" s="177"/>
      <c r="C1236" s="162"/>
      <c r="D1236" s="162"/>
      <c r="E1236" s="162"/>
      <c r="F1236" s="179"/>
      <c r="G1236" s="99"/>
    </row>
    <row r="1237" spans="2:7" ht="24.95" customHeight="1" x14ac:dyDescent="0.25">
      <c r="B1237" s="177"/>
      <c r="C1237" s="162"/>
      <c r="D1237" s="162"/>
      <c r="E1237" s="162"/>
      <c r="F1237" s="179"/>
      <c r="G1237" s="99"/>
    </row>
    <row r="1238" spans="2:7" ht="24.95" customHeight="1" x14ac:dyDescent="0.25">
      <c r="B1238" s="177"/>
      <c r="C1238" s="162"/>
      <c r="D1238" s="162"/>
      <c r="E1238" s="162"/>
      <c r="F1238" s="179"/>
      <c r="G1238" s="99"/>
    </row>
    <row r="1239" spans="2:7" ht="24.95" customHeight="1" x14ac:dyDescent="0.25">
      <c r="B1239" s="177"/>
      <c r="C1239" s="162"/>
      <c r="D1239" s="162"/>
      <c r="E1239" s="162"/>
      <c r="F1239" s="179"/>
      <c r="G1239" s="99"/>
    </row>
    <row r="1240" spans="2:7" ht="24.95" customHeight="1" x14ac:dyDescent="0.25">
      <c r="B1240" s="177"/>
      <c r="C1240" s="162"/>
      <c r="D1240" s="162"/>
      <c r="E1240" s="162"/>
      <c r="F1240" s="179"/>
      <c r="G1240" s="99"/>
    </row>
    <row r="1241" spans="2:7" ht="24.95" customHeight="1" x14ac:dyDescent="0.25">
      <c r="B1241" s="177"/>
      <c r="C1241" s="162"/>
      <c r="D1241" s="162"/>
      <c r="E1241" s="162"/>
      <c r="F1241" s="179"/>
      <c r="G1241" s="99"/>
    </row>
    <row r="1242" spans="2:7" ht="24.95" customHeight="1" x14ac:dyDescent="0.25">
      <c r="B1242" s="177"/>
      <c r="C1242" s="162"/>
      <c r="D1242" s="162"/>
      <c r="E1242" s="162"/>
      <c r="F1242" s="179"/>
      <c r="G1242" s="99"/>
    </row>
    <row r="1243" spans="2:7" ht="24.95" customHeight="1" x14ac:dyDescent="0.25">
      <c r="B1243" s="177"/>
      <c r="C1243" s="162"/>
      <c r="D1243" s="162"/>
      <c r="E1243" s="162"/>
      <c r="F1243" s="179"/>
      <c r="G1243" s="99"/>
    </row>
    <row r="1244" spans="2:7" ht="24.95" customHeight="1" x14ac:dyDescent="0.25">
      <c r="B1244" s="177"/>
      <c r="C1244" s="162"/>
      <c r="D1244" s="162"/>
      <c r="E1244" s="162"/>
      <c r="F1244" s="179"/>
      <c r="G1244" s="99"/>
    </row>
    <row r="1245" spans="2:7" ht="24.95" customHeight="1" x14ac:dyDescent="0.25">
      <c r="B1245" s="177"/>
      <c r="C1245" s="162"/>
      <c r="D1245" s="162"/>
      <c r="E1245" s="162"/>
      <c r="F1245" s="179"/>
      <c r="G1245" s="99"/>
    </row>
    <row r="1246" spans="2:7" ht="24.95" customHeight="1" x14ac:dyDescent="0.25">
      <c r="B1246" s="177"/>
      <c r="C1246" s="162"/>
      <c r="D1246" s="162"/>
      <c r="E1246" s="162"/>
      <c r="F1246" s="179"/>
      <c r="G1246" s="99"/>
    </row>
    <row r="1247" spans="2:7" ht="24.95" customHeight="1" x14ac:dyDescent="0.25">
      <c r="B1247" s="177"/>
      <c r="C1247" s="162"/>
      <c r="D1247" s="162"/>
      <c r="E1247" s="162"/>
      <c r="F1247" s="179"/>
      <c r="G1247" s="99"/>
    </row>
    <row r="1248" spans="2:7" ht="24.95" customHeight="1" x14ac:dyDescent="0.25">
      <c r="B1248" s="177"/>
      <c r="C1248" s="162"/>
      <c r="D1248" s="162"/>
      <c r="E1248" s="162"/>
      <c r="F1248" s="179"/>
      <c r="G1248" s="99"/>
    </row>
    <row r="1249" spans="2:7" ht="24.95" customHeight="1" x14ac:dyDescent="0.25">
      <c r="B1249" s="177"/>
      <c r="C1249" s="162"/>
      <c r="D1249" s="162"/>
      <c r="E1249" s="162"/>
      <c r="F1249" s="179"/>
      <c r="G1249" s="99"/>
    </row>
    <row r="1250" spans="2:7" ht="24.95" customHeight="1" x14ac:dyDescent="0.25">
      <c r="B1250" s="177"/>
      <c r="C1250" s="162"/>
      <c r="D1250" s="162"/>
      <c r="E1250" s="162"/>
      <c r="F1250" s="179"/>
      <c r="G1250" s="99"/>
    </row>
    <row r="1251" spans="2:7" ht="24.95" customHeight="1" x14ac:dyDescent="0.25">
      <c r="B1251" s="177"/>
      <c r="C1251" s="162"/>
      <c r="D1251" s="162"/>
      <c r="E1251" s="162"/>
      <c r="F1251" s="179"/>
      <c r="G1251" s="99"/>
    </row>
    <row r="1252" spans="2:7" ht="24.95" customHeight="1" x14ac:dyDescent="0.25">
      <c r="B1252" s="177"/>
      <c r="C1252" s="162"/>
      <c r="D1252" s="162"/>
      <c r="E1252" s="162"/>
      <c r="F1252" s="179"/>
      <c r="G1252" s="99"/>
    </row>
    <row r="1253" spans="2:7" ht="24.95" customHeight="1" x14ac:dyDescent="0.25">
      <c r="B1253" s="177"/>
      <c r="C1253" s="162"/>
      <c r="D1253" s="162"/>
      <c r="E1253" s="162"/>
      <c r="F1253" s="179"/>
      <c r="G1253" s="99"/>
    </row>
    <row r="1254" spans="2:7" ht="24.95" customHeight="1" x14ac:dyDescent="0.25">
      <c r="B1254" s="177"/>
      <c r="C1254" s="162"/>
      <c r="D1254" s="162"/>
      <c r="E1254" s="162"/>
      <c r="F1254" s="179"/>
      <c r="G1254" s="99"/>
    </row>
    <row r="1255" spans="2:7" ht="24.95" customHeight="1" x14ac:dyDescent="0.25">
      <c r="B1255" s="177"/>
      <c r="C1255" s="162"/>
      <c r="D1255" s="162"/>
      <c r="E1255" s="162"/>
      <c r="F1255" s="179"/>
      <c r="G1255" s="99"/>
    </row>
    <row r="1256" spans="2:7" ht="24.95" customHeight="1" x14ac:dyDescent="0.25">
      <c r="B1256" s="177"/>
      <c r="C1256" s="162"/>
      <c r="D1256" s="162"/>
      <c r="E1256" s="162"/>
      <c r="F1256" s="179"/>
      <c r="G1256" s="99"/>
    </row>
    <row r="1257" spans="2:7" ht="24.95" customHeight="1" x14ac:dyDescent="0.25">
      <c r="B1257" s="177"/>
      <c r="C1257" s="162"/>
      <c r="D1257" s="162"/>
      <c r="E1257" s="162"/>
      <c r="F1257" s="179"/>
      <c r="G1257" s="99"/>
    </row>
    <row r="1258" spans="2:7" ht="24.95" customHeight="1" x14ac:dyDescent="0.25">
      <c r="B1258" s="177"/>
      <c r="C1258" s="162"/>
      <c r="D1258" s="162"/>
      <c r="E1258" s="162"/>
      <c r="F1258" s="179"/>
      <c r="G1258" s="99"/>
    </row>
    <row r="1259" spans="2:7" ht="24.95" customHeight="1" x14ac:dyDescent="0.25">
      <c r="B1259" s="177"/>
      <c r="C1259" s="162"/>
      <c r="D1259" s="162"/>
      <c r="E1259" s="162"/>
      <c r="F1259" s="179"/>
      <c r="G1259" s="99"/>
    </row>
    <row r="1260" spans="2:7" ht="24.95" customHeight="1" x14ac:dyDescent="0.25">
      <c r="B1260" s="177"/>
      <c r="C1260" s="162"/>
      <c r="D1260" s="162"/>
      <c r="E1260" s="162"/>
      <c r="F1260" s="179"/>
      <c r="G1260" s="99"/>
    </row>
    <row r="1261" spans="2:7" ht="24.95" customHeight="1" x14ac:dyDescent="0.25">
      <c r="B1261" s="177"/>
      <c r="C1261" s="162"/>
      <c r="D1261" s="162"/>
      <c r="E1261" s="162"/>
      <c r="F1261" s="179"/>
      <c r="G1261" s="99"/>
    </row>
    <row r="1262" spans="2:7" ht="24.95" customHeight="1" x14ac:dyDescent="0.25">
      <c r="B1262" s="177"/>
      <c r="C1262" s="162"/>
      <c r="D1262" s="162"/>
      <c r="E1262" s="162"/>
      <c r="F1262" s="179"/>
      <c r="G1262" s="99"/>
    </row>
    <row r="1263" spans="2:7" ht="24.95" customHeight="1" x14ac:dyDescent="0.25">
      <c r="B1263" s="177"/>
      <c r="C1263" s="162"/>
      <c r="D1263" s="162"/>
      <c r="E1263" s="162"/>
      <c r="F1263" s="179"/>
      <c r="G1263" s="99"/>
    </row>
    <row r="1264" spans="2:7" ht="24.95" customHeight="1" x14ac:dyDescent="0.25">
      <c r="B1264" s="177"/>
      <c r="C1264" s="162"/>
      <c r="D1264" s="162"/>
      <c r="E1264" s="162"/>
      <c r="F1264" s="179"/>
      <c r="G1264" s="99"/>
    </row>
    <row r="1265" spans="2:7" ht="24.95" customHeight="1" x14ac:dyDescent="0.25">
      <c r="B1265" s="177"/>
      <c r="C1265" s="162"/>
      <c r="D1265" s="162"/>
      <c r="E1265" s="162"/>
      <c r="F1265" s="179"/>
      <c r="G1265" s="99"/>
    </row>
    <row r="1266" spans="2:7" ht="24.95" customHeight="1" x14ac:dyDescent="0.25">
      <c r="B1266" s="177"/>
      <c r="C1266" s="162"/>
      <c r="D1266" s="162"/>
      <c r="E1266" s="162"/>
      <c r="F1266" s="179"/>
      <c r="G1266" s="99"/>
    </row>
    <row r="1267" spans="2:7" ht="24.95" customHeight="1" x14ac:dyDescent="0.25">
      <c r="B1267" s="177"/>
      <c r="C1267" s="162"/>
      <c r="D1267" s="162"/>
      <c r="E1267" s="162"/>
      <c r="F1267" s="179"/>
      <c r="G1267" s="99"/>
    </row>
    <row r="1268" spans="2:7" ht="24.95" customHeight="1" x14ac:dyDescent="0.25">
      <c r="B1268" s="177"/>
      <c r="C1268" s="162"/>
      <c r="D1268" s="162"/>
      <c r="E1268" s="162"/>
      <c r="F1268" s="179"/>
      <c r="G1268" s="99"/>
    </row>
    <row r="1269" spans="2:7" ht="24.95" customHeight="1" x14ac:dyDescent="0.25">
      <c r="B1269" s="177"/>
      <c r="C1269" s="162"/>
      <c r="D1269" s="162"/>
      <c r="E1269" s="162"/>
      <c r="F1269" s="179"/>
      <c r="G1269" s="99"/>
    </row>
    <row r="1270" spans="2:7" ht="24.95" customHeight="1" x14ac:dyDescent="0.25">
      <c r="B1270" s="177"/>
      <c r="C1270" s="162"/>
      <c r="D1270" s="162"/>
      <c r="E1270" s="162"/>
      <c r="F1270" s="179"/>
      <c r="G1270" s="99"/>
    </row>
    <row r="1271" spans="2:7" ht="24.95" customHeight="1" x14ac:dyDescent="0.25">
      <c r="B1271" s="177"/>
      <c r="C1271" s="162"/>
      <c r="D1271" s="162"/>
      <c r="E1271" s="162"/>
      <c r="F1271" s="179"/>
      <c r="G1271" s="99"/>
    </row>
    <row r="1272" spans="2:7" ht="24.95" customHeight="1" x14ac:dyDescent="0.25">
      <c r="B1272" s="177"/>
      <c r="C1272" s="162"/>
      <c r="D1272" s="162"/>
      <c r="E1272" s="162"/>
      <c r="F1272" s="179"/>
      <c r="G1272" s="99"/>
    </row>
    <row r="1273" spans="2:7" ht="24.95" customHeight="1" x14ac:dyDescent="0.25">
      <c r="B1273" s="177"/>
      <c r="C1273" s="162"/>
      <c r="D1273" s="162"/>
      <c r="E1273" s="162"/>
      <c r="F1273" s="179"/>
      <c r="G1273" s="99"/>
    </row>
    <row r="1274" spans="2:7" ht="24.95" customHeight="1" x14ac:dyDescent="0.25">
      <c r="B1274" s="177"/>
      <c r="C1274" s="162"/>
      <c r="D1274" s="162"/>
      <c r="E1274" s="162"/>
      <c r="F1274" s="179"/>
      <c r="G1274" s="99"/>
    </row>
    <row r="1275" spans="2:7" ht="24.95" customHeight="1" x14ac:dyDescent="0.25">
      <c r="B1275" s="177"/>
      <c r="C1275" s="162"/>
      <c r="D1275" s="162"/>
      <c r="E1275" s="162"/>
      <c r="F1275" s="179"/>
      <c r="G1275" s="99"/>
    </row>
    <row r="1276" spans="2:7" ht="24.95" customHeight="1" x14ac:dyDescent="0.25">
      <c r="B1276" s="177"/>
      <c r="C1276" s="162"/>
      <c r="D1276" s="162"/>
      <c r="E1276" s="162"/>
      <c r="F1276" s="179"/>
      <c r="G1276" s="99"/>
    </row>
    <row r="1277" spans="2:7" ht="24.95" customHeight="1" x14ac:dyDescent="0.25">
      <c r="B1277" s="177"/>
      <c r="C1277" s="162"/>
      <c r="D1277" s="162"/>
      <c r="E1277" s="162"/>
      <c r="F1277" s="179"/>
      <c r="G1277" s="99"/>
    </row>
    <row r="1278" spans="2:7" ht="24.95" customHeight="1" x14ac:dyDescent="0.25">
      <c r="B1278" s="177"/>
      <c r="C1278" s="162"/>
      <c r="D1278" s="162"/>
      <c r="E1278" s="162"/>
      <c r="F1278" s="179"/>
      <c r="G1278" s="99"/>
    </row>
    <row r="1279" spans="2:7" ht="24.95" customHeight="1" x14ac:dyDescent="0.25">
      <c r="B1279" s="177"/>
      <c r="C1279" s="162"/>
      <c r="D1279" s="162"/>
      <c r="E1279" s="162"/>
      <c r="F1279" s="179"/>
      <c r="G1279" s="99"/>
    </row>
    <row r="1280" spans="2:7" ht="24.95" customHeight="1" x14ac:dyDescent="0.25">
      <c r="B1280" s="177"/>
      <c r="C1280" s="162"/>
      <c r="D1280" s="162"/>
      <c r="E1280" s="162"/>
      <c r="F1280" s="179"/>
      <c r="G1280" s="99"/>
    </row>
    <row r="1281" spans="2:7" ht="24.95" customHeight="1" x14ac:dyDescent="0.25">
      <c r="B1281" s="177"/>
      <c r="C1281" s="162"/>
      <c r="D1281" s="162"/>
      <c r="E1281" s="162"/>
      <c r="F1281" s="179"/>
      <c r="G1281" s="99"/>
    </row>
    <row r="1282" spans="2:7" ht="24.95" customHeight="1" x14ac:dyDescent="0.25">
      <c r="B1282" s="177"/>
      <c r="C1282" s="162"/>
      <c r="D1282" s="162"/>
      <c r="E1282" s="162"/>
      <c r="F1282" s="179"/>
      <c r="G1282" s="99"/>
    </row>
    <row r="1283" spans="2:7" ht="24.95" customHeight="1" x14ac:dyDescent="0.25">
      <c r="B1283" s="177"/>
      <c r="C1283" s="162"/>
      <c r="D1283" s="162"/>
      <c r="E1283" s="162"/>
      <c r="F1283" s="179"/>
      <c r="G1283" s="99"/>
    </row>
    <row r="1284" spans="2:7" ht="24.95" customHeight="1" x14ac:dyDescent="0.25">
      <c r="B1284" s="177"/>
      <c r="C1284" s="162"/>
      <c r="D1284" s="162"/>
      <c r="E1284" s="162"/>
      <c r="F1284" s="179"/>
      <c r="G1284" s="99"/>
    </row>
    <row r="1285" spans="2:7" ht="24.95" customHeight="1" x14ac:dyDescent="0.25">
      <c r="B1285" s="177"/>
      <c r="C1285" s="162"/>
      <c r="D1285" s="162"/>
      <c r="E1285" s="162"/>
      <c r="F1285" s="179"/>
      <c r="G1285" s="99"/>
    </row>
    <row r="1286" spans="2:7" ht="24.95" customHeight="1" x14ac:dyDescent="0.25">
      <c r="B1286" s="177"/>
      <c r="C1286" s="162"/>
      <c r="D1286" s="162"/>
      <c r="E1286" s="162"/>
      <c r="F1286" s="179"/>
      <c r="G1286" s="99"/>
    </row>
    <row r="1287" spans="2:7" ht="24.95" customHeight="1" x14ac:dyDescent="0.25">
      <c r="B1287" s="177"/>
      <c r="C1287" s="162"/>
      <c r="D1287" s="162"/>
      <c r="E1287" s="162"/>
      <c r="F1287" s="179"/>
      <c r="G1287" s="99"/>
    </row>
    <row r="1288" spans="2:7" ht="24.95" customHeight="1" x14ac:dyDescent="0.25">
      <c r="B1288" s="177"/>
      <c r="C1288" s="162"/>
      <c r="D1288" s="162"/>
      <c r="E1288" s="162"/>
      <c r="F1288" s="179"/>
      <c r="G1288" s="99"/>
    </row>
    <row r="1289" spans="2:7" ht="24.95" customHeight="1" x14ac:dyDescent="0.25">
      <c r="B1289" s="177"/>
      <c r="C1289" s="162"/>
      <c r="D1289" s="162"/>
      <c r="E1289" s="162"/>
      <c r="F1289" s="179"/>
      <c r="G1289" s="99"/>
    </row>
    <row r="1290" spans="2:7" ht="24.95" customHeight="1" x14ac:dyDescent="0.25">
      <c r="B1290" s="177"/>
      <c r="C1290" s="162"/>
      <c r="D1290" s="162"/>
      <c r="E1290" s="162"/>
      <c r="F1290" s="179"/>
      <c r="G1290" s="99"/>
    </row>
    <row r="1291" spans="2:7" ht="24.95" customHeight="1" x14ac:dyDescent="0.25">
      <c r="B1291" s="177"/>
      <c r="C1291" s="162"/>
      <c r="D1291" s="162"/>
      <c r="E1291" s="162"/>
      <c r="F1291" s="179"/>
      <c r="G1291" s="99"/>
    </row>
    <row r="1292" spans="2:7" ht="24.95" customHeight="1" x14ac:dyDescent="0.25">
      <c r="B1292" s="177"/>
      <c r="C1292" s="162"/>
      <c r="D1292" s="162"/>
      <c r="E1292" s="162"/>
      <c r="F1292" s="179"/>
      <c r="G1292" s="99"/>
    </row>
    <row r="1293" spans="2:7" ht="24.95" customHeight="1" x14ac:dyDescent="0.25">
      <c r="B1293" s="177"/>
      <c r="C1293" s="162"/>
      <c r="D1293" s="162"/>
      <c r="E1293" s="162"/>
      <c r="F1293" s="179"/>
      <c r="G1293" s="99"/>
    </row>
    <row r="1294" spans="2:7" ht="24.95" customHeight="1" x14ac:dyDescent="0.25">
      <c r="B1294" s="177"/>
      <c r="C1294" s="162"/>
      <c r="D1294" s="162"/>
      <c r="E1294" s="162"/>
      <c r="F1294" s="179"/>
      <c r="G1294" s="99"/>
    </row>
    <row r="1295" spans="2:7" ht="24.95" customHeight="1" x14ac:dyDescent="0.25">
      <c r="B1295" s="177"/>
      <c r="C1295" s="162"/>
      <c r="D1295" s="162"/>
      <c r="E1295" s="162"/>
      <c r="F1295" s="179"/>
      <c r="G1295" s="99"/>
    </row>
    <row r="1296" spans="2:7" ht="24.95" customHeight="1" x14ac:dyDescent="0.25">
      <c r="B1296" s="177"/>
      <c r="C1296" s="162"/>
      <c r="D1296" s="162"/>
      <c r="E1296" s="162"/>
      <c r="F1296" s="179"/>
      <c r="G1296" s="99"/>
    </row>
    <row r="1297" spans="2:7" ht="24.95" customHeight="1" x14ac:dyDescent="0.25">
      <c r="B1297" s="177"/>
      <c r="C1297" s="162"/>
      <c r="D1297" s="162"/>
      <c r="E1297" s="162"/>
      <c r="F1297" s="179"/>
      <c r="G1297" s="99"/>
    </row>
    <row r="1298" spans="2:7" ht="24.95" customHeight="1" x14ac:dyDescent="0.25">
      <c r="B1298" s="177"/>
      <c r="C1298" s="162"/>
      <c r="D1298" s="162"/>
      <c r="E1298" s="162"/>
      <c r="F1298" s="179"/>
      <c r="G1298" s="99"/>
    </row>
    <row r="1299" spans="2:7" ht="24.95" customHeight="1" x14ac:dyDescent="0.25">
      <c r="B1299" s="177"/>
      <c r="C1299" s="162"/>
      <c r="D1299" s="162"/>
      <c r="E1299" s="162"/>
      <c r="F1299" s="179"/>
      <c r="G1299" s="99"/>
    </row>
    <row r="1300" spans="2:7" ht="24.95" customHeight="1" x14ac:dyDescent="0.25">
      <c r="B1300" s="177"/>
      <c r="C1300" s="162"/>
      <c r="D1300" s="162"/>
      <c r="E1300" s="162"/>
      <c r="F1300" s="179"/>
      <c r="G1300" s="99"/>
    </row>
    <row r="1301" spans="2:7" ht="24.95" customHeight="1" x14ac:dyDescent="0.25">
      <c r="B1301" s="177"/>
      <c r="C1301" s="162"/>
      <c r="D1301" s="162"/>
      <c r="E1301" s="162"/>
      <c r="F1301" s="179"/>
      <c r="G1301" s="99"/>
    </row>
    <row r="1302" spans="2:7" ht="24.95" customHeight="1" x14ac:dyDescent="0.25">
      <c r="B1302" s="177"/>
      <c r="C1302" s="162"/>
      <c r="D1302" s="162"/>
      <c r="E1302" s="162"/>
      <c r="F1302" s="179"/>
      <c r="G1302" s="99"/>
    </row>
    <row r="1303" spans="2:7" ht="24.95" customHeight="1" x14ac:dyDescent="0.25">
      <c r="B1303" s="177"/>
      <c r="C1303" s="162"/>
      <c r="D1303" s="162"/>
      <c r="E1303" s="162"/>
      <c r="F1303" s="179"/>
      <c r="G1303" s="99"/>
    </row>
    <row r="1304" spans="2:7" ht="24.95" customHeight="1" x14ac:dyDescent="0.25">
      <c r="B1304" s="177"/>
      <c r="C1304" s="162"/>
      <c r="D1304" s="162"/>
      <c r="E1304" s="162"/>
      <c r="F1304" s="179"/>
      <c r="G1304" s="99"/>
    </row>
    <row r="1305" spans="2:7" ht="24.95" customHeight="1" x14ac:dyDescent="0.25">
      <c r="B1305" s="177"/>
      <c r="C1305" s="162"/>
      <c r="D1305" s="162"/>
      <c r="E1305" s="162"/>
      <c r="F1305" s="179"/>
      <c r="G1305" s="99"/>
    </row>
    <row r="1306" spans="2:7" ht="24.95" customHeight="1" x14ac:dyDescent="0.25">
      <c r="B1306" s="177"/>
      <c r="C1306" s="162"/>
      <c r="D1306" s="162"/>
      <c r="E1306" s="162"/>
      <c r="F1306" s="179"/>
      <c r="G1306" s="99"/>
    </row>
    <row r="1307" spans="2:7" ht="24.95" customHeight="1" x14ac:dyDescent="0.25">
      <c r="B1307" s="177"/>
      <c r="C1307" s="162"/>
      <c r="D1307" s="162"/>
      <c r="E1307" s="162"/>
      <c r="F1307" s="179"/>
      <c r="G1307" s="99"/>
    </row>
    <row r="1308" spans="2:7" ht="24.95" customHeight="1" x14ac:dyDescent="0.25">
      <c r="B1308" s="177"/>
      <c r="C1308" s="162"/>
      <c r="D1308" s="162"/>
      <c r="E1308" s="162"/>
      <c r="F1308" s="179"/>
      <c r="G1308" s="99"/>
    </row>
    <row r="1309" spans="2:7" ht="24.95" customHeight="1" x14ac:dyDescent="0.25">
      <c r="B1309" s="177"/>
      <c r="C1309" s="162"/>
      <c r="D1309" s="162"/>
      <c r="E1309" s="162"/>
      <c r="F1309" s="179"/>
      <c r="G1309" s="99"/>
    </row>
    <row r="1310" spans="2:7" ht="24.95" customHeight="1" x14ac:dyDescent="0.25">
      <c r="B1310" s="177"/>
      <c r="C1310" s="162"/>
      <c r="D1310" s="162"/>
      <c r="E1310" s="162"/>
      <c r="F1310" s="179"/>
      <c r="G1310" s="99"/>
    </row>
    <row r="1311" spans="2:7" ht="24.95" customHeight="1" x14ac:dyDescent="0.25">
      <c r="B1311" s="177"/>
      <c r="C1311" s="162"/>
      <c r="D1311" s="162"/>
      <c r="E1311" s="162"/>
      <c r="F1311" s="179"/>
      <c r="G1311" s="99"/>
    </row>
    <row r="1312" spans="2:7" ht="24.95" customHeight="1" x14ac:dyDescent="0.25">
      <c r="B1312" s="177"/>
      <c r="C1312" s="162"/>
      <c r="D1312" s="162"/>
      <c r="E1312" s="162"/>
      <c r="F1312" s="179"/>
      <c r="G1312" s="99"/>
    </row>
    <row r="1313" spans="2:7" ht="24.95" customHeight="1" x14ac:dyDescent="0.25">
      <c r="B1313" s="177"/>
      <c r="C1313" s="162"/>
      <c r="D1313" s="162"/>
      <c r="E1313" s="162"/>
      <c r="F1313" s="179"/>
      <c r="G1313" s="99"/>
    </row>
    <row r="1314" spans="2:7" ht="24.95" customHeight="1" x14ac:dyDescent="0.25">
      <c r="B1314" s="177"/>
      <c r="C1314" s="162"/>
      <c r="D1314" s="162"/>
      <c r="E1314" s="162"/>
      <c r="F1314" s="179"/>
      <c r="G1314" s="99"/>
    </row>
    <row r="1315" spans="2:7" ht="24.95" customHeight="1" x14ac:dyDescent="0.25">
      <c r="B1315" s="177"/>
      <c r="C1315" s="162"/>
      <c r="D1315" s="162"/>
      <c r="E1315" s="162"/>
      <c r="F1315" s="179"/>
      <c r="G1315" s="99"/>
    </row>
    <row r="1316" spans="2:7" ht="24.95" customHeight="1" x14ac:dyDescent="0.25">
      <c r="B1316" s="177"/>
      <c r="C1316" s="162"/>
      <c r="D1316" s="162"/>
      <c r="E1316" s="162"/>
      <c r="F1316" s="179"/>
      <c r="G1316" s="99"/>
    </row>
    <row r="1317" spans="2:7" ht="24.95" customHeight="1" x14ac:dyDescent="0.25">
      <c r="B1317" s="177"/>
      <c r="C1317" s="162"/>
      <c r="D1317" s="162"/>
      <c r="E1317" s="162"/>
      <c r="F1317" s="179"/>
      <c r="G1317" s="99"/>
    </row>
    <row r="1318" spans="2:7" ht="24.95" customHeight="1" x14ac:dyDescent="0.25">
      <c r="B1318" s="177"/>
      <c r="C1318" s="162"/>
      <c r="D1318" s="162"/>
      <c r="E1318" s="162"/>
      <c r="F1318" s="179"/>
      <c r="G1318" s="99"/>
    </row>
    <row r="1319" spans="2:7" ht="24.95" customHeight="1" x14ac:dyDescent="0.25">
      <c r="B1319" s="177"/>
      <c r="C1319" s="162"/>
      <c r="D1319" s="162"/>
      <c r="E1319" s="162"/>
      <c r="F1319" s="179"/>
      <c r="G1319" s="99"/>
    </row>
    <row r="1320" spans="2:7" ht="24.95" customHeight="1" x14ac:dyDescent="0.25">
      <c r="B1320" s="177"/>
      <c r="C1320" s="162"/>
      <c r="D1320" s="162"/>
      <c r="E1320" s="162"/>
      <c r="F1320" s="179"/>
      <c r="G1320" s="99"/>
    </row>
    <row r="1321" spans="2:7" ht="24.95" customHeight="1" x14ac:dyDescent="0.25">
      <c r="B1321" s="177"/>
      <c r="C1321" s="162"/>
      <c r="D1321" s="162"/>
      <c r="E1321" s="162"/>
      <c r="F1321" s="179"/>
      <c r="G1321" s="99"/>
    </row>
    <row r="1322" spans="2:7" ht="24.95" customHeight="1" x14ac:dyDescent="0.25">
      <c r="B1322" s="177"/>
      <c r="C1322" s="162"/>
      <c r="D1322" s="162"/>
      <c r="E1322" s="162"/>
      <c r="F1322" s="179"/>
      <c r="G1322" s="99"/>
    </row>
    <row r="1323" spans="2:7" ht="24.95" customHeight="1" x14ac:dyDescent="0.25">
      <c r="B1323" s="177"/>
      <c r="C1323" s="162"/>
      <c r="D1323" s="162"/>
      <c r="E1323" s="162"/>
      <c r="F1323" s="179"/>
      <c r="G1323" s="99"/>
    </row>
    <row r="1324" spans="2:7" ht="24.95" customHeight="1" x14ac:dyDescent="0.25">
      <c r="B1324" s="177"/>
      <c r="C1324" s="162"/>
      <c r="D1324" s="162"/>
      <c r="E1324" s="162"/>
      <c r="F1324" s="179"/>
      <c r="G1324" s="99"/>
    </row>
    <row r="1325" spans="2:7" ht="24.95" customHeight="1" x14ac:dyDescent="0.25">
      <c r="B1325" s="177"/>
      <c r="C1325" s="162"/>
      <c r="D1325" s="162"/>
      <c r="E1325" s="162"/>
      <c r="F1325" s="179"/>
      <c r="G1325" s="99"/>
    </row>
    <row r="1326" spans="2:7" ht="24.95" customHeight="1" x14ac:dyDescent="0.25">
      <c r="B1326" s="177"/>
      <c r="C1326" s="162"/>
      <c r="D1326" s="162"/>
      <c r="E1326" s="162"/>
      <c r="F1326" s="179"/>
      <c r="G1326" s="99"/>
    </row>
    <row r="1327" spans="2:7" ht="24.95" customHeight="1" x14ac:dyDescent="0.25">
      <c r="B1327" s="177"/>
      <c r="C1327" s="162"/>
      <c r="D1327" s="162"/>
      <c r="E1327" s="162"/>
      <c r="F1327" s="179"/>
      <c r="G1327" s="99"/>
    </row>
    <row r="1328" spans="2:7" ht="24.95" customHeight="1" x14ac:dyDescent="0.25">
      <c r="B1328" s="177"/>
      <c r="C1328" s="162"/>
      <c r="D1328" s="162"/>
      <c r="E1328" s="162"/>
      <c r="F1328" s="179"/>
      <c r="G1328" s="99"/>
    </row>
    <row r="1329" spans="2:7" ht="24.95" customHeight="1" x14ac:dyDescent="0.25">
      <c r="B1329" s="177"/>
      <c r="C1329" s="162"/>
      <c r="D1329" s="162"/>
      <c r="E1329" s="162"/>
      <c r="F1329" s="179"/>
      <c r="G1329" s="99"/>
    </row>
    <row r="1330" spans="2:7" ht="24.95" customHeight="1" x14ac:dyDescent="0.25">
      <c r="B1330" s="177"/>
      <c r="C1330" s="162"/>
      <c r="D1330" s="162"/>
      <c r="E1330" s="162"/>
      <c r="F1330" s="179"/>
      <c r="G1330" s="99"/>
    </row>
    <row r="1331" spans="2:7" ht="24.95" customHeight="1" x14ac:dyDescent="0.25">
      <c r="B1331" s="177"/>
      <c r="C1331" s="162"/>
      <c r="D1331" s="162"/>
      <c r="E1331" s="162"/>
      <c r="F1331" s="179"/>
      <c r="G1331" s="99"/>
    </row>
    <row r="1332" spans="2:7" ht="24.95" customHeight="1" x14ac:dyDescent="0.25">
      <c r="B1332" s="177"/>
      <c r="C1332" s="162"/>
      <c r="D1332" s="162"/>
      <c r="E1332" s="162"/>
      <c r="F1332" s="179"/>
      <c r="G1332" s="99"/>
    </row>
    <row r="1333" spans="2:7" ht="24.95" customHeight="1" x14ac:dyDescent="0.25">
      <c r="B1333" s="177"/>
      <c r="C1333" s="162"/>
      <c r="D1333" s="162"/>
      <c r="E1333" s="162"/>
      <c r="F1333" s="179"/>
      <c r="G1333" s="99"/>
    </row>
    <row r="1334" spans="2:7" ht="24.95" customHeight="1" x14ac:dyDescent="0.25">
      <c r="B1334" s="177"/>
      <c r="C1334" s="162"/>
      <c r="D1334" s="162"/>
      <c r="E1334" s="162"/>
      <c r="F1334" s="179"/>
      <c r="G1334" s="99"/>
    </row>
    <row r="1335" spans="2:7" ht="24.95" customHeight="1" x14ac:dyDescent="0.25">
      <c r="B1335" s="177"/>
      <c r="C1335" s="162"/>
      <c r="D1335" s="162"/>
      <c r="E1335" s="162"/>
      <c r="F1335" s="179"/>
      <c r="G1335" s="99"/>
    </row>
    <row r="1336" spans="2:7" ht="24.95" customHeight="1" x14ac:dyDescent="0.25">
      <c r="B1336" s="177"/>
      <c r="C1336" s="162"/>
      <c r="D1336" s="162"/>
      <c r="E1336" s="162"/>
      <c r="F1336" s="179"/>
      <c r="G1336" s="99"/>
    </row>
    <row r="1337" spans="2:7" ht="24.95" customHeight="1" x14ac:dyDescent="0.25">
      <c r="B1337" s="177"/>
      <c r="C1337" s="162"/>
      <c r="D1337" s="162"/>
      <c r="E1337" s="162"/>
      <c r="F1337" s="179"/>
      <c r="G1337" s="99"/>
    </row>
    <row r="1338" spans="2:7" ht="24.95" customHeight="1" x14ac:dyDescent="0.25">
      <c r="B1338" s="177"/>
      <c r="C1338" s="162"/>
      <c r="D1338" s="162"/>
      <c r="E1338" s="162"/>
      <c r="F1338" s="179"/>
      <c r="G1338" s="99"/>
    </row>
    <row r="1339" spans="2:7" ht="24.95" customHeight="1" x14ac:dyDescent="0.25">
      <c r="B1339" s="177"/>
      <c r="C1339" s="162"/>
      <c r="D1339" s="162"/>
      <c r="E1339" s="162"/>
      <c r="F1339" s="179"/>
      <c r="G1339" s="99"/>
    </row>
    <row r="1340" spans="2:7" ht="24.95" customHeight="1" x14ac:dyDescent="0.25">
      <c r="B1340" s="177"/>
      <c r="C1340" s="162"/>
      <c r="D1340" s="162"/>
      <c r="E1340" s="162"/>
      <c r="F1340" s="179"/>
      <c r="G1340" s="99"/>
    </row>
    <row r="1341" spans="2:7" ht="24.95" customHeight="1" x14ac:dyDescent="0.25">
      <c r="B1341" s="177"/>
      <c r="C1341" s="162"/>
      <c r="D1341" s="162"/>
      <c r="E1341" s="162"/>
      <c r="F1341" s="179"/>
      <c r="G1341" s="99"/>
    </row>
    <row r="1342" spans="2:7" ht="24.95" customHeight="1" x14ac:dyDescent="0.25">
      <c r="B1342" s="177"/>
      <c r="C1342" s="162"/>
      <c r="D1342" s="162"/>
      <c r="E1342" s="162"/>
      <c r="F1342" s="179"/>
      <c r="G1342" s="99"/>
    </row>
    <row r="1343" spans="2:7" ht="24.95" customHeight="1" x14ac:dyDescent="0.25">
      <c r="B1343" s="177"/>
      <c r="C1343" s="162"/>
      <c r="D1343" s="162"/>
      <c r="E1343" s="162"/>
      <c r="F1343" s="179"/>
      <c r="G1343" s="99"/>
    </row>
    <row r="1344" spans="2:7" ht="24.95" customHeight="1" x14ac:dyDescent="0.25">
      <c r="B1344" s="177"/>
      <c r="C1344" s="162"/>
      <c r="D1344" s="162"/>
      <c r="E1344" s="162"/>
      <c r="F1344" s="179"/>
      <c r="G1344" s="99"/>
    </row>
    <row r="1345" spans="2:7" ht="24.95" customHeight="1" x14ac:dyDescent="0.25">
      <c r="B1345" s="177"/>
      <c r="C1345" s="162"/>
      <c r="D1345" s="162"/>
      <c r="E1345" s="162"/>
      <c r="F1345" s="179"/>
      <c r="G1345" s="99"/>
    </row>
    <row r="1346" spans="2:7" ht="24.95" customHeight="1" x14ac:dyDescent="0.25">
      <c r="B1346" s="177"/>
      <c r="C1346" s="162"/>
      <c r="D1346" s="162"/>
      <c r="E1346" s="162"/>
      <c r="F1346" s="179"/>
      <c r="G1346" s="99"/>
    </row>
    <row r="1347" spans="2:7" ht="24.95" customHeight="1" x14ac:dyDescent="0.25">
      <c r="B1347" s="177"/>
      <c r="C1347" s="162"/>
      <c r="D1347" s="162"/>
      <c r="E1347" s="162"/>
      <c r="F1347" s="179"/>
      <c r="G1347" s="99"/>
    </row>
    <row r="1348" spans="2:7" ht="24.95" customHeight="1" x14ac:dyDescent="0.25">
      <c r="B1348" s="177"/>
      <c r="C1348" s="162"/>
      <c r="D1348" s="162"/>
      <c r="E1348" s="162"/>
      <c r="F1348" s="179"/>
      <c r="G1348" s="99"/>
    </row>
    <row r="1349" spans="2:7" ht="24.95" customHeight="1" x14ac:dyDescent="0.25">
      <c r="B1349" s="177"/>
      <c r="C1349" s="162"/>
      <c r="D1349" s="162"/>
      <c r="E1349" s="162"/>
      <c r="F1349" s="179"/>
      <c r="G1349" s="99"/>
    </row>
    <row r="1350" spans="2:7" ht="24.95" customHeight="1" x14ac:dyDescent="0.25">
      <c r="B1350" s="177"/>
      <c r="C1350" s="162"/>
      <c r="D1350" s="162"/>
      <c r="E1350" s="162"/>
      <c r="F1350" s="179"/>
      <c r="G1350" s="99"/>
    </row>
    <row r="1351" spans="2:7" ht="24.95" customHeight="1" x14ac:dyDescent="0.25">
      <c r="B1351" s="177"/>
      <c r="C1351" s="162"/>
      <c r="D1351" s="162"/>
      <c r="E1351" s="162"/>
      <c r="F1351" s="179"/>
      <c r="G1351" s="99"/>
    </row>
    <row r="1352" spans="2:7" ht="24.95" customHeight="1" x14ac:dyDescent="0.25">
      <c r="B1352" s="177"/>
      <c r="C1352" s="162"/>
      <c r="D1352" s="162"/>
      <c r="E1352" s="162"/>
      <c r="F1352" s="179"/>
      <c r="G1352" s="99"/>
    </row>
    <row r="1353" spans="2:7" ht="24.95" customHeight="1" x14ac:dyDescent="0.25">
      <c r="B1353" s="177"/>
      <c r="C1353" s="162"/>
      <c r="D1353" s="162"/>
      <c r="E1353" s="162"/>
      <c r="F1353" s="179"/>
      <c r="G1353" s="99"/>
    </row>
    <row r="1354" spans="2:7" ht="24.95" customHeight="1" x14ac:dyDescent="0.25">
      <c r="B1354" s="177"/>
      <c r="C1354" s="162"/>
      <c r="D1354" s="162"/>
      <c r="E1354" s="162"/>
      <c r="F1354" s="179"/>
      <c r="G1354" s="99"/>
    </row>
    <row r="1355" spans="2:7" ht="24.95" customHeight="1" x14ac:dyDescent="0.25">
      <c r="B1355" s="177"/>
      <c r="C1355" s="162"/>
      <c r="D1355" s="162"/>
      <c r="E1355" s="162"/>
      <c r="F1355" s="179"/>
      <c r="G1355" s="99"/>
    </row>
    <row r="1356" spans="2:7" ht="24.95" customHeight="1" x14ac:dyDescent="0.25">
      <c r="B1356" s="177"/>
      <c r="C1356" s="162"/>
      <c r="D1356" s="162"/>
      <c r="E1356" s="162"/>
      <c r="F1356" s="179"/>
      <c r="G1356" s="99"/>
    </row>
    <row r="1357" spans="2:7" ht="24.95" customHeight="1" x14ac:dyDescent="0.25">
      <c r="B1357" s="177"/>
      <c r="C1357" s="162"/>
      <c r="D1357" s="162"/>
      <c r="E1357" s="162"/>
      <c r="F1357" s="179"/>
      <c r="G1357" s="99"/>
    </row>
    <row r="1358" spans="2:7" ht="24.95" customHeight="1" x14ac:dyDescent="0.25">
      <c r="B1358" s="177"/>
      <c r="C1358" s="162"/>
      <c r="D1358" s="162"/>
      <c r="E1358" s="162"/>
      <c r="F1358" s="179"/>
      <c r="G1358" s="99"/>
    </row>
    <row r="1359" spans="2:7" ht="24.95" customHeight="1" x14ac:dyDescent="0.25">
      <c r="B1359" s="177"/>
      <c r="C1359" s="162"/>
      <c r="D1359" s="162"/>
      <c r="E1359" s="162"/>
      <c r="F1359" s="179"/>
      <c r="G1359" s="99"/>
    </row>
    <row r="1360" spans="2:7" ht="24.95" customHeight="1" x14ac:dyDescent="0.25">
      <c r="B1360" s="177"/>
      <c r="C1360" s="162"/>
      <c r="D1360" s="162"/>
      <c r="E1360" s="162"/>
      <c r="F1360" s="179"/>
      <c r="G1360" s="99"/>
    </row>
    <row r="1361" spans="2:7" ht="24.95" customHeight="1" x14ac:dyDescent="0.25">
      <c r="B1361" s="177"/>
      <c r="C1361" s="162"/>
      <c r="D1361" s="162"/>
      <c r="E1361" s="162"/>
      <c r="F1361" s="179"/>
      <c r="G1361" s="99"/>
    </row>
    <row r="1362" spans="2:7" ht="24.95" customHeight="1" x14ac:dyDescent="0.25">
      <c r="B1362" s="177"/>
      <c r="C1362" s="162"/>
      <c r="D1362" s="162"/>
      <c r="E1362" s="162"/>
      <c r="F1362" s="179"/>
      <c r="G1362" s="99"/>
    </row>
    <row r="1363" spans="2:7" ht="24.95" customHeight="1" x14ac:dyDescent="0.25">
      <c r="B1363" s="177"/>
      <c r="C1363" s="162"/>
      <c r="D1363" s="162"/>
      <c r="E1363" s="162"/>
      <c r="F1363" s="179"/>
      <c r="G1363" s="99"/>
    </row>
    <row r="1364" spans="2:7" ht="24.95" customHeight="1" x14ac:dyDescent="0.25">
      <c r="B1364" s="177"/>
      <c r="C1364" s="162"/>
      <c r="D1364" s="162"/>
      <c r="E1364" s="162"/>
      <c r="F1364" s="179"/>
      <c r="G1364" s="99"/>
    </row>
    <row r="1365" spans="2:7" ht="24.95" customHeight="1" x14ac:dyDescent="0.25">
      <c r="B1365" s="177"/>
      <c r="C1365" s="162"/>
      <c r="D1365" s="162"/>
      <c r="E1365" s="162"/>
      <c r="F1365" s="179"/>
      <c r="G1365" s="99"/>
    </row>
    <row r="1366" spans="2:7" ht="24.95" customHeight="1" x14ac:dyDescent="0.25">
      <c r="B1366" s="177"/>
      <c r="C1366" s="162"/>
      <c r="D1366" s="162"/>
      <c r="E1366" s="162"/>
      <c r="F1366" s="179"/>
      <c r="G1366" s="99"/>
    </row>
    <row r="1367" spans="2:7" ht="24.95" customHeight="1" x14ac:dyDescent="0.25">
      <c r="B1367" s="177"/>
      <c r="C1367" s="162"/>
      <c r="D1367" s="162"/>
      <c r="E1367" s="162"/>
      <c r="F1367" s="179"/>
      <c r="G1367" s="99"/>
    </row>
    <row r="1368" spans="2:7" ht="24.95" customHeight="1" x14ac:dyDescent="0.25">
      <c r="B1368" s="177"/>
      <c r="C1368" s="162"/>
      <c r="D1368" s="162"/>
      <c r="E1368" s="162"/>
      <c r="F1368" s="179"/>
      <c r="G1368" s="99"/>
    </row>
    <row r="1369" spans="2:7" ht="24.95" customHeight="1" x14ac:dyDescent="0.25">
      <c r="B1369" s="177"/>
      <c r="C1369" s="162"/>
      <c r="D1369" s="162"/>
      <c r="E1369" s="162"/>
      <c r="F1369" s="179"/>
      <c r="G1369" s="99"/>
    </row>
    <row r="1370" spans="2:7" ht="24.95" customHeight="1" x14ac:dyDescent="0.25">
      <c r="B1370" s="177"/>
      <c r="C1370" s="162"/>
      <c r="D1370" s="162"/>
      <c r="E1370" s="162"/>
      <c r="F1370" s="179"/>
      <c r="G1370" s="99"/>
    </row>
    <row r="1371" spans="2:7" ht="24.95" customHeight="1" x14ac:dyDescent="0.25">
      <c r="B1371" s="177"/>
      <c r="C1371" s="162"/>
      <c r="D1371" s="162"/>
      <c r="E1371" s="162"/>
      <c r="F1371" s="179"/>
      <c r="G1371" s="99"/>
    </row>
    <row r="1372" spans="2:7" ht="24.95" customHeight="1" x14ac:dyDescent="0.25">
      <c r="B1372" s="177"/>
      <c r="C1372" s="162"/>
      <c r="D1372" s="162"/>
      <c r="E1372" s="162"/>
      <c r="F1372" s="179"/>
      <c r="G1372" s="99"/>
    </row>
    <row r="1373" spans="2:7" ht="24.95" customHeight="1" x14ac:dyDescent="0.25">
      <c r="B1373" s="177"/>
      <c r="C1373" s="162"/>
      <c r="D1373" s="162"/>
      <c r="E1373" s="162"/>
      <c r="F1373" s="179"/>
      <c r="G1373" s="99"/>
    </row>
    <row r="1374" spans="2:7" ht="24.95" customHeight="1" x14ac:dyDescent="0.25">
      <c r="B1374" s="177"/>
      <c r="C1374" s="162"/>
      <c r="D1374" s="162"/>
      <c r="E1374" s="162"/>
      <c r="F1374" s="179"/>
      <c r="G1374" s="99"/>
    </row>
    <row r="1375" spans="2:7" ht="24.95" customHeight="1" x14ac:dyDescent="0.25">
      <c r="B1375" s="177"/>
      <c r="C1375" s="162"/>
      <c r="D1375" s="162"/>
      <c r="E1375" s="162"/>
      <c r="F1375" s="179"/>
      <c r="G1375" s="99"/>
    </row>
    <row r="1376" spans="2:7" ht="24.95" customHeight="1" x14ac:dyDescent="0.25">
      <c r="B1376" s="177"/>
      <c r="C1376" s="162"/>
      <c r="D1376" s="162"/>
      <c r="E1376" s="162"/>
      <c r="F1376" s="179"/>
      <c r="G1376" s="99"/>
    </row>
    <row r="1377" spans="2:7" ht="24.95" customHeight="1" x14ac:dyDescent="0.25">
      <c r="B1377" s="177"/>
      <c r="C1377" s="162"/>
      <c r="D1377" s="162"/>
      <c r="E1377" s="162"/>
      <c r="F1377" s="179"/>
      <c r="G1377" s="99"/>
    </row>
    <row r="1378" spans="2:7" ht="24.95" customHeight="1" x14ac:dyDescent="0.25">
      <c r="B1378" s="177"/>
      <c r="C1378" s="162"/>
      <c r="D1378" s="162"/>
      <c r="E1378" s="162"/>
      <c r="F1378" s="179"/>
      <c r="G1378" s="99"/>
    </row>
    <row r="1379" spans="2:7" ht="24.95" customHeight="1" x14ac:dyDescent="0.25">
      <c r="B1379" s="177"/>
      <c r="C1379" s="162"/>
      <c r="D1379" s="162"/>
      <c r="E1379" s="162"/>
      <c r="F1379" s="179"/>
      <c r="G1379" s="99"/>
    </row>
    <row r="1380" spans="2:7" ht="24.95" customHeight="1" x14ac:dyDescent="0.25">
      <c r="B1380" s="177"/>
      <c r="C1380" s="162"/>
      <c r="D1380" s="162"/>
      <c r="E1380" s="162"/>
      <c r="F1380" s="179"/>
      <c r="G1380" s="99"/>
    </row>
    <row r="1381" spans="2:7" ht="24.95" customHeight="1" x14ac:dyDescent="0.25">
      <c r="B1381" s="177"/>
      <c r="C1381" s="162"/>
      <c r="D1381" s="162"/>
      <c r="E1381" s="162"/>
      <c r="F1381" s="179"/>
      <c r="G1381" s="99"/>
    </row>
    <row r="1382" spans="2:7" ht="24.95" customHeight="1" x14ac:dyDescent="0.25">
      <c r="B1382" s="177"/>
      <c r="C1382" s="162"/>
      <c r="D1382" s="162"/>
      <c r="E1382" s="162"/>
      <c r="F1382" s="179"/>
      <c r="G1382" s="99"/>
    </row>
    <row r="1383" spans="2:7" ht="24.95" customHeight="1" x14ac:dyDescent="0.25">
      <c r="B1383" s="177"/>
      <c r="C1383" s="162"/>
      <c r="D1383" s="162"/>
      <c r="E1383" s="162"/>
      <c r="F1383" s="179"/>
      <c r="G1383" s="99"/>
    </row>
    <row r="1384" spans="2:7" ht="24.95" customHeight="1" x14ac:dyDescent="0.25">
      <c r="B1384" s="177"/>
      <c r="C1384" s="162"/>
      <c r="D1384" s="162"/>
      <c r="E1384" s="162"/>
      <c r="F1384" s="179"/>
      <c r="G1384" s="99"/>
    </row>
    <row r="1385" spans="2:7" ht="24.95" customHeight="1" x14ac:dyDescent="0.25">
      <c r="B1385" s="177"/>
      <c r="C1385" s="162"/>
      <c r="D1385" s="162"/>
      <c r="E1385" s="162"/>
      <c r="F1385" s="179"/>
      <c r="G1385" s="99"/>
    </row>
    <row r="1386" spans="2:7" ht="24.95" customHeight="1" x14ac:dyDescent="0.25">
      <c r="B1386" s="177"/>
      <c r="C1386" s="162"/>
      <c r="D1386" s="162"/>
      <c r="E1386" s="162"/>
      <c r="F1386" s="179"/>
      <c r="G1386" s="99"/>
    </row>
    <row r="1387" spans="2:7" ht="24.95" customHeight="1" x14ac:dyDescent="0.25">
      <c r="B1387" s="177"/>
      <c r="C1387" s="162"/>
      <c r="D1387" s="162"/>
      <c r="E1387" s="162"/>
      <c r="F1387" s="179"/>
      <c r="G1387" s="99"/>
    </row>
    <row r="1388" spans="2:7" ht="24.95" customHeight="1" x14ac:dyDescent="0.25">
      <c r="B1388" s="177"/>
      <c r="C1388" s="162"/>
      <c r="D1388" s="162"/>
      <c r="E1388" s="162"/>
      <c r="F1388" s="179"/>
      <c r="G1388" s="99"/>
    </row>
    <row r="1389" spans="2:7" ht="24.95" customHeight="1" x14ac:dyDescent="0.25">
      <c r="B1389" s="177"/>
      <c r="C1389" s="162"/>
      <c r="D1389" s="162"/>
      <c r="E1389" s="162"/>
      <c r="F1389" s="179"/>
      <c r="G1389" s="99"/>
    </row>
    <row r="1390" spans="2:7" ht="24.95" customHeight="1" x14ac:dyDescent="0.25">
      <c r="B1390" s="177"/>
      <c r="C1390" s="162"/>
      <c r="D1390" s="162"/>
      <c r="E1390" s="162"/>
      <c r="F1390" s="179"/>
      <c r="G1390" s="99"/>
    </row>
    <row r="1391" spans="2:7" ht="24.95" customHeight="1" x14ac:dyDescent="0.25">
      <c r="B1391" s="177"/>
      <c r="C1391" s="162"/>
      <c r="D1391" s="162"/>
      <c r="E1391" s="162"/>
      <c r="F1391" s="179"/>
      <c r="G1391" s="99"/>
    </row>
    <row r="1392" spans="2:7" ht="24.95" customHeight="1" x14ac:dyDescent="0.25">
      <c r="B1392" s="177"/>
      <c r="C1392" s="162"/>
      <c r="D1392" s="162"/>
      <c r="E1392" s="162"/>
      <c r="F1392" s="179"/>
      <c r="G1392" s="99"/>
    </row>
    <row r="1393" spans="2:7" ht="24.95" customHeight="1" x14ac:dyDescent="0.25">
      <c r="B1393" s="177"/>
      <c r="C1393" s="162"/>
      <c r="D1393" s="162"/>
      <c r="E1393" s="162"/>
      <c r="F1393" s="179"/>
      <c r="G1393" s="99"/>
    </row>
    <row r="1394" spans="2:7" ht="24.95" customHeight="1" x14ac:dyDescent="0.25">
      <c r="B1394" s="177"/>
      <c r="C1394" s="162"/>
      <c r="D1394" s="162"/>
      <c r="E1394" s="162"/>
      <c r="F1394" s="179"/>
      <c r="G1394" s="99"/>
    </row>
    <row r="1395" spans="2:7" ht="24.95" customHeight="1" x14ac:dyDescent="0.25">
      <c r="B1395" s="177"/>
      <c r="C1395" s="162"/>
      <c r="D1395" s="162"/>
      <c r="E1395" s="162"/>
      <c r="F1395" s="179"/>
      <c r="G1395" s="99"/>
    </row>
    <row r="1396" spans="2:7" ht="24.95" customHeight="1" x14ac:dyDescent="0.25">
      <c r="B1396" s="177"/>
      <c r="C1396" s="162"/>
      <c r="D1396" s="162"/>
      <c r="E1396" s="162"/>
      <c r="F1396" s="179"/>
      <c r="G1396" s="99"/>
    </row>
    <row r="1397" spans="2:7" ht="24.95" customHeight="1" x14ac:dyDescent="0.25">
      <c r="B1397" s="177"/>
      <c r="C1397" s="162"/>
      <c r="D1397" s="162"/>
      <c r="E1397" s="162"/>
      <c r="F1397" s="179"/>
      <c r="G1397" s="99"/>
    </row>
    <row r="1398" spans="2:7" ht="24.95" customHeight="1" x14ac:dyDescent="0.25">
      <c r="B1398" s="177"/>
      <c r="C1398" s="162"/>
      <c r="D1398" s="162"/>
      <c r="E1398" s="162"/>
      <c r="F1398" s="179"/>
      <c r="G1398" s="99"/>
    </row>
    <row r="1399" spans="2:7" ht="24.95" customHeight="1" x14ac:dyDescent="0.25">
      <c r="B1399" s="177"/>
      <c r="C1399" s="162"/>
      <c r="D1399" s="162"/>
      <c r="E1399" s="162"/>
      <c r="F1399" s="179"/>
      <c r="G1399" s="99"/>
    </row>
    <row r="1400" spans="2:7" ht="24.95" customHeight="1" x14ac:dyDescent="0.25">
      <c r="B1400" s="177"/>
      <c r="C1400" s="162"/>
      <c r="D1400" s="162"/>
      <c r="E1400" s="162"/>
      <c r="F1400" s="179"/>
      <c r="G1400" s="99"/>
    </row>
    <row r="1401" spans="2:7" ht="24.95" customHeight="1" x14ac:dyDescent="0.25">
      <c r="B1401" s="177"/>
      <c r="C1401" s="162"/>
      <c r="D1401" s="162"/>
      <c r="E1401" s="162"/>
      <c r="F1401" s="179"/>
      <c r="G1401" s="99"/>
    </row>
    <row r="1402" spans="2:7" ht="24.95" customHeight="1" x14ac:dyDescent="0.25">
      <c r="B1402" s="177"/>
      <c r="C1402" s="162"/>
      <c r="D1402" s="162"/>
      <c r="E1402" s="162"/>
      <c r="F1402" s="179"/>
      <c r="G1402" s="99"/>
    </row>
    <row r="1403" spans="2:7" ht="24.95" customHeight="1" x14ac:dyDescent="0.25">
      <c r="B1403" s="177"/>
      <c r="C1403" s="162"/>
      <c r="D1403" s="162"/>
      <c r="E1403" s="162"/>
      <c r="F1403" s="179"/>
      <c r="G1403" s="99"/>
    </row>
    <row r="1404" spans="2:7" ht="24.95" customHeight="1" x14ac:dyDescent="0.25">
      <c r="B1404" s="177"/>
      <c r="C1404" s="162"/>
      <c r="D1404" s="162"/>
      <c r="E1404" s="162"/>
      <c r="F1404" s="179"/>
      <c r="G1404" s="99"/>
    </row>
    <row r="1405" spans="2:7" ht="24.95" customHeight="1" x14ac:dyDescent="0.25">
      <c r="B1405" s="177"/>
      <c r="C1405" s="162"/>
      <c r="D1405" s="162"/>
      <c r="E1405" s="162"/>
      <c r="F1405" s="179"/>
      <c r="G1405" s="99"/>
    </row>
    <row r="1406" spans="2:7" ht="24.95" customHeight="1" x14ac:dyDescent="0.25">
      <c r="B1406" s="177"/>
      <c r="C1406" s="162"/>
      <c r="D1406" s="162"/>
      <c r="E1406" s="162"/>
      <c r="F1406" s="179"/>
      <c r="G1406" s="99"/>
    </row>
    <row r="1407" spans="2:7" ht="24.95" customHeight="1" x14ac:dyDescent="0.25">
      <c r="B1407" s="177"/>
      <c r="C1407" s="162"/>
      <c r="D1407" s="162"/>
      <c r="E1407" s="162"/>
      <c r="F1407" s="179"/>
      <c r="G1407" s="99"/>
    </row>
    <row r="1408" spans="2:7" ht="24.95" customHeight="1" x14ac:dyDescent="0.25">
      <c r="B1408" s="177"/>
      <c r="C1408" s="162"/>
      <c r="D1408" s="162"/>
      <c r="E1408" s="162"/>
      <c r="F1408" s="179"/>
      <c r="G1408" s="99"/>
    </row>
    <row r="1409" spans="2:7" ht="24.95" customHeight="1" x14ac:dyDescent="0.25">
      <c r="B1409" s="177"/>
      <c r="C1409" s="162"/>
      <c r="D1409" s="162"/>
      <c r="E1409" s="162"/>
      <c r="F1409" s="179"/>
      <c r="G1409" s="99"/>
    </row>
    <row r="1410" spans="2:7" ht="24.95" customHeight="1" x14ac:dyDescent="0.25">
      <c r="B1410" s="177"/>
      <c r="C1410" s="162"/>
      <c r="D1410" s="162"/>
      <c r="E1410" s="162"/>
      <c r="F1410" s="179"/>
      <c r="G1410" s="99"/>
    </row>
    <row r="1411" spans="2:7" ht="24.95" customHeight="1" x14ac:dyDescent="0.25">
      <c r="B1411" s="177"/>
      <c r="C1411" s="162"/>
      <c r="D1411" s="162"/>
      <c r="E1411" s="162"/>
      <c r="F1411" s="179"/>
      <c r="G1411" s="99"/>
    </row>
    <row r="1412" spans="2:7" ht="24.95" customHeight="1" x14ac:dyDescent="0.25">
      <c r="B1412" s="177"/>
      <c r="C1412" s="162"/>
      <c r="D1412" s="162"/>
      <c r="E1412" s="162"/>
      <c r="F1412" s="179"/>
      <c r="G1412" s="99"/>
    </row>
    <row r="1413" spans="2:7" ht="24.95" customHeight="1" x14ac:dyDescent="0.25">
      <c r="B1413" s="177"/>
      <c r="C1413" s="162"/>
      <c r="D1413" s="162"/>
      <c r="E1413" s="162"/>
      <c r="F1413" s="179"/>
      <c r="G1413" s="99"/>
    </row>
    <row r="1414" spans="2:7" ht="24.95" customHeight="1" x14ac:dyDescent="0.25">
      <c r="B1414" s="177"/>
      <c r="C1414" s="162"/>
      <c r="D1414" s="162"/>
      <c r="E1414" s="162"/>
      <c r="F1414" s="179"/>
      <c r="G1414" s="99"/>
    </row>
    <row r="1415" spans="2:7" ht="24.95" customHeight="1" x14ac:dyDescent="0.25">
      <c r="B1415" s="177"/>
      <c r="C1415" s="162"/>
      <c r="D1415" s="162"/>
      <c r="E1415" s="162"/>
      <c r="F1415" s="179"/>
      <c r="G1415" s="99"/>
    </row>
    <row r="1416" spans="2:7" ht="24.95" customHeight="1" x14ac:dyDescent="0.25">
      <c r="B1416" s="177"/>
      <c r="C1416" s="162"/>
      <c r="D1416" s="162"/>
      <c r="E1416" s="162"/>
      <c r="F1416" s="179"/>
      <c r="G1416" s="99"/>
    </row>
    <row r="1417" spans="2:7" ht="24.95" customHeight="1" x14ac:dyDescent="0.25">
      <c r="B1417" s="177"/>
      <c r="C1417" s="162"/>
      <c r="D1417" s="162"/>
      <c r="E1417" s="162"/>
      <c r="F1417" s="179"/>
      <c r="G1417" s="99"/>
    </row>
    <row r="1418" spans="2:7" ht="24.95" customHeight="1" x14ac:dyDescent="0.25">
      <c r="B1418" s="177"/>
      <c r="C1418" s="162"/>
      <c r="D1418" s="162"/>
      <c r="E1418" s="162"/>
      <c r="F1418" s="179"/>
      <c r="G1418" s="99"/>
    </row>
    <row r="1419" spans="2:7" ht="24.95" customHeight="1" x14ac:dyDescent="0.25">
      <c r="B1419" s="177"/>
      <c r="C1419" s="162"/>
      <c r="D1419" s="162"/>
      <c r="E1419" s="162"/>
      <c r="F1419" s="179"/>
      <c r="G1419" s="99"/>
    </row>
    <row r="1420" spans="2:7" ht="24.95" customHeight="1" x14ac:dyDescent="0.25">
      <c r="B1420" s="177"/>
      <c r="C1420" s="162"/>
      <c r="D1420" s="162"/>
      <c r="E1420" s="162"/>
      <c r="F1420" s="179"/>
      <c r="G1420" s="99"/>
    </row>
    <row r="1421" spans="2:7" ht="24.95" customHeight="1" x14ac:dyDescent="0.25">
      <c r="B1421" s="177"/>
      <c r="C1421" s="162"/>
      <c r="D1421" s="162"/>
      <c r="E1421" s="162"/>
      <c r="F1421" s="179"/>
      <c r="G1421" s="99"/>
    </row>
    <row r="1422" spans="2:7" ht="24.95" customHeight="1" x14ac:dyDescent="0.25">
      <c r="B1422" s="177"/>
      <c r="C1422" s="162"/>
      <c r="D1422" s="162"/>
      <c r="E1422" s="162"/>
      <c r="F1422" s="179"/>
      <c r="G1422" s="99"/>
    </row>
    <row r="1423" spans="2:7" ht="24.95" customHeight="1" x14ac:dyDescent="0.25">
      <c r="B1423" s="177"/>
      <c r="C1423" s="162"/>
      <c r="D1423" s="162"/>
      <c r="E1423" s="162"/>
      <c r="F1423" s="179"/>
      <c r="G1423" s="99"/>
    </row>
    <row r="1424" spans="2:7" ht="24.95" customHeight="1" x14ac:dyDescent="0.25">
      <c r="B1424" s="177"/>
      <c r="C1424" s="162"/>
      <c r="D1424" s="162"/>
      <c r="E1424" s="162"/>
      <c r="F1424" s="179"/>
      <c r="G1424" s="99"/>
    </row>
    <row r="1425" spans="2:7" ht="24.95" customHeight="1" x14ac:dyDescent="0.25">
      <c r="B1425" s="177"/>
      <c r="C1425" s="162"/>
      <c r="D1425" s="162"/>
      <c r="E1425" s="162"/>
      <c r="F1425" s="179"/>
      <c r="G1425" s="99"/>
    </row>
    <row r="1426" spans="2:7" ht="24.95" customHeight="1" x14ac:dyDescent="0.25">
      <c r="B1426" s="177"/>
      <c r="C1426" s="162"/>
      <c r="D1426" s="162"/>
      <c r="E1426" s="162"/>
      <c r="F1426" s="179"/>
      <c r="G1426" s="99"/>
    </row>
    <row r="1427" spans="2:7" ht="24.95" customHeight="1" x14ac:dyDescent="0.25">
      <c r="B1427" s="177"/>
      <c r="C1427" s="162"/>
      <c r="D1427" s="162"/>
      <c r="E1427" s="162"/>
      <c r="F1427" s="179"/>
      <c r="G1427" s="99"/>
    </row>
    <row r="1428" spans="2:7" ht="24.95" customHeight="1" x14ac:dyDescent="0.25">
      <c r="B1428" s="177"/>
      <c r="C1428" s="162"/>
      <c r="D1428" s="162"/>
      <c r="E1428" s="162"/>
      <c r="F1428" s="179"/>
      <c r="G1428" s="99"/>
    </row>
    <row r="1429" spans="2:7" ht="24.95" customHeight="1" x14ac:dyDescent="0.25">
      <c r="B1429" s="177"/>
      <c r="C1429" s="162"/>
      <c r="D1429" s="162"/>
      <c r="E1429" s="162"/>
      <c r="F1429" s="179"/>
      <c r="G1429" s="99"/>
    </row>
    <row r="1430" spans="2:7" ht="24.95" customHeight="1" x14ac:dyDescent="0.25">
      <c r="B1430" s="177"/>
      <c r="C1430" s="162"/>
      <c r="D1430" s="162"/>
      <c r="E1430" s="162"/>
      <c r="F1430" s="179"/>
      <c r="G1430" s="99"/>
    </row>
    <row r="1431" spans="2:7" ht="24.95" customHeight="1" x14ac:dyDescent="0.25">
      <c r="B1431" s="177"/>
      <c r="C1431" s="162"/>
      <c r="D1431" s="162"/>
      <c r="E1431" s="162"/>
      <c r="F1431" s="179"/>
      <c r="G1431" s="99"/>
    </row>
    <row r="1432" spans="2:7" ht="24.95" customHeight="1" x14ac:dyDescent="0.25">
      <c r="B1432" s="177"/>
      <c r="C1432" s="162"/>
      <c r="D1432" s="162"/>
      <c r="E1432" s="162"/>
      <c r="F1432" s="179"/>
      <c r="G1432" s="99"/>
    </row>
    <row r="1433" spans="2:7" ht="24.95" customHeight="1" x14ac:dyDescent="0.25">
      <c r="B1433" s="177"/>
      <c r="C1433" s="162"/>
      <c r="D1433" s="162"/>
      <c r="E1433" s="162"/>
      <c r="F1433" s="179"/>
      <c r="G1433" s="99"/>
    </row>
    <row r="1434" spans="2:7" ht="24.95" customHeight="1" x14ac:dyDescent="0.25">
      <c r="B1434" s="177"/>
      <c r="C1434" s="162"/>
      <c r="D1434" s="162"/>
      <c r="E1434" s="162"/>
      <c r="F1434" s="179"/>
      <c r="G1434" s="99"/>
    </row>
    <row r="1435" spans="2:7" ht="24.95" customHeight="1" x14ac:dyDescent="0.25">
      <c r="B1435" s="177"/>
      <c r="C1435" s="162"/>
      <c r="D1435" s="162"/>
      <c r="E1435" s="162"/>
      <c r="F1435" s="179"/>
      <c r="G1435" s="99"/>
    </row>
    <row r="1436" spans="2:7" ht="24.95" customHeight="1" x14ac:dyDescent="0.25">
      <c r="B1436" s="177"/>
      <c r="C1436" s="162"/>
      <c r="D1436" s="162"/>
      <c r="E1436" s="162"/>
      <c r="F1436" s="179"/>
      <c r="G1436" s="99"/>
    </row>
    <row r="1437" spans="2:7" ht="24.95" customHeight="1" x14ac:dyDescent="0.25">
      <c r="B1437" s="177"/>
      <c r="C1437" s="162"/>
      <c r="D1437" s="162"/>
      <c r="E1437" s="162"/>
      <c r="F1437" s="179"/>
      <c r="G1437" s="99"/>
    </row>
    <row r="1438" spans="2:7" ht="24.95" customHeight="1" x14ac:dyDescent="0.25">
      <c r="B1438" s="177"/>
      <c r="C1438" s="162"/>
      <c r="D1438" s="162"/>
      <c r="E1438" s="162"/>
      <c r="F1438" s="179"/>
      <c r="G1438" s="99"/>
    </row>
    <row r="1439" spans="2:7" ht="24.95" customHeight="1" x14ac:dyDescent="0.25">
      <c r="B1439" s="177"/>
      <c r="C1439" s="162"/>
      <c r="D1439" s="162"/>
      <c r="E1439" s="162"/>
      <c r="F1439" s="179"/>
      <c r="G1439" s="99"/>
    </row>
    <row r="1440" spans="2:7" ht="24.95" customHeight="1" x14ac:dyDescent="0.25">
      <c r="B1440" s="177"/>
      <c r="C1440" s="162"/>
      <c r="D1440" s="162"/>
      <c r="E1440" s="162"/>
      <c r="F1440" s="179"/>
      <c r="G1440" s="99"/>
    </row>
    <row r="1441" spans="2:7" ht="24.95" customHeight="1" x14ac:dyDescent="0.25">
      <c r="B1441" s="177"/>
      <c r="C1441" s="162"/>
      <c r="D1441" s="162"/>
      <c r="E1441" s="162"/>
      <c r="F1441" s="179"/>
      <c r="G1441" s="99"/>
    </row>
    <row r="1442" spans="2:7" ht="24.95" customHeight="1" x14ac:dyDescent="0.25">
      <c r="B1442" s="177"/>
      <c r="C1442" s="162"/>
      <c r="D1442" s="162"/>
      <c r="E1442" s="162"/>
      <c r="F1442" s="179"/>
      <c r="G1442" s="99"/>
    </row>
    <row r="1443" spans="2:7" ht="24.95" customHeight="1" x14ac:dyDescent="0.25">
      <c r="B1443" s="177"/>
      <c r="C1443" s="162"/>
      <c r="D1443" s="162"/>
      <c r="E1443" s="162"/>
      <c r="F1443" s="179"/>
      <c r="G1443" s="99"/>
    </row>
    <row r="1444" spans="2:7" ht="24.95" customHeight="1" x14ac:dyDescent="0.25">
      <c r="B1444" s="177"/>
      <c r="C1444" s="162"/>
      <c r="D1444" s="162"/>
      <c r="E1444" s="162"/>
      <c r="F1444" s="179"/>
      <c r="G1444" s="99"/>
    </row>
    <row r="1445" spans="2:7" ht="24.95" customHeight="1" x14ac:dyDescent="0.25">
      <c r="B1445" s="177"/>
      <c r="C1445" s="162"/>
      <c r="D1445" s="162"/>
      <c r="E1445" s="162"/>
      <c r="F1445" s="179"/>
      <c r="G1445" s="99"/>
    </row>
    <row r="1446" spans="2:7" ht="24.95" customHeight="1" x14ac:dyDescent="0.25">
      <c r="B1446" s="177"/>
      <c r="C1446" s="162"/>
      <c r="D1446" s="162"/>
      <c r="E1446" s="162"/>
      <c r="F1446" s="179"/>
      <c r="G1446" s="99"/>
    </row>
    <row r="1447" spans="2:7" ht="24.95" customHeight="1" x14ac:dyDescent="0.25">
      <c r="B1447" s="177"/>
      <c r="C1447" s="162"/>
      <c r="D1447" s="162"/>
      <c r="E1447" s="162"/>
      <c r="F1447" s="179"/>
      <c r="G1447" s="99"/>
    </row>
    <row r="1448" spans="2:7" ht="24.95" customHeight="1" x14ac:dyDescent="0.25">
      <c r="B1448" s="177"/>
      <c r="C1448" s="162"/>
      <c r="D1448" s="162"/>
      <c r="E1448" s="162"/>
      <c r="F1448" s="179"/>
      <c r="G1448" s="99"/>
    </row>
    <row r="1449" spans="2:7" ht="24.95" customHeight="1" x14ac:dyDescent="0.25">
      <c r="B1449" s="177"/>
      <c r="C1449" s="162"/>
      <c r="D1449" s="162"/>
      <c r="E1449" s="162"/>
      <c r="F1449" s="179"/>
      <c r="G1449" s="99"/>
    </row>
    <row r="1450" spans="2:7" ht="24.95" customHeight="1" x14ac:dyDescent="0.25">
      <c r="B1450" s="177"/>
      <c r="C1450" s="162"/>
      <c r="D1450" s="162"/>
      <c r="E1450" s="162"/>
      <c r="F1450" s="179"/>
      <c r="G1450" s="99"/>
    </row>
    <row r="1451" spans="2:7" ht="24.95" customHeight="1" x14ac:dyDescent="0.25">
      <c r="B1451" s="177"/>
      <c r="C1451" s="162"/>
      <c r="D1451" s="162"/>
      <c r="E1451" s="162"/>
      <c r="F1451" s="179"/>
      <c r="G1451" s="99"/>
    </row>
    <row r="1452" spans="2:7" ht="24.95" customHeight="1" x14ac:dyDescent="0.25">
      <c r="B1452" s="177"/>
      <c r="C1452" s="162"/>
      <c r="D1452" s="162"/>
      <c r="E1452" s="162"/>
      <c r="F1452" s="179"/>
      <c r="G1452" s="99"/>
    </row>
    <row r="1453" spans="2:7" ht="24.95" customHeight="1" x14ac:dyDescent="0.25">
      <c r="B1453" s="177"/>
      <c r="C1453" s="162"/>
      <c r="D1453" s="162"/>
      <c r="E1453" s="162"/>
      <c r="F1453" s="179"/>
      <c r="G1453" s="99"/>
    </row>
    <row r="1454" spans="2:7" ht="24.95" customHeight="1" x14ac:dyDescent="0.25">
      <c r="B1454" s="177"/>
      <c r="C1454" s="162"/>
      <c r="D1454" s="162"/>
      <c r="E1454" s="162"/>
      <c r="F1454" s="179"/>
      <c r="G1454" s="99"/>
    </row>
    <row r="1455" spans="2:7" ht="24.95" customHeight="1" x14ac:dyDescent="0.25">
      <c r="B1455" s="177"/>
      <c r="C1455" s="162"/>
      <c r="D1455" s="162"/>
      <c r="E1455" s="162"/>
      <c r="F1455" s="179"/>
      <c r="G1455" s="99"/>
    </row>
    <row r="1456" spans="2:7" ht="24.95" customHeight="1" x14ac:dyDescent="0.25">
      <c r="B1456" s="177"/>
      <c r="C1456" s="162"/>
      <c r="D1456" s="162"/>
      <c r="E1456" s="162"/>
      <c r="F1456" s="179"/>
      <c r="G1456" s="99"/>
    </row>
    <row r="1457" spans="2:7" ht="24.95" customHeight="1" x14ac:dyDescent="0.25">
      <c r="B1457" s="177"/>
      <c r="C1457" s="162"/>
      <c r="D1457" s="162"/>
      <c r="E1457" s="162"/>
      <c r="F1457" s="179"/>
      <c r="G1457" s="99"/>
    </row>
    <row r="1458" spans="2:7" ht="24.95" customHeight="1" x14ac:dyDescent="0.25">
      <c r="B1458" s="177"/>
      <c r="C1458" s="162"/>
      <c r="D1458" s="162"/>
      <c r="E1458" s="162"/>
      <c r="F1458" s="179"/>
      <c r="G1458" s="99"/>
    </row>
    <row r="1459" spans="2:7" ht="24.95" customHeight="1" x14ac:dyDescent="0.25">
      <c r="B1459" s="177"/>
      <c r="C1459" s="162"/>
      <c r="D1459" s="162"/>
      <c r="E1459" s="162"/>
      <c r="F1459" s="179"/>
      <c r="G1459" s="99"/>
    </row>
    <row r="1460" spans="2:7" ht="24.95" customHeight="1" x14ac:dyDescent="0.25">
      <c r="B1460" s="177"/>
      <c r="C1460" s="162"/>
      <c r="D1460" s="162"/>
      <c r="E1460" s="162"/>
      <c r="F1460" s="179"/>
      <c r="G1460" s="99"/>
    </row>
    <row r="1461" spans="2:7" ht="24.95" customHeight="1" x14ac:dyDescent="0.25">
      <c r="B1461" s="177"/>
      <c r="C1461" s="162"/>
      <c r="D1461" s="162"/>
      <c r="E1461" s="162"/>
      <c r="F1461" s="179"/>
      <c r="G1461" s="99"/>
    </row>
    <row r="1462" spans="2:7" ht="24.95" customHeight="1" x14ac:dyDescent="0.25">
      <c r="B1462" s="177"/>
      <c r="C1462" s="162"/>
      <c r="D1462" s="162"/>
      <c r="E1462" s="162"/>
      <c r="F1462" s="179"/>
      <c r="G1462" s="99"/>
    </row>
    <row r="1463" spans="2:7" ht="24.95" customHeight="1" x14ac:dyDescent="0.25">
      <c r="B1463" s="177"/>
      <c r="C1463" s="162"/>
      <c r="D1463" s="162"/>
      <c r="E1463" s="162"/>
      <c r="F1463" s="179"/>
      <c r="G1463" s="99"/>
    </row>
    <row r="1464" spans="2:7" ht="24.95" customHeight="1" x14ac:dyDescent="0.25">
      <c r="B1464" s="177"/>
      <c r="C1464" s="162"/>
      <c r="D1464" s="162"/>
      <c r="E1464" s="162"/>
      <c r="F1464" s="179"/>
      <c r="G1464" s="99"/>
    </row>
    <row r="1465" spans="2:7" ht="24.95" customHeight="1" x14ac:dyDescent="0.25">
      <c r="B1465" s="177"/>
      <c r="C1465" s="162"/>
      <c r="D1465" s="162"/>
      <c r="E1465" s="162"/>
      <c r="F1465" s="179"/>
      <c r="G1465" s="99"/>
    </row>
    <row r="1466" spans="2:7" ht="24.95" customHeight="1" x14ac:dyDescent="0.25">
      <c r="B1466" s="177"/>
      <c r="C1466" s="162"/>
      <c r="D1466" s="162"/>
      <c r="E1466" s="162"/>
      <c r="F1466" s="179"/>
      <c r="G1466" s="99"/>
    </row>
    <row r="1467" spans="2:7" ht="24.95" customHeight="1" x14ac:dyDescent="0.25">
      <c r="B1467" s="177"/>
      <c r="C1467" s="162"/>
      <c r="D1467" s="162"/>
      <c r="E1467" s="162"/>
      <c r="F1467" s="179"/>
      <c r="G1467" s="99"/>
    </row>
    <row r="1468" spans="2:7" ht="24.95" customHeight="1" x14ac:dyDescent="0.25">
      <c r="B1468" s="177"/>
      <c r="C1468" s="162"/>
      <c r="D1468" s="162"/>
      <c r="E1468" s="162"/>
      <c r="F1468" s="179"/>
      <c r="G1468" s="99"/>
    </row>
    <row r="1469" spans="2:7" ht="24.95" customHeight="1" x14ac:dyDescent="0.25">
      <c r="B1469" s="177"/>
      <c r="C1469" s="162"/>
      <c r="D1469" s="162"/>
      <c r="E1469" s="162"/>
      <c r="F1469" s="179"/>
      <c r="G1469" s="99"/>
    </row>
    <row r="1470" spans="2:7" ht="24.95" customHeight="1" x14ac:dyDescent="0.25">
      <c r="B1470" s="177"/>
      <c r="C1470" s="162"/>
      <c r="D1470" s="162"/>
      <c r="E1470" s="162"/>
      <c r="F1470" s="179"/>
      <c r="G1470" s="99"/>
    </row>
    <row r="1471" spans="2:7" ht="24.95" customHeight="1" x14ac:dyDescent="0.25">
      <c r="B1471" s="177"/>
      <c r="C1471" s="162"/>
      <c r="D1471" s="162"/>
      <c r="E1471" s="162"/>
      <c r="F1471" s="179"/>
      <c r="G1471" s="99"/>
    </row>
    <row r="1472" spans="2:7" ht="24.95" customHeight="1" x14ac:dyDescent="0.25">
      <c r="B1472" s="177"/>
      <c r="C1472" s="162"/>
      <c r="D1472" s="162"/>
      <c r="E1472" s="162"/>
      <c r="F1472" s="179"/>
      <c r="G1472" s="99"/>
    </row>
    <row r="1473" spans="2:7" ht="24.95" customHeight="1" x14ac:dyDescent="0.25">
      <c r="B1473" s="177"/>
      <c r="C1473" s="162"/>
      <c r="D1473" s="162"/>
      <c r="E1473" s="162"/>
      <c r="F1473" s="179"/>
      <c r="G1473" s="99"/>
    </row>
    <row r="1474" spans="2:7" ht="24.95" customHeight="1" x14ac:dyDescent="0.25">
      <c r="B1474" s="177"/>
      <c r="C1474" s="162"/>
      <c r="D1474" s="162"/>
      <c r="E1474" s="162"/>
      <c r="F1474" s="179"/>
      <c r="G1474" s="99"/>
    </row>
    <row r="1475" spans="2:7" ht="24.95" customHeight="1" x14ac:dyDescent="0.25">
      <c r="B1475" s="177"/>
      <c r="C1475" s="162"/>
      <c r="D1475" s="162"/>
      <c r="E1475" s="162"/>
      <c r="F1475" s="179"/>
      <c r="G1475" s="99"/>
    </row>
    <row r="1476" spans="2:7" ht="24.95" customHeight="1" x14ac:dyDescent="0.25">
      <c r="B1476" s="177"/>
      <c r="C1476" s="162"/>
      <c r="D1476" s="162"/>
      <c r="E1476" s="162"/>
      <c r="F1476" s="179"/>
      <c r="G1476" s="99"/>
    </row>
    <row r="1477" spans="2:7" ht="24.95" customHeight="1" x14ac:dyDescent="0.25">
      <c r="B1477" s="177"/>
      <c r="C1477" s="162"/>
      <c r="D1477" s="162"/>
      <c r="E1477" s="162"/>
      <c r="F1477" s="179"/>
      <c r="G1477" s="99"/>
    </row>
    <row r="1478" spans="2:7" ht="24.95" customHeight="1" x14ac:dyDescent="0.25">
      <c r="B1478" s="177"/>
      <c r="C1478" s="162"/>
      <c r="D1478" s="162"/>
      <c r="E1478" s="162"/>
      <c r="F1478" s="179"/>
      <c r="G1478" s="99"/>
    </row>
    <row r="1479" spans="2:7" ht="24.95" customHeight="1" x14ac:dyDescent="0.25">
      <c r="B1479" s="177"/>
      <c r="C1479" s="162"/>
      <c r="D1479" s="162"/>
      <c r="E1479" s="162"/>
      <c r="F1479" s="179"/>
      <c r="G1479" s="99"/>
    </row>
    <row r="1480" spans="2:7" ht="24.95" customHeight="1" x14ac:dyDescent="0.25">
      <c r="B1480" s="177"/>
      <c r="C1480" s="162"/>
      <c r="D1480" s="162"/>
      <c r="E1480" s="162"/>
      <c r="F1480" s="179"/>
      <c r="G1480" s="99"/>
    </row>
    <row r="1481" spans="2:7" ht="24.95" customHeight="1" x14ac:dyDescent="0.25">
      <c r="B1481" s="177"/>
      <c r="C1481" s="162"/>
      <c r="D1481" s="162"/>
      <c r="E1481" s="162"/>
      <c r="F1481" s="179"/>
      <c r="G1481" s="99"/>
    </row>
    <row r="1482" spans="2:7" ht="24.95" customHeight="1" x14ac:dyDescent="0.25">
      <c r="B1482" s="177"/>
      <c r="C1482" s="162"/>
      <c r="D1482" s="162"/>
      <c r="E1482" s="162"/>
      <c r="F1482" s="179"/>
      <c r="G1482" s="99"/>
    </row>
    <row r="1483" spans="2:7" ht="24.95" customHeight="1" x14ac:dyDescent="0.25">
      <c r="B1483" s="177"/>
      <c r="C1483" s="162"/>
      <c r="D1483" s="162"/>
      <c r="E1483" s="162"/>
      <c r="F1483" s="179"/>
      <c r="G1483" s="99"/>
    </row>
    <row r="1484" spans="2:7" ht="24.95" customHeight="1" x14ac:dyDescent="0.25">
      <c r="B1484" s="177"/>
      <c r="C1484" s="162"/>
      <c r="D1484" s="162"/>
      <c r="E1484" s="162"/>
      <c r="F1484" s="179"/>
      <c r="G1484" s="99"/>
    </row>
    <row r="1485" spans="2:7" ht="24.95" customHeight="1" x14ac:dyDescent="0.25">
      <c r="B1485" s="177"/>
      <c r="C1485" s="162"/>
      <c r="D1485" s="162"/>
      <c r="E1485" s="162"/>
      <c r="F1485" s="179"/>
      <c r="G1485" s="99"/>
    </row>
    <row r="1486" spans="2:7" ht="24.95" customHeight="1" x14ac:dyDescent="0.25">
      <c r="B1486" s="177"/>
      <c r="C1486" s="162"/>
      <c r="D1486" s="162"/>
      <c r="E1486" s="162"/>
      <c r="F1486" s="179"/>
      <c r="G1486" s="99"/>
    </row>
    <row r="1487" spans="2:7" ht="24.95" customHeight="1" x14ac:dyDescent="0.25">
      <c r="B1487" s="177"/>
      <c r="C1487" s="162"/>
      <c r="D1487" s="162"/>
      <c r="E1487" s="162"/>
      <c r="F1487" s="179"/>
      <c r="G1487" s="99"/>
    </row>
    <row r="1488" spans="2:7" ht="24.95" customHeight="1" x14ac:dyDescent="0.25">
      <c r="B1488" s="177"/>
      <c r="C1488" s="162"/>
      <c r="D1488" s="162"/>
      <c r="E1488" s="162"/>
      <c r="F1488" s="179"/>
      <c r="G1488" s="99"/>
    </row>
    <row r="1489" spans="2:7" ht="24.95" customHeight="1" x14ac:dyDescent="0.25">
      <c r="B1489" s="177"/>
      <c r="C1489" s="162"/>
      <c r="D1489" s="162"/>
      <c r="E1489" s="162"/>
      <c r="F1489" s="179"/>
      <c r="G1489" s="99"/>
    </row>
    <row r="1490" spans="2:7" ht="24.95" customHeight="1" x14ac:dyDescent="0.25">
      <c r="B1490" s="177"/>
      <c r="C1490" s="162"/>
      <c r="D1490" s="162"/>
      <c r="E1490" s="162"/>
      <c r="F1490" s="179"/>
      <c r="G1490" s="99"/>
    </row>
    <row r="1491" spans="2:7" ht="24.95" customHeight="1" x14ac:dyDescent="0.25">
      <c r="B1491" s="177"/>
      <c r="C1491" s="162"/>
      <c r="D1491" s="162"/>
      <c r="E1491" s="162"/>
      <c r="F1491" s="179"/>
      <c r="G1491" s="99"/>
    </row>
    <row r="1492" spans="2:7" ht="24.95" customHeight="1" x14ac:dyDescent="0.25">
      <c r="B1492" s="177"/>
      <c r="C1492" s="162"/>
      <c r="D1492" s="162"/>
      <c r="E1492" s="162"/>
      <c r="F1492" s="179"/>
      <c r="G1492" s="99"/>
    </row>
    <row r="1493" spans="2:7" ht="24.95" customHeight="1" x14ac:dyDescent="0.25">
      <c r="B1493" s="177"/>
      <c r="C1493" s="162"/>
      <c r="D1493" s="162"/>
      <c r="E1493" s="162"/>
      <c r="F1493" s="179"/>
      <c r="G1493" s="99"/>
    </row>
    <row r="1494" spans="2:7" ht="24.95" customHeight="1" x14ac:dyDescent="0.25">
      <c r="B1494" s="177"/>
      <c r="C1494" s="162"/>
      <c r="D1494" s="162"/>
      <c r="E1494" s="162"/>
      <c r="F1494" s="179"/>
      <c r="G1494" s="99"/>
    </row>
    <row r="1495" spans="2:7" ht="24.95" customHeight="1" x14ac:dyDescent="0.25">
      <c r="B1495" s="177"/>
      <c r="C1495" s="162"/>
      <c r="D1495" s="162"/>
      <c r="E1495" s="162"/>
      <c r="F1495" s="179"/>
      <c r="G1495" s="99"/>
    </row>
    <row r="1496" spans="2:7" ht="24.95" customHeight="1" x14ac:dyDescent="0.25">
      <c r="B1496" s="177"/>
      <c r="C1496" s="162"/>
      <c r="D1496" s="162"/>
      <c r="E1496" s="162"/>
      <c r="F1496" s="179"/>
      <c r="G1496" s="99"/>
    </row>
    <row r="1497" spans="2:7" ht="24.95" customHeight="1" x14ac:dyDescent="0.25">
      <c r="B1497" s="177"/>
      <c r="C1497" s="162"/>
      <c r="D1497" s="162"/>
      <c r="E1497" s="162"/>
      <c r="F1497" s="179"/>
      <c r="G1497" s="99"/>
    </row>
    <row r="1498" spans="2:7" ht="24.95" customHeight="1" x14ac:dyDescent="0.25">
      <c r="B1498" s="177"/>
      <c r="C1498" s="162"/>
      <c r="D1498" s="162"/>
      <c r="E1498" s="162"/>
      <c r="F1498" s="179"/>
      <c r="G1498" s="99"/>
    </row>
    <row r="1499" spans="2:7" ht="24.95" customHeight="1" x14ac:dyDescent="0.25">
      <c r="B1499" s="177"/>
      <c r="C1499" s="162"/>
      <c r="D1499" s="162"/>
      <c r="E1499" s="162"/>
      <c r="F1499" s="179"/>
      <c r="G1499" s="99"/>
    </row>
    <row r="1500" spans="2:7" ht="24.95" customHeight="1" x14ac:dyDescent="0.25">
      <c r="B1500" s="177"/>
      <c r="C1500" s="162"/>
      <c r="D1500" s="162"/>
      <c r="E1500" s="162"/>
      <c r="F1500" s="179"/>
      <c r="G1500" s="99"/>
    </row>
    <row r="1501" spans="2:7" ht="24.95" customHeight="1" x14ac:dyDescent="0.25">
      <c r="B1501" s="177"/>
      <c r="C1501" s="162"/>
      <c r="D1501" s="162"/>
      <c r="E1501" s="162"/>
      <c r="F1501" s="179"/>
      <c r="G1501" s="99"/>
    </row>
    <row r="1502" spans="2:7" ht="24.95" customHeight="1" x14ac:dyDescent="0.25">
      <c r="B1502" s="177"/>
      <c r="C1502" s="162"/>
      <c r="D1502" s="162"/>
      <c r="E1502" s="162"/>
      <c r="F1502" s="179"/>
      <c r="G1502" s="99"/>
    </row>
    <row r="1503" spans="2:7" ht="24.95" customHeight="1" x14ac:dyDescent="0.25">
      <c r="B1503" s="177"/>
      <c r="C1503" s="162"/>
      <c r="D1503" s="162"/>
      <c r="E1503" s="162"/>
      <c r="F1503" s="179"/>
      <c r="G1503" s="99"/>
    </row>
    <row r="1504" spans="2:7" ht="24.95" customHeight="1" x14ac:dyDescent="0.25">
      <c r="B1504" s="177"/>
      <c r="C1504" s="162"/>
      <c r="D1504" s="162"/>
      <c r="E1504" s="162"/>
      <c r="F1504" s="179"/>
      <c r="G1504" s="99"/>
    </row>
    <row r="1505" spans="2:9" ht="24.95" customHeight="1" x14ac:dyDescent="0.25">
      <c r="B1505" s="177"/>
      <c r="C1505" s="162"/>
      <c r="D1505" s="162"/>
      <c r="E1505" s="162"/>
      <c r="F1505" s="179"/>
      <c r="G1505" s="99"/>
    </row>
    <row r="1506" spans="2:9" ht="24.95" customHeight="1" x14ac:dyDescent="0.25">
      <c r="B1506" s="177"/>
      <c r="C1506" s="162"/>
      <c r="D1506" s="162"/>
      <c r="E1506" s="162"/>
      <c r="F1506" s="179"/>
      <c r="G1506" s="99"/>
    </row>
    <row r="1507" spans="2:9" ht="24.95" customHeight="1" x14ac:dyDescent="0.25">
      <c r="B1507" s="177"/>
      <c r="C1507" s="162"/>
      <c r="D1507" s="162"/>
      <c r="E1507" s="162"/>
      <c r="F1507" s="179"/>
      <c r="G1507" s="99"/>
    </row>
    <row r="1508" spans="2:9" x14ac:dyDescent="0.25">
      <c r="B1508" s="19" t="s">
        <v>132</v>
      </c>
      <c r="C1508" s="19" t="s">
        <v>132</v>
      </c>
      <c r="D1508" s="19" t="s">
        <v>132</v>
      </c>
      <c r="E1508" s="19" t="s">
        <v>132</v>
      </c>
      <c r="F1508" s="19" t="s">
        <v>132</v>
      </c>
      <c r="G1508" s="19" t="s">
        <v>132</v>
      </c>
      <c r="H1508" s="19" t="s">
        <v>132</v>
      </c>
      <c r="I1508" s="19" t="s">
        <v>132</v>
      </c>
    </row>
  </sheetData>
  <sheetProtection password="9084" sheet="1" objects="1" scenarios="1"/>
  <conditionalFormatting sqref="D8:D1507">
    <cfRule type="expression" dxfId="80" priority="2">
      <formula>C8="Troca de Pneus"</formula>
    </cfRule>
  </conditionalFormatting>
  <conditionalFormatting sqref="E8:E1507">
    <cfRule type="expression" dxfId="79" priority="1">
      <formula>C8="Troca de Pneus"</formula>
    </cfRule>
  </conditionalFormatting>
  <dataValidations count="2">
    <dataValidation type="list" allowBlank="1" showInputMessage="1" showErrorMessage="1" errorTitle="Erro de operação!" error="_x000a_Selecione um valor da lista." sqref="B8:B1507">
      <formula1>listaVeiculos</formula1>
    </dataValidation>
    <dataValidation type="date" operator="greaterThan" allowBlank="1" showInputMessage="1" showErrorMessage="1" errorTitle="Erro de operação!" error="_x000a_Informe uma data válida." sqref="G8:G1507">
      <formula1>36526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/>
  <dimension ref="A1:AB105"/>
  <sheetViews>
    <sheetView showGridLines="0" zoomScale="90" zoomScaleNormal="90" workbookViewId="0">
      <selection sqref="A1:XFD1048576"/>
    </sheetView>
  </sheetViews>
  <sheetFormatPr defaultRowHeight="15" zeroHeight="1" x14ac:dyDescent="0.25"/>
  <cols>
    <col min="1" max="1" width="2.7109375" style="15" customWidth="1"/>
    <col min="2" max="2" width="38.5703125" style="8" customWidth="1"/>
    <col min="3" max="4" width="18.5703125" style="8" customWidth="1"/>
    <col min="5" max="5" width="1.5703125" style="8" customWidth="1"/>
    <col min="6" max="6" width="25.7109375" style="8" customWidth="1"/>
    <col min="7" max="7" width="21.42578125" style="8" customWidth="1"/>
    <col min="8" max="11" width="18.5703125" style="8" customWidth="1"/>
    <col min="12" max="12" width="7.28515625" style="8" customWidth="1"/>
    <col min="13" max="15" width="18.5703125" style="8" customWidth="1"/>
    <col min="16" max="16384" width="9.140625" style="8"/>
  </cols>
  <sheetData>
    <row r="1" spans="1:28" s="25" customFormat="1" ht="30" customHeight="1" x14ac:dyDescent="0.35">
      <c r="B1" s="29"/>
    </row>
    <row r="2" spans="1:28" s="27" customFormat="1" ht="24.95" customHeight="1" x14ac:dyDescent="0.25"/>
    <row r="3" spans="1:28" s="15" customFormat="1" ht="20.100000000000001" customHeight="1" x14ac:dyDescent="0.25"/>
    <row r="4" spans="1:28" s="7" customFormat="1" ht="20.100000000000001" customHeight="1" x14ac:dyDescent="0.35">
      <c r="A4" s="15"/>
      <c r="B4" s="30" t="s">
        <v>135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5"/>
      <c r="W4" s="6"/>
      <c r="X4" s="5"/>
      <c r="Y4" s="5"/>
      <c r="Z4" s="5"/>
      <c r="AA4" s="5"/>
      <c r="AB4" s="5"/>
    </row>
    <row r="5" spans="1:28" ht="15" customHeight="1" x14ac:dyDescent="0.25"/>
    <row r="6" spans="1:28" ht="30" customHeight="1" x14ac:dyDescent="0.25">
      <c r="B6" s="157" t="s">
        <v>76</v>
      </c>
      <c r="C6" s="157"/>
      <c r="D6" s="157"/>
    </row>
    <row r="7" spans="1:28" s="17" customFormat="1" ht="30" customHeight="1" x14ac:dyDescent="0.25">
      <c r="A7" s="34"/>
      <c r="B7" s="109" t="s">
        <v>31</v>
      </c>
      <c r="C7" s="110" t="s">
        <v>33</v>
      </c>
      <c r="D7" s="110" t="s">
        <v>143</v>
      </c>
      <c r="E7" s="8"/>
      <c r="F7" s="111" t="s">
        <v>53</v>
      </c>
      <c r="G7" s="111" t="s">
        <v>33</v>
      </c>
      <c r="H7" s="8"/>
      <c r="I7" s="8"/>
      <c r="J7" s="8"/>
      <c r="K7" s="8"/>
      <c r="L7" s="8"/>
      <c r="M7" s="8"/>
      <c r="N7" s="8"/>
      <c r="O7" s="8"/>
    </row>
    <row r="8" spans="1:28" ht="30" customHeight="1" x14ac:dyDescent="0.25">
      <c r="B8" s="103" t="str">
        <f>IFERROR(INDEX('CAD (3)'!$D$8:$E$57,MATCH(LARGE('CAD (3)'!$E$8:$E$57,ROW(A1)),'CAD (3)'!$E$8:$E$57,0),1),"")</f>
        <v>Trocar óleo do cambio</v>
      </c>
      <c r="C8" s="103">
        <f>IFERROR(COUNTIF(tbManutencao[Manutenção],B8),0)</f>
        <v>1</v>
      </c>
      <c r="D8" s="104">
        <f>IFERROR(SUMIF(tbManutencao[Manutenção],B8,tbManutencao[Valor]),0)</f>
        <v>253.25</v>
      </c>
      <c r="F8" s="103" t="s">
        <v>55</v>
      </c>
      <c r="G8" s="103">
        <f>IFERROR(COUNTIF(tbManutencao[Tipo de Manutenção],'RC'!F8),0)</f>
        <v>1</v>
      </c>
    </row>
    <row r="9" spans="1:28" ht="30" customHeight="1" x14ac:dyDescent="0.25">
      <c r="B9" s="103" t="str">
        <f>IFERROR(INDEX('CAD (3)'!$D$8:$E$57,MATCH(LARGE('CAD (3)'!$E$8:$E$57,ROW(A2)),'CAD (3)'!$E$8:$E$57,0),1),"")</f>
        <v>Trocar filtro de oleo motor</v>
      </c>
      <c r="C9" s="103">
        <f>IFERROR(COUNTIF(tbManutencao[Manutenção],B9),0)</f>
        <v>1</v>
      </c>
      <c r="D9" s="104">
        <f>IFERROR(SUMIF(tbManutencao[Manutenção],B9,tbManutencao[Valor]),0)</f>
        <v>13</v>
      </c>
      <c r="F9" s="103" t="s">
        <v>54</v>
      </c>
      <c r="G9" s="103">
        <f>IFERROR(COUNTIF(tbManutencao[Tipo de Manutenção],'RC'!F9),0)</f>
        <v>1</v>
      </c>
    </row>
    <row r="10" spans="1:28" ht="30" customHeight="1" x14ac:dyDescent="0.25">
      <c r="B10" s="103" t="str">
        <f>IFERROR(INDEX('CAD (3)'!$D$8:$E$57,MATCH(LARGE('CAD (3)'!$E$8:$E$57,ROW(A3)),'CAD (3)'!$E$8:$E$57,0),1),"")</f>
        <v>Radiador</v>
      </c>
      <c r="C10" s="103">
        <f>IFERROR(COUNTIF(tbManutencao[Manutenção],B10),0)</f>
        <v>0</v>
      </c>
      <c r="D10" s="104">
        <f>IFERROR(SUMIF(tbManutencao[Manutenção],B10,tbManutencao[Valor]),0)</f>
        <v>0</v>
      </c>
    </row>
    <row r="11" spans="1:28" ht="30" customHeight="1" x14ac:dyDescent="0.25">
      <c r="B11" s="103" t="str">
        <f>IFERROR(INDEX('CAD (3)'!$D$8:$E$57,MATCH(LARGE('CAD (3)'!$E$8:$E$57,ROW(A4)),'CAD (3)'!$E$8:$E$57,0),1),"")</f>
        <v>Lampadas</v>
      </c>
      <c r="C11" s="103">
        <f>IFERROR(COUNTIF(tbManutencao[Manutenção],B11),0)</f>
        <v>0</v>
      </c>
      <c r="D11" s="104">
        <f>IFERROR(SUMIF(tbManutencao[Manutenção],B11,tbManutencao[Valor]),0)</f>
        <v>0</v>
      </c>
    </row>
    <row r="12" spans="1:28" ht="30" customHeight="1" x14ac:dyDescent="0.25">
      <c r="B12" s="103" t="str">
        <f>IFERROR(INDEX('CAD (3)'!$D$8:$E$57,MATCH(LARGE('CAD (3)'!$E$8:$E$57,ROW(A5)),'CAD (3)'!$E$8:$E$57,0),1),"")</f>
        <v>Trocar Óleo de Motor</v>
      </c>
      <c r="C12" s="103">
        <f>IFERROR(COUNTIF(tbManutencao[Manutenção],B12),0)</f>
        <v>0</v>
      </c>
      <c r="D12" s="104">
        <f>IFERROR(SUMIF(tbManutencao[Manutenção],B12,tbManutencao[Valor]),0)</f>
        <v>0</v>
      </c>
    </row>
    <row r="13" spans="1:28" ht="30" customHeight="1" x14ac:dyDescent="0.25">
      <c r="B13" s="103" t="str">
        <f>IFERROR(INDEX('CAD (3)'!$D$8:$E$57,MATCH(LARGE('CAD (3)'!$E$8:$E$57,ROW(A6)),'CAD (3)'!$E$8:$E$57,0),1),"")</f>
        <v>Outros serviços de manutenção</v>
      </c>
      <c r="C13" s="103">
        <f>IFERROR(COUNTIF(tbManutencao[Manutenção],B13),0)</f>
        <v>0</v>
      </c>
      <c r="D13" s="104">
        <f>IFERROR(SUMIF(tbManutencao[Manutenção],B13,tbManutencao[Valor]),0)</f>
        <v>0</v>
      </c>
    </row>
    <row r="14" spans="1:28" ht="30" customHeight="1" x14ac:dyDescent="0.25">
      <c r="B14" s="103" t="str">
        <f>IFERROR(INDEX('CAD (3)'!$D$8:$E$57,MATCH(LARGE('CAD (3)'!$E$8:$E$57,ROW(A7)),'CAD (3)'!$E$8:$E$57,0),1),"")</f>
        <v>Serviço de manutenção extra</v>
      </c>
      <c r="C14" s="103">
        <f>IFERROR(COUNTIF(tbManutencao[Manutenção],B14),0)</f>
        <v>0</v>
      </c>
      <c r="D14" s="104">
        <f>IFERROR(SUMIF(tbManutencao[Manutenção],B14,tbManutencao[Valor]),0)</f>
        <v>0</v>
      </c>
    </row>
    <row r="15" spans="1:28" ht="30" customHeight="1" x14ac:dyDescent="0.25">
      <c r="B15" s="103" t="str">
        <f>IFERROR(INDEX('CAD (3)'!$D$8:$E$57,MATCH(LARGE('CAD (3)'!$E$8:$E$57,ROW(A8)),'CAD (3)'!$E$8:$E$57,0),1),"")</f>
        <v>Verificar pneus</v>
      </c>
      <c r="C15" s="103">
        <f>IFERROR(COUNTIF(tbManutencao[Manutenção],B15),0)</f>
        <v>0</v>
      </c>
      <c r="D15" s="104">
        <f>IFERROR(SUMIF(tbManutencao[Manutenção],B15,tbManutencao[Valor]),0)</f>
        <v>0</v>
      </c>
    </row>
    <row r="16" spans="1:28" ht="30" customHeight="1" x14ac:dyDescent="0.25">
      <c r="B16" s="103" t="str">
        <f>IFERROR(INDEX('CAD (3)'!$D$8:$E$57,MATCH(LARGE('CAD (3)'!$E$8:$E$57,ROW(A9)),'CAD (3)'!$E$8:$E$57,0),1),"")</f>
        <v>Verificar iluminação e sinalização</v>
      </c>
      <c r="C16" s="103">
        <f>IFERROR(COUNTIF(tbManutencao[Manutenção],B16),0)</f>
        <v>0</v>
      </c>
      <c r="D16" s="104">
        <f>IFERROR(SUMIF(tbManutencao[Manutenção],B16,tbManutencao[Valor]),0)</f>
        <v>0</v>
      </c>
    </row>
    <row r="17" spans="2:4" ht="30" customHeight="1" x14ac:dyDescent="0.25">
      <c r="B17" s="103" t="str">
        <f>IFERROR(INDEX('CAD (3)'!$D$8:$E$57,MATCH(LARGE('CAD (3)'!$E$8:$E$57,ROW(A10)),'CAD (3)'!$E$8:$E$57,0),1),"")</f>
        <v>Verificar erguedor de eixo</v>
      </c>
      <c r="C17" s="103">
        <f>IFERROR(COUNTIF(tbManutencao[Manutenção],B17),0)</f>
        <v>0</v>
      </c>
      <c r="D17" s="104">
        <f>IFERROR(SUMIF(tbManutencao[Manutenção],B17,tbManutencao[Valor]),0)</f>
        <v>0</v>
      </c>
    </row>
    <row r="18" spans="2:4" ht="30" customHeight="1" x14ac:dyDescent="0.25">
      <c r="B18" s="103" t="str">
        <f>IFERROR(INDEX('CAD (3)'!$D$8:$E$57,MATCH(LARGE('CAD (3)'!$E$8:$E$57,ROW(A11)),'CAD (3)'!$E$8:$E$57,0),1),"")</f>
        <v>Verificar pólos da bateria</v>
      </c>
      <c r="C18" s="103">
        <f>IFERROR(COUNTIF(tbManutencao[Manutenção],B18),0)</f>
        <v>0</v>
      </c>
      <c r="D18" s="104">
        <f>IFERROR(SUMIF(tbManutencao[Manutenção],B18,tbManutencao[Valor]),0)</f>
        <v>0</v>
      </c>
    </row>
    <row r="19" spans="2:4" ht="30" customHeight="1" x14ac:dyDescent="0.25">
      <c r="B19" s="103" t="str">
        <f>IFERROR(INDEX('CAD (3)'!$D$8:$E$57,MATCH(LARGE('CAD (3)'!$E$8:$E$57,ROW(A12)),'CAD (3)'!$E$8:$E$57,0),1),"")</f>
        <v>Verificar compressor de ar</v>
      </c>
      <c r="C19" s="103">
        <f>IFERROR(COUNTIF(tbManutencao[Manutenção],B19),0)</f>
        <v>0</v>
      </c>
      <c r="D19" s="104">
        <f>IFERROR(SUMIF(tbManutencao[Manutenção],B19,tbManutencao[Valor]),0)</f>
        <v>0</v>
      </c>
    </row>
    <row r="20" spans="2:4" ht="30" customHeight="1" x14ac:dyDescent="0.25">
      <c r="B20" s="103" t="str">
        <f>IFERROR(INDEX('CAD (3)'!$D$8:$E$57,MATCH(LARGE('CAD (3)'!$E$8:$E$57,ROW(A13)),'CAD (3)'!$E$8:$E$57,0),1),"")</f>
        <v>Verificar bomba d'água</v>
      </c>
      <c r="C20" s="103">
        <f>IFERROR(COUNTIF(tbManutencao[Manutenção],B20),0)</f>
        <v>0</v>
      </c>
      <c r="D20" s="104">
        <f>IFERROR(SUMIF(tbManutencao[Manutenção],B20,tbManutencao[Valor]),0)</f>
        <v>0</v>
      </c>
    </row>
    <row r="21" spans="2:4" ht="30" customHeight="1" x14ac:dyDescent="0.25">
      <c r="B21" s="103" t="str">
        <f>IFERROR(INDEX('CAD (3)'!$D$8:$E$57,MATCH(LARGE('CAD (3)'!$E$8:$E$57,ROW(A14)),'CAD (3)'!$E$8:$E$57,0),1),"")</f>
        <v>Verificar unidade injetora</v>
      </c>
      <c r="C21" s="103">
        <f>IFERROR(COUNTIF(tbManutencao[Manutenção],B21),0)</f>
        <v>0</v>
      </c>
      <c r="D21" s="104">
        <f>IFERROR(SUMIF(tbManutencao[Manutenção],B21,tbManutencao[Valor]),0)</f>
        <v>0</v>
      </c>
    </row>
    <row r="22" spans="2:4" ht="30" customHeight="1" x14ac:dyDescent="0.25">
      <c r="B22" s="103" t="str">
        <f>IFERROR(INDEX('CAD (3)'!$D$8:$E$57,MATCH(LARGE('CAD (3)'!$E$8:$E$57,ROW(A15)),'CAD (3)'!$E$8:$E$57,0),1),"")</f>
        <v>Verificar compressão do motor</v>
      </c>
      <c r="C22" s="103">
        <f>IFERROR(COUNTIF(tbManutencao[Manutenção],B22),0)</f>
        <v>0</v>
      </c>
      <c r="D22" s="104">
        <f>IFERROR(SUMIF(tbManutencao[Manutenção],B22,tbManutencao[Valor]),0)</f>
        <v>0</v>
      </c>
    </row>
    <row r="23" spans="2:4" ht="30" customHeight="1" x14ac:dyDescent="0.25">
      <c r="B23" s="103" t="str">
        <f>IFERROR(INDEX('CAD (3)'!$D$8:$E$57,MATCH(LARGE('CAD (3)'!$E$8:$E$57,ROW(A16)),'CAD (3)'!$E$8:$E$57,0),1),"")</f>
        <v>Trocar palhetas do para-brisa</v>
      </c>
      <c r="C23" s="103">
        <f>IFERROR(COUNTIF(tbManutencao[Manutenção],B23),0)</f>
        <v>0</v>
      </c>
      <c r="D23" s="104">
        <f>IFERROR(SUMIF(tbManutencao[Manutenção],B23,tbManutencao[Valor]),0)</f>
        <v>0</v>
      </c>
    </row>
    <row r="24" spans="2:4" x14ac:dyDescent="0.25"/>
    <row r="25" spans="2:4" ht="30" customHeight="1" x14ac:dyDescent="0.25"/>
    <row r="26" spans="2:4" ht="30" customHeight="1" x14ac:dyDescent="0.25"/>
    <row r="27" spans="2:4" ht="30" customHeight="1" x14ac:dyDescent="0.25"/>
    <row r="28" spans="2:4" ht="30" customHeight="1" x14ac:dyDescent="0.25"/>
    <row r="29" spans="2:4" ht="30" customHeight="1" x14ac:dyDescent="0.25"/>
    <row r="30" spans="2:4" ht="30" customHeight="1" x14ac:dyDescent="0.25"/>
    <row r="31" spans="2:4" ht="30" customHeight="1" x14ac:dyDescent="0.25"/>
    <row r="32" spans="2:4" ht="30" customHeight="1" x14ac:dyDescent="0.25"/>
    <row r="33" ht="30" customHeight="1" x14ac:dyDescent="0.25"/>
    <row r="34" ht="30" customHeight="1" x14ac:dyDescent="0.25"/>
    <row r="35" ht="30" customHeight="1" x14ac:dyDescent="0.25"/>
    <row r="36" ht="30" customHeight="1" x14ac:dyDescent="0.25"/>
    <row r="37" ht="30" customHeight="1" x14ac:dyDescent="0.25"/>
    <row r="38" ht="30" customHeight="1" x14ac:dyDescent="0.25"/>
    <row r="39" ht="30" customHeight="1" x14ac:dyDescent="0.25"/>
    <row r="40" ht="30" customHeight="1" x14ac:dyDescent="0.25"/>
    <row r="41" ht="30" customHeight="1" x14ac:dyDescent="0.25"/>
    <row r="42" ht="30" customHeight="1" x14ac:dyDescent="0.25"/>
    <row r="43" ht="30" customHeight="1" x14ac:dyDescent="0.25"/>
    <row r="44" ht="30" customHeight="1" x14ac:dyDescent="0.25"/>
    <row r="45" ht="30" customHeight="1" x14ac:dyDescent="0.25"/>
    <row r="46" ht="30" customHeight="1" x14ac:dyDescent="0.25"/>
    <row r="47" ht="30" customHeight="1" x14ac:dyDescent="0.25"/>
    <row r="48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  <row r="54" ht="30" customHeight="1" x14ac:dyDescent="0.25"/>
    <row r="55" ht="30" customHeight="1" x14ac:dyDescent="0.25"/>
    <row r="56" ht="30" customHeight="1" x14ac:dyDescent="0.25"/>
    <row r="57" ht="30" customHeight="1" x14ac:dyDescent="0.25"/>
    <row r="58" ht="30" customHeight="1" x14ac:dyDescent="0.25"/>
    <row r="59" ht="30" customHeight="1" x14ac:dyDescent="0.25"/>
    <row r="60" ht="30" customHeight="1" x14ac:dyDescent="0.25"/>
    <row r="61" ht="30" customHeight="1" x14ac:dyDescent="0.25"/>
    <row r="62" ht="30" customHeight="1" x14ac:dyDescent="0.25"/>
    <row r="63" ht="30" customHeight="1" x14ac:dyDescent="0.25"/>
    <row r="64" ht="30" customHeight="1" x14ac:dyDescent="0.25"/>
    <row r="65" ht="30" customHeight="1" x14ac:dyDescent="0.25"/>
    <row r="66" ht="30" customHeight="1" x14ac:dyDescent="0.25"/>
    <row r="67" ht="30" customHeight="1" x14ac:dyDescent="0.25"/>
    <row r="68" ht="30" customHeight="1" x14ac:dyDescent="0.25"/>
    <row r="69" ht="30" customHeight="1" x14ac:dyDescent="0.25"/>
    <row r="70" ht="30" customHeight="1" x14ac:dyDescent="0.25"/>
    <row r="71" ht="30" customHeight="1" x14ac:dyDescent="0.25"/>
    <row r="72" ht="30" customHeight="1" x14ac:dyDescent="0.25"/>
    <row r="73" ht="30" customHeight="1" x14ac:dyDescent="0.25"/>
    <row r="74" ht="30" customHeight="1" x14ac:dyDescent="0.25"/>
    <row r="75" ht="30" customHeight="1" x14ac:dyDescent="0.25"/>
    <row r="76" ht="30" customHeight="1" x14ac:dyDescent="0.25"/>
    <row r="77" ht="30" customHeight="1" x14ac:dyDescent="0.25"/>
    <row r="78" ht="30" customHeight="1" x14ac:dyDescent="0.25"/>
    <row r="79" ht="30" customHeight="1" x14ac:dyDescent="0.25"/>
    <row r="80" ht="30" customHeight="1" x14ac:dyDescent="0.25"/>
    <row r="81" ht="30" customHeight="1" x14ac:dyDescent="0.25"/>
    <row r="82" ht="30" customHeight="1" x14ac:dyDescent="0.25"/>
    <row r="83" ht="30" customHeight="1" x14ac:dyDescent="0.25"/>
    <row r="84" ht="30" customHeight="1" x14ac:dyDescent="0.25"/>
    <row r="85" ht="30" customHeight="1" x14ac:dyDescent="0.25"/>
    <row r="86" ht="30" customHeight="1" x14ac:dyDescent="0.25"/>
    <row r="87" ht="30" customHeight="1" x14ac:dyDescent="0.25"/>
    <row r="88" ht="30" customHeight="1" x14ac:dyDescent="0.25"/>
    <row r="89" ht="30" customHeight="1" x14ac:dyDescent="0.25"/>
    <row r="90" ht="30" customHeight="1" x14ac:dyDescent="0.25"/>
    <row r="91" ht="30" customHeight="1" x14ac:dyDescent="0.25"/>
    <row r="92" ht="30" customHeight="1" x14ac:dyDescent="0.25"/>
    <row r="93" ht="30" customHeight="1" x14ac:dyDescent="0.25"/>
    <row r="94" ht="30" customHeight="1" x14ac:dyDescent="0.25"/>
    <row r="95" ht="30" customHeight="1" x14ac:dyDescent="0.25"/>
    <row r="96" ht="30" customHeight="1" x14ac:dyDescent="0.25"/>
    <row r="97" ht="30" customHeight="1" x14ac:dyDescent="0.25"/>
    <row r="98" ht="30" customHeight="1" x14ac:dyDescent="0.25"/>
    <row r="99" ht="30" customHeight="1" x14ac:dyDescent="0.25"/>
    <row r="100" ht="30" customHeight="1" x14ac:dyDescent="0.25"/>
    <row r="101" ht="30" customHeight="1" x14ac:dyDescent="0.25"/>
    <row r="102" x14ac:dyDescent="0.25"/>
    <row r="103" x14ac:dyDescent="0.25"/>
    <row r="104" x14ac:dyDescent="0.25"/>
    <row r="105" x14ac:dyDescent="0.25"/>
  </sheetData>
  <sheetProtection password="9084" sheet="1" objects="1" scenarios="1"/>
  <mergeCells count="1">
    <mergeCell ref="B6:D6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1" orientation="landscape" r:id="rId1"/>
  <colBreaks count="1" manualBreakCount="1">
    <brk id="11" min="3" max="2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6</vt:i4>
      </vt:variant>
    </vt:vector>
  </HeadingPairs>
  <TitlesOfParts>
    <vt:vector size="20" baseType="lpstr">
      <vt:lpstr>Ini</vt:lpstr>
      <vt:lpstr>Vei</vt:lpstr>
      <vt:lpstr>CAD (3)</vt:lpstr>
      <vt:lpstr>Loc</vt:lpstr>
      <vt:lpstr>Alu</vt:lpstr>
      <vt:lpstr>Fin</vt:lpstr>
      <vt:lpstr>MANU</vt:lpstr>
      <vt:lpstr>DESP</vt:lpstr>
      <vt:lpstr>RC</vt:lpstr>
      <vt:lpstr>RC (3)</vt:lpstr>
      <vt:lpstr>RC (2)</vt:lpstr>
      <vt:lpstr>Das</vt:lpstr>
      <vt:lpstr>Plan1</vt:lpstr>
      <vt:lpstr>Plan2</vt:lpstr>
      <vt:lpstr>Das!Area_de_impressao</vt:lpstr>
      <vt:lpstr>'RC'!Area_de_impressao</vt:lpstr>
      <vt:lpstr>'RC (2)'!Area_de_impressao</vt:lpstr>
      <vt:lpstr>'RC (3)'!Area_de_impressao</vt:lpstr>
      <vt:lpstr>MOTORISTAS</vt:lpstr>
      <vt:lpstr>PLACA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Fernand6</dc:creator>
  <cp:lastModifiedBy>Flavio Dias de Souza</cp:lastModifiedBy>
  <cp:lastPrinted>2025-02-16T17:17:59Z</cp:lastPrinted>
  <dcterms:created xsi:type="dcterms:W3CDTF">2014-08-23T07:21:08Z</dcterms:created>
  <dcterms:modified xsi:type="dcterms:W3CDTF">2025-02-18T15:44:41Z</dcterms:modified>
</cp:coreProperties>
</file>