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aPasta_de_trabalho" autoCompressPictures="0"/>
  <bookViews>
    <workbookView xWindow="0" yWindow="0" windowWidth="20730" windowHeight="11760" tabRatio="0"/>
  </bookViews>
  <sheets>
    <sheet name="Ini" sheetId="5" r:id="rId1"/>
    <sheet name="Duv" sheetId="15" r:id="rId2"/>
    <sheet name="CadCom" sheetId="13" r:id="rId3"/>
    <sheet name="CadFun" sheetId="14" r:id="rId4"/>
    <sheet name="Ava" sheetId="4" r:id="rId5"/>
    <sheet name="ResInd" sheetId="11" r:id="rId6"/>
    <sheet name="Gra" sheetId="10" r:id="rId7"/>
    <sheet name="Ran" sheetId="8" r:id="rId8"/>
    <sheet name="Dados" sheetId="9" r:id="rId9"/>
  </sheets>
  <definedNames>
    <definedName name="_NotaMaxFuncionario">Dados!$D$1</definedName>
    <definedName name="_NotaMinFuncionario">Dados!$D$2</definedName>
    <definedName name="_xlnm.Print_Area" localSheetId="6">Gra!$C$5:$AD$397</definedName>
    <definedName name="_xlnm.Print_Area" localSheetId="7">Ran!$C$6:$P$42</definedName>
    <definedName name="_xlnm.Print_Area" localSheetId="5">ResInd!$C$6:$M$62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9" l="1"/>
  <c r="D6" i="9"/>
  <c r="D8" i="9"/>
  <c r="E7" i="9"/>
  <c r="E6" i="9"/>
  <c r="E8" i="9"/>
  <c r="F7" i="9"/>
  <c r="F6" i="9"/>
  <c r="F8" i="9"/>
  <c r="G7" i="9"/>
  <c r="G6" i="9"/>
  <c r="G8" i="9"/>
  <c r="H7" i="9"/>
  <c r="H6" i="9"/>
  <c r="H8" i="9"/>
  <c r="I7" i="9"/>
  <c r="I6" i="9"/>
  <c r="I8" i="9"/>
  <c r="J7" i="9"/>
  <c r="J6" i="9"/>
  <c r="J8" i="9"/>
  <c r="K7" i="9"/>
  <c r="K6" i="9"/>
  <c r="K8" i="9"/>
  <c r="L7" i="9"/>
  <c r="L6" i="9"/>
  <c r="L8" i="9"/>
  <c r="M7" i="9"/>
  <c r="M6" i="9"/>
  <c r="M8" i="9"/>
  <c r="N7" i="9"/>
  <c r="N6" i="9"/>
  <c r="N8" i="9"/>
  <c r="O7" i="9"/>
  <c r="O6" i="9"/>
  <c r="O8" i="9"/>
  <c r="P7" i="9"/>
  <c r="P6" i="9"/>
  <c r="P8" i="9"/>
  <c r="Q7" i="9"/>
  <c r="Q6" i="9"/>
  <c r="Q8" i="9"/>
  <c r="R7" i="9"/>
  <c r="R6" i="9"/>
  <c r="R8" i="9"/>
  <c r="S7" i="9"/>
  <c r="S6" i="9"/>
  <c r="S8" i="9"/>
  <c r="T7" i="9"/>
  <c r="T6" i="9"/>
  <c r="T8" i="9"/>
  <c r="U7" i="9"/>
  <c r="U6" i="9"/>
  <c r="U8" i="9"/>
  <c r="V7" i="9"/>
  <c r="V6" i="9"/>
  <c r="V8" i="9"/>
  <c r="W7" i="9"/>
  <c r="W6" i="9"/>
  <c r="W8" i="9"/>
  <c r="X8" i="9"/>
  <c r="I18" i="8"/>
  <c r="D8" i="8"/>
  <c r="H18" i="8"/>
  <c r="D18" i="8"/>
  <c r="E18" i="8"/>
  <c r="Y8" i="9"/>
  <c r="F18" i="8"/>
  <c r="D17" i="8"/>
  <c r="E17" i="8"/>
  <c r="F17" i="8"/>
  <c r="D16" i="8"/>
  <c r="E16" i="8"/>
  <c r="F16" i="8"/>
  <c r="D15" i="8"/>
  <c r="E15" i="8"/>
  <c r="F15" i="8"/>
  <c r="D14" i="8"/>
  <c r="E14" i="8"/>
  <c r="F14" i="8"/>
  <c r="D13" i="8"/>
  <c r="E13" i="8"/>
  <c r="F13" i="8"/>
  <c r="D12" i="8"/>
  <c r="E12" i="8"/>
  <c r="F12" i="8"/>
  <c r="D11" i="8"/>
  <c r="E11" i="8"/>
  <c r="F11" i="8"/>
  <c r="D10" i="8"/>
  <c r="E10" i="8"/>
  <c r="F10" i="8"/>
  <c r="D9" i="8"/>
  <c r="E9" i="8"/>
  <c r="F9" i="8"/>
  <c r="E8" i="8"/>
  <c r="F8" i="8"/>
  <c r="E8" i="13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Y82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Y81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Y80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Y79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Y78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Y77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Y76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Y75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Y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Y73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Y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Y71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Y70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Y69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Y68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Y67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Y66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Y65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Y64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Y63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Y62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Y61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Y60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Y59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Y58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Y57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Y56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Y55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Y54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Y53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Y52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Y51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Y50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Y49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Y48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Y47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Y46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Y45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Y44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Y43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Y42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Y41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Y40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Y39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Y38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Y37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Y36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Y35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Y34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Y33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Y32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Y31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Y30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Y29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Y28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Y27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Y26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Y25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Y24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Y23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Y22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Y21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Y20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Y19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Y18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Y17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Y16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Y15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Y14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Y13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Y12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Y11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Y10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Y9" i="9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9" i="15"/>
  <c r="D83" i="9"/>
  <c r="D83" i="4"/>
  <c r="E83" i="9"/>
  <c r="E83" i="4"/>
  <c r="F83" i="9"/>
  <c r="F83" i="4"/>
  <c r="G83" i="9"/>
  <c r="G83" i="4"/>
  <c r="H83" i="9"/>
  <c r="H83" i="4"/>
  <c r="I83" i="9"/>
  <c r="I83" i="4"/>
  <c r="J83" i="9"/>
  <c r="J83" i="4"/>
  <c r="K83" i="9"/>
  <c r="K83" i="4"/>
  <c r="L83" i="9"/>
  <c r="L83" i="4"/>
  <c r="M83" i="9"/>
  <c r="M83" i="4"/>
  <c r="N83" i="9"/>
  <c r="N83" i="4"/>
  <c r="O83" i="9"/>
  <c r="O83" i="4"/>
  <c r="P83" i="9"/>
  <c r="P83" i="4"/>
  <c r="Q83" i="9"/>
  <c r="Q83" i="4"/>
  <c r="R83" i="9"/>
  <c r="R83" i="4"/>
  <c r="S83" i="9"/>
  <c r="S83" i="4"/>
  <c r="T83" i="9"/>
  <c r="T83" i="4"/>
  <c r="U83" i="9"/>
  <c r="U83" i="4"/>
  <c r="V83" i="9"/>
  <c r="V83" i="4"/>
  <c r="W83" i="9"/>
  <c r="W83" i="4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C29" i="11"/>
  <c r="E29" i="11"/>
  <c r="C28" i="11"/>
  <c r="E28" i="11"/>
  <c r="C27" i="11"/>
  <c r="E27" i="11"/>
  <c r="C26" i="11"/>
  <c r="E26" i="11"/>
  <c r="C25" i="11"/>
  <c r="E25" i="11"/>
  <c r="C24" i="11"/>
  <c r="E24" i="11"/>
  <c r="C23" i="11"/>
  <c r="E23" i="11"/>
  <c r="C22" i="11"/>
  <c r="E22" i="11"/>
  <c r="C21" i="11"/>
  <c r="E21" i="11"/>
  <c r="C20" i="11"/>
  <c r="E20" i="11"/>
  <c r="C19" i="11"/>
  <c r="E19" i="11"/>
  <c r="C18" i="11"/>
  <c r="E18" i="11"/>
  <c r="C17" i="11"/>
  <c r="E17" i="11"/>
  <c r="C16" i="11"/>
  <c r="E16" i="11"/>
  <c r="C15" i="11"/>
  <c r="E15" i="11"/>
  <c r="C14" i="11"/>
  <c r="E14" i="11"/>
  <c r="C13" i="11"/>
  <c r="E13" i="11"/>
  <c r="E12" i="11"/>
  <c r="E11" i="11"/>
  <c r="E10" i="11"/>
  <c r="C8" i="4"/>
  <c r="C8" i="9"/>
  <c r="C9" i="4"/>
  <c r="C9" i="9"/>
  <c r="X9" i="9"/>
  <c r="C10" i="4"/>
  <c r="C10" i="9"/>
  <c r="X10" i="9"/>
  <c r="C11" i="4"/>
  <c r="C11" i="9"/>
  <c r="X11" i="9"/>
  <c r="C12" i="4"/>
  <c r="C12" i="9"/>
  <c r="X12" i="9"/>
  <c r="C13" i="4"/>
  <c r="C13" i="9"/>
  <c r="X13" i="9"/>
  <c r="C14" i="4"/>
  <c r="C14" i="9"/>
  <c r="X14" i="9"/>
  <c r="C15" i="4"/>
  <c r="C15" i="9"/>
  <c r="X15" i="9"/>
  <c r="C16" i="4"/>
  <c r="C16" i="9"/>
  <c r="X16" i="9"/>
  <c r="C17" i="4"/>
  <c r="C17" i="9"/>
  <c r="X17" i="9"/>
  <c r="C18" i="4"/>
  <c r="C18" i="9"/>
  <c r="X18" i="9"/>
  <c r="C19" i="4"/>
  <c r="C19" i="9"/>
  <c r="X19" i="9"/>
  <c r="C20" i="4"/>
  <c r="C20" i="9"/>
  <c r="X20" i="9"/>
  <c r="C21" i="4"/>
  <c r="C21" i="9"/>
  <c r="X21" i="9"/>
  <c r="C22" i="4"/>
  <c r="C22" i="9"/>
  <c r="X22" i="9"/>
  <c r="C23" i="4"/>
  <c r="C23" i="9"/>
  <c r="X23" i="9"/>
  <c r="C24" i="4"/>
  <c r="C24" i="9"/>
  <c r="X24" i="9"/>
  <c r="C25" i="4"/>
  <c r="C25" i="9"/>
  <c r="X25" i="9"/>
  <c r="C26" i="4"/>
  <c r="C26" i="9"/>
  <c r="X26" i="9"/>
  <c r="C27" i="4"/>
  <c r="C27" i="9"/>
  <c r="X27" i="9"/>
  <c r="C28" i="4"/>
  <c r="C28" i="9"/>
  <c r="X28" i="9"/>
  <c r="C29" i="4"/>
  <c r="C29" i="9"/>
  <c r="X29" i="9"/>
  <c r="C30" i="4"/>
  <c r="C30" i="9"/>
  <c r="X30" i="9"/>
  <c r="C31" i="4"/>
  <c r="C31" i="9"/>
  <c r="X31" i="9"/>
  <c r="C32" i="4"/>
  <c r="C32" i="9"/>
  <c r="X32" i="9"/>
  <c r="C33" i="4"/>
  <c r="C33" i="9"/>
  <c r="X33" i="9"/>
  <c r="C34" i="4"/>
  <c r="C34" i="9"/>
  <c r="X34" i="9"/>
  <c r="C35" i="4"/>
  <c r="C35" i="9"/>
  <c r="X35" i="9"/>
  <c r="C36" i="4"/>
  <c r="C36" i="9"/>
  <c r="X36" i="9"/>
  <c r="C37" i="4"/>
  <c r="C37" i="9"/>
  <c r="X37" i="9"/>
  <c r="C38" i="4"/>
  <c r="C38" i="9"/>
  <c r="X38" i="9"/>
  <c r="C39" i="4"/>
  <c r="C39" i="9"/>
  <c r="X39" i="9"/>
  <c r="C40" i="4"/>
  <c r="C40" i="9"/>
  <c r="X40" i="9"/>
  <c r="C41" i="4"/>
  <c r="C41" i="9"/>
  <c r="X41" i="9"/>
  <c r="C42" i="4"/>
  <c r="C42" i="9"/>
  <c r="X42" i="9"/>
  <c r="C43" i="4"/>
  <c r="C43" i="9"/>
  <c r="X43" i="9"/>
  <c r="C44" i="4"/>
  <c r="C44" i="9"/>
  <c r="X44" i="9"/>
  <c r="C45" i="4"/>
  <c r="C45" i="9"/>
  <c r="X45" i="9"/>
  <c r="C46" i="4"/>
  <c r="C46" i="9"/>
  <c r="X46" i="9"/>
  <c r="C47" i="4"/>
  <c r="C47" i="9"/>
  <c r="X47" i="9"/>
  <c r="C48" i="4"/>
  <c r="C48" i="9"/>
  <c r="X48" i="9"/>
  <c r="C49" i="4"/>
  <c r="C49" i="9"/>
  <c r="X49" i="9"/>
  <c r="C50" i="4"/>
  <c r="C50" i="9"/>
  <c r="X50" i="9"/>
  <c r="C51" i="4"/>
  <c r="C51" i="9"/>
  <c r="X51" i="9"/>
  <c r="C52" i="4"/>
  <c r="C52" i="9"/>
  <c r="X52" i="9"/>
  <c r="C53" i="4"/>
  <c r="C53" i="9"/>
  <c r="X53" i="9"/>
  <c r="C54" i="4"/>
  <c r="C54" i="9"/>
  <c r="X54" i="9"/>
  <c r="C55" i="4"/>
  <c r="C55" i="9"/>
  <c r="X55" i="9"/>
  <c r="C56" i="4"/>
  <c r="C56" i="9"/>
  <c r="X56" i="9"/>
  <c r="C57" i="4"/>
  <c r="C57" i="9"/>
  <c r="X57" i="9"/>
  <c r="C58" i="4"/>
  <c r="C58" i="9"/>
  <c r="X58" i="9"/>
  <c r="C59" i="4"/>
  <c r="C59" i="9"/>
  <c r="X59" i="9"/>
  <c r="C60" i="4"/>
  <c r="C60" i="9"/>
  <c r="X60" i="9"/>
  <c r="C61" i="4"/>
  <c r="C61" i="9"/>
  <c r="X61" i="9"/>
  <c r="C62" i="4"/>
  <c r="C62" i="9"/>
  <c r="X62" i="9"/>
  <c r="C63" i="4"/>
  <c r="C63" i="9"/>
  <c r="X63" i="9"/>
  <c r="C64" i="4"/>
  <c r="C64" i="9"/>
  <c r="X64" i="9"/>
  <c r="C65" i="4"/>
  <c r="C65" i="9"/>
  <c r="X65" i="9"/>
  <c r="C66" i="4"/>
  <c r="C66" i="9"/>
  <c r="X66" i="9"/>
  <c r="C67" i="4"/>
  <c r="C67" i="9"/>
  <c r="X67" i="9"/>
  <c r="C68" i="4"/>
  <c r="C68" i="9"/>
  <c r="X68" i="9"/>
  <c r="C69" i="4"/>
  <c r="C69" i="9"/>
  <c r="X69" i="9"/>
  <c r="C70" i="4"/>
  <c r="C70" i="9"/>
  <c r="X70" i="9"/>
  <c r="C71" i="4"/>
  <c r="C71" i="9"/>
  <c r="X71" i="9"/>
  <c r="C72" i="4"/>
  <c r="C72" i="9"/>
  <c r="X72" i="9"/>
  <c r="C73" i="4"/>
  <c r="C73" i="9"/>
  <c r="X73" i="9"/>
  <c r="C74" i="4"/>
  <c r="C74" i="9"/>
  <c r="X74" i="9"/>
  <c r="C75" i="4"/>
  <c r="C75" i="9"/>
  <c r="X75" i="9"/>
  <c r="C76" i="4"/>
  <c r="C76" i="9"/>
  <c r="X76" i="9"/>
  <c r="C77" i="4"/>
  <c r="C77" i="9"/>
  <c r="X77" i="9"/>
  <c r="C78" i="4"/>
  <c r="C78" i="9"/>
  <c r="X78" i="9"/>
  <c r="C79" i="4"/>
  <c r="C79" i="9"/>
  <c r="X79" i="9"/>
  <c r="C80" i="4"/>
  <c r="C80" i="9"/>
  <c r="X80" i="9"/>
  <c r="C81" i="4"/>
  <c r="C81" i="9"/>
  <c r="X81" i="9"/>
  <c r="C82" i="4"/>
  <c r="C82" i="9"/>
  <c r="X82" i="9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C12" i="11"/>
  <c r="C11" i="11"/>
  <c r="C10" i="11"/>
  <c r="C7" i="9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C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A7" i="8"/>
  <c r="AB7" i="8"/>
  <c r="AC7" i="8"/>
  <c r="AA8" i="8"/>
  <c r="AB8" i="8"/>
  <c r="AA9" i="8"/>
  <c r="AB9" i="8"/>
  <c r="AA10" i="8"/>
  <c r="AB10" i="8"/>
  <c r="AA11" i="8"/>
  <c r="AB11" i="8"/>
  <c r="AA12" i="8"/>
  <c r="AB12" i="8"/>
  <c r="AA13" i="8"/>
  <c r="AB13" i="8"/>
  <c r="AA14" i="8"/>
  <c r="AB14" i="8"/>
  <c r="AA15" i="8"/>
  <c r="AB15" i="8"/>
  <c r="AA16" i="8"/>
  <c r="AB16" i="8"/>
  <c r="AA17" i="8"/>
  <c r="AB17" i="8"/>
  <c r="AA18" i="8"/>
  <c r="AB18" i="8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</calcChain>
</file>

<file path=xl/comments1.xml><?xml version="1.0" encoding="utf-8"?>
<comments xmlns="http://schemas.openxmlformats.org/spreadsheetml/2006/main">
  <authors>
    <author>Flavio Dias de Souza</author>
  </authors>
  <commentList>
    <comment ref="E7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Aqui você vê a soma das notas de todas as competências avaliadas do funcionário.</t>
        </r>
      </text>
    </comment>
    <comment ref="F7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Aqui você vê média das notas de todas as competências avaliadas do funcionário.</t>
        </r>
      </text>
    </comment>
  </commentList>
</comments>
</file>

<file path=xl/sharedStrings.xml><?xml version="1.0" encoding="utf-8"?>
<sst xmlns="http://schemas.openxmlformats.org/spreadsheetml/2006/main" count="136" uniqueCount="84">
  <si>
    <t>Competência 1</t>
  </si>
  <si>
    <t>Competência 2</t>
  </si>
  <si>
    <t>Competência 3</t>
  </si>
  <si>
    <t>Peso</t>
  </si>
  <si>
    <t>Sem Importância</t>
  </si>
  <si>
    <t>Importante</t>
  </si>
  <si>
    <t>Muito Importante</t>
  </si>
  <si>
    <t>rank</t>
  </si>
  <si>
    <t>Funcionário</t>
  </si>
  <si>
    <t>Avaliação</t>
  </si>
  <si>
    <t>Pior Avaliação</t>
  </si>
  <si>
    <t>Terceira Melhor Avaliação</t>
  </si>
  <si>
    <t>Segunda Melhor Avaliação</t>
  </si>
  <si>
    <t>Melhor Avaliação</t>
  </si>
  <si>
    <t/>
  </si>
  <si>
    <t xml:space="preserve"> A Planilha de Avaliação de Desempenho por Competências permite um excelente exercício de avaliação dos seus funcionários. Com ela você poderá escolher as principais competências importantes para a sua empresa, colocar pesos para cada uma delas e ainda pontuar com uma nota como está a performance de cada funcionário.</t>
  </si>
  <si>
    <t>AVALIAÇÃO</t>
  </si>
  <si>
    <t>Nessa aba você irá preencher as notas para cada funcionário da sua empresa. Além disso, você poderá escolher o peso que cada competência possui para a sua empresa. Em diversas células da planilha você terá explicações que vão deixar o preenchimento dela muito mais fácil e prático. Preste atenção nas células com um marcador vermelho, como essa aqui embaixo, basta passar o mouse por cima dela e ler várias dicas para tornar o uso da planilha ainda mais fácil...</t>
  </si>
  <si>
    <t>Escolha um funcionário e visualize automaticamente o relatório e gráficos dele. Em diversas células da planilha você terá explicações que vão deixar o preenchimento dela muito mais fácil e prático. Preste atenção nas células com um marcador vermelho, como essa aqui embaixo, basta passar o mouse por cima dela e ler várias dicas para tornar o uso da planilha ainda mais fácil...</t>
  </si>
  <si>
    <t>Nessa aba você verá automaticamente os principais gráficos da sua empresa. Em diversas células da planilha você terá explicações que vão deixar o preenchimento dela muito mais fácil e prático. Preste atenção nas células com um marcador vermelho, como essa aqui embaixo, basta passar o mouse por cima dela e ler várias dicas para tornar o uso da planilha ainda mais fácil...</t>
  </si>
  <si>
    <t>Nessa aba você irá ver automaticamente os 3 melhores e o pior funcionário avaliado pela empresa. Em diversas células da planilha você terá explicações que vão deixar o preenchimento dela muito mais fácil e prático. Preste atenção nas células com um marcador vermelho, como essa aqui embaixo, basta passar o mouse por cima dela e ler várias dicas para tornar o uso da planilha ainda mais fácil...</t>
  </si>
  <si>
    <t>RESULTADO</t>
  </si>
  <si>
    <t>GRÁFICOS</t>
  </si>
  <si>
    <t>RANKING</t>
  </si>
  <si>
    <t>CADASTRO</t>
  </si>
  <si>
    <t>Cadastro dos funcionários</t>
  </si>
  <si>
    <t>Nome completo</t>
  </si>
  <si>
    <t>Matrícula</t>
  </si>
  <si>
    <t>Cargo</t>
  </si>
  <si>
    <t>Cadastro das competências</t>
  </si>
  <si>
    <t>Competência</t>
  </si>
  <si>
    <t>Gráu de importância</t>
  </si>
  <si>
    <t>Desempate</t>
  </si>
  <si>
    <t>Soma</t>
  </si>
  <si>
    <t>soma</t>
  </si>
  <si>
    <t>desempate</t>
  </si>
  <si>
    <t>Quadro de avaliação das competências</t>
  </si>
  <si>
    <t>Média ponderada</t>
  </si>
  <si>
    <t>Nota máxima funcionário</t>
  </si>
  <si>
    <t>Nota mínima funcionário</t>
  </si>
  <si>
    <t>Quarta Melhor Avaliação</t>
  </si>
  <si>
    <t>Quinta Melhor Avaliação</t>
  </si>
  <si>
    <t>Sexta Melhor Avaliação</t>
  </si>
  <si>
    <t>Sétima Melhor Avaliação</t>
  </si>
  <si>
    <t>Oitava Melhor Avaliação</t>
  </si>
  <si>
    <t>Nona Melhor Avaliação</t>
  </si>
  <si>
    <t>Décima Melhor Avaliação</t>
  </si>
  <si>
    <t>Ranking dos 10 funcionários com melhor avaliação</t>
  </si>
  <si>
    <t>Índice coluna</t>
  </si>
  <si>
    <t>Média</t>
  </si>
  <si>
    <t>Nota</t>
  </si>
  <si>
    <t>Soma notas por competências</t>
  </si>
  <si>
    <t>Soma notas por funcionário</t>
  </si>
  <si>
    <t xml:space="preserve">Selecione: </t>
  </si>
  <si>
    <t>Média geral</t>
  </si>
  <si>
    <t>Análise da avaliação por funcionário</t>
  </si>
  <si>
    <t>Paulo Roberto da Silva Queiros de castro</t>
  </si>
  <si>
    <t>Importância</t>
  </si>
  <si>
    <t>Importantíssimo</t>
  </si>
  <si>
    <t>Pouca Importância</t>
  </si>
  <si>
    <t>Funcionário | Competências</t>
  </si>
  <si>
    <t>Operador</t>
  </si>
  <si>
    <t>DÚVIDAS FREQUENTES</t>
  </si>
  <si>
    <t>Clique abaixo para selecionar sua dúvida:</t>
  </si>
  <si>
    <t>1. Posso adicionar mais linhas e colunas na planilha?</t>
  </si>
  <si>
    <t>Veja a resposta abaixo:</t>
  </si>
  <si>
    <t>Posso adicionar mais linhas e colunas na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</si>
  <si>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</si>
  <si>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Posso remover linhas?</t>
  </si>
  <si>
    <t>Para que servem os alertas?</t>
  </si>
  <si>
    <t>Eles são avisos sobre como a sua projeção está. A partir deles, você pode refinar suas projeções e pensar em medidas mais agressivas para tornar seu projeto mais agressivo.</t>
  </si>
  <si>
    <t>Essa planilha pode ser apresentada para instituições financeiras?</t>
  </si>
  <si>
    <t>Sim. Porém esses dados não garantem aprovações ou reprovações por parte dessas instituições. Sendo usados como dados complementares.</t>
  </si>
  <si>
    <t>Como desbloquear a planilha?</t>
  </si>
  <si>
    <t>Basta entrar no menu superior "Revisão" e escolher o item desproteger planilha no grupo Alterações. As planilhas não possuem senhas, apenas estão bloqueadas para melhorar a usabilidade delas.</t>
  </si>
  <si>
    <t>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</si>
  <si>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</si>
  <si>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Como faço para imprimir uma planilha?</t>
  </si>
  <si>
    <t>Escolha Opção Arquivo e vá ao item imprimir no seu menu superior.</t>
  </si>
  <si>
    <t>Como mudo a moeda da planilha?</t>
  </si>
  <si>
    <t>Selecione os campos que deseja mudar a moeda. Clique com o botão direito escolha a opção formatar células. Altere o símbolo para o formato que desejar na guia Número.</t>
  </si>
  <si>
    <t>Nessa aba você deverá cadastrar seus funcionários informando o nome completo, matrícula e função, e as competências que serão avaliadas informando o nome da competência e seu nível de impotância no contexto geral.</t>
  </si>
  <si>
    <t>RESULTADOS</t>
  </si>
  <si>
    <t>Planilha de Avaliação de Desempenho por Competências - Versão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</si>
</sst>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_);_(* \(#,##0\);_(* &quot;-&quot;??_);_(@_)"/>
    <numFmt numFmtId="167" formatCode="&quot;R$&quot;#,##0.00"/>
    <numFmt numFmtId="168" formatCode="0.0"/>
  </numFmts>
  <fonts count="42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 tint="0.499984740745262"/>
      <name val="Calibri"/>
      <family val="2"/>
      <scheme val="minor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theme="0" tint="-4.9989318521683403E-2"/>
      <name val="Calibri"/>
      <family val="2"/>
    </font>
    <font>
      <b/>
      <sz val="16"/>
      <color rgb="FFFFFFFF"/>
      <name val="Calibri"/>
      <family val="2"/>
    </font>
    <font>
      <sz val="10"/>
      <name val="Calibri"/>
      <family val="2"/>
    </font>
    <font>
      <b/>
      <sz val="36"/>
      <color theme="1" tint="0.249977111117893"/>
      <name val="Calibri"/>
      <family val="2"/>
    </font>
    <font>
      <sz val="11"/>
      <name val="Calibri"/>
      <family val="2"/>
    </font>
    <font>
      <sz val="16"/>
      <name val="Calibri"/>
      <family val="2"/>
      <scheme val="minor"/>
    </font>
    <font>
      <sz val="2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theme="0"/>
      <name val="Calibri"/>
      <family val="2"/>
    </font>
    <font>
      <sz val="10"/>
      <color theme="0"/>
      <name val="Calibri"/>
      <family val="2"/>
      <scheme val="minor"/>
    </font>
    <font>
      <sz val="40"/>
      <name val="Calibri"/>
      <family val="2"/>
    </font>
    <font>
      <sz val="16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33">
    <xf numFmtId="0" fontId="0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4">
    <xf numFmtId="0" fontId="0" fillId="0" borderId="0" xfId="0"/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9" fillId="0" borderId="0" xfId="0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15" fillId="0" borderId="0" xfId="0" applyFont="1"/>
    <xf numFmtId="0" fontId="15" fillId="0" borderId="0" xfId="0" applyFont="1" applyBorder="1"/>
    <xf numFmtId="164" fontId="22" fillId="0" borderId="3" xfId="1" applyNumberFormat="1" applyFont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hidden="1"/>
    </xf>
    <xf numFmtId="0" fontId="24" fillId="4" borderId="0" xfId="3" applyFont="1" applyFill="1" applyAlignment="1" applyProtection="1">
      <alignment vertical="center" wrapText="1"/>
      <protection hidden="1"/>
    </xf>
    <xf numFmtId="0" fontId="25" fillId="4" borderId="0" xfId="0" applyFont="1" applyFill="1" applyAlignment="1" applyProtection="1">
      <alignment vertical="center" wrapText="1"/>
      <protection hidden="1"/>
    </xf>
    <xf numFmtId="0" fontId="21" fillId="4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29" fillId="0" borderId="0" xfId="3" applyFont="1" applyFill="1" applyBorder="1" applyAlignment="1" applyProtection="1">
      <alignment vertical="center"/>
      <protection hidden="1"/>
    </xf>
    <xf numFmtId="164" fontId="22" fillId="0" borderId="6" xfId="1" applyNumberFormat="1" applyFont="1" applyBorder="1" applyAlignment="1" applyProtection="1">
      <alignment horizontal="left" vertical="center"/>
      <protection locked="0"/>
    </xf>
    <xf numFmtId="0" fontId="16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1" xfId="0" applyFont="1" applyBorder="1"/>
    <xf numFmtId="0" fontId="4" fillId="0" borderId="3" xfId="1" applyNumberFormat="1" applyFont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22" fillId="4" borderId="0" xfId="0" applyFont="1" applyFill="1" applyBorder="1" applyAlignment="1" applyProtection="1">
      <alignment horizontal="left" vertical="center"/>
      <protection hidden="1"/>
    </xf>
    <xf numFmtId="0" fontId="31" fillId="4" borderId="0" xfId="0" applyFont="1" applyFill="1" applyBorder="1" applyAlignment="1" applyProtection="1">
      <alignment horizontal="left" vertical="center"/>
      <protection hidden="1"/>
    </xf>
    <xf numFmtId="0" fontId="15" fillId="0" borderId="7" xfId="0" applyFont="1" applyBorder="1"/>
    <xf numFmtId="0" fontId="15" fillId="0" borderId="8" xfId="0" applyFont="1" applyBorder="1"/>
    <xf numFmtId="1" fontId="15" fillId="5" borderId="3" xfId="1" applyNumberFormat="1" applyFont="1" applyFill="1" applyBorder="1" applyAlignment="1" applyProtection="1">
      <alignment horizontal="center" vertical="center"/>
      <protection hidden="1"/>
    </xf>
    <xf numFmtId="0" fontId="36" fillId="2" borderId="3" xfId="0" applyFont="1" applyFill="1" applyBorder="1" applyAlignment="1" applyProtection="1">
      <alignment horizontal="right" vertical="center"/>
      <protection hidden="1"/>
    </xf>
    <xf numFmtId="0" fontId="36" fillId="2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1" fontId="4" fillId="5" borderId="3" xfId="1" applyNumberFormat="1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left" vertical="center" wrapText="1"/>
      <protection hidden="1"/>
    </xf>
    <xf numFmtId="1" fontId="4" fillId="5" borderId="3" xfId="0" applyNumberFormat="1" applyFont="1" applyFill="1" applyBorder="1" applyAlignment="1" applyProtection="1">
      <alignment horizontal="center" vertical="center"/>
      <protection hidden="1"/>
    </xf>
    <xf numFmtId="0" fontId="40" fillId="0" borderId="2" xfId="9" applyFont="1" applyBorder="1" applyAlignment="1" applyProtection="1">
      <alignment horizontal="left" vertical="center" indent="1"/>
      <protection locked="0"/>
    </xf>
    <xf numFmtId="0" fontId="40" fillId="0" borderId="10" xfId="9" applyFont="1" applyBorder="1" applyAlignment="1" applyProtection="1">
      <alignment horizontal="left" vertical="center" indent="1"/>
      <protection locked="0"/>
    </xf>
    <xf numFmtId="0" fontId="40" fillId="0" borderId="9" xfId="9" applyFont="1" applyBorder="1" applyAlignment="1" applyProtection="1">
      <alignment horizontal="left" vertical="center" indent="1"/>
      <protection locked="0"/>
    </xf>
    <xf numFmtId="0" fontId="1" fillId="0" borderId="0" xfId="9" applyFont="1" applyAlignment="1" applyProtection="1">
      <alignment horizontal="left" vertical="top" wrapText="1" indent="1"/>
      <protection hidden="1"/>
    </xf>
    <xf numFmtId="0" fontId="15" fillId="8" borderId="2" xfId="10" applyFont="1" applyFill="1" applyBorder="1" applyAlignment="1" applyProtection="1">
      <alignment horizontal="left" vertical="center" indent="1"/>
      <protection locked="0"/>
    </xf>
    <xf numFmtId="0" fontId="15" fillId="8" borderId="9" xfId="10" applyFont="1" applyFill="1" applyBorder="1" applyAlignment="1" applyProtection="1">
      <alignment horizontal="left" vertical="center" indent="1"/>
      <protection locked="0"/>
    </xf>
    <xf numFmtId="0" fontId="28" fillId="0" borderId="0" xfId="0" applyFont="1" applyFill="1" applyAlignment="1" applyProtection="1">
      <alignment horizontal="left" vertical="center"/>
      <protection hidden="1"/>
    </xf>
    <xf numFmtId="0" fontId="27" fillId="0" borderId="0" xfId="0" applyFont="1" applyFill="1" applyAlignment="1" applyProtection="1">
      <alignment vertical="center"/>
      <protection hidden="1"/>
    </xf>
    <xf numFmtId="0" fontId="26" fillId="0" borderId="0" xfId="0" applyFont="1" applyFill="1" applyProtection="1">
      <protection hidden="1"/>
    </xf>
    <xf numFmtId="0" fontId="26" fillId="3" borderId="0" xfId="0" applyFont="1" applyFill="1" applyProtection="1">
      <protection hidden="1"/>
    </xf>
    <xf numFmtId="0" fontId="37" fillId="3" borderId="0" xfId="0" applyFont="1" applyFill="1" applyAlignment="1" applyProtection="1">
      <alignment horizontal="left" vertical="center" wrapText="1"/>
      <protection hidden="1"/>
    </xf>
    <xf numFmtId="0" fontId="26" fillId="0" borderId="0" xfId="0" applyFont="1" applyFill="1" applyAlignment="1" applyProtection="1">
      <alignment horizontal="left" vertical="center" wrapText="1"/>
      <protection hidden="1"/>
    </xf>
    <xf numFmtId="0" fontId="35" fillId="2" borderId="3" xfId="0" applyFont="1" applyFill="1" applyBorder="1" applyAlignment="1" applyProtection="1">
      <alignment horizontal="center" vertical="center"/>
      <protection hidden="1"/>
    </xf>
    <xf numFmtId="0" fontId="28" fillId="8" borderId="3" xfId="0" applyFont="1" applyFill="1" applyBorder="1" applyAlignment="1" applyProtection="1">
      <alignment vertical="center" wrapText="1"/>
      <protection hidden="1"/>
    </xf>
    <xf numFmtId="0" fontId="26" fillId="8" borderId="3" xfId="0" applyFont="1" applyFill="1" applyBorder="1" applyProtection="1">
      <protection hidden="1"/>
    </xf>
    <xf numFmtId="0" fontId="26" fillId="0" borderId="0" xfId="0" applyFont="1" applyFill="1" applyAlignment="1" applyProtection="1">
      <alignment vertical="center" wrapText="1"/>
      <protection hidden="1"/>
    </xf>
    <xf numFmtId="0" fontId="26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0" fontId="26" fillId="0" borderId="0" xfId="0" applyFont="1" applyFill="1" applyAlignment="1" applyProtection="1">
      <protection hidden="1"/>
    </xf>
    <xf numFmtId="0" fontId="21" fillId="4" borderId="0" xfId="9" applyFont="1" applyFill="1" applyAlignment="1" applyProtection="1">
      <alignment horizontal="left" vertical="center"/>
      <protection hidden="1"/>
    </xf>
    <xf numFmtId="0" fontId="25" fillId="4" borderId="0" xfId="9" applyFont="1" applyFill="1" applyAlignment="1" applyProtection="1">
      <alignment vertical="center" wrapText="1"/>
      <protection hidden="1"/>
    </xf>
    <xf numFmtId="0" fontId="21" fillId="4" borderId="0" xfId="9" applyFont="1" applyFill="1" applyProtection="1">
      <protection hidden="1"/>
    </xf>
    <xf numFmtId="0" fontId="28" fillId="2" borderId="0" xfId="9" applyFont="1" applyFill="1" applyAlignment="1" applyProtection="1">
      <alignment horizontal="left" vertical="center"/>
      <protection hidden="1"/>
    </xf>
    <xf numFmtId="0" fontId="26" fillId="2" borderId="0" xfId="9" applyFont="1" applyFill="1" applyProtection="1">
      <protection hidden="1"/>
    </xf>
    <xf numFmtId="0" fontId="27" fillId="2" borderId="0" xfId="9" applyFont="1" applyFill="1" applyAlignment="1" applyProtection="1">
      <alignment vertical="center"/>
      <protection hidden="1"/>
    </xf>
    <xf numFmtId="0" fontId="4" fillId="0" borderId="0" xfId="9" applyFont="1" applyFill="1" applyBorder="1" applyAlignment="1" applyProtection="1">
      <alignment horizontal="left" vertical="center"/>
      <protection hidden="1"/>
    </xf>
    <xf numFmtId="0" fontId="6" fillId="0" borderId="0" xfId="9" applyFont="1" applyFill="1" applyBorder="1" applyAlignment="1" applyProtection="1">
      <alignment vertical="center"/>
      <protection hidden="1"/>
    </xf>
    <xf numFmtId="0" fontId="2" fillId="0" borderId="0" xfId="9" applyFill="1" applyBorder="1" applyProtection="1">
      <protection hidden="1"/>
    </xf>
    <xf numFmtId="0" fontId="30" fillId="0" borderId="0" xfId="9" applyFont="1" applyFill="1" applyBorder="1" applyAlignment="1" applyProtection="1">
      <alignment vertical="center"/>
      <protection hidden="1"/>
    </xf>
    <xf numFmtId="0" fontId="4" fillId="0" borderId="0" xfId="9" applyFont="1" applyFill="1" applyBorder="1" applyAlignment="1" applyProtection="1">
      <alignment vertical="center"/>
      <protection hidden="1"/>
    </xf>
    <xf numFmtId="0" fontId="2" fillId="0" borderId="0" xfId="9" applyFont="1" applyFill="1" applyBorder="1" applyProtection="1">
      <protection hidden="1"/>
    </xf>
    <xf numFmtId="0" fontId="2" fillId="0" borderId="0" xfId="9" applyProtection="1">
      <protection hidden="1"/>
    </xf>
    <xf numFmtId="0" fontId="38" fillId="0" borderId="0" xfId="9" applyFont="1" applyFill="1" applyProtection="1">
      <protection hidden="1"/>
    </xf>
    <xf numFmtId="0" fontId="2" fillId="0" borderId="0" xfId="9" applyFill="1" applyProtection="1">
      <protection hidden="1"/>
    </xf>
    <xf numFmtId="0" fontId="39" fillId="0" borderId="0" xfId="9" applyFont="1" applyAlignment="1" applyProtection="1">
      <alignment horizontal="center" vertical="center"/>
      <protection hidden="1"/>
    </xf>
    <xf numFmtId="0" fontId="41" fillId="0" borderId="11" xfId="9" applyFont="1" applyBorder="1" applyAlignment="1" applyProtection="1">
      <alignment horizontal="center" vertical="center"/>
      <protection hidden="1"/>
    </xf>
    <xf numFmtId="0" fontId="9" fillId="0" borderId="0" xfId="3" applyProtection="1">
      <protection hidden="1"/>
    </xf>
    <xf numFmtId="0" fontId="4" fillId="0" borderId="0" xfId="9" applyFont="1" applyProtection="1">
      <protection hidden="1"/>
    </xf>
    <xf numFmtId="0" fontId="15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7" fillId="4" borderId="0" xfId="0" applyFont="1" applyFill="1" applyAlignment="1" applyProtection="1">
      <alignment horizontal="left" vertical="center"/>
      <protection hidden="1"/>
    </xf>
    <xf numFmtId="0" fontId="17" fillId="2" borderId="3" xfId="0" applyFont="1" applyFill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left" vertical="center"/>
      <protection locked="0"/>
    </xf>
    <xf numFmtId="0" fontId="17" fillId="4" borderId="0" xfId="0" applyFont="1" applyFill="1" applyProtection="1">
      <protection hidden="1"/>
    </xf>
    <xf numFmtId="0" fontId="17" fillId="2" borderId="4" xfId="0" applyFont="1" applyFill="1" applyBorder="1" applyAlignment="1" applyProtection="1">
      <alignment horizontal="left" vertical="center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164" fontId="22" fillId="0" borderId="3" xfId="1" applyNumberFormat="1" applyFont="1" applyBorder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horizontal="left" vertical="center"/>
      <protection hidden="1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4" fillId="0" borderId="3" xfId="1" applyNumberFormat="1" applyFont="1" applyBorder="1" applyAlignment="1" applyProtection="1">
      <alignment horizontal="center" vertical="center"/>
      <protection locked="0"/>
    </xf>
    <xf numFmtId="0" fontId="15" fillId="0" borderId="0" xfId="9" applyFont="1" applyFill="1" applyBorder="1" applyAlignment="1" applyProtection="1">
      <alignment vertical="center"/>
      <protection hidden="1"/>
    </xf>
    <xf numFmtId="0" fontId="15" fillId="0" borderId="0" xfId="9" applyFont="1" applyFill="1" applyBorder="1" applyAlignment="1" applyProtection="1">
      <alignment horizontal="left" vertical="center"/>
      <protection hidden="1"/>
    </xf>
    <xf numFmtId="0" fontId="14" fillId="0" borderId="0" xfId="9" applyFont="1" applyFill="1" applyBorder="1" applyAlignment="1" applyProtection="1">
      <alignment horizontal="left" vertical="center"/>
      <protection hidden="1"/>
    </xf>
    <xf numFmtId="0" fontId="16" fillId="0" borderId="0" xfId="9" applyFont="1" applyFill="1" applyBorder="1" applyProtection="1">
      <protection hidden="1"/>
    </xf>
    <xf numFmtId="0" fontId="7" fillId="0" borderId="0" xfId="9" applyFont="1" applyFill="1" applyBorder="1" applyAlignment="1" applyProtection="1">
      <alignment vertical="center"/>
      <protection hidden="1"/>
    </xf>
    <xf numFmtId="0" fontId="23" fillId="0" borderId="0" xfId="9" applyFont="1" applyFill="1" applyBorder="1" applyAlignment="1" applyProtection="1">
      <alignment vertical="center"/>
      <protection hidden="1"/>
    </xf>
    <xf numFmtId="0" fontId="16" fillId="0" borderId="0" xfId="3" applyFont="1" applyFill="1" applyBorder="1" applyAlignment="1" applyProtection="1">
      <alignment horizontal="center" vertical="center" wrapText="1"/>
      <protection hidden="1"/>
    </xf>
    <xf numFmtId="0" fontId="16" fillId="0" borderId="0" xfId="3" applyFont="1" applyFill="1" applyBorder="1" applyAlignment="1" applyProtection="1">
      <alignment vertical="center"/>
      <protection hidden="1"/>
    </xf>
    <xf numFmtId="0" fontId="1" fillId="0" borderId="0" xfId="10" applyFill="1" applyProtection="1">
      <protection hidden="1"/>
    </xf>
    <xf numFmtId="0" fontId="1" fillId="0" borderId="0" xfId="10" applyProtection="1">
      <protection hidden="1"/>
    </xf>
    <xf numFmtId="0" fontId="15" fillId="3" borderId="3" xfId="10" applyFont="1" applyFill="1" applyBorder="1" applyAlignment="1" applyProtection="1">
      <alignment horizontal="right" vertical="center" indent="1"/>
      <protection hidden="1"/>
    </xf>
    <xf numFmtId="167" fontId="11" fillId="0" borderId="0" xfId="10" applyNumberFormat="1" applyFont="1" applyAlignment="1" applyProtection="1">
      <alignment horizontal="center" vertical="center"/>
      <protection hidden="1"/>
    </xf>
    <xf numFmtId="0" fontId="11" fillId="0" borderId="0" xfId="10" applyFont="1" applyAlignment="1" applyProtection="1">
      <alignment horizontal="center" vertical="center"/>
      <protection hidden="1"/>
    </xf>
    <xf numFmtId="0" fontId="20" fillId="0" borderId="0" xfId="10" applyFont="1" applyProtection="1">
      <protection hidden="1"/>
    </xf>
    <xf numFmtId="0" fontId="12" fillId="0" borderId="0" xfId="10" applyFont="1" applyProtection="1">
      <protection hidden="1"/>
    </xf>
    <xf numFmtId="0" fontId="12" fillId="0" borderId="0" xfId="10" applyFont="1" applyAlignment="1" applyProtection="1">
      <alignment horizontal="center" vertical="center"/>
      <protection hidden="1"/>
    </xf>
    <xf numFmtId="0" fontId="20" fillId="0" borderId="0" xfId="10" applyFont="1" applyFill="1" applyAlignment="1" applyProtection="1">
      <alignment horizontal="center" vertical="center"/>
      <protection hidden="1"/>
    </xf>
    <xf numFmtId="0" fontId="20" fillId="0" borderId="0" xfId="10" applyFont="1" applyAlignment="1" applyProtection="1">
      <alignment horizontal="center" vertical="center"/>
      <protection hidden="1"/>
    </xf>
    <xf numFmtId="0" fontId="31" fillId="4" borderId="0" xfId="10" applyFont="1" applyFill="1" applyAlignment="1" applyProtection="1">
      <alignment horizontal="left" vertical="center"/>
      <protection hidden="1"/>
    </xf>
    <xf numFmtId="0" fontId="1" fillId="4" borderId="0" xfId="10" applyFill="1" applyProtection="1">
      <protection hidden="1"/>
    </xf>
    <xf numFmtId="0" fontId="17" fillId="2" borderId="3" xfId="10" applyFont="1" applyFill="1" applyBorder="1" applyAlignment="1" applyProtection="1">
      <alignment horizontal="center" vertical="center"/>
      <protection hidden="1"/>
    </xf>
    <xf numFmtId="0" fontId="32" fillId="0" borderId="3" xfId="10" applyFont="1" applyBorder="1" applyAlignment="1" applyProtection="1">
      <alignment horizontal="left" vertical="center"/>
      <protection hidden="1"/>
    </xf>
    <xf numFmtId="1" fontId="32" fillId="0" borderId="3" xfId="10" applyNumberFormat="1" applyFont="1" applyBorder="1" applyAlignment="1" applyProtection="1">
      <alignment horizontal="center" vertical="center"/>
      <protection hidden="1"/>
    </xf>
    <xf numFmtId="1" fontId="15" fillId="0" borderId="3" xfId="10" applyNumberFormat="1" applyFont="1" applyFill="1" applyBorder="1" applyAlignment="1" applyProtection="1">
      <alignment horizontal="center" vertical="center"/>
      <protection hidden="1"/>
    </xf>
    <xf numFmtId="0" fontId="20" fillId="0" borderId="0" xfId="10" applyNumberFormat="1" applyFont="1" applyFill="1" applyBorder="1" applyAlignment="1" applyProtection="1">
      <alignment horizontal="center" vertical="center"/>
      <protection hidden="1"/>
    </xf>
    <xf numFmtId="168" fontId="20" fillId="0" borderId="0" xfId="10" applyNumberFormat="1" applyFont="1" applyFill="1" applyBorder="1" applyAlignment="1" applyProtection="1">
      <alignment horizontal="center" vertical="center"/>
      <protection hidden="1"/>
    </xf>
    <xf numFmtId="0" fontId="20" fillId="0" borderId="0" xfId="10" applyFont="1" applyFill="1" applyBorder="1" applyAlignment="1" applyProtection="1">
      <alignment horizontal="center" vertical="center" wrapText="1"/>
      <protection hidden="1"/>
    </xf>
    <xf numFmtId="0" fontId="20" fillId="0" borderId="0" xfId="10" applyNumberFormat="1" applyFont="1" applyBorder="1" applyAlignment="1" applyProtection="1">
      <alignment horizontal="center" vertical="center"/>
      <protection hidden="1"/>
    </xf>
    <xf numFmtId="167" fontId="20" fillId="0" borderId="0" xfId="10" applyNumberFormat="1" applyFont="1" applyFill="1" applyBorder="1" applyAlignment="1" applyProtection="1">
      <alignment vertical="center" wrapText="1"/>
      <protection hidden="1"/>
    </xf>
    <xf numFmtId="168" fontId="15" fillId="0" borderId="0" xfId="0" applyNumberFormat="1" applyFont="1" applyAlignment="1" applyProtection="1">
      <alignment horizontal="left" vertical="center"/>
      <protection hidden="1"/>
    </xf>
    <xf numFmtId="168" fontId="15" fillId="0" borderId="0" xfId="0" applyNumberFormat="1" applyFont="1" applyAlignment="1" applyProtection="1">
      <alignment horizontal="center" vertical="center"/>
      <protection hidden="1"/>
    </xf>
    <xf numFmtId="0" fontId="20" fillId="0" borderId="0" xfId="10" applyFont="1" applyBorder="1" applyAlignment="1" applyProtection="1">
      <alignment horizontal="center" vertical="center"/>
      <protection hidden="1"/>
    </xf>
    <xf numFmtId="0" fontId="20" fillId="0" borderId="0" xfId="10" applyFont="1" applyBorder="1" applyProtection="1">
      <protection hidden="1"/>
    </xf>
    <xf numFmtId="0" fontId="20" fillId="0" borderId="0" xfId="10" applyFont="1" applyFill="1" applyProtection="1">
      <protection hidden="1"/>
    </xf>
    <xf numFmtId="167" fontId="20" fillId="0" borderId="0" xfId="10" applyNumberFormat="1" applyFont="1" applyFill="1" applyProtection="1">
      <protection hidden="1"/>
    </xf>
    <xf numFmtId="0" fontId="13" fillId="0" borderId="0" xfId="10" applyFont="1" applyAlignment="1" applyProtection="1">
      <alignment horizontal="left" vertical="center" indent="1"/>
      <protection hidden="1"/>
    </xf>
    <xf numFmtId="167" fontId="20" fillId="0" borderId="0" xfId="10" applyNumberFormat="1" applyFont="1" applyProtection="1">
      <protection hidden="1"/>
    </xf>
    <xf numFmtId="0" fontId="11" fillId="0" borderId="0" xfId="10" applyFont="1" applyProtection="1">
      <protection hidden="1"/>
    </xf>
    <xf numFmtId="0" fontId="12" fillId="0" borderId="0" xfId="10" applyNumberFormat="1" applyFont="1" applyAlignment="1" applyProtection="1">
      <alignment horizontal="center" vertical="center"/>
      <protection hidden="1"/>
    </xf>
    <xf numFmtId="0" fontId="20" fillId="0" borderId="0" xfId="10" applyNumberFormat="1" applyFont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30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166" fontId="4" fillId="0" borderId="0" xfId="1" applyNumberFormat="1" applyFont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7" fillId="2" borderId="3" xfId="10" applyFont="1" applyFill="1" applyBorder="1" applyAlignment="1" applyProtection="1">
      <alignment horizontal="center" vertical="center" wrapText="1"/>
      <protection hidden="1"/>
    </xf>
    <xf numFmtId="166" fontId="14" fillId="0" borderId="0" xfId="1" applyNumberFormat="1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0" fillId="7" borderId="3" xfId="10" applyFont="1" applyFill="1" applyBorder="1" applyAlignment="1" applyProtection="1">
      <alignment horizontal="left" vertical="center" wrapText="1"/>
      <protection hidden="1"/>
    </xf>
    <xf numFmtId="0" fontId="20" fillId="7" borderId="3" xfId="10" applyNumberFormat="1" applyFont="1" applyFill="1" applyBorder="1" applyAlignment="1" applyProtection="1">
      <alignment horizontal="left" vertical="center" wrapText="1"/>
      <protection hidden="1"/>
    </xf>
    <xf numFmtId="1" fontId="20" fillId="7" borderId="3" xfId="10" applyNumberFormat="1" applyFont="1" applyFill="1" applyBorder="1" applyAlignment="1" applyProtection="1">
      <alignment horizontal="center" vertical="center"/>
      <protection hidden="1"/>
    </xf>
    <xf numFmtId="0" fontId="20" fillId="0" borderId="3" xfId="10" applyFont="1" applyFill="1" applyBorder="1" applyAlignment="1" applyProtection="1">
      <alignment horizontal="left" vertical="center" wrapText="1"/>
      <protection hidden="1"/>
    </xf>
    <xf numFmtId="0" fontId="20" fillId="0" borderId="3" xfId="10" applyNumberFormat="1" applyFont="1" applyFill="1" applyBorder="1" applyAlignment="1" applyProtection="1">
      <alignment horizontal="left" vertical="center" wrapText="1"/>
      <protection hidden="1"/>
    </xf>
    <xf numFmtId="1" fontId="20" fillId="0" borderId="3" xfId="1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0" fillId="6" borderId="3" xfId="10" applyFont="1" applyFill="1" applyBorder="1" applyAlignment="1" applyProtection="1">
      <alignment horizontal="left" vertical="center" wrapText="1"/>
      <protection hidden="1"/>
    </xf>
    <xf numFmtId="0" fontId="20" fillId="6" borderId="3" xfId="10" applyNumberFormat="1" applyFont="1" applyFill="1" applyBorder="1" applyAlignment="1" applyProtection="1">
      <alignment horizontal="left" vertical="center" wrapText="1"/>
      <protection hidden="1"/>
    </xf>
    <xf numFmtId="1" fontId="20" fillId="6" borderId="3" xfId="1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</cellXfs>
  <cellStyles count="33">
    <cellStyle name="Currency 2" xfId="11"/>
    <cellStyle name="Hiperlink" xfId="3" builtinId="8"/>
    <cellStyle name="Hiperlink Visitado" xfId="2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Hiperlink Visitado" xfId="23" builtinId="9" hidden="1"/>
    <cellStyle name="Hiperlink Visitado" xfId="24" builtinId="9" hidden="1"/>
    <cellStyle name="Hiperlink Visitado" xfId="25" builtinId="9" hidden="1"/>
    <cellStyle name="Hiperlink Visitado" xfId="26" builtinId="9" hidden="1"/>
    <cellStyle name="Hiperlink Visitado" xfId="27" builtinId="9" hidden="1"/>
    <cellStyle name="Hiperlink Visitado" xfId="28" builtinId="9" hidden="1"/>
    <cellStyle name="Hiperlink Visitado" xfId="29" builtinId="9" hidden="1"/>
    <cellStyle name="Hiperlink Visitado" xfId="30" builtinId="9" hidden="1"/>
    <cellStyle name="Hiperlink Visitado" xfId="31" builtinId="9" hidden="1"/>
    <cellStyle name="Hiperlink Visitado" xfId="32" builtinId="9" hidden="1"/>
    <cellStyle name="Normal" xfId="0" builtinId="0"/>
    <cellStyle name="Normal 2" xfId="9"/>
    <cellStyle name="Normal 3" xfId="10"/>
    <cellStyle name="Vírgula" xfId="1" builtinId="3"/>
  </cellStyles>
  <dxfs count="5">
    <dxf>
      <font>
        <b val="0"/>
        <i val="0"/>
        <color theme="9" tint="-0.499984740745262"/>
      </font>
      <fill>
        <patternFill>
          <bgColor rgb="FFFFFFBD"/>
        </patternFill>
      </fill>
    </dxf>
    <dxf>
      <font>
        <b val="0"/>
        <i val="0"/>
        <color theme="0"/>
      </font>
      <fill>
        <patternFill>
          <bgColor rgb="FF00B050"/>
        </patternFill>
      </fill>
    </dxf>
    <dxf>
      <font>
        <b val="0"/>
        <i val="0"/>
        <color rgb="FFC00000"/>
      </font>
      <fill>
        <patternFill patternType="solid">
          <bgColor theme="5" tint="0.79998168889431442"/>
        </patternFill>
      </fill>
    </dxf>
    <dxf>
      <font>
        <b val="0"/>
        <i val="0"/>
        <color rgb="FF00B050"/>
      </font>
      <fill>
        <patternFill>
          <bgColor theme="6" tint="0.59996337778862885"/>
        </patternFill>
      </fill>
    </dxf>
    <dxf>
      <font>
        <b val="0"/>
        <i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Gráfico de Linha Individual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ResInd!$C$10:$C$29</c:f>
              <c:strCache>
                <c:ptCount val="3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</c:strCache>
            </c:strRef>
          </c:cat>
          <c:val>
            <c:numRef>
              <c:f>ResInd!$D$10:$D$29</c:f>
              <c:numCache>
                <c:formatCode>0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9320832"/>
        <c:axId val="259450752"/>
      </c:lineChart>
      <c:catAx>
        <c:axId val="25932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9450752"/>
        <c:crosses val="autoZero"/>
        <c:auto val="1"/>
        <c:lblAlgn val="ctr"/>
        <c:lblOffset val="100"/>
        <c:noMultiLvlLbl val="0"/>
      </c:catAx>
      <c:valAx>
        <c:axId val="2594507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593208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2367841736437003E-2"/>
          <c:y val="0.177431906614786"/>
          <c:w val="0.96084994273982505"/>
          <c:h val="0.571447654646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Dados!$H$7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Dados!$H$8:$H$82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577728"/>
        <c:axId val="261662592"/>
      </c:barChart>
      <c:catAx>
        <c:axId val="26157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662592"/>
        <c:crosses val="autoZero"/>
        <c:auto val="1"/>
        <c:lblAlgn val="ctr"/>
        <c:lblOffset val="100"/>
        <c:noMultiLvlLbl val="0"/>
      </c:catAx>
      <c:valAx>
        <c:axId val="26166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57772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Dados!$I$7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Dados!$I$8:$I$82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814912"/>
        <c:axId val="261813376"/>
      </c:barChart>
      <c:catAx>
        <c:axId val="261814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813376"/>
        <c:crosses val="autoZero"/>
        <c:auto val="1"/>
        <c:lblAlgn val="ctr"/>
        <c:lblOffset val="100"/>
        <c:noMultiLvlLbl val="0"/>
      </c:catAx>
      <c:valAx>
        <c:axId val="26181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8149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Dados!$J$7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Dados!$J$8:$J$82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114880"/>
        <c:axId val="261121920"/>
      </c:barChart>
      <c:catAx>
        <c:axId val="261114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121920"/>
        <c:crosses val="autoZero"/>
        <c:auto val="1"/>
        <c:lblAlgn val="ctr"/>
        <c:lblOffset val="100"/>
        <c:noMultiLvlLbl val="0"/>
      </c:catAx>
      <c:valAx>
        <c:axId val="26112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1148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Dados!$K$7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Dados!$K$8:$K$82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149824"/>
        <c:axId val="51523584"/>
      </c:barChart>
      <c:catAx>
        <c:axId val="26114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1523584"/>
        <c:crosses val="autoZero"/>
        <c:auto val="1"/>
        <c:lblAlgn val="ctr"/>
        <c:lblOffset val="100"/>
        <c:noMultiLvlLbl val="0"/>
      </c:catAx>
      <c:valAx>
        <c:axId val="5152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14982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Dados!$L$7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Dados!$L$8:$L$82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1530752"/>
        <c:axId val="51537792"/>
      </c:barChart>
      <c:catAx>
        <c:axId val="5153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1537792"/>
        <c:crosses val="autoZero"/>
        <c:auto val="1"/>
        <c:lblAlgn val="ctr"/>
        <c:lblOffset val="100"/>
        <c:noMultiLvlLbl val="0"/>
      </c:catAx>
      <c:valAx>
        <c:axId val="51537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153075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Dados!$M$7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Dados!$M$8:$M$82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1573888"/>
        <c:axId val="258732032"/>
      </c:barChart>
      <c:catAx>
        <c:axId val="5157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58732032"/>
        <c:crosses val="autoZero"/>
        <c:auto val="1"/>
        <c:lblAlgn val="ctr"/>
        <c:lblOffset val="100"/>
        <c:noMultiLvlLbl val="0"/>
      </c:catAx>
      <c:valAx>
        <c:axId val="25873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15738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Dados!$N$7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Dados!$N$8:$N$82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0381696"/>
        <c:axId val="260499328"/>
      </c:barChart>
      <c:catAx>
        <c:axId val="26038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499328"/>
        <c:crosses val="autoZero"/>
        <c:auto val="1"/>
        <c:lblAlgn val="ctr"/>
        <c:lblOffset val="100"/>
        <c:noMultiLvlLbl val="0"/>
      </c:catAx>
      <c:valAx>
        <c:axId val="26049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38169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Dados!$O$7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Dados!$O$8:$O$82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1991680"/>
        <c:axId val="51994624"/>
      </c:barChart>
      <c:catAx>
        <c:axId val="51991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1994624"/>
        <c:crosses val="autoZero"/>
        <c:auto val="1"/>
        <c:lblAlgn val="ctr"/>
        <c:lblOffset val="100"/>
        <c:noMultiLvlLbl val="0"/>
      </c:catAx>
      <c:valAx>
        <c:axId val="5199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51991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Dados!$P$7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Dados!$P$8:$P$82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2014464"/>
        <c:axId val="52037888"/>
      </c:barChart>
      <c:catAx>
        <c:axId val="5201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37888"/>
        <c:crosses val="autoZero"/>
        <c:auto val="1"/>
        <c:lblAlgn val="ctr"/>
        <c:lblOffset val="100"/>
        <c:noMultiLvlLbl val="0"/>
      </c:catAx>
      <c:valAx>
        <c:axId val="5203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1446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Dados!$Q$7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Dados!$Q$8:$Q$82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2049408"/>
        <c:axId val="52056448"/>
      </c:barChart>
      <c:catAx>
        <c:axId val="5204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56448"/>
        <c:crosses val="autoZero"/>
        <c:auto val="1"/>
        <c:lblAlgn val="ctr"/>
        <c:lblOffset val="100"/>
        <c:noMultiLvlLbl val="0"/>
      </c:catAx>
      <c:valAx>
        <c:axId val="5205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494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 i="0" baseline="0">
                <a:effectLst/>
              </a:rPr>
              <a:t>Comparação Competência x Média Geral</a:t>
            </a:r>
            <a:endParaRPr lang="pt-BR" sz="1100" b="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Competências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ResInd!$C$10:$C$29</c:f>
              <c:strCache>
                <c:ptCount val="3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</c:strCache>
            </c:strRef>
          </c:cat>
          <c:val>
            <c:numRef>
              <c:f>ResInd!$D$10:$D$29</c:f>
              <c:numCache>
                <c:formatCode>0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ResInd!$E$9</c:f>
              <c:strCache>
                <c:ptCount val="1"/>
                <c:pt idx="0">
                  <c:v>Média geral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ResInd!$C$10:$C$29</c:f>
              <c:strCache>
                <c:ptCount val="3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</c:strCache>
            </c:strRef>
          </c:cat>
          <c:val>
            <c:numRef>
              <c:f>ResInd!$E$10:$E$29</c:f>
              <c:numCache>
                <c:formatCode>0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59697664"/>
        <c:axId val="259728128"/>
      </c:barChart>
      <c:catAx>
        <c:axId val="25969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59728128"/>
        <c:crosses val="autoZero"/>
        <c:auto val="1"/>
        <c:lblAlgn val="ctr"/>
        <c:lblOffset val="100"/>
        <c:noMultiLvlLbl val="0"/>
      </c:catAx>
      <c:valAx>
        <c:axId val="259728128"/>
        <c:scaling>
          <c:orientation val="minMax"/>
        </c:scaling>
        <c:delete val="1"/>
        <c:axPos val="l"/>
        <c:majorGridlines/>
        <c:numFmt formatCode="0" sourceLinked="1"/>
        <c:majorTickMark val="out"/>
        <c:minorTickMark val="none"/>
        <c:tickLblPos val="nextTo"/>
        <c:crossAx val="259697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Dados!$R$7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Dados!$R$8:$R$82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2080000"/>
        <c:axId val="52095232"/>
      </c:barChart>
      <c:catAx>
        <c:axId val="5208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95232"/>
        <c:crosses val="autoZero"/>
        <c:auto val="1"/>
        <c:lblAlgn val="ctr"/>
        <c:lblOffset val="100"/>
        <c:noMultiLvlLbl val="0"/>
      </c:catAx>
      <c:valAx>
        <c:axId val="5209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20800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Dados!$S$7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Dados!$S$8:$S$82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6806272"/>
        <c:axId val="146837888"/>
      </c:barChart>
      <c:catAx>
        <c:axId val="14680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837888"/>
        <c:crosses val="autoZero"/>
        <c:auto val="1"/>
        <c:lblAlgn val="ctr"/>
        <c:lblOffset val="100"/>
        <c:noMultiLvlLbl val="0"/>
      </c:catAx>
      <c:valAx>
        <c:axId val="14683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80627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Dados!$T$7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Dados!$T$8:$T$82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6845056"/>
        <c:axId val="146856192"/>
      </c:barChart>
      <c:catAx>
        <c:axId val="14684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856192"/>
        <c:crosses val="autoZero"/>
        <c:auto val="1"/>
        <c:lblAlgn val="ctr"/>
        <c:lblOffset val="100"/>
        <c:noMultiLvlLbl val="0"/>
      </c:catAx>
      <c:valAx>
        <c:axId val="14685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84505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Dados!$U$7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Dados!$U$8:$U$82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6896384"/>
        <c:axId val="146903424"/>
      </c:barChart>
      <c:catAx>
        <c:axId val="146896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903424"/>
        <c:crosses val="autoZero"/>
        <c:auto val="1"/>
        <c:lblAlgn val="ctr"/>
        <c:lblOffset val="100"/>
        <c:noMultiLvlLbl val="0"/>
      </c:catAx>
      <c:valAx>
        <c:axId val="14690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8963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Dados!$V$7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Dados!$V$8:$V$82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6927616"/>
        <c:axId val="146930304"/>
      </c:barChart>
      <c:catAx>
        <c:axId val="146927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930304"/>
        <c:crosses val="autoZero"/>
        <c:auto val="1"/>
        <c:lblAlgn val="ctr"/>
        <c:lblOffset val="100"/>
        <c:noMultiLvlLbl val="0"/>
      </c:catAx>
      <c:valAx>
        <c:axId val="14693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92761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Dados!$W$7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Dados!$W$8:$W$82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6958208"/>
        <c:axId val="146969344"/>
      </c:barChart>
      <c:catAx>
        <c:axId val="14695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969344"/>
        <c:crosses val="autoZero"/>
        <c:auto val="1"/>
        <c:lblAlgn val="ctr"/>
        <c:lblOffset val="100"/>
        <c:noMultiLvlLbl val="0"/>
      </c:catAx>
      <c:valAx>
        <c:axId val="14696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469582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Nota final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Ran!$D$8</c:f>
              <c:strCache>
                <c:ptCount val="1"/>
                <c:pt idx="0">
                  <c:v>Paulo Roberto da Silva Queiros de castro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10"/>
            <c:invertIfNegative val="0"/>
            <c:bubble3D val="0"/>
          </c:dPt>
          <c:val>
            <c:numRef>
              <c:f>Ran!$E$8</c:f>
              <c:numCache>
                <c:formatCode>0</c:formatCode>
                <c:ptCount val="1"/>
                <c:pt idx="0">
                  <c:v>59.000999999999998</c:v>
                </c:pt>
              </c:numCache>
            </c:numRef>
          </c:val>
        </c:ser>
        <c:ser>
          <c:idx val="1"/>
          <c:order val="1"/>
          <c:tx>
            <c:strRef>
              <c:f>Ran!$D$9</c:f>
              <c:strCache>
                <c:ptCount val="1"/>
              </c:strCache>
            </c:strRef>
          </c:tx>
          <c:invertIfNegative val="0"/>
          <c:val>
            <c:numRef>
              <c:f>Ran!$E$9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Ran!$D$10</c:f>
              <c:strCache>
                <c:ptCount val="1"/>
              </c:strCache>
            </c:strRef>
          </c:tx>
          <c:invertIfNegative val="0"/>
          <c:val>
            <c:numRef>
              <c:f>Ran!$E$10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Ran!$D$11</c:f>
              <c:strCache>
                <c:ptCount val="1"/>
              </c:strCache>
            </c:strRef>
          </c:tx>
          <c:invertIfNegative val="0"/>
          <c:val>
            <c:numRef>
              <c:f>Ran!$E$11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Ran!$D$12</c:f>
              <c:strCache>
                <c:ptCount val="1"/>
              </c:strCache>
            </c:strRef>
          </c:tx>
          <c:invertIfNegative val="0"/>
          <c:val>
            <c:numRef>
              <c:f>Ran!$E$12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Ran!$D$13</c:f>
              <c:strCache>
                <c:ptCount val="1"/>
              </c:strCache>
            </c:strRef>
          </c:tx>
          <c:invertIfNegative val="0"/>
          <c:val>
            <c:numRef>
              <c:f>Ran!$E$13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Ran!$D$14</c:f>
              <c:strCache>
                <c:ptCount val="1"/>
              </c:strCache>
            </c:strRef>
          </c:tx>
          <c:invertIfNegative val="0"/>
          <c:val>
            <c:numRef>
              <c:f>Ran!$E$14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Ran!$D$15</c:f>
              <c:strCache>
                <c:ptCount val="1"/>
              </c:strCache>
            </c:strRef>
          </c:tx>
          <c:invertIfNegative val="0"/>
          <c:val>
            <c:numRef>
              <c:f>Ran!$E$15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Ran!$D$16</c:f>
              <c:strCache>
                <c:ptCount val="1"/>
              </c:strCache>
            </c:strRef>
          </c:tx>
          <c:invertIfNegative val="0"/>
          <c:val>
            <c:numRef>
              <c:f>Ran!$E$16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Ran!$D$17</c:f>
              <c:strCache>
                <c:ptCount val="1"/>
              </c:strCache>
            </c:strRef>
          </c:tx>
          <c:invertIfNegative val="0"/>
          <c:val>
            <c:numRef>
              <c:f>Ran!$E$17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Ran!$D$18</c:f>
              <c:strCache>
                <c:ptCount val="1"/>
              </c:strCache>
            </c:strRef>
          </c:tx>
          <c:invertIfNegative val="0"/>
          <c:val>
            <c:numRef>
              <c:f>Ran!$E$18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10"/>
        <c:axId val="51818496"/>
        <c:axId val="51820032"/>
      </c:barChart>
      <c:catAx>
        <c:axId val="5181849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1820032"/>
        <c:crosses val="autoZero"/>
        <c:auto val="1"/>
        <c:lblAlgn val="ctr"/>
        <c:lblOffset val="100"/>
        <c:noMultiLvlLbl val="0"/>
      </c:catAx>
      <c:valAx>
        <c:axId val="518200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181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41299263662085"/>
          <c:y val="4.4815515212640773E-2"/>
          <c:w val="0.25621087247362562"/>
          <c:h val="0.89131576735585816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Nota por competência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Ran!$AC$8</c:f>
              <c:strCache>
                <c:ptCount val="1"/>
                <c:pt idx="0">
                  <c:v>Paulo Roberto da Silva Queiros de castro</c:v>
                </c:pt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Ran!$AD$8:$AW$8</c:f>
              <c:numCache>
                <c:formatCode>General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Ran!$AC$9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Ran!$AD$9:$AW$9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Ran!$AC$10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Ran!$AD$10:$AW$10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Ran!$AC$11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Ran!$AD$11:$AW$11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Ran!$AC$12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Ran!$AD$12:$AW$12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Ran!$AC$13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Ran!$AD$13:$AW$13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Ran!$AC$14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Ran!$AD$14:$AW$14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Ran!$AC$15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Ran!$AD$15:$AW$15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Ran!$AC$16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Ran!$AD$16:$AW$16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Ran!$AC$17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Ran!$AD$17:$AW$17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Ran!$AC$18</c:f>
              <c:strCache>
                <c:ptCount val="1"/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Ran!$AD$7:$AW$7</c:f>
              <c:strCache>
                <c:ptCount val="20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 -   </c:v>
                </c:pt>
                <c:pt idx="9">
                  <c:v> -   </c:v>
                </c:pt>
                <c:pt idx="10">
                  <c:v> -   </c:v>
                </c:pt>
                <c:pt idx="11">
                  <c:v> -   </c:v>
                </c:pt>
                <c:pt idx="12">
                  <c:v> -   </c:v>
                </c:pt>
                <c:pt idx="13">
                  <c:v> -   </c:v>
                </c:pt>
                <c:pt idx="14">
                  <c:v> -   </c:v>
                </c:pt>
                <c:pt idx="15">
                  <c:v> -   </c:v>
                </c:pt>
                <c:pt idx="16">
                  <c:v> -   </c:v>
                </c:pt>
                <c:pt idx="17">
                  <c:v> -   </c:v>
                </c:pt>
                <c:pt idx="18">
                  <c:v> -   </c:v>
                </c:pt>
                <c:pt idx="19">
                  <c:v> -   </c:v>
                </c:pt>
              </c:strCache>
            </c:strRef>
          </c:cat>
          <c:val>
            <c:numRef>
              <c:f>Ran!$AD$18:$AW$18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06112"/>
        <c:axId val="51712000"/>
      </c:lineChart>
      <c:catAx>
        <c:axId val="5170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51712000"/>
        <c:crosses val="autoZero"/>
        <c:auto val="1"/>
        <c:lblAlgn val="ctr"/>
        <c:lblOffset val="100"/>
        <c:noMultiLvlLbl val="0"/>
      </c:catAx>
      <c:valAx>
        <c:axId val="517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061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Média das notas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Ran!$D$8</c:f>
              <c:strCache>
                <c:ptCount val="1"/>
                <c:pt idx="0">
                  <c:v>Paulo Roberto da Silva Queiros de castro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10"/>
            <c:invertIfNegative val="0"/>
            <c:bubble3D val="0"/>
          </c:dPt>
          <c:val>
            <c:numRef>
              <c:f>Ran!$F$8</c:f>
              <c:numCache>
                <c:formatCode>0</c:formatCode>
                <c:ptCount val="1"/>
                <c:pt idx="0">
                  <c:v>19.667666666666669</c:v>
                </c:pt>
              </c:numCache>
            </c:numRef>
          </c:val>
        </c:ser>
        <c:ser>
          <c:idx val="1"/>
          <c:order val="1"/>
          <c:tx>
            <c:strRef>
              <c:f>Ran!$D$9</c:f>
              <c:strCache>
                <c:ptCount val="1"/>
              </c:strCache>
            </c:strRef>
          </c:tx>
          <c:invertIfNegative val="0"/>
          <c:val>
            <c:numRef>
              <c:f>Ran!$F$9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Ran!$D$10</c:f>
              <c:strCache>
                <c:ptCount val="1"/>
              </c:strCache>
            </c:strRef>
          </c:tx>
          <c:invertIfNegative val="0"/>
          <c:val>
            <c:numRef>
              <c:f>Ran!$F$10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Ran!$D$11</c:f>
              <c:strCache>
                <c:ptCount val="1"/>
              </c:strCache>
            </c:strRef>
          </c:tx>
          <c:invertIfNegative val="0"/>
          <c:val>
            <c:numRef>
              <c:f>Ran!$F$11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Ran!$D$12</c:f>
              <c:strCache>
                <c:ptCount val="1"/>
              </c:strCache>
            </c:strRef>
          </c:tx>
          <c:invertIfNegative val="0"/>
          <c:val>
            <c:numRef>
              <c:f>Ran!$F$12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Ran!$D$13</c:f>
              <c:strCache>
                <c:ptCount val="1"/>
              </c:strCache>
            </c:strRef>
          </c:tx>
          <c:invertIfNegative val="0"/>
          <c:val>
            <c:numRef>
              <c:f>Ran!$F$13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Ran!$D$14</c:f>
              <c:strCache>
                <c:ptCount val="1"/>
              </c:strCache>
            </c:strRef>
          </c:tx>
          <c:invertIfNegative val="0"/>
          <c:val>
            <c:numRef>
              <c:f>Ran!$F$14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Ran!$D$15</c:f>
              <c:strCache>
                <c:ptCount val="1"/>
              </c:strCache>
            </c:strRef>
          </c:tx>
          <c:invertIfNegative val="0"/>
          <c:val>
            <c:numRef>
              <c:f>Ran!$F$15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Ran!$D$16</c:f>
              <c:strCache>
                <c:ptCount val="1"/>
              </c:strCache>
            </c:strRef>
          </c:tx>
          <c:invertIfNegative val="0"/>
          <c:val>
            <c:numRef>
              <c:f>Ran!$F$16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Ran!$D$17</c:f>
              <c:strCache>
                <c:ptCount val="1"/>
              </c:strCache>
            </c:strRef>
          </c:tx>
          <c:invertIfNegative val="0"/>
          <c:val>
            <c:numRef>
              <c:f>Ran!$F$17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Ran!$D$18</c:f>
              <c:strCache>
                <c:ptCount val="1"/>
              </c:strCache>
            </c:strRef>
          </c:tx>
          <c:invertIfNegative val="0"/>
          <c:val>
            <c:numRef>
              <c:f>Ran!$F$18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10"/>
        <c:axId val="170033920"/>
        <c:axId val="170035456"/>
      </c:barChart>
      <c:catAx>
        <c:axId val="17003392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70035456"/>
        <c:crosses val="autoZero"/>
        <c:auto val="1"/>
        <c:lblAlgn val="ctr"/>
        <c:lblOffset val="100"/>
        <c:noMultiLvlLbl val="0"/>
      </c:catAx>
      <c:valAx>
        <c:axId val="17003545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7003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41299263662085"/>
          <c:y val="2.8804420911077478E-2"/>
          <c:w val="0.25621087247362562"/>
          <c:h val="0.9073268616574213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Gráfico de nota individual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ResInd!$D$9</c:f>
              <c:strCache>
                <c:ptCount val="1"/>
                <c:pt idx="0">
                  <c:v>Nota</c:v>
                </c:pt>
              </c:strCache>
            </c:strRef>
          </c:tx>
          <c:dLbls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ResInd!$C$10:$C$29</c:f>
              <c:strCache>
                <c:ptCount val="3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</c:strCache>
            </c:strRef>
          </c:cat>
          <c:val>
            <c:numRef>
              <c:f>ResInd!$D$10:$D$29</c:f>
              <c:numCache>
                <c:formatCode>0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Gráfico</a:t>
            </a:r>
            <a:r>
              <a:rPr lang="en-US" sz="1100" b="0" baseline="0"/>
              <a:t> m</a:t>
            </a:r>
            <a:r>
              <a:rPr lang="en-US" sz="1100" b="0"/>
              <a:t>édia geral das notas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ResInd!$E$9</c:f>
              <c:strCache>
                <c:ptCount val="1"/>
                <c:pt idx="0">
                  <c:v>Média geral</c:v>
                </c:pt>
              </c:strCache>
            </c:strRef>
          </c:tx>
          <c:dLbls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ResInd!$C$10:$C$29</c:f>
              <c:strCache>
                <c:ptCount val="3"/>
                <c:pt idx="0">
                  <c:v>Competência 1</c:v>
                </c:pt>
                <c:pt idx="1">
                  <c:v>Competência 2</c:v>
                </c:pt>
                <c:pt idx="2">
                  <c:v>Competência 3</c:v>
                </c:pt>
              </c:strCache>
            </c:strRef>
          </c:cat>
          <c:val>
            <c:numRef>
              <c:f>ResInd!$E$10:$E$29</c:f>
              <c:numCache>
                <c:formatCode>0</c:formatCode>
                <c:ptCount val="20"/>
                <c:pt idx="0">
                  <c:v>25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Dados!$D$7</c:f>
              <c:strCache>
                <c:ptCount val="1"/>
                <c:pt idx="0">
                  <c:v>Competência 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Dados!$D$8:$D$82</c:f>
              <c:numCache>
                <c:formatCode>General</c:formatCode>
                <c:ptCount val="7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0662400"/>
        <c:axId val="260792320"/>
      </c:barChart>
      <c:catAx>
        <c:axId val="260662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792320"/>
        <c:crosses val="autoZero"/>
        <c:auto val="1"/>
        <c:lblAlgn val="ctr"/>
        <c:lblOffset val="100"/>
        <c:noMultiLvlLbl val="0"/>
      </c:catAx>
      <c:valAx>
        <c:axId val="26079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6624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Nota Total por Funcionários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Dados!$X$8:$X$82</c:f>
              <c:numCache>
                <c:formatCode>General</c:formatCode>
                <c:ptCount val="75"/>
                <c:pt idx="0">
                  <c:v>59.000999999999998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0905984"/>
        <c:axId val="260941696"/>
      </c:barChart>
      <c:catAx>
        <c:axId val="26090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941696"/>
        <c:crosses val="autoZero"/>
        <c:auto val="1"/>
        <c:lblAlgn val="ctr"/>
        <c:lblOffset val="100"/>
        <c:noMultiLvlLbl val="0"/>
      </c:catAx>
      <c:valAx>
        <c:axId val="260941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09059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Dados!$E$7</c:f>
              <c:strCache>
                <c:ptCount val="1"/>
                <c:pt idx="0">
                  <c:v>Competência 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Dados!$E$8:$E$82</c:f>
              <c:numCache>
                <c:formatCode>General</c:formatCode>
                <c:ptCount val="75"/>
                <c:pt idx="0">
                  <c:v>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092480"/>
        <c:axId val="261222400"/>
      </c:barChart>
      <c:catAx>
        <c:axId val="261092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222400"/>
        <c:crosses val="autoZero"/>
        <c:auto val="1"/>
        <c:lblAlgn val="ctr"/>
        <c:lblOffset val="100"/>
        <c:noMultiLvlLbl val="0"/>
      </c:catAx>
      <c:valAx>
        <c:axId val="26122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0924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Dados!$F$7</c:f>
              <c:strCache>
                <c:ptCount val="1"/>
                <c:pt idx="0">
                  <c:v>Competência 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Dados!$F$8:$F$82</c:f>
              <c:numCache>
                <c:formatCode>General</c:formatCode>
                <c:ptCount val="7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270528"/>
        <c:axId val="261359488"/>
      </c:barChart>
      <c:catAx>
        <c:axId val="26127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359488"/>
        <c:crosses val="autoZero"/>
        <c:auto val="1"/>
        <c:lblAlgn val="ctr"/>
        <c:lblOffset val="100"/>
        <c:noMultiLvlLbl val="0"/>
      </c:catAx>
      <c:valAx>
        <c:axId val="26135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27052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Dados!$G$7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Dados!$C$8:$C$82</c:f>
              <c:strCache>
                <c:ptCount val="1"/>
                <c:pt idx="0">
                  <c:v>Paulo Roberto da Silva Queiros de castro</c:v>
                </c:pt>
              </c:strCache>
            </c:strRef>
          </c:cat>
          <c:val>
            <c:numRef>
              <c:f>Dados!$G$8:$G$82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1420160"/>
        <c:axId val="261505024"/>
      </c:barChart>
      <c:catAx>
        <c:axId val="26142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505024"/>
        <c:crosses val="autoZero"/>
        <c:auto val="1"/>
        <c:lblAlgn val="ctr"/>
        <c:lblOffset val="100"/>
        <c:noMultiLvlLbl val="0"/>
      </c:catAx>
      <c:valAx>
        <c:axId val="26150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6142016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8J-qJex_NAE&amp;list=PLrfhJOPFAvcuYgH_8ZzHxcYKha7RVu4_w&amp;index=6" TargetMode="External"/><Relationship Id="rId13" Type="http://schemas.openxmlformats.org/officeDocument/2006/relationships/hyperlink" Target="#Gra!A1"/><Relationship Id="rId3" Type="http://schemas.openxmlformats.org/officeDocument/2006/relationships/hyperlink" Target="https://www.youtube.com/watch?v=WbO2nYA4hzk&amp;list=PLrfhJOPFAvcuYgH_8ZzHxcYKha7RVu4_w&amp;index=2" TargetMode="External"/><Relationship Id="rId7" Type="http://schemas.openxmlformats.org/officeDocument/2006/relationships/hyperlink" Target="https://www.youtube.com/watch?v=0kl20DPSahE&amp;list=PLrfhJOPFAvcuYgH_8ZzHxcYKha7RVu4_w&amp;index=5" TargetMode="External"/><Relationship Id="rId12" Type="http://schemas.openxmlformats.org/officeDocument/2006/relationships/hyperlink" Target="#ResInd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https://www.youtube.com/watch?v=TZFfnyAFI7Y&amp;list=PLrfhJOPFAvcuYgH_8ZzHxcYKha7RVu4_w&amp;index=4" TargetMode="External"/><Relationship Id="rId11" Type="http://schemas.openxmlformats.org/officeDocument/2006/relationships/hyperlink" Target="#Ava!A1"/><Relationship Id="rId5" Type="http://schemas.openxmlformats.org/officeDocument/2006/relationships/hyperlink" Target="https://www.youtube.com/watch?v=TsXw3f_6SVw&amp;list=PLrfhJOPFAvcuYgH_8ZzHxcYKha7RVu4_w&amp;index=3" TargetMode="External"/><Relationship Id="rId15" Type="http://schemas.openxmlformats.org/officeDocument/2006/relationships/hyperlink" Target="#Duv!A1"/><Relationship Id="rId10" Type="http://schemas.openxmlformats.org/officeDocument/2006/relationships/hyperlink" Target="#CadFun!A1"/><Relationship Id="rId4" Type="http://schemas.openxmlformats.org/officeDocument/2006/relationships/image" Target="../media/image3.png"/><Relationship Id="rId9" Type="http://schemas.openxmlformats.org/officeDocument/2006/relationships/hyperlink" Target="#Ini!A1"/><Relationship Id="rId14" Type="http://schemas.openxmlformats.org/officeDocument/2006/relationships/hyperlink" Target="#Ran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.jpg"/><Relationship Id="rId18" Type="http://schemas.openxmlformats.org/officeDocument/2006/relationships/hyperlink" Target="#Gra!A1"/><Relationship Id="rId3" Type="http://schemas.openxmlformats.org/officeDocument/2006/relationships/hyperlink" Target="https://www.instagram.com/souza_sistemas/" TargetMode="External"/><Relationship Id="rId7" Type="http://schemas.openxmlformats.org/officeDocument/2006/relationships/hyperlink" Target="https://www.facebook.com/souzasistemas" TargetMode="External"/><Relationship Id="rId12" Type="http://schemas.openxmlformats.org/officeDocument/2006/relationships/image" Target="../media/image9.png"/><Relationship Id="rId17" Type="http://schemas.openxmlformats.org/officeDocument/2006/relationships/hyperlink" Target="#ResInd!A1"/><Relationship Id="rId2" Type="http://schemas.openxmlformats.org/officeDocument/2006/relationships/image" Target="../media/image4.png"/><Relationship Id="rId16" Type="http://schemas.openxmlformats.org/officeDocument/2006/relationships/hyperlink" Target="#Ava!A1"/><Relationship Id="rId20" Type="http://schemas.openxmlformats.org/officeDocument/2006/relationships/hyperlink" Target="#Duv!A1"/><Relationship Id="rId1" Type="http://schemas.openxmlformats.org/officeDocument/2006/relationships/hyperlink" Target="https://www.youtube.com/channel/UCYu99oZ2KdoyP_yENNB4vAA" TargetMode="External"/><Relationship Id="rId6" Type="http://schemas.openxmlformats.org/officeDocument/2006/relationships/image" Target="../media/image6.png"/><Relationship Id="rId11" Type="http://schemas.openxmlformats.org/officeDocument/2006/relationships/hyperlink" Target="https://souza.xyz/categoria-produto/pacotes-de-planilhas/" TargetMode="External"/><Relationship Id="rId5" Type="http://schemas.openxmlformats.org/officeDocument/2006/relationships/hyperlink" Target="https://souza.xyz/loja/" TargetMode="External"/><Relationship Id="rId15" Type="http://schemas.openxmlformats.org/officeDocument/2006/relationships/hyperlink" Target="#CadFun!A1"/><Relationship Id="rId10" Type="http://schemas.openxmlformats.org/officeDocument/2006/relationships/image" Target="../media/image8.png"/><Relationship Id="rId19" Type="http://schemas.openxmlformats.org/officeDocument/2006/relationships/hyperlink" Target="#Ran!A1"/><Relationship Id="rId4" Type="http://schemas.openxmlformats.org/officeDocument/2006/relationships/image" Target="../media/image5.png"/><Relationship Id="rId9" Type="http://schemas.openxmlformats.org/officeDocument/2006/relationships/hyperlink" Target="https://souza.xyz/contato/" TargetMode="External"/><Relationship Id="rId14" Type="http://schemas.openxmlformats.org/officeDocument/2006/relationships/hyperlink" Target="#Ini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Ran!A1"/><Relationship Id="rId3" Type="http://schemas.openxmlformats.org/officeDocument/2006/relationships/image" Target="../media/image2.jpg"/><Relationship Id="rId7" Type="http://schemas.openxmlformats.org/officeDocument/2006/relationships/hyperlink" Target="#Gra!A1"/><Relationship Id="rId2" Type="http://schemas.openxmlformats.org/officeDocument/2006/relationships/hyperlink" Target="#CadCom!A1"/><Relationship Id="rId1" Type="http://schemas.openxmlformats.org/officeDocument/2006/relationships/hyperlink" Target="#CadFun!A1"/><Relationship Id="rId6" Type="http://schemas.openxmlformats.org/officeDocument/2006/relationships/hyperlink" Target="#ResInd!A1"/><Relationship Id="rId5" Type="http://schemas.openxmlformats.org/officeDocument/2006/relationships/hyperlink" Target="#Ava!A1"/><Relationship Id="rId4" Type="http://schemas.openxmlformats.org/officeDocument/2006/relationships/hyperlink" Target="#Ini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Ran!A1"/><Relationship Id="rId3" Type="http://schemas.openxmlformats.org/officeDocument/2006/relationships/image" Target="../media/image2.jpg"/><Relationship Id="rId7" Type="http://schemas.openxmlformats.org/officeDocument/2006/relationships/hyperlink" Target="#Gra!A1"/><Relationship Id="rId2" Type="http://schemas.openxmlformats.org/officeDocument/2006/relationships/hyperlink" Target="#CadCom!A1"/><Relationship Id="rId1" Type="http://schemas.openxmlformats.org/officeDocument/2006/relationships/hyperlink" Target="#CadFun!A1"/><Relationship Id="rId6" Type="http://schemas.openxmlformats.org/officeDocument/2006/relationships/hyperlink" Target="#ResInd!A1"/><Relationship Id="rId5" Type="http://schemas.openxmlformats.org/officeDocument/2006/relationships/hyperlink" Target="#Ava!A1"/><Relationship Id="rId4" Type="http://schemas.openxmlformats.org/officeDocument/2006/relationships/hyperlink" Target="#In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Ran!A1"/><Relationship Id="rId3" Type="http://schemas.openxmlformats.org/officeDocument/2006/relationships/hyperlink" Target="#Ini!A1"/><Relationship Id="rId7" Type="http://schemas.openxmlformats.org/officeDocument/2006/relationships/hyperlink" Target="#Gra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#ResInd!A1"/><Relationship Id="rId5" Type="http://schemas.openxmlformats.org/officeDocument/2006/relationships/hyperlink" Target="#Ava!A1"/><Relationship Id="rId4" Type="http://schemas.openxmlformats.org/officeDocument/2006/relationships/hyperlink" Target="#CadFun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CadFun!A1"/><Relationship Id="rId3" Type="http://schemas.openxmlformats.org/officeDocument/2006/relationships/chart" Target="../charts/chart2.xml"/><Relationship Id="rId7" Type="http://schemas.openxmlformats.org/officeDocument/2006/relationships/hyperlink" Target="#Ini!A1"/><Relationship Id="rId12" Type="http://schemas.openxmlformats.org/officeDocument/2006/relationships/hyperlink" Target="#Ran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jpg"/><Relationship Id="rId11" Type="http://schemas.openxmlformats.org/officeDocument/2006/relationships/hyperlink" Target="#Gra!A1"/><Relationship Id="rId5" Type="http://schemas.openxmlformats.org/officeDocument/2006/relationships/chart" Target="../charts/chart4.xml"/><Relationship Id="rId10" Type="http://schemas.openxmlformats.org/officeDocument/2006/relationships/hyperlink" Target="#ResInd!A1"/><Relationship Id="rId4" Type="http://schemas.openxmlformats.org/officeDocument/2006/relationships/chart" Target="../charts/chart3.xml"/><Relationship Id="rId9" Type="http://schemas.openxmlformats.org/officeDocument/2006/relationships/hyperlink" Target="#Av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hyperlink" Target="#Ava!A1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hyperlink" Target="#CadFun!A1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29" Type="http://schemas.openxmlformats.org/officeDocument/2006/relationships/hyperlink" Target="#Ran!A1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hyperlink" Target="#Ini!A1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image" Target="../media/image2.jpg"/><Relationship Id="rId28" Type="http://schemas.openxmlformats.org/officeDocument/2006/relationships/hyperlink" Target="#Gra!A1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hyperlink" Target="#ResInd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Ava!A1"/><Relationship Id="rId3" Type="http://schemas.openxmlformats.org/officeDocument/2006/relationships/chart" Target="../charts/chart27.xml"/><Relationship Id="rId7" Type="http://schemas.openxmlformats.org/officeDocument/2006/relationships/hyperlink" Target="#CadFun!A1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hyperlink" Target="#Ini!A1"/><Relationship Id="rId11" Type="http://schemas.openxmlformats.org/officeDocument/2006/relationships/hyperlink" Target="#Ran!A1"/><Relationship Id="rId5" Type="http://schemas.openxmlformats.org/officeDocument/2006/relationships/image" Target="../media/image2.jpg"/><Relationship Id="rId10" Type="http://schemas.openxmlformats.org/officeDocument/2006/relationships/hyperlink" Target="#Gra!A1"/><Relationship Id="rId4" Type="http://schemas.openxmlformats.org/officeDocument/2006/relationships/chart" Target="../charts/chart28.xml"/><Relationship Id="rId9" Type="http://schemas.openxmlformats.org/officeDocument/2006/relationships/hyperlink" Target="#ResIn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2</xdr:row>
      <xdr:rowOff>0</xdr:rowOff>
    </xdr:from>
    <xdr:to>
      <xdr:col>2</xdr:col>
      <xdr:colOff>0</xdr:colOff>
      <xdr:row>4</xdr:row>
      <xdr:rowOff>203200</xdr:rowOff>
    </xdr:to>
    <xdr:pic>
      <xdr:nvPicPr>
        <xdr:cNvPr id="33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579571</xdr:colOff>
      <xdr:row>1</xdr:row>
      <xdr:rowOff>15000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808165" cy="39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95251</xdr:colOff>
      <xdr:row>7</xdr:row>
      <xdr:rowOff>66675</xdr:rowOff>
    </xdr:from>
    <xdr:to>
      <xdr:col>15</xdr:col>
      <xdr:colOff>757056</xdr:colOff>
      <xdr:row>7</xdr:row>
      <xdr:rowOff>534675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6" y="1457325"/>
          <a:ext cx="661805" cy="46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</xdr:row>
      <xdr:rowOff>66675</xdr:rowOff>
    </xdr:from>
    <xdr:to>
      <xdr:col>15</xdr:col>
      <xdr:colOff>757055</xdr:colOff>
      <xdr:row>9</xdr:row>
      <xdr:rowOff>534675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2085975"/>
          <a:ext cx="661805" cy="46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11</xdr:row>
      <xdr:rowOff>66675</xdr:rowOff>
    </xdr:from>
    <xdr:to>
      <xdr:col>15</xdr:col>
      <xdr:colOff>757055</xdr:colOff>
      <xdr:row>11</xdr:row>
      <xdr:rowOff>534675</xdr:rowOff>
    </xdr:to>
    <xdr:pic>
      <xdr:nvPicPr>
        <xdr:cNvPr id="6" name="Imagem 5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2714625"/>
          <a:ext cx="661805" cy="46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66675</xdr:rowOff>
    </xdr:from>
    <xdr:to>
      <xdr:col>15</xdr:col>
      <xdr:colOff>757055</xdr:colOff>
      <xdr:row>13</xdr:row>
      <xdr:rowOff>534675</xdr:rowOff>
    </xdr:to>
    <xdr:pic>
      <xdr:nvPicPr>
        <xdr:cNvPr id="7" name="Imagem 6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3343275"/>
          <a:ext cx="661805" cy="46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15</xdr:row>
      <xdr:rowOff>66675</xdr:rowOff>
    </xdr:from>
    <xdr:to>
      <xdr:col>15</xdr:col>
      <xdr:colOff>757055</xdr:colOff>
      <xdr:row>15</xdr:row>
      <xdr:rowOff>534675</xdr:rowOff>
    </xdr:to>
    <xdr:pic>
      <xdr:nvPicPr>
        <xdr:cNvPr id="8" name="Imagem 7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3971925"/>
          <a:ext cx="661805" cy="468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609600</xdr:colOff>
      <xdr:row>0</xdr:row>
      <xdr:rowOff>0</xdr:rowOff>
    </xdr:from>
    <xdr:to>
      <xdr:col>11</xdr:col>
      <xdr:colOff>815400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9"/>
        </xdr:cNvPr>
        <xdr:cNvSpPr/>
      </xdr:nvSpPr>
      <xdr:spPr>
        <a:xfrm>
          <a:off x="7858125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4</xdr:col>
      <xdr:colOff>38100</xdr:colOff>
      <xdr:row>0</xdr:row>
      <xdr:rowOff>0</xdr:rowOff>
    </xdr:from>
    <xdr:to>
      <xdr:col>5</xdr:col>
      <xdr:colOff>243900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10"/>
        </xdr:cNvPr>
        <xdr:cNvSpPr/>
      </xdr:nvSpPr>
      <xdr:spPr>
        <a:xfrm>
          <a:off x="2257425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5</xdr:col>
      <xdr:colOff>333375</xdr:colOff>
      <xdr:row>0</xdr:row>
      <xdr:rowOff>0</xdr:rowOff>
    </xdr:from>
    <xdr:to>
      <xdr:col>6</xdr:col>
      <xdr:colOff>539175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1"/>
        </xdr:cNvPr>
        <xdr:cNvSpPr/>
      </xdr:nvSpPr>
      <xdr:spPr>
        <a:xfrm>
          <a:off x="3390900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6</xdr:col>
      <xdr:colOff>619125</xdr:colOff>
      <xdr:row>0</xdr:row>
      <xdr:rowOff>0</xdr:rowOff>
    </xdr:from>
    <xdr:to>
      <xdr:col>7</xdr:col>
      <xdr:colOff>824925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2"/>
        </xdr:cNvPr>
        <xdr:cNvSpPr/>
      </xdr:nvSpPr>
      <xdr:spPr>
        <a:xfrm>
          <a:off x="4514850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8</xdr:col>
      <xdr:colOff>57150</xdr:colOff>
      <xdr:row>0</xdr:row>
      <xdr:rowOff>0</xdr:rowOff>
    </xdr:from>
    <xdr:to>
      <xdr:col>9</xdr:col>
      <xdr:colOff>262950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3"/>
        </xdr:cNvPr>
        <xdr:cNvSpPr/>
      </xdr:nvSpPr>
      <xdr:spPr>
        <a:xfrm>
          <a:off x="5629275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9</xdr:col>
      <xdr:colOff>323850</xdr:colOff>
      <xdr:row>0</xdr:row>
      <xdr:rowOff>0</xdr:rowOff>
    </xdr:from>
    <xdr:to>
      <xdr:col>10</xdr:col>
      <xdr:colOff>529650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4"/>
        </xdr:cNvPr>
        <xdr:cNvSpPr/>
      </xdr:nvSpPr>
      <xdr:spPr>
        <a:xfrm>
          <a:off x="6734175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  <xdr:twoCellAnchor editAs="absolute">
    <xdr:from>
      <xdr:col>4</xdr:col>
      <xdr:colOff>0</xdr:colOff>
      <xdr:row>1</xdr:row>
      <xdr:rowOff>28575</xdr:rowOff>
    </xdr:from>
    <xdr:to>
      <xdr:col>5</xdr:col>
      <xdr:colOff>205800</xdr:colOff>
      <xdr:row>2</xdr:row>
      <xdr:rowOff>32925</xdr:rowOff>
    </xdr:to>
    <xdr:sp macro="" textlink="">
      <xdr:nvSpPr>
        <xdr:cNvPr id="15" name="Retângulo 14">
          <a:hlinkClick xmlns:r="http://schemas.openxmlformats.org/officeDocument/2006/relationships" r:id="rId9"/>
        </xdr:cNvPr>
        <xdr:cNvSpPr/>
      </xdr:nvSpPr>
      <xdr:spPr>
        <a:xfrm>
          <a:off x="2219325" y="409575"/>
          <a:ext cx="1044000" cy="25200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Instruções</a:t>
          </a:r>
        </a:p>
      </xdr:txBody>
    </xdr:sp>
    <xdr:clientData/>
  </xdr:twoCellAnchor>
  <xdr:twoCellAnchor editAs="absolute">
    <xdr:from>
      <xdr:col>5</xdr:col>
      <xdr:colOff>285756</xdr:colOff>
      <xdr:row>1</xdr:row>
      <xdr:rowOff>28575</xdr:rowOff>
    </xdr:from>
    <xdr:to>
      <xdr:col>6</xdr:col>
      <xdr:colOff>491556</xdr:colOff>
      <xdr:row>2</xdr:row>
      <xdr:rowOff>32925</xdr:rowOff>
    </xdr:to>
    <xdr:sp macro="" textlink="">
      <xdr:nvSpPr>
        <xdr:cNvPr id="16" name="Retângulo 15">
          <a:hlinkClick xmlns:r="http://schemas.openxmlformats.org/officeDocument/2006/relationships" r:id="rId15"/>
        </xdr:cNvPr>
        <xdr:cNvSpPr/>
      </xdr:nvSpPr>
      <xdr:spPr>
        <a:xfrm>
          <a:off x="3343281" y="409575"/>
          <a:ext cx="1044000" cy="252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19051</xdr:colOff>
      <xdr:row>3</xdr:row>
      <xdr:rowOff>114300</xdr:rowOff>
    </xdr:from>
    <xdr:to>
      <xdr:col>21</xdr:col>
      <xdr:colOff>123825</xdr:colOff>
      <xdr:row>4</xdr:row>
      <xdr:rowOff>194428</xdr:rowOff>
    </xdr:to>
    <xdr:sp macro="" textlink="">
      <xdr:nvSpPr>
        <xdr:cNvPr id="2" name="CaixaDeTexto 1"/>
        <xdr:cNvSpPr txBox="1"/>
      </xdr:nvSpPr>
      <xdr:spPr>
        <a:xfrm>
          <a:off x="6000751" y="933450"/>
          <a:ext cx="5591174" cy="442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r>
            <a:rPr lang="pt-BR" sz="1100"/>
            <a:t>Escolha sua dúvida entre as perguntas mais frequentes e veja as respostas. Se continuar com dúvidas no uso da planilha, entre em contato pelo nosso email </a:t>
          </a:r>
          <a:r>
            <a:rPr lang="pt-BR" sz="1100">
              <a:solidFill>
                <a:srgbClr val="0070C0"/>
              </a:solidFill>
            </a:rPr>
            <a:t>suporte@souzasistemas.com</a:t>
          </a:r>
        </a:p>
      </xdr:txBody>
    </xdr:sp>
    <xdr:clientData/>
  </xdr:twoCellAnchor>
  <xdr:twoCellAnchor editAs="oneCell">
    <xdr:from>
      <xdr:col>17</xdr:col>
      <xdr:colOff>599141</xdr:colOff>
      <xdr:row>22</xdr:row>
      <xdr:rowOff>115366</xdr:rowOff>
    </xdr:from>
    <xdr:to>
      <xdr:col>20</xdr:col>
      <xdr:colOff>489562</xdr:colOff>
      <xdr:row>26</xdr:row>
      <xdr:rowOff>52933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8841" y="4544491"/>
          <a:ext cx="1719221" cy="585267"/>
        </a:xfrm>
        <a:prstGeom prst="rect">
          <a:avLst/>
        </a:prstGeom>
      </xdr:spPr>
    </xdr:pic>
    <xdr:clientData/>
  </xdr:twoCellAnchor>
  <xdr:twoCellAnchor editAs="oneCell">
    <xdr:from>
      <xdr:col>17</xdr:col>
      <xdr:colOff>599141</xdr:colOff>
      <xdr:row>18</xdr:row>
      <xdr:rowOff>147348</xdr:rowOff>
    </xdr:from>
    <xdr:to>
      <xdr:col>20</xdr:col>
      <xdr:colOff>489562</xdr:colOff>
      <xdr:row>22</xdr:row>
      <xdr:rowOff>84915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8841" y="3928773"/>
          <a:ext cx="1719221" cy="585267"/>
        </a:xfrm>
        <a:prstGeom prst="rect">
          <a:avLst/>
        </a:prstGeom>
      </xdr:spPr>
    </xdr:pic>
    <xdr:clientData/>
  </xdr:twoCellAnchor>
  <xdr:twoCellAnchor editAs="oneCell">
    <xdr:from>
      <xdr:col>12</xdr:col>
      <xdr:colOff>81823</xdr:colOff>
      <xdr:row>15</xdr:row>
      <xdr:rowOff>84559</xdr:rowOff>
    </xdr:from>
    <xdr:to>
      <xdr:col>14</xdr:col>
      <xdr:colOff>569186</xdr:colOff>
      <xdr:row>26</xdr:row>
      <xdr:rowOff>52809</xdr:rowOff>
    </xdr:to>
    <xdr:pic>
      <xdr:nvPicPr>
        <xdr:cNvPr id="5" name="Picture 3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523" y="3380209"/>
          <a:ext cx="1706563" cy="174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599141</xdr:colOff>
      <xdr:row>15</xdr:row>
      <xdr:rowOff>55406</xdr:rowOff>
    </xdr:from>
    <xdr:to>
      <xdr:col>20</xdr:col>
      <xdr:colOff>476904</xdr:colOff>
      <xdr:row>18</xdr:row>
      <xdr:rowOff>142719</xdr:rowOff>
    </xdr:to>
    <xdr:pic>
      <xdr:nvPicPr>
        <xdr:cNvPr id="6" name="Picture 4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8841" y="3351056"/>
          <a:ext cx="1706563" cy="573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31594</xdr:colOff>
      <xdr:row>15</xdr:row>
      <xdr:rowOff>71983</xdr:rowOff>
    </xdr:from>
    <xdr:to>
      <xdr:col>17</xdr:col>
      <xdr:colOff>518957</xdr:colOff>
      <xdr:row>26</xdr:row>
      <xdr:rowOff>52933</xdr:rowOff>
    </xdr:to>
    <xdr:pic>
      <xdr:nvPicPr>
        <xdr:cNvPr id="7" name="Picture 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094" y="3367633"/>
          <a:ext cx="1706563" cy="1762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66675</xdr:colOff>
      <xdr:row>5</xdr:row>
      <xdr:rowOff>47625</xdr:rowOff>
    </xdr:from>
    <xdr:to>
      <xdr:col>20</xdr:col>
      <xdr:colOff>523875</xdr:colOff>
      <xdr:row>15</xdr:row>
      <xdr:rowOff>15875</xdr:rowOff>
    </xdr:to>
    <xdr:pic>
      <xdr:nvPicPr>
        <xdr:cNvPr id="8" name="Picture 6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495425"/>
          <a:ext cx="5334000" cy="1816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15</xdr:col>
      <xdr:colOff>47619</xdr:colOff>
      <xdr:row>0</xdr:row>
      <xdr:rowOff>0</xdr:rowOff>
    </xdr:from>
    <xdr:to>
      <xdr:col>16</xdr:col>
      <xdr:colOff>482019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14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5</xdr:col>
      <xdr:colOff>200019</xdr:colOff>
      <xdr:row>0</xdr:row>
      <xdr:rowOff>0</xdr:rowOff>
    </xdr:from>
    <xdr:to>
      <xdr:col>7</xdr:col>
      <xdr:colOff>24819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5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7</xdr:col>
      <xdr:colOff>114294</xdr:colOff>
      <xdr:row>0</xdr:row>
      <xdr:rowOff>0</xdr:rowOff>
    </xdr:from>
    <xdr:to>
      <xdr:col>8</xdr:col>
      <xdr:colOff>548694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6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9</xdr:col>
      <xdr:colOff>19044</xdr:colOff>
      <xdr:row>0</xdr:row>
      <xdr:rowOff>0</xdr:rowOff>
    </xdr:from>
    <xdr:to>
      <xdr:col>10</xdr:col>
      <xdr:colOff>453444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7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10</xdr:col>
      <xdr:colOff>523869</xdr:colOff>
      <xdr:row>0</xdr:row>
      <xdr:rowOff>0</xdr:rowOff>
    </xdr:from>
    <xdr:to>
      <xdr:col>13</xdr:col>
      <xdr:colOff>81969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8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13</xdr:col>
      <xdr:colOff>142869</xdr:colOff>
      <xdr:row>0</xdr:row>
      <xdr:rowOff>0</xdr:rowOff>
    </xdr:from>
    <xdr:to>
      <xdr:col>14</xdr:col>
      <xdr:colOff>577269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9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  <xdr:twoCellAnchor editAs="absolute">
    <xdr:from>
      <xdr:col>5</xdr:col>
      <xdr:colOff>161919</xdr:colOff>
      <xdr:row>1</xdr:row>
      <xdr:rowOff>28575</xdr:rowOff>
    </xdr:from>
    <xdr:to>
      <xdr:col>6</xdr:col>
      <xdr:colOff>596319</xdr:colOff>
      <xdr:row>2</xdr:row>
      <xdr:rowOff>32925</xdr:rowOff>
    </xdr:to>
    <xdr:sp macro="" textlink="">
      <xdr:nvSpPr>
        <xdr:cNvPr id="16" name="Retângulo 15">
          <a:hlinkClick xmlns:r="http://schemas.openxmlformats.org/officeDocument/2006/relationships" r:id="rId14"/>
        </xdr:cNvPr>
        <xdr:cNvSpPr/>
      </xdr:nvSpPr>
      <xdr:spPr>
        <a:xfrm>
          <a:off x="2219319" y="409575"/>
          <a:ext cx="1044000" cy="252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7</xdr:col>
      <xdr:colOff>66675</xdr:colOff>
      <xdr:row>1</xdr:row>
      <xdr:rowOff>28575</xdr:rowOff>
    </xdr:from>
    <xdr:to>
      <xdr:col>8</xdr:col>
      <xdr:colOff>501075</xdr:colOff>
      <xdr:row>2</xdr:row>
      <xdr:rowOff>32925</xdr:rowOff>
    </xdr:to>
    <xdr:sp macro="" textlink="">
      <xdr:nvSpPr>
        <xdr:cNvPr id="17" name="Retângulo 16">
          <a:hlinkClick xmlns:r="http://schemas.openxmlformats.org/officeDocument/2006/relationships" r:id="rId20"/>
        </xdr:cNvPr>
        <xdr:cNvSpPr/>
      </xdr:nvSpPr>
      <xdr:spPr>
        <a:xfrm>
          <a:off x="3343275" y="409575"/>
          <a:ext cx="1044000" cy="25200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323844</xdr:colOff>
      <xdr:row>1</xdr:row>
      <xdr:rowOff>28575</xdr:rowOff>
    </xdr:from>
    <xdr:to>
      <xdr:col>4</xdr:col>
      <xdr:colOff>91494</xdr:colOff>
      <xdr:row>2</xdr:row>
      <xdr:rowOff>32925</xdr:rowOff>
    </xdr:to>
    <xdr:sp macro="" textlink="">
      <xdr:nvSpPr>
        <xdr:cNvPr id="10" name="Retângulo 9">
          <a:hlinkClick xmlns:r="http://schemas.openxmlformats.org/officeDocument/2006/relationships" r:id="rId1"/>
        </xdr:cNvPr>
        <xdr:cNvSpPr/>
      </xdr:nvSpPr>
      <xdr:spPr>
        <a:xfrm>
          <a:off x="2238369" y="409575"/>
          <a:ext cx="1044000" cy="252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Funcionários</a:t>
          </a:r>
        </a:p>
      </xdr:txBody>
    </xdr:sp>
    <xdr:clientData/>
  </xdr:twoCellAnchor>
  <xdr:twoCellAnchor editAs="absolute">
    <xdr:from>
      <xdr:col>4</xdr:col>
      <xdr:colOff>171450</xdr:colOff>
      <xdr:row>1</xdr:row>
      <xdr:rowOff>28575</xdr:rowOff>
    </xdr:from>
    <xdr:to>
      <xdr:col>6</xdr:col>
      <xdr:colOff>15300</xdr:colOff>
      <xdr:row>2</xdr:row>
      <xdr:rowOff>32925</xdr:rowOff>
    </xdr:to>
    <xdr:sp macro="" textlink="">
      <xdr:nvSpPr>
        <xdr:cNvPr id="11" name="Retângulo 10">
          <a:hlinkClick xmlns:r="http://schemas.openxmlformats.org/officeDocument/2006/relationships" r:id="rId2"/>
        </xdr:cNvPr>
        <xdr:cNvSpPr/>
      </xdr:nvSpPr>
      <xdr:spPr>
        <a:xfrm>
          <a:off x="3362325" y="409575"/>
          <a:ext cx="1044000" cy="25200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Competências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11</xdr:col>
      <xdr:colOff>419094</xdr:colOff>
      <xdr:row>0</xdr:row>
      <xdr:rowOff>0</xdr:rowOff>
    </xdr:from>
    <xdr:to>
      <xdr:col>13</xdr:col>
      <xdr:colOff>243894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4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3</xdr:col>
      <xdr:colOff>342894</xdr:colOff>
      <xdr:row>0</xdr:row>
      <xdr:rowOff>0</xdr:rowOff>
    </xdr:from>
    <xdr:to>
      <xdr:col>4</xdr:col>
      <xdr:colOff>110544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CADASTRO</a:t>
          </a:r>
        </a:p>
      </xdr:txBody>
    </xdr:sp>
    <xdr:clientData/>
  </xdr:twoCellAnchor>
  <xdr:twoCellAnchor editAs="absolute">
    <xdr:from>
      <xdr:col>4</xdr:col>
      <xdr:colOff>200019</xdr:colOff>
      <xdr:row>0</xdr:row>
      <xdr:rowOff>0</xdr:rowOff>
    </xdr:from>
    <xdr:to>
      <xdr:col>6</xdr:col>
      <xdr:colOff>43869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5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6</xdr:col>
      <xdr:colOff>123819</xdr:colOff>
      <xdr:row>0</xdr:row>
      <xdr:rowOff>0</xdr:rowOff>
    </xdr:from>
    <xdr:to>
      <xdr:col>7</xdr:col>
      <xdr:colOff>558219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6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8</xdr:col>
      <xdr:colOff>19044</xdr:colOff>
      <xdr:row>0</xdr:row>
      <xdr:rowOff>0</xdr:rowOff>
    </xdr:from>
    <xdr:to>
      <xdr:col>9</xdr:col>
      <xdr:colOff>453444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7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9</xdr:col>
      <xdr:colOff>514344</xdr:colOff>
      <xdr:row>0</xdr:row>
      <xdr:rowOff>0</xdr:rowOff>
    </xdr:from>
    <xdr:to>
      <xdr:col>11</xdr:col>
      <xdr:colOff>339144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8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2009769</xdr:colOff>
      <xdr:row>1</xdr:row>
      <xdr:rowOff>28575</xdr:rowOff>
    </xdr:from>
    <xdr:to>
      <xdr:col>3</xdr:col>
      <xdr:colOff>558219</xdr:colOff>
      <xdr:row>2</xdr:row>
      <xdr:rowOff>32925</xdr:rowOff>
    </xdr:to>
    <xdr:sp macro="" textlink="">
      <xdr:nvSpPr>
        <xdr:cNvPr id="9" name="Retângulo 8">
          <a:hlinkClick xmlns:r="http://schemas.openxmlformats.org/officeDocument/2006/relationships" r:id="rId1"/>
        </xdr:cNvPr>
        <xdr:cNvSpPr/>
      </xdr:nvSpPr>
      <xdr:spPr>
        <a:xfrm>
          <a:off x="2238369" y="409575"/>
          <a:ext cx="1044000" cy="25200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Funcionários</a:t>
          </a:r>
        </a:p>
      </xdr:txBody>
    </xdr:sp>
    <xdr:clientData/>
  </xdr:twoCellAnchor>
  <xdr:twoCellAnchor editAs="absolute">
    <xdr:from>
      <xdr:col>4</xdr:col>
      <xdr:colOff>28575</xdr:colOff>
      <xdr:row>1</xdr:row>
      <xdr:rowOff>28575</xdr:rowOff>
    </xdr:from>
    <xdr:to>
      <xdr:col>4</xdr:col>
      <xdr:colOff>1072575</xdr:colOff>
      <xdr:row>2</xdr:row>
      <xdr:rowOff>32925</xdr:rowOff>
    </xdr:to>
    <xdr:sp macro="" textlink="">
      <xdr:nvSpPr>
        <xdr:cNvPr id="10" name="Retângulo 9">
          <a:hlinkClick xmlns:r="http://schemas.openxmlformats.org/officeDocument/2006/relationships" r:id="rId2"/>
        </xdr:cNvPr>
        <xdr:cNvSpPr/>
      </xdr:nvSpPr>
      <xdr:spPr>
        <a:xfrm>
          <a:off x="3362325" y="409575"/>
          <a:ext cx="1044000" cy="252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Competências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9</xdr:col>
      <xdr:colOff>257169</xdr:colOff>
      <xdr:row>0</xdr:row>
      <xdr:rowOff>0</xdr:rowOff>
    </xdr:from>
    <xdr:to>
      <xdr:col>11</xdr:col>
      <xdr:colOff>81969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4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2</xdr:col>
      <xdr:colOff>2028819</xdr:colOff>
      <xdr:row>0</xdr:row>
      <xdr:rowOff>0</xdr:rowOff>
    </xdr:from>
    <xdr:to>
      <xdr:col>3</xdr:col>
      <xdr:colOff>577269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CADASTRO</a:t>
          </a:r>
        </a:p>
      </xdr:txBody>
    </xdr:sp>
    <xdr:clientData/>
  </xdr:twoCellAnchor>
  <xdr:twoCellAnchor editAs="absolute">
    <xdr:from>
      <xdr:col>4</xdr:col>
      <xdr:colOff>57144</xdr:colOff>
      <xdr:row>0</xdr:row>
      <xdr:rowOff>0</xdr:rowOff>
    </xdr:from>
    <xdr:to>
      <xdr:col>4</xdr:col>
      <xdr:colOff>1101144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5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4</xdr:col>
      <xdr:colOff>1181094</xdr:colOff>
      <xdr:row>0</xdr:row>
      <xdr:rowOff>0</xdr:rowOff>
    </xdr:from>
    <xdr:to>
      <xdr:col>5</xdr:col>
      <xdr:colOff>396294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6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5</xdr:col>
      <xdr:colOff>466719</xdr:colOff>
      <xdr:row>0</xdr:row>
      <xdr:rowOff>0</xdr:rowOff>
    </xdr:from>
    <xdr:to>
      <xdr:col>7</xdr:col>
      <xdr:colOff>291519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7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7</xdr:col>
      <xdr:colOff>352419</xdr:colOff>
      <xdr:row>0</xdr:row>
      <xdr:rowOff>0</xdr:rowOff>
    </xdr:from>
    <xdr:to>
      <xdr:col>9</xdr:col>
      <xdr:colOff>177219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8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6</xdr:row>
      <xdr:rowOff>0</xdr:rowOff>
    </xdr:from>
    <xdr:to>
      <xdr:col>2</xdr:col>
      <xdr:colOff>215900</xdr:colOff>
      <xdr:row>6</xdr:row>
      <xdr:rowOff>0</xdr:rowOff>
    </xdr:to>
    <xdr:pic>
      <xdr:nvPicPr>
        <xdr:cNvPr id="11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032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9</xdr:col>
      <xdr:colOff>95244</xdr:colOff>
      <xdr:row>0</xdr:row>
      <xdr:rowOff>0</xdr:rowOff>
    </xdr:from>
    <xdr:to>
      <xdr:col>10</xdr:col>
      <xdr:colOff>186744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3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3</xdr:col>
      <xdr:colOff>209544</xdr:colOff>
      <xdr:row>0</xdr:row>
      <xdr:rowOff>0</xdr:rowOff>
    </xdr:from>
    <xdr:to>
      <xdr:col>4</xdr:col>
      <xdr:colOff>301044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4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4</xdr:col>
      <xdr:colOff>390519</xdr:colOff>
      <xdr:row>0</xdr:row>
      <xdr:rowOff>0</xdr:rowOff>
    </xdr:from>
    <xdr:to>
      <xdr:col>5</xdr:col>
      <xdr:colOff>482019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AVALIAÇÃO</a:t>
          </a:r>
        </a:p>
      </xdr:txBody>
    </xdr:sp>
    <xdr:clientData/>
  </xdr:twoCellAnchor>
  <xdr:twoCellAnchor editAs="absolute">
    <xdr:from>
      <xdr:col>5</xdr:col>
      <xdr:colOff>561969</xdr:colOff>
      <xdr:row>0</xdr:row>
      <xdr:rowOff>0</xdr:rowOff>
    </xdr:from>
    <xdr:to>
      <xdr:col>6</xdr:col>
      <xdr:colOff>653469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6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6</xdr:col>
      <xdr:colOff>723894</xdr:colOff>
      <xdr:row>0</xdr:row>
      <xdr:rowOff>0</xdr:rowOff>
    </xdr:from>
    <xdr:to>
      <xdr:col>7</xdr:col>
      <xdr:colOff>815394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7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7</xdr:col>
      <xdr:colOff>876294</xdr:colOff>
      <xdr:row>0</xdr:row>
      <xdr:rowOff>0</xdr:rowOff>
    </xdr:from>
    <xdr:to>
      <xdr:col>9</xdr:col>
      <xdr:colOff>15294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8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129382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167482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116682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129382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129382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1219200</xdr:colOff>
      <xdr:row>2</xdr:row>
      <xdr:rowOff>0</xdr:rowOff>
    </xdr:from>
    <xdr:to>
      <xdr:col>4</xdr:col>
      <xdr:colOff>0</xdr:colOff>
      <xdr:row>3</xdr:row>
      <xdr:rowOff>167482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14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1219200</xdr:colOff>
      <xdr:row>2</xdr:row>
      <xdr:rowOff>0</xdr:rowOff>
    </xdr:from>
    <xdr:to>
      <xdr:col>4</xdr:col>
      <xdr:colOff>0</xdr:colOff>
      <xdr:row>3</xdr:row>
      <xdr:rowOff>116682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143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1219200</xdr:colOff>
      <xdr:row>2</xdr:row>
      <xdr:rowOff>0</xdr:rowOff>
    </xdr:from>
    <xdr:to>
      <xdr:col>4</xdr:col>
      <xdr:colOff>0</xdr:colOff>
      <xdr:row>3</xdr:row>
      <xdr:rowOff>129382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167482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116682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2</xdr:row>
      <xdr:rowOff>0</xdr:rowOff>
    </xdr:from>
    <xdr:to>
      <xdr:col>2</xdr:col>
      <xdr:colOff>1219200</xdr:colOff>
      <xdr:row>3</xdr:row>
      <xdr:rowOff>129382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88575</xdr:colOff>
      <xdr:row>29</xdr:row>
      <xdr:rowOff>53975</xdr:rowOff>
    </xdr:from>
    <xdr:to>
      <xdr:col>12</xdr:col>
      <xdr:colOff>828675</xdr:colOff>
      <xdr:row>45</xdr:row>
      <xdr:rowOff>55475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89218</xdr:colOff>
      <xdr:row>45</xdr:row>
      <xdr:rowOff>95250</xdr:rowOff>
    </xdr:from>
    <xdr:to>
      <xdr:col>12</xdr:col>
      <xdr:colOff>828675</xdr:colOff>
      <xdr:row>61</xdr:row>
      <xdr:rowOff>134850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47625</xdr:colOff>
      <xdr:row>7</xdr:row>
      <xdr:rowOff>76200</xdr:rowOff>
    </xdr:from>
    <xdr:to>
      <xdr:col>8</xdr:col>
      <xdr:colOff>1950</xdr:colOff>
      <xdr:row>29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</xdr:colOff>
      <xdr:row>7</xdr:row>
      <xdr:rowOff>76200</xdr:rowOff>
    </xdr:from>
    <xdr:to>
      <xdr:col>12</xdr:col>
      <xdr:colOff>811575</xdr:colOff>
      <xdr:row>29</xdr:row>
      <xdr:rowOff>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7</xdr:col>
      <xdr:colOff>695319</xdr:colOff>
      <xdr:row>0</xdr:row>
      <xdr:rowOff>0</xdr:rowOff>
    </xdr:from>
    <xdr:to>
      <xdr:col>8</xdr:col>
      <xdr:colOff>710619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7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3</xdr:col>
      <xdr:colOff>57144</xdr:colOff>
      <xdr:row>0</xdr:row>
      <xdr:rowOff>0</xdr:rowOff>
    </xdr:from>
    <xdr:to>
      <xdr:col>4</xdr:col>
      <xdr:colOff>234369</xdr:colOff>
      <xdr:row>1</xdr:row>
      <xdr:rowOff>15000</xdr:rowOff>
    </xdr:to>
    <xdr:sp macro="" textlink="">
      <xdr:nvSpPr>
        <xdr:cNvPr id="31" name="Retângulo 30">
          <a:hlinkClick xmlns:r="http://schemas.openxmlformats.org/officeDocument/2006/relationships" r:id="rId8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4</xdr:col>
      <xdr:colOff>323844</xdr:colOff>
      <xdr:row>0</xdr:row>
      <xdr:rowOff>0</xdr:rowOff>
    </xdr:from>
    <xdr:to>
      <xdr:col>5</xdr:col>
      <xdr:colOff>501069</xdr:colOff>
      <xdr:row>1</xdr:row>
      <xdr:rowOff>15000</xdr:rowOff>
    </xdr:to>
    <xdr:sp macro="" textlink="">
      <xdr:nvSpPr>
        <xdr:cNvPr id="32" name="Retângulo 31">
          <a:hlinkClick xmlns:r="http://schemas.openxmlformats.org/officeDocument/2006/relationships" r:id="rId9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5</xdr:col>
      <xdr:colOff>581019</xdr:colOff>
      <xdr:row>0</xdr:row>
      <xdr:rowOff>0</xdr:rowOff>
    </xdr:from>
    <xdr:to>
      <xdr:col>5</xdr:col>
      <xdr:colOff>1625019</xdr:colOff>
      <xdr:row>1</xdr:row>
      <xdr:rowOff>15000</xdr:rowOff>
    </xdr:to>
    <xdr:sp macro="" textlink="">
      <xdr:nvSpPr>
        <xdr:cNvPr id="33" name="Retângulo 32">
          <a:hlinkClick xmlns:r="http://schemas.openxmlformats.org/officeDocument/2006/relationships" r:id="rId10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RESULTADOS</a:t>
          </a:r>
        </a:p>
      </xdr:txBody>
    </xdr:sp>
    <xdr:clientData/>
  </xdr:twoCellAnchor>
  <xdr:twoCellAnchor editAs="absolute">
    <xdr:from>
      <xdr:col>5</xdr:col>
      <xdr:colOff>1695444</xdr:colOff>
      <xdr:row>0</xdr:row>
      <xdr:rowOff>0</xdr:rowOff>
    </xdr:from>
    <xdr:to>
      <xdr:col>6</xdr:col>
      <xdr:colOff>891594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1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6</xdr:col>
      <xdr:colOff>952494</xdr:colOff>
      <xdr:row>0</xdr:row>
      <xdr:rowOff>0</xdr:rowOff>
    </xdr:from>
    <xdr:to>
      <xdr:col>7</xdr:col>
      <xdr:colOff>615369</xdr:colOff>
      <xdr:row>1</xdr:row>
      <xdr:rowOff>15000</xdr:rowOff>
    </xdr:to>
    <xdr:sp macro="" textlink="">
      <xdr:nvSpPr>
        <xdr:cNvPr id="35" name="Retângulo 34">
          <a:hlinkClick xmlns:r="http://schemas.openxmlformats.org/officeDocument/2006/relationships" r:id="rId12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6</xdr:row>
      <xdr:rowOff>0</xdr:rowOff>
    </xdr:from>
    <xdr:to>
      <xdr:col>2</xdr:col>
      <xdr:colOff>4536</xdr:colOff>
      <xdr:row>6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549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87087</xdr:colOff>
      <xdr:row>22</xdr:row>
      <xdr:rowOff>120651</xdr:rowOff>
    </xdr:from>
    <xdr:to>
      <xdr:col>29</xdr:col>
      <xdr:colOff>359456</xdr:colOff>
      <xdr:row>40</xdr:row>
      <xdr:rowOff>176580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81644</xdr:colOff>
      <xdr:row>4</xdr:row>
      <xdr:rowOff>44450</xdr:rowOff>
    </xdr:from>
    <xdr:to>
      <xdr:col>29</xdr:col>
      <xdr:colOff>359456</xdr:colOff>
      <xdr:row>22</xdr:row>
      <xdr:rowOff>86771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87087</xdr:colOff>
      <xdr:row>41</xdr:row>
      <xdr:rowOff>48079</xdr:rowOff>
    </xdr:from>
    <xdr:to>
      <xdr:col>29</xdr:col>
      <xdr:colOff>359456</xdr:colOff>
      <xdr:row>59</xdr:row>
      <xdr:rowOff>104007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87087</xdr:colOff>
      <xdr:row>60</xdr:row>
      <xdr:rowOff>84364</xdr:rowOff>
    </xdr:from>
    <xdr:to>
      <xdr:col>29</xdr:col>
      <xdr:colOff>359456</xdr:colOff>
      <xdr:row>78</xdr:row>
      <xdr:rowOff>140293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87087</xdr:colOff>
      <xdr:row>78</xdr:row>
      <xdr:rowOff>160564</xdr:rowOff>
    </xdr:from>
    <xdr:to>
      <xdr:col>29</xdr:col>
      <xdr:colOff>359456</xdr:colOff>
      <xdr:row>97</xdr:row>
      <xdr:rowOff>39600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87087</xdr:colOff>
      <xdr:row>97</xdr:row>
      <xdr:rowOff>64408</xdr:rowOff>
    </xdr:from>
    <xdr:to>
      <xdr:col>29</xdr:col>
      <xdr:colOff>359456</xdr:colOff>
      <xdr:row>115</xdr:row>
      <xdr:rowOff>120336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87087</xdr:colOff>
      <xdr:row>116</xdr:row>
      <xdr:rowOff>48986</xdr:rowOff>
    </xdr:from>
    <xdr:to>
      <xdr:col>29</xdr:col>
      <xdr:colOff>359456</xdr:colOff>
      <xdr:row>134</xdr:row>
      <xdr:rowOff>104915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87087</xdr:colOff>
      <xdr:row>135</xdr:row>
      <xdr:rowOff>19957</xdr:rowOff>
    </xdr:from>
    <xdr:to>
      <xdr:col>29</xdr:col>
      <xdr:colOff>359456</xdr:colOff>
      <xdr:row>153</xdr:row>
      <xdr:rowOff>75886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87087</xdr:colOff>
      <xdr:row>153</xdr:row>
      <xdr:rowOff>110672</xdr:rowOff>
    </xdr:from>
    <xdr:to>
      <xdr:col>29</xdr:col>
      <xdr:colOff>359456</xdr:colOff>
      <xdr:row>171</xdr:row>
      <xdr:rowOff>166600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87087</xdr:colOff>
      <xdr:row>172</xdr:row>
      <xdr:rowOff>70755</xdr:rowOff>
    </xdr:from>
    <xdr:to>
      <xdr:col>29</xdr:col>
      <xdr:colOff>359456</xdr:colOff>
      <xdr:row>190</xdr:row>
      <xdr:rowOff>126684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</xdr:col>
      <xdr:colOff>87087</xdr:colOff>
      <xdr:row>190</xdr:row>
      <xdr:rowOff>153307</xdr:rowOff>
    </xdr:from>
    <xdr:to>
      <xdr:col>29</xdr:col>
      <xdr:colOff>359456</xdr:colOff>
      <xdr:row>209</xdr:row>
      <xdr:rowOff>32343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</xdr:col>
      <xdr:colOff>87087</xdr:colOff>
      <xdr:row>209</xdr:row>
      <xdr:rowOff>59872</xdr:rowOff>
    </xdr:from>
    <xdr:to>
      <xdr:col>29</xdr:col>
      <xdr:colOff>359456</xdr:colOff>
      <xdr:row>227</xdr:row>
      <xdr:rowOff>115800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2</xdr:col>
      <xdr:colOff>87087</xdr:colOff>
      <xdr:row>228</xdr:row>
      <xdr:rowOff>59871</xdr:rowOff>
    </xdr:from>
    <xdr:to>
      <xdr:col>29</xdr:col>
      <xdr:colOff>359456</xdr:colOff>
      <xdr:row>246</xdr:row>
      <xdr:rowOff>115800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2</xdr:col>
      <xdr:colOff>87087</xdr:colOff>
      <xdr:row>246</xdr:row>
      <xdr:rowOff>154214</xdr:rowOff>
    </xdr:from>
    <xdr:to>
      <xdr:col>29</xdr:col>
      <xdr:colOff>359456</xdr:colOff>
      <xdr:row>265</xdr:row>
      <xdr:rowOff>33250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</xdr:col>
      <xdr:colOff>87087</xdr:colOff>
      <xdr:row>265</xdr:row>
      <xdr:rowOff>59871</xdr:rowOff>
    </xdr:from>
    <xdr:to>
      <xdr:col>29</xdr:col>
      <xdr:colOff>359456</xdr:colOff>
      <xdr:row>283</xdr:row>
      <xdr:rowOff>115799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2</xdr:col>
      <xdr:colOff>87087</xdr:colOff>
      <xdr:row>284</xdr:row>
      <xdr:rowOff>87085</xdr:rowOff>
    </xdr:from>
    <xdr:to>
      <xdr:col>29</xdr:col>
      <xdr:colOff>359456</xdr:colOff>
      <xdr:row>302</xdr:row>
      <xdr:rowOff>143014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2</xdr:col>
      <xdr:colOff>81644</xdr:colOff>
      <xdr:row>303</xdr:row>
      <xdr:rowOff>68036</xdr:rowOff>
    </xdr:from>
    <xdr:to>
      <xdr:col>29</xdr:col>
      <xdr:colOff>359456</xdr:colOff>
      <xdr:row>321</xdr:row>
      <xdr:rowOff>123965</xdr:rowOff>
    </xdr:to>
    <xdr:graphicFrame macro="">
      <xdr:nvGraphicFramePr>
        <xdr:cNvPr id="2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2</xdr:col>
      <xdr:colOff>81644</xdr:colOff>
      <xdr:row>322</xdr:row>
      <xdr:rowOff>1</xdr:rowOff>
    </xdr:from>
    <xdr:to>
      <xdr:col>29</xdr:col>
      <xdr:colOff>359456</xdr:colOff>
      <xdr:row>340</xdr:row>
      <xdr:rowOff>55929</xdr:rowOff>
    </xdr:to>
    <xdr:graphicFrame macro="">
      <xdr:nvGraphicFramePr>
        <xdr:cNvPr id="2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2</xdr:col>
      <xdr:colOff>81644</xdr:colOff>
      <xdr:row>341</xdr:row>
      <xdr:rowOff>40823</xdr:rowOff>
    </xdr:from>
    <xdr:to>
      <xdr:col>29</xdr:col>
      <xdr:colOff>359456</xdr:colOff>
      <xdr:row>359</xdr:row>
      <xdr:rowOff>96751</xdr:rowOff>
    </xdr:to>
    <xdr:graphicFrame macro="">
      <xdr:nvGraphicFramePr>
        <xdr:cNvPr id="29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2</xdr:col>
      <xdr:colOff>81644</xdr:colOff>
      <xdr:row>359</xdr:row>
      <xdr:rowOff>122466</xdr:rowOff>
    </xdr:from>
    <xdr:to>
      <xdr:col>29</xdr:col>
      <xdr:colOff>359456</xdr:colOff>
      <xdr:row>378</xdr:row>
      <xdr:rowOff>1502</xdr:rowOff>
    </xdr:to>
    <xdr:graphicFrame macro="">
      <xdr:nvGraphicFramePr>
        <xdr:cNvPr id="3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</xdr:col>
      <xdr:colOff>81644</xdr:colOff>
      <xdr:row>378</xdr:row>
      <xdr:rowOff>40821</xdr:rowOff>
    </xdr:from>
    <xdr:to>
      <xdr:col>29</xdr:col>
      <xdr:colOff>359456</xdr:colOff>
      <xdr:row>396</xdr:row>
      <xdr:rowOff>96749</xdr:rowOff>
    </xdr:to>
    <xdr:graphicFrame macro="">
      <xdr:nvGraphicFramePr>
        <xdr:cNvPr id="31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46165</xdr:colOff>
      <xdr:row>1</xdr:row>
      <xdr:rowOff>15000</xdr:rowOff>
    </xdr:to>
    <xdr:pic>
      <xdr:nvPicPr>
        <xdr:cNvPr id="49" name="Imagem 4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16</xdr:col>
      <xdr:colOff>161919</xdr:colOff>
      <xdr:row>0</xdr:row>
      <xdr:rowOff>0</xdr:rowOff>
    </xdr:from>
    <xdr:to>
      <xdr:col>18</xdr:col>
      <xdr:colOff>139119</xdr:colOff>
      <xdr:row>1</xdr:row>
      <xdr:rowOff>15000</xdr:rowOff>
    </xdr:to>
    <xdr:sp macro="" textlink="">
      <xdr:nvSpPr>
        <xdr:cNvPr id="50" name="Retângulo 49">
          <a:hlinkClick xmlns:r="http://schemas.openxmlformats.org/officeDocument/2006/relationships" r:id="rId24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5</xdr:col>
      <xdr:colOff>428619</xdr:colOff>
      <xdr:row>0</xdr:row>
      <xdr:rowOff>0</xdr:rowOff>
    </xdr:from>
    <xdr:to>
      <xdr:col>7</xdr:col>
      <xdr:colOff>405819</xdr:colOff>
      <xdr:row>1</xdr:row>
      <xdr:rowOff>15000</xdr:rowOff>
    </xdr:to>
    <xdr:sp macro="" textlink="">
      <xdr:nvSpPr>
        <xdr:cNvPr id="51" name="Retângulo 50">
          <a:hlinkClick xmlns:r="http://schemas.openxmlformats.org/officeDocument/2006/relationships" r:id="rId25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7</xdr:col>
      <xdr:colOff>495294</xdr:colOff>
      <xdr:row>0</xdr:row>
      <xdr:rowOff>0</xdr:rowOff>
    </xdr:from>
    <xdr:to>
      <xdr:col>9</xdr:col>
      <xdr:colOff>472494</xdr:colOff>
      <xdr:row>1</xdr:row>
      <xdr:rowOff>15000</xdr:rowOff>
    </xdr:to>
    <xdr:sp macro="" textlink="">
      <xdr:nvSpPr>
        <xdr:cNvPr id="52" name="Retângulo 51">
          <a:hlinkClick xmlns:r="http://schemas.openxmlformats.org/officeDocument/2006/relationships" r:id="rId26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10</xdr:col>
      <xdr:colOff>19044</xdr:colOff>
      <xdr:row>0</xdr:row>
      <xdr:rowOff>0</xdr:rowOff>
    </xdr:from>
    <xdr:to>
      <xdr:col>11</xdr:col>
      <xdr:colOff>529644</xdr:colOff>
      <xdr:row>1</xdr:row>
      <xdr:rowOff>15000</xdr:rowOff>
    </xdr:to>
    <xdr:sp macro="" textlink="">
      <xdr:nvSpPr>
        <xdr:cNvPr id="53" name="Retângulo 52">
          <a:hlinkClick xmlns:r="http://schemas.openxmlformats.org/officeDocument/2006/relationships" r:id="rId27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12</xdr:col>
      <xdr:colOff>66669</xdr:colOff>
      <xdr:row>0</xdr:row>
      <xdr:rowOff>0</xdr:rowOff>
    </xdr:from>
    <xdr:to>
      <xdr:col>14</xdr:col>
      <xdr:colOff>43869</xdr:colOff>
      <xdr:row>1</xdr:row>
      <xdr:rowOff>15000</xdr:rowOff>
    </xdr:to>
    <xdr:sp macro="" textlink="">
      <xdr:nvSpPr>
        <xdr:cNvPr id="54" name="Retângulo 53">
          <a:hlinkClick xmlns:r="http://schemas.openxmlformats.org/officeDocument/2006/relationships" r:id="rId28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GRÁFICOS</a:t>
          </a:r>
        </a:p>
      </xdr:txBody>
    </xdr:sp>
    <xdr:clientData/>
  </xdr:twoCellAnchor>
  <xdr:twoCellAnchor editAs="absolute">
    <xdr:from>
      <xdr:col>14</xdr:col>
      <xdr:colOff>104769</xdr:colOff>
      <xdr:row>0</xdr:row>
      <xdr:rowOff>0</xdr:rowOff>
    </xdr:from>
    <xdr:to>
      <xdr:col>16</xdr:col>
      <xdr:colOff>81969</xdr:colOff>
      <xdr:row>1</xdr:row>
      <xdr:rowOff>15000</xdr:rowOff>
    </xdr:to>
    <xdr:sp macro="" textlink="">
      <xdr:nvSpPr>
        <xdr:cNvPr id="55" name="Retângulo 54">
          <a:hlinkClick xmlns:r="http://schemas.openxmlformats.org/officeDocument/2006/relationships" r:id="rId29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RANKING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6</xdr:row>
      <xdr:rowOff>0</xdr:rowOff>
    </xdr:from>
    <xdr:to>
      <xdr:col>2</xdr:col>
      <xdr:colOff>215900</xdr:colOff>
      <xdr:row>6</xdr:row>
      <xdr:rowOff>0</xdr:rowOff>
    </xdr:to>
    <xdr:pic>
      <xdr:nvPicPr>
        <xdr:cNvPr id="327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032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</xdr:row>
      <xdr:rowOff>47170</xdr:rowOff>
    </xdr:from>
    <xdr:to>
      <xdr:col>15</xdr:col>
      <xdr:colOff>628650</xdr:colOff>
      <xdr:row>11</xdr:row>
      <xdr:rowOff>140770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18</xdr:row>
      <xdr:rowOff>57150</xdr:rowOff>
    </xdr:from>
    <xdr:to>
      <xdr:col>15</xdr:col>
      <xdr:colOff>657225</xdr:colOff>
      <xdr:row>40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85725</xdr:colOff>
      <xdr:row>11</xdr:row>
      <xdr:rowOff>297996</xdr:rowOff>
    </xdr:from>
    <xdr:to>
      <xdr:col>15</xdr:col>
      <xdr:colOff>657225</xdr:colOff>
      <xdr:row>18</xdr:row>
      <xdr:rowOff>10596</xdr:rowOff>
    </xdr:to>
    <xdr:graphicFrame macro="">
      <xdr:nvGraphicFramePr>
        <xdr:cNvPr id="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579565</xdr:colOff>
      <xdr:row>1</xdr:row>
      <xdr:rowOff>15000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165" cy="396000"/>
        </a:xfrm>
        <a:prstGeom prst="rect">
          <a:avLst/>
        </a:prstGeom>
      </xdr:spPr>
    </xdr:pic>
    <xdr:clientData/>
  </xdr:twoCellAnchor>
  <xdr:twoCellAnchor editAs="absolute">
    <xdr:from>
      <xdr:col>9</xdr:col>
      <xdr:colOff>647694</xdr:colOff>
      <xdr:row>0</xdr:row>
      <xdr:rowOff>0</xdr:rowOff>
    </xdr:from>
    <xdr:to>
      <xdr:col>11</xdr:col>
      <xdr:colOff>186744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6"/>
        </xdr:cNvPr>
        <xdr:cNvSpPr/>
      </xdr:nvSpPr>
      <xdr:spPr>
        <a:xfrm>
          <a:off x="78581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INSTRUÇÕES</a:t>
          </a:r>
        </a:p>
      </xdr:txBody>
    </xdr:sp>
    <xdr:clientData/>
  </xdr:twoCellAnchor>
  <xdr:twoCellAnchor editAs="absolute">
    <xdr:from>
      <xdr:col>3</xdr:col>
      <xdr:colOff>428619</xdr:colOff>
      <xdr:row>0</xdr:row>
      <xdr:rowOff>0</xdr:rowOff>
    </xdr:from>
    <xdr:to>
      <xdr:col>3</xdr:col>
      <xdr:colOff>1472619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7"/>
        </xdr:cNvPr>
        <xdr:cNvSpPr/>
      </xdr:nvSpPr>
      <xdr:spPr>
        <a:xfrm>
          <a:off x="225741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CADASTRO</a:t>
          </a:r>
        </a:p>
      </xdr:txBody>
    </xdr:sp>
    <xdr:clientData/>
  </xdr:twoCellAnchor>
  <xdr:twoCellAnchor editAs="absolute">
    <xdr:from>
      <xdr:col>3</xdr:col>
      <xdr:colOff>1562094</xdr:colOff>
      <xdr:row>0</xdr:row>
      <xdr:rowOff>0</xdr:rowOff>
    </xdr:from>
    <xdr:to>
      <xdr:col>5</xdr:col>
      <xdr:colOff>196269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8"/>
        </xdr:cNvPr>
        <xdr:cNvSpPr/>
      </xdr:nvSpPr>
      <xdr:spPr>
        <a:xfrm>
          <a:off x="339089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AVALIAÇÃO</a:t>
          </a:r>
        </a:p>
      </xdr:txBody>
    </xdr:sp>
    <xdr:clientData/>
  </xdr:twoCellAnchor>
  <xdr:twoCellAnchor editAs="absolute">
    <xdr:from>
      <xdr:col>5</xdr:col>
      <xdr:colOff>276219</xdr:colOff>
      <xdr:row>0</xdr:row>
      <xdr:rowOff>0</xdr:rowOff>
    </xdr:from>
    <xdr:to>
      <xdr:col>6</xdr:col>
      <xdr:colOff>605844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9"/>
        </xdr:cNvPr>
        <xdr:cNvSpPr/>
      </xdr:nvSpPr>
      <xdr:spPr>
        <a:xfrm>
          <a:off x="4514844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6</xdr:col>
      <xdr:colOff>676269</xdr:colOff>
      <xdr:row>0</xdr:row>
      <xdr:rowOff>0</xdr:rowOff>
    </xdr:from>
    <xdr:to>
      <xdr:col>8</xdr:col>
      <xdr:colOff>215319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0"/>
        </xdr:cNvPr>
        <xdr:cNvSpPr/>
      </xdr:nvSpPr>
      <xdr:spPr>
        <a:xfrm>
          <a:off x="5629269" y="0"/>
          <a:ext cx="104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/>
            <a:t>GRÁFICOS</a:t>
          </a:r>
        </a:p>
      </xdr:txBody>
    </xdr:sp>
    <xdr:clientData/>
  </xdr:twoCellAnchor>
  <xdr:twoCellAnchor editAs="absolute">
    <xdr:from>
      <xdr:col>8</xdr:col>
      <xdr:colOff>276219</xdr:colOff>
      <xdr:row>0</xdr:row>
      <xdr:rowOff>0</xdr:rowOff>
    </xdr:from>
    <xdr:to>
      <xdr:col>9</xdr:col>
      <xdr:colOff>567744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1"/>
        </xdr:cNvPr>
        <xdr:cNvSpPr/>
      </xdr:nvSpPr>
      <xdr:spPr>
        <a:xfrm>
          <a:off x="6734169" y="0"/>
          <a:ext cx="104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/>
            <a:t>RANKING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Q22"/>
  <sheetViews>
    <sheetView showGridLines="0" tabSelected="1" zoomScaleNormal="100" zoomScalePageLayoutView="80" workbookViewId="0">
      <selection sqref="A1:XFD1048576"/>
    </sheetView>
  </sheetViews>
  <sheetFormatPr defaultColWidth="12.5703125" defaultRowHeight="12.75" x14ac:dyDescent="0.2"/>
  <cols>
    <col min="1" max="2" width="1.7109375" style="58" customWidth="1"/>
    <col min="3" max="3" width="17.28515625" style="58" customWidth="1"/>
    <col min="4" max="16384" width="12.5703125" style="58"/>
  </cols>
  <sheetData>
    <row r="1" spans="1:17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1"/>
      <c r="J1" s="22"/>
      <c r="K1" s="22"/>
      <c r="L1" s="22"/>
      <c r="M1" s="20"/>
      <c r="N1" s="20"/>
      <c r="O1" s="20"/>
      <c r="P1" s="20"/>
      <c r="Q1" s="20"/>
    </row>
    <row r="2" spans="1:17" s="25" customFormat="1" ht="20.100000000000001" customHeight="1" x14ac:dyDescent="0.2">
      <c r="A2" s="24"/>
      <c r="B2" s="24"/>
      <c r="C2" s="24"/>
      <c r="E2" s="26"/>
      <c r="F2" s="26"/>
      <c r="G2" s="26"/>
      <c r="H2" s="26"/>
      <c r="I2" s="26"/>
      <c r="J2" s="26"/>
      <c r="K2" s="26"/>
      <c r="L2" s="26"/>
      <c r="M2" s="26"/>
      <c r="N2" s="26"/>
      <c r="O2" s="24"/>
      <c r="P2" s="24"/>
      <c r="Q2" s="24"/>
    </row>
    <row r="3" spans="1:17" ht="5.0999999999999996" customHeight="1" x14ac:dyDescent="0.2">
      <c r="A3" s="56"/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6"/>
      <c r="P3" s="56"/>
      <c r="Q3" s="56"/>
    </row>
    <row r="4" spans="1:17" ht="5.0999999999999996" customHeight="1" x14ac:dyDescent="0.2">
      <c r="A4" s="56"/>
      <c r="B4" s="56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6"/>
      <c r="P4" s="56"/>
      <c r="Q4" s="56"/>
    </row>
    <row r="5" spans="1:17" s="59" customFormat="1" ht="89.25" customHeight="1" x14ac:dyDescent="0.2">
      <c r="C5" s="60" t="s">
        <v>83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30" customHeight="1" x14ac:dyDescent="0.2">
      <c r="C6" s="61" t="s">
        <v>15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7" ht="5.0999999999999996" customHeight="1" x14ac:dyDescent="0.2"/>
    <row r="8" spans="1:17" ht="45" customHeight="1" x14ac:dyDescent="0.2">
      <c r="C8" s="62" t="s">
        <v>24</v>
      </c>
      <c r="D8" s="63" t="s">
        <v>81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</row>
    <row r="9" spans="1:17" ht="5.0999999999999996" customHeight="1" x14ac:dyDescent="0.2"/>
    <row r="10" spans="1:17" ht="45" customHeight="1" x14ac:dyDescent="0.2">
      <c r="C10" s="62" t="s">
        <v>16</v>
      </c>
      <c r="D10" s="63" t="s">
        <v>17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7" ht="5.0999999999999996" customHeight="1" x14ac:dyDescent="0.2"/>
    <row r="12" spans="1:17" ht="45" customHeight="1" x14ac:dyDescent="0.2">
      <c r="C12" s="62" t="s">
        <v>82</v>
      </c>
      <c r="D12" s="63" t="s">
        <v>18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1:17" ht="5.0999999999999996" customHeight="1" x14ac:dyDescent="0.2"/>
    <row r="14" spans="1:17" ht="45" customHeight="1" x14ac:dyDescent="0.2">
      <c r="C14" s="62" t="s">
        <v>22</v>
      </c>
      <c r="D14" s="63" t="s">
        <v>19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</row>
    <row r="15" spans="1:17" ht="5.0999999999999996" customHeight="1" x14ac:dyDescent="0.2"/>
    <row r="16" spans="1:17" ht="45" customHeight="1" x14ac:dyDescent="0.2">
      <c r="C16" s="62" t="s">
        <v>23</v>
      </c>
      <c r="D16" s="63" t="s">
        <v>20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</row>
    <row r="17" spans="4:14" ht="20.25" customHeight="1" x14ac:dyDescent="0.2"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20" spans="4:14" x14ac:dyDescent="0.2">
      <c r="I20" s="66"/>
      <c r="J20" s="66"/>
    </row>
    <row r="21" spans="4:14" x14ac:dyDescent="0.2">
      <c r="I21" s="66"/>
      <c r="J21" s="67"/>
      <c r="K21" s="68"/>
      <c r="L21" s="68"/>
    </row>
    <row r="22" spans="4:14" x14ac:dyDescent="0.2">
      <c r="I22" s="66"/>
      <c r="J22" s="66"/>
    </row>
  </sheetData>
  <sheetProtection password="9004" sheet="1" objects="1" scenarios="1" selectLockedCells="1"/>
  <mergeCells count="7">
    <mergeCell ref="C5:P5"/>
    <mergeCell ref="D10:O10"/>
    <mergeCell ref="D8:O8"/>
    <mergeCell ref="D16:O16"/>
    <mergeCell ref="D14:O14"/>
    <mergeCell ref="D12:O12"/>
    <mergeCell ref="C6:P6"/>
  </mergeCells>
  <phoneticPr fontId="3" type="noConversion"/>
  <pageMargins left="0.75000000000000011" right="0.75000000000000011" top="1" bottom="1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3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workbookViewId="0">
      <selection activeCell="C7" sqref="C7:K7"/>
    </sheetView>
  </sheetViews>
  <sheetFormatPr defaultRowHeight="12.75" x14ac:dyDescent="0.2"/>
  <cols>
    <col min="1" max="2" width="1.7109375" style="81" customWidth="1"/>
    <col min="3" max="11" width="9.140625" style="81"/>
    <col min="12" max="12" width="4" style="81" customWidth="1"/>
    <col min="13" max="16384" width="9.140625" style="81"/>
  </cols>
  <sheetData>
    <row r="1" spans="1:17" s="71" customFormat="1" ht="30" customHeight="1" x14ac:dyDescent="0.35">
      <c r="A1" s="69"/>
      <c r="B1" s="21"/>
      <c r="C1" s="21"/>
      <c r="D1" s="21"/>
      <c r="E1" s="21"/>
      <c r="F1" s="21"/>
      <c r="G1" s="21"/>
      <c r="H1" s="21"/>
      <c r="I1" s="70"/>
      <c r="J1" s="70"/>
      <c r="K1" s="70"/>
      <c r="L1" s="69"/>
      <c r="M1" s="69"/>
      <c r="N1" s="69"/>
      <c r="O1" s="69"/>
      <c r="P1" s="69"/>
    </row>
    <row r="2" spans="1:17" s="73" customFormat="1" ht="20.100000000000001" customHeight="1" x14ac:dyDescent="0.2">
      <c r="A2" s="72"/>
      <c r="B2" s="72"/>
      <c r="D2" s="74"/>
      <c r="E2" s="74"/>
      <c r="F2" s="74"/>
      <c r="G2" s="74"/>
      <c r="H2" s="74"/>
      <c r="I2" s="74"/>
      <c r="J2" s="74"/>
      <c r="K2" s="74"/>
      <c r="L2" s="74"/>
      <c r="M2" s="74"/>
      <c r="N2" s="72"/>
      <c r="O2" s="72"/>
      <c r="P2" s="72"/>
    </row>
    <row r="3" spans="1:17" s="77" customFormat="1" ht="15" customHeight="1" x14ac:dyDescent="0.2">
      <c r="A3" s="75"/>
      <c r="B3" s="75"/>
      <c r="C3" s="75"/>
      <c r="D3" s="76"/>
      <c r="E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s="80" customFormat="1" ht="28.5" x14ac:dyDescent="0.2">
      <c r="A4" s="75"/>
      <c r="B4" s="75"/>
      <c r="C4" s="27" t="s">
        <v>62</v>
      </c>
      <c r="D4" s="78"/>
      <c r="E4" s="79"/>
      <c r="F4" s="79"/>
      <c r="G4" s="79"/>
      <c r="H4" s="79"/>
      <c r="I4" s="79"/>
      <c r="J4" s="79"/>
      <c r="K4" s="75"/>
      <c r="L4" s="75"/>
      <c r="M4" s="75"/>
      <c r="N4" s="75"/>
      <c r="O4" s="75"/>
      <c r="P4" s="75"/>
      <c r="Q4" s="75"/>
    </row>
    <row r="5" spans="1:17" ht="21" x14ac:dyDescent="0.35">
      <c r="C5" s="82"/>
      <c r="D5" s="83"/>
      <c r="E5" s="83"/>
      <c r="F5" s="83"/>
      <c r="G5" s="83"/>
      <c r="H5" s="83"/>
      <c r="I5" s="83"/>
      <c r="J5" s="83"/>
      <c r="K5" s="83"/>
    </row>
    <row r="6" spans="1:17" ht="18.75" x14ac:dyDescent="0.2">
      <c r="C6" s="84" t="s">
        <v>63</v>
      </c>
      <c r="D6" s="84"/>
      <c r="E6" s="84"/>
      <c r="F6" s="84"/>
      <c r="G6" s="84"/>
      <c r="H6" s="84"/>
      <c r="I6" s="84"/>
      <c r="J6" s="84"/>
      <c r="K6" s="84"/>
    </row>
    <row r="7" spans="1:17" ht="18.75" x14ac:dyDescent="0.2">
      <c r="C7" s="50" t="s">
        <v>64</v>
      </c>
      <c r="D7" s="51"/>
      <c r="E7" s="51"/>
      <c r="F7" s="51"/>
      <c r="G7" s="51"/>
      <c r="H7" s="51"/>
      <c r="I7" s="51"/>
      <c r="J7" s="51"/>
      <c r="K7" s="52"/>
    </row>
    <row r="8" spans="1:17" ht="18.75" x14ac:dyDescent="0.2">
      <c r="C8" s="85" t="s">
        <v>65</v>
      </c>
      <c r="D8" s="85"/>
      <c r="E8" s="85"/>
      <c r="F8" s="85"/>
      <c r="G8" s="85"/>
      <c r="H8" s="85"/>
      <c r="I8" s="85"/>
      <c r="J8" s="85"/>
      <c r="K8" s="85"/>
    </row>
    <row r="9" spans="1:17" x14ac:dyDescent="0.2">
      <c r="C9" s="53" t="str">
        <f>IFERROR(VLOOKUP(C7,C61:J75,4,FALSE),"")</f>
        <v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v>
      </c>
      <c r="D9" s="53"/>
      <c r="E9" s="53"/>
      <c r="F9" s="53"/>
      <c r="G9" s="53"/>
      <c r="H9" s="53"/>
      <c r="I9" s="53"/>
      <c r="J9" s="53"/>
      <c r="K9" s="53"/>
    </row>
    <row r="10" spans="1:17" x14ac:dyDescent="0.2">
      <c r="C10" s="53"/>
      <c r="D10" s="53"/>
      <c r="E10" s="53"/>
      <c r="F10" s="53"/>
      <c r="G10" s="53"/>
      <c r="H10" s="53"/>
      <c r="I10" s="53"/>
      <c r="J10" s="53"/>
      <c r="K10" s="53"/>
    </row>
    <row r="11" spans="1:17" x14ac:dyDescent="0.2">
      <c r="C11" s="53"/>
      <c r="D11" s="53"/>
      <c r="E11" s="53"/>
      <c r="F11" s="53"/>
      <c r="G11" s="53"/>
      <c r="H11" s="53"/>
      <c r="I11" s="53"/>
      <c r="J11" s="53"/>
      <c r="K11" s="53"/>
    </row>
    <row r="12" spans="1:17" x14ac:dyDescent="0.2">
      <c r="C12" s="53"/>
      <c r="D12" s="53"/>
      <c r="E12" s="53"/>
      <c r="F12" s="53"/>
      <c r="G12" s="53"/>
      <c r="H12" s="53"/>
      <c r="I12" s="53"/>
      <c r="J12" s="53"/>
      <c r="K12" s="53"/>
    </row>
    <row r="13" spans="1:17" x14ac:dyDescent="0.2">
      <c r="C13" s="53"/>
      <c r="D13" s="53"/>
      <c r="E13" s="53"/>
      <c r="F13" s="53"/>
      <c r="G13" s="53"/>
      <c r="H13" s="53"/>
      <c r="I13" s="53"/>
      <c r="J13" s="53"/>
      <c r="K13" s="53"/>
    </row>
    <row r="22" spans="5:5" x14ac:dyDescent="0.2">
      <c r="E22" s="86"/>
    </row>
    <row r="60" spans="3:9" hidden="1" x14ac:dyDescent="0.2"/>
    <row r="61" spans="3:9" ht="15" hidden="1" x14ac:dyDescent="0.25">
      <c r="C61" s="87" t="str">
        <f>IF(E61="","",D61&amp;". "&amp;E61)</f>
        <v>1. Posso adicionar mais linhas e colunas na planilha?</v>
      </c>
      <c r="D61" s="87">
        <v>1</v>
      </c>
      <c r="E61" s="87" t="s">
        <v>66</v>
      </c>
      <c r="F61" s="87" t="s">
        <v>67</v>
      </c>
      <c r="G61" s="87"/>
      <c r="H61" s="87"/>
      <c r="I61" s="87"/>
    </row>
    <row r="62" spans="3:9" ht="15" hidden="1" x14ac:dyDescent="0.25">
      <c r="C62" s="87" t="str">
        <f t="shared" ref="C62:C75" si="0">IF(E62="","",D62&amp;". "&amp;E62)</f>
        <v>2. Posso remover linhas?</v>
      </c>
      <c r="D62" s="87">
        <v>2</v>
      </c>
      <c r="E62" s="87" t="s">
        <v>68</v>
      </c>
      <c r="F62" s="87" t="s">
        <v>67</v>
      </c>
      <c r="G62" s="87"/>
      <c r="H62" s="87"/>
      <c r="I62" s="87"/>
    </row>
    <row r="63" spans="3:9" ht="15" hidden="1" x14ac:dyDescent="0.25">
      <c r="C63" s="87" t="str">
        <f t="shared" si="0"/>
        <v>3. Para que servem os alertas?</v>
      </c>
      <c r="D63" s="87">
        <v>3</v>
      </c>
      <c r="E63" s="87" t="s">
        <v>69</v>
      </c>
      <c r="F63" s="87" t="s">
        <v>70</v>
      </c>
      <c r="G63" s="87"/>
      <c r="H63" s="87"/>
      <c r="I63" s="87"/>
    </row>
    <row r="64" spans="3:9" ht="15" hidden="1" x14ac:dyDescent="0.25">
      <c r="C64" s="87" t="str">
        <f t="shared" si="0"/>
        <v>4. Essa planilha pode ser apresentada para instituições financeiras?</v>
      </c>
      <c r="D64" s="87">
        <v>4</v>
      </c>
      <c r="E64" s="87" t="s">
        <v>71</v>
      </c>
      <c r="F64" s="87" t="s">
        <v>72</v>
      </c>
      <c r="G64" s="87"/>
      <c r="H64" s="87"/>
      <c r="I64" s="87"/>
    </row>
    <row r="65" spans="3:10" ht="15" hidden="1" x14ac:dyDescent="0.25">
      <c r="C65" s="87" t="str">
        <f t="shared" si="0"/>
        <v>5. Como desbloquear a planilha?</v>
      </c>
      <c r="D65" s="87">
        <v>5</v>
      </c>
      <c r="E65" s="87" t="s">
        <v>73</v>
      </c>
      <c r="F65" s="87" t="s">
        <v>74</v>
      </c>
      <c r="G65" s="87"/>
      <c r="H65" s="87"/>
      <c r="I65" s="87"/>
    </row>
    <row r="66" spans="3:10" ht="15" hidden="1" x14ac:dyDescent="0.25">
      <c r="C66" s="87" t="str">
        <f t="shared" si="0"/>
        <v>6. Como redimensiono uma coluna ou linha da planilha?</v>
      </c>
      <c r="D66" s="87">
        <v>6</v>
      </c>
      <c r="E66" s="87" t="s">
        <v>75</v>
      </c>
      <c r="F66" s="87" t="s">
        <v>76</v>
      </c>
      <c r="G66" s="87"/>
      <c r="H66" s="87"/>
      <c r="I66" s="87"/>
    </row>
    <row r="67" spans="3:10" ht="15" hidden="1" x14ac:dyDescent="0.25">
      <c r="C67" s="87" t="str">
        <f t="shared" si="0"/>
        <v>7. Como faço para imprimir uma planilha?</v>
      </c>
      <c r="D67" s="87">
        <v>7</v>
      </c>
      <c r="E67" s="87" t="s">
        <v>77</v>
      </c>
      <c r="F67" s="87" t="s">
        <v>78</v>
      </c>
      <c r="G67" s="87"/>
      <c r="H67" s="87"/>
      <c r="I67" s="87"/>
    </row>
    <row r="68" spans="3:10" ht="15" hidden="1" x14ac:dyDescent="0.25">
      <c r="C68" s="87" t="str">
        <f t="shared" si="0"/>
        <v>8. Como mudo a moeda da planilha?</v>
      </c>
      <c r="D68" s="87">
        <v>8</v>
      </c>
      <c r="E68" s="87" t="s">
        <v>79</v>
      </c>
      <c r="F68" s="87" t="s">
        <v>80</v>
      </c>
      <c r="G68" s="87"/>
      <c r="H68" s="87"/>
      <c r="I68" s="87"/>
    </row>
    <row r="69" spans="3:10" ht="15" hidden="1" x14ac:dyDescent="0.25">
      <c r="C69" s="87" t="str">
        <f t="shared" si="0"/>
        <v/>
      </c>
      <c r="D69" s="87">
        <v>9</v>
      </c>
      <c r="E69" s="87"/>
      <c r="F69" s="87"/>
      <c r="G69" s="87"/>
      <c r="H69" s="87"/>
      <c r="I69" s="87"/>
      <c r="J69" s="87"/>
    </row>
    <row r="70" spans="3:10" ht="15" hidden="1" x14ac:dyDescent="0.25">
      <c r="C70" s="87" t="str">
        <f t="shared" si="0"/>
        <v/>
      </c>
      <c r="D70" s="87">
        <v>10</v>
      </c>
      <c r="E70" s="87"/>
      <c r="F70" s="87"/>
      <c r="G70" s="87"/>
      <c r="H70" s="87"/>
      <c r="I70" s="87"/>
      <c r="J70" s="87"/>
    </row>
    <row r="71" spans="3:10" ht="15" hidden="1" x14ac:dyDescent="0.25">
      <c r="C71" s="87" t="str">
        <f t="shared" si="0"/>
        <v/>
      </c>
      <c r="D71" s="87">
        <v>11</v>
      </c>
      <c r="E71" s="87"/>
      <c r="F71" s="87"/>
      <c r="G71" s="87"/>
      <c r="H71" s="87"/>
      <c r="I71" s="87"/>
      <c r="J71" s="87"/>
    </row>
    <row r="72" spans="3:10" ht="15" hidden="1" x14ac:dyDescent="0.25">
      <c r="C72" s="87" t="str">
        <f t="shared" si="0"/>
        <v/>
      </c>
      <c r="D72" s="87">
        <v>12</v>
      </c>
      <c r="E72" s="87"/>
      <c r="F72" s="87"/>
      <c r="G72" s="87"/>
      <c r="H72" s="87"/>
      <c r="I72" s="87"/>
      <c r="J72" s="87"/>
    </row>
    <row r="73" spans="3:10" ht="15" hidden="1" x14ac:dyDescent="0.25">
      <c r="C73" s="87" t="str">
        <f t="shared" si="0"/>
        <v/>
      </c>
      <c r="D73" s="87">
        <v>13</v>
      </c>
      <c r="E73" s="87"/>
      <c r="F73" s="87"/>
      <c r="G73" s="87"/>
      <c r="H73" s="87"/>
      <c r="I73" s="87"/>
      <c r="J73" s="87"/>
    </row>
    <row r="74" spans="3:10" ht="15" hidden="1" x14ac:dyDescent="0.25">
      <c r="C74" s="87" t="str">
        <f t="shared" si="0"/>
        <v/>
      </c>
      <c r="D74" s="87">
        <v>14</v>
      </c>
      <c r="E74" s="87"/>
      <c r="F74" s="87"/>
      <c r="G74" s="87"/>
      <c r="H74" s="87"/>
      <c r="I74" s="87"/>
      <c r="J74" s="87"/>
    </row>
    <row r="75" spans="3:10" ht="15" hidden="1" x14ac:dyDescent="0.25">
      <c r="C75" s="87" t="str">
        <f t="shared" si="0"/>
        <v/>
      </c>
      <c r="D75" s="87">
        <v>15</v>
      </c>
      <c r="E75" s="87"/>
      <c r="F75" s="87"/>
      <c r="G75" s="87"/>
      <c r="H75" s="87"/>
      <c r="I75" s="87"/>
      <c r="J75" s="87"/>
    </row>
    <row r="76" spans="3:10" hidden="1" x14ac:dyDescent="0.2"/>
  </sheetData>
  <sheetProtection password="9004" sheet="1" objects="1" scenarios="1"/>
  <mergeCells count="4">
    <mergeCell ref="C6:K6"/>
    <mergeCell ref="C7:K7"/>
    <mergeCell ref="C8:K8"/>
    <mergeCell ref="C9:K13"/>
  </mergeCells>
  <dataValidations count="1">
    <dataValidation type="list" allowBlank="1" showInputMessage="1" showErrorMessage="1" sqref="C7:K7">
      <formula1>$C$61:$C$75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workbookViewId="0">
      <selection activeCell="G11" sqref="G11"/>
    </sheetView>
  </sheetViews>
  <sheetFormatPr defaultRowHeight="15" x14ac:dyDescent="0.25"/>
  <cols>
    <col min="1" max="2" width="1.7109375" style="88" customWidth="1"/>
    <col min="3" max="3" width="25.28515625" style="88" bestFit="1" customWidth="1"/>
    <col min="4" max="4" width="19.140625" style="88" bestFit="1" customWidth="1"/>
    <col min="5" max="5" width="8.85546875" style="88" customWidth="1"/>
    <col min="6" max="6" width="9.140625" style="88"/>
    <col min="7" max="7" width="9.140625" style="88" customWidth="1"/>
    <col min="8" max="8" width="9.140625" style="88"/>
    <col min="9" max="26" width="9.140625" style="88" customWidth="1"/>
    <col min="27" max="27" width="16.85546875" style="88" customWidth="1"/>
    <col min="28" max="28" width="9.140625" style="88" customWidth="1"/>
    <col min="29" max="16384" width="9.140625" style="88"/>
  </cols>
  <sheetData>
    <row r="1" spans="1:28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1"/>
      <c r="J1" s="22"/>
      <c r="K1" s="22"/>
      <c r="L1" s="22"/>
      <c r="M1" s="20"/>
      <c r="N1" s="20"/>
      <c r="O1" s="20"/>
      <c r="P1" s="20"/>
      <c r="Q1" s="20"/>
    </row>
    <row r="2" spans="1:28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4"/>
      <c r="P2" s="24"/>
      <c r="Q2" s="24"/>
    </row>
    <row r="4" spans="1:28" ht="21" x14ac:dyDescent="0.35">
      <c r="C4" s="89" t="s">
        <v>24</v>
      </c>
    </row>
    <row r="6" spans="1:28" ht="20.100000000000001" customHeight="1" x14ac:dyDescent="0.25">
      <c r="C6" s="90" t="s">
        <v>29</v>
      </c>
      <c r="D6" s="94"/>
      <c r="E6" s="94"/>
    </row>
    <row r="7" spans="1:28" ht="20.100000000000001" customHeight="1" x14ac:dyDescent="0.25">
      <c r="C7" s="95" t="s">
        <v>30</v>
      </c>
      <c r="D7" s="91" t="s">
        <v>31</v>
      </c>
      <c r="E7" s="91" t="s">
        <v>3</v>
      </c>
      <c r="AA7" s="96" t="s">
        <v>57</v>
      </c>
      <c r="AB7" s="96" t="s">
        <v>3</v>
      </c>
    </row>
    <row r="8" spans="1:28" ht="20.100000000000001" customHeight="1" x14ac:dyDescent="0.25">
      <c r="C8" s="93" t="s">
        <v>0</v>
      </c>
      <c r="D8" s="19" t="s">
        <v>58</v>
      </c>
      <c r="E8" s="43">
        <f>IF(D8="","",VLOOKUP(D8,$AA$8:$AB$12,2,FALSE))</f>
        <v>5</v>
      </c>
      <c r="AA8" s="96" t="s">
        <v>58</v>
      </c>
      <c r="AB8" s="96">
        <v>5</v>
      </c>
    </row>
    <row r="9" spans="1:28" ht="20.100000000000001" customHeight="1" x14ac:dyDescent="0.25">
      <c r="C9" s="99" t="s">
        <v>1</v>
      </c>
      <c r="D9" s="28" t="s">
        <v>6</v>
      </c>
      <c r="E9" s="43">
        <f t="shared" ref="E9:E27" si="0">IF(D9="","",VLOOKUP(D9,$AA$8:$AB$12,2,FALSE))</f>
        <v>4</v>
      </c>
      <c r="AA9" s="96" t="s">
        <v>6</v>
      </c>
      <c r="AB9" s="96">
        <v>4</v>
      </c>
    </row>
    <row r="10" spans="1:28" ht="20.100000000000001" customHeight="1" x14ac:dyDescent="0.25">
      <c r="C10" s="100" t="s">
        <v>2</v>
      </c>
      <c r="D10" s="19" t="s">
        <v>5</v>
      </c>
      <c r="E10" s="43">
        <f t="shared" si="0"/>
        <v>3</v>
      </c>
      <c r="AA10" s="96" t="s">
        <v>5</v>
      </c>
      <c r="AB10" s="96">
        <v>3</v>
      </c>
    </row>
    <row r="11" spans="1:28" ht="20.100000000000001" customHeight="1" x14ac:dyDescent="0.25">
      <c r="C11" s="98"/>
      <c r="D11" s="97"/>
      <c r="E11" s="43" t="str">
        <f t="shared" si="0"/>
        <v/>
      </c>
      <c r="AA11" s="96" t="s">
        <v>59</v>
      </c>
      <c r="AB11" s="96">
        <v>2</v>
      </c>
    </row>
    <row r="12" spans="1:28" ht="20.100000000000001" customHeight="1" x14ac:dyDescent="0.25">
      <c r="C12" s="98"/>
      <c r="D12" s="97"/>
      <c r="E12" s="43" t="str">
        <f t="shared" si="0"/>
        <v/>
      </c>
      <c r="AA12" s="96" t="s">
        <v>4</v>
      </c>
      <c r="AB12" s="96">
        <v>1</v>
      </c>
    </row>
    <row r="13" spans="1:28" ht="20.100000000000001" customHeight="1" x14ac:dyDescent="0.25">
      <c r="C13" s="98"/>
      <c r="D13" s="97"/>
      <c r="E13" s="43" t="str">
        <f t="shared" si="0"/>
        <v/>
      </c>
    </row>
    <row r="14" spans="1:28" ht="20.100000000000001" customHeight="1" x14ac:dyDescent="0.25">
      <c r="C14" s="98"/>
      <c r="D14" s="97"/>
      <c r="E14" s="43" t="str">
        <f t="shared" si="0"/>
        <v/>
      </c>
    </row>
    <row r="15" spans="1:28" ht="20.100000000000001" customHeight="1" x14ac:dyDescent="0.25">
      <c r="C15" s="98"/>
      <c r="D15" s="97"/>
      <c r="E15" s="43" t="str">
        <f t="shared" si="0"/>
        <v/>
      </c>
    </row>
    <row r="16" spans="1:28" ht="20.100000000000001" customHeight="1" x14ac:dyDescent="0.25">
      <c r="C16" s="98"/>
      <c r="D16" s="97"/>
      <c r="E16" s="43" t="str">
        <f t="shared" si="0"/>
        <v/>
      </c>
    </row>
    <row r="17" spans="3:5" ht="20.100000000000001" customHeight="1" x14ac:dyDescent="0.25">
      <c r="C17" s="98"/>
      <c r="D17" s="97"/>
      <c r="E17" s="43" t="str">
        <f t="shared" si="0"/>
        <v/>
      </c>
    </row>
    <row r="18" spans="3:5" ht="20.100000000000001" customHeight="1" x14ac:dyDescent="0.25">
      <c r="C18" s="98"/>
      <c r="D18" s="97"/>
      <c r="E18" s="43" t="str">
        <f t="shared" si="0"/>
        <v/>
      </c>
    </row>
    <row r="19" spans="3:5" ht="20.100000000000001" customHeight="1" x14ac:dyDescent="0.25">
      <c r="C19" s="98"/>
      <c r="D19" s="97"/>
      <c r="E19" s="43" t="str">
        <f t="shared" si="0"/>
        <v/>
      </c>
    </row>
    <row r="20" spans="3:5" ht="20.100000000000001" customHeight="1" x14ac:dyDescent="0.25">
      <c r="C20" s="98"/>
      <c r="D20" s="97"/>
      <c r="E20" s="43" t="str">
        <f t="shared" si="0"/>
        <v/>
      </c>
    </row>
    <row r="21" spans="3:5" ht="20.100000000000001" customHeight="1" x14ac:dyDescent="0.25">
      <c r="C21" s="98"/>
      <c r="D21" s="97"/>
      <c r="E21" s="43" t="str">
        <f t="shared" si="0"/>
        <v/>
      </c>
    </row>
    <row r="22" spans="3:5" ht="20.100000000000001" customHeight="1" x14ac:dyDescent="0.25">
      <c r="C22" s="98"/>
      <c r="D22" s="97"/>
      <c r="E22" s="43" t="str">
        <f t="shared" si="0"/>
        <v/>
      </c>
    </row>
    <row r="23" spans="3:5" ht="20.100000000000001" customHeight="1" x14ac:dyDescent="0.25">
      <c r="C23" s="98"/>
      <c r="D23" s="97"/>
      <c r="E23" s="43" t="str">
        <f t="shared" si="0"/>
        <v/>
      </c>
    </row>
    <row r="24" spans="3:5" ht="20.100000000000001" customHeight="1" x14ac:dyDescent="0.25">
      <c r="C24" s="98"/>
      <c r="D24" s="97"/>
      <c r="E24" s="43" t="str">
        <f t="shared" si="0"/>
        <v/>
      </c>
    </row>
    <row r="25" spans="3:5" ht="20.100000000000001" customHeight="1" x14ac:dyDescent="0.25">
      <c r="C25" s="98"/>
      <c r="D25" s="97"/>
      <c r="E25" s="43" t="str">
        <f t="shared" si="0"/>
        <v/>
      </c>
    </row>
    <row r="26" spans="3:5" ht="20.100000000000001" customHeight="1" x14ac:dyDescent="0.25">
      <c r="C26" s="98"/>
      <c r="D26" s="97"/>
      <c r="E26" s="43" t="str">
        <f t="shared" si="0"/>
        <v/>
      </c>
    </row>
    <row r="27" spans="3:5" ht="20.100000000000001" customHeight="1" x14ac:dyDescent="0.25">
      <c r="C27" s="98"/>
      <c r="D27" s="97"/>
      <c r="E27" s="43" t="str">
        <f t="shared" si="0"/>
        <v/>
      </c>
    </row>
  </sheetData>
  <sheetProtection password="9004" sheet="1" objects="1" scenarios="1"/>
  <conditionalFormatting sqref="D8:E27">
    <cfRule type="cellIs" dxfId="4" priority="3" operator="equal">
      <formula>"Muito Importante"</formula>
    </cfRule>
    <cfRule type="cellIs" dxfId="3" priority="4" operator="equal">
      <formula>"Importante"</formula>
    </cfRule>
    <cfRule type="cellIs" dxfId="2" priority="5" operator="equal">
      <formula>"Sem Importância"</formula>
    </cfRule>
  </conditionalFormatting>
  <conditionalFormatting sqref="D8:D27">
    <cfRule type="cellIs" dxfId="1" priority="1" operator="equal">
      <formula>"Importantíssimo"</formula>
    </cfRule>
    <cfRule type="cellIs" dxfId="0" priority="2" operator="equal">
      <formula>"Pouca Importância"</formula>
    </cfRule>
  </conditionalFormatting>
  <dataValidations count="1">
    <dataValidation type="list" allowBlank="1" showInputMessage="1" showErrorMessage="1" errorTitle="Erro de operação!" error="_x000a_O valor inserido é inválido._x000a_Selecione um valor da lista." sqref="D8:D27">
      <formula1>$AA$8:$AA$12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showGridLines="0" workbookViewId="0">
      <selection activeCell="C9" sqref="C9:E10"/>
    </sheetView>
  </sheetViews>
  <sheetFormatPr defaultRowHeight="15" x14ac:dyDescent="0.25"/>
  <cols>
    <col min="1" max="2" width="1.7109375" style="88" customWidth="1"/>
    <col min="3" max="3" width="37.42578125" style="88" bestFit="1" customWidth="1"/>
    <col min="4" max="4" width="9.140625" style="88"/>
    <col min="5" max="5" width="27.42578125" style="88" customWidth="1"/>
    <col min="6" max="16384" width="9.140625" style="88"/>
  </cols>
  <sheetData>
    <row r="1" spans="1:16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2"/>
      <c r="J1" s="22"/>
      <c r="K1" s="22"/>
      <c r="L1" s="20"/>
      <c r="M1" s="20"/>
      <c r="N1" s="20"/>
      <c r="O1" s="20"/>
      <c r="P1" s="20"/>
    </row>
    <row r="2" spans="1:16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  <c r="O2" s="24"/>
      <c r="P2" s="24"/>
    </row>
    <row r="4" spans="1:16" ht="21" x14ac:dyDescent="0.35">
      <c r="C4" s="89" t="s">
        <v>24</v>
      </c>
    </row>
    <row r="6" spans="1:16" ht="20.100000000000001" customHeight="1" x14ac:dyDescent="0.25">
      <c r="C6" s="90" t="s">
        <v>25</v>
      </c>
      <c r="D6" s="90"/>
      <c r="E6" s="90"/>
    </row>
    <row r="7" spans="1:16" ht="20.100000000000001" customHeight="1" x14ac:dyDescent="0.25">
      <c r="C7" s="91" t="s">
        <v>26</v>
      </c>
      <c r="D7" s="91" t="s">
        <v>27</v>
      </c>
      <c r="E7" s="91" t="s">
        <v>28</v>
      </c>
    </row>
    <row r="8" spans="1:16" ht="20.100000000000001" customHeight="1" x14ac:dyDescent="0.25">
      <c r="C8" s="93" t="s">
        <v>56</v>
      </c>
      <c r="D8" s="93">
        <v>1001</v>
      </c>
      <c r="E8" s="93" t="s">
        <v>61</v>
      </c>
    </row>
    <row r="9" spans="1:16" ht="20.100000000000001" customHeight="1" x14ac:dyDescent="0.25">
      <c r="C9" s="93"/>
      <c r="D9" s="93"/>
      <c r="E9" s="93"/>
    </row>
    <row r="10" spans="1:16" ht="20.100000000000001" customHeight="1" x14ac:dyDescent="0.25">
      <c r="C10" s="93"/>
      <c r="D10" s="93"/>
      <c r="E10" s="93"/>
    </row>
    <row r="11" spans="1:16" ht="20.100000000000001" customHeight="1" x14ac:dyDescent="0.25">
      <c r="C11" s="92"/>
      <c r="D11" s="92"/>
      <c r="E11" s="92"/>
    </row>
    <row r="12" spans="1:16" ht="20.100000000000001" customHeight="1" x14ac:dyDescent="0.25">
      <c r="C12" s="92"/>
      <c r="D12" s="92"/>
      <c r="E12" s="92"/>
    </row>
    <row r="13" spans="1:16" ht="20.100000000000001" customHeight="1" x14ac:dyDescent="0.25">
      <c r="C13" s="92"/>
      <c r="D13" s="92"/>
      <c r="E13" s="92"/>
    </row>
    <row r="14" spans="1:16" ht="20.100000000000001" customHeight="1" x14ac:dyDescent="0.25">
      <c r="C14" s="92"/>
      <c r="D14" s="92"/>
      <c r="E14" s="92"/>
    </row>
    <row r="15" spans="1:16" ht="20.100000000000001" customHeight="1" x14ac:dyDescent="0.25">
      <c r="C15" s="92"/>
      <c r="D15" s="92"/>
      <c r="E15" s="92"/>
    </row>
    <row r="16" spans="1:16" ht="20.100000000000001" customHeight="1" x14ac:dyDescent="0.25">
      <c r="C16" s="92"/>
      <c r="D16" s="92"/>
      <c r="E16" s="92"/>
    </row>
    <row r="17" spans="3:5" ht="20.100000000000001" customHeight="1" x14ac:dyDescent="0.25">
      <c r="C17" s="92"/>
      <c r="D17" s="92"/>
      <c r="E17" s="92"/>
    </row>
    <row r="18" spans="3:5" ht="20.100000000000001" customHeight="1" x14ac:dyDescent="0.25">
      <c r="C18" s="92"/>
      <c r="D18" s="92"/>
      <c r="E18" s="92"/>
    </row>
    <row r="19" spans="3:5" ht="20.100000000000001" customHeight="1" x14ac:dyDescent="0.25">
      <c r="C19" s="92"/>
      <c r="D19" s="92"/>
      <c r="E19" s="92"/>
    </row>
    <row r="20" spans="3:5" ht="20.100000000000001" customHeight="1" x14ac:dyDescent="0.25">
      <c r="C20" s="92"/>
      <c r="D20" s="92"/>
      <c r="E20" s="92"/>
    </row>
    <row r="21" spans="3:5" ht="20.100000000000001" customHeight="1" x14ac:dyDescent="0.25">
      <c r="C21" s="92"/>
      <c r="D21" s="92"/>
      <c r="E21" s="92"/>
    </row>
    <row r="22" spans="3:5" ht="20.100000000000001" customHeight="1" x14ac:dyDescent="0.25">
      <c r="C22" s="92"/>
      <c r="D22" s="92"/>
      <c r="E22" s="92"/>
    </row>
    <row r="23" spans="3:5" ht="20.100000000000001" customHeight="1" x14ac:dyDescent="0.25">
      <c r="C23" s="92"/>
      <c r="D23" s="92"/>
      <c r="E23" s="92"/>
    </row>
    <row r="24" spans="3:5" ht="20.100000000000001" customHeight="1" x14ac:dyDescent="0.25">
      <c r="C24" s="92"/>
      <c r="D24" s="92"/>
      <c r="E24" s="92"/>
    </row>
    <row r="25" spans="3:5" ht="20.100000000000001" customHeight="1" x14ac:dyDescent="0.25">
      <c r="C25" s="92"/>
      <c r="D25" s="92"/>
      <c r="E25" s="92"/>
    </row>
    <row r="26" spans="3:5" ht="20.100000000000001" customHeight="1" x14ac:dyDescent="0.25">
      <c r="C26" s="92"/>
      <c r="D26" s="92"/>
      <c r="E26" s="92"/>
    </row>
    <row r="27" spans="3:5" ht="20.100000000000001" customHeight="1" x14ac:dyDescent="0.25">
      <c r="C27" s="92"/>
      <c r="D27" s="92"/>
      <c r="E27" s="92"/>
    </row>
    <row r="28" spans="3:5" ht="20.100000000000001" customHeight="1" x14ac:dyDescent="0.25">
      <c r="C28" s="92"/>
      <c r="D28" s="92"/>
      <c r="E28" s="92"/>
    </row>
    <row r="29" spans="3:5" ht="20.100000000000001" customHeight="1" x14ac:dyDescent="0.25">
      <c r="C29" s="92"/>
      <c r="D29" s="92"/>
      <c r="E29" s="92"/>
    </row>
    <row r="30" spans="3:5" ht="20.100000000000001" customHeight="1" x14ac:dyDescent="0.25">
      <c r="C30" s="92"/>
      <c r="D30" s="92"/>
      <c r="E30" s="92"/>
    </row>
    <row r="31" spans="3:5" ht="20.100000000000001" customHeight="1" x14ac:dyDescent="0.25">
      <c r="C31" s="92"/>
      <c r="D31" s="92"/>
      <c r="E31" s="92"/>
    </row>
    <row r="32" spans="3:5" ht="20.100000000000001" customHeight="1" x14ac:dyDescent="0.25">
      <c r="C32" s="92"/>
      <c r="D32" s="92"/>
      <c r="E32" s="92"/>
    </row>
    <row r="33" spans="3:5" ht="20.100000000000001" customHeight="1" x14ac:dyDescent="0.25">
      <c r="C33" s="92"/>
      <c r="D33" s="92"/>
      <c r="E33" s="92"/>
    </row>
    <row r="34" spans="3:5" ht="20.100000000000001" customHeight="1" x14ac:dyDescent="0.25">
      <c r="C34" s="92"/>
      <c r="D34" s="92"/>
      <c r="E34" s="92"/>
    </row>
    <row r="35" spans="3:5" ht="20.100000000000001" customHeight="1" x14ac:dyDescent="0.25">
      <c r="C35" s="92"/>
      <c r="D35" s="92"/>
      <c r="E35" s="92"/>
    </row>
    <row r="36" spans="3:5" ht="20.100000000000001" customHeight="1" x14ac:dyDescent="0.25">
      <c r="C36" s="92"/>
      <c r="D36" s="92"/>
      <c r="E36" s="92"/>
    </row>
    <row r="37" spans="3:5" ht="20.100000000000001" customHeight="1" x14ac:dyDescent="0.25">
      <c r="C37" s="92"/>
      <c r="D37" s="92"/>
      <c r="E37" s="92"/>
    </row>
    <row r="38" spans="3:5" ht="20.100000000000001" customHeight="1" x14ac:dyDescent="0.25">
      <c r="C38" s="92"/>
      <c r="D38" s="92"/>
      <c r="E38" s="92"/>
    </row>
    <row r="39" spans="3:5" ht="20.100000000000001" customHeight="1" x14ac:dyDescent="0.25">
      <c r="C39" s="92"/>
      <c r="D39" s="92"/>
      <c r="E39" s="92"/>
    </row>
    <row r="40" spans="3:5" ht="20.100000000000001" customHeight="1" x14ac:dyDescent="0.25">
      <c r="C40" s="92"/>
      <c r="D40" s="92"/>
      <c r="E40" s="92"/>
    </row>
    <row r="41" spans="3:5" ht="20.100000000000001" customHeight="1" x14ac:dyDescent="0.25">
      <c r="C41" s="92"/>
      <c r="D41" s="92"/>
      <c r="E41" s="92"/>
    </row>
    <row r="42" spans="3:5" ht="20.100000000000001" customHeight="1" x14ac:dyDescent="0.25">
      <c r="C42" s="92"/>
      <c r="D42" s="92"/>
      <c r="E42" s="92"/>
    </row>
    <row r="43" spans="3:5" ht="20.100000000000001" customHeight="1" x14ac:dyDescent="0.25">
      <c r="C43" s="92"/>
      <c r="D43" s="92"/>
      <c r="E43" s="92"/>
    </row>
    <row r="44" spans="3:5" ht="20.100000000000001" customHeight="1" x14ac:dyDescent="0.25">
      <c r="C44" s="92"/>
      <c r="D44" s="92"/>
      <c r="E44" s="92"/>
    </row>
    <row r="45" spans="3:5" ht="20.100000000000001" customHeight="1" x14ac:dyDescent="0.25">
      <c r="C45" s="92"/>
      <c r="D45" s="92"/>
      <c r="E45" s="92"/>
    </row>
    <row r="46" spans="3:5" ht="20.100000000000001" customHeight="1" x14ac:dyDescent="0.25">
      <c r="C46" s="92"/>
      <c r="D46" s="92"/>
      <c r="E46" s="92"/>
    </row>
    <row r="47" spans="3:5" ht="20.100000000000001" customHeight="1" x14ac:dyDescent="0.25">
      <c r="C47" s="92"/>
      <c r="D47" s="92"/>
      <c r="E47" s="92"/>
    </row>
    <row r="48" spans="3:5" ht="20.100000000000001" customHeight="1" x14ac:dyDescent="0.25">
      <c r="C48" s="92"/>
      <c r="D48" s="92"/>
      <c r="E48" s="92"/>
    </row>
    <row r="49" spans="3:5" ht="20.100000000000001" customHeight="1" x14ac:dyDescent="0.25">
      <c r="C49" s="92"/>
      <c r="D49" s="92"/>
      <c r="E49" s="92"/>
    </row>
    <row r="50" spans="3:5" ht="20.100000000000001" customHeight="1" x14ac:dyDescent="0.25">
      <c r="C50" s="92"/>
      <c r="D50" s="92"/>
      <c r="E50" s="92"/>
    </row>
    <row r="51" spans="3:5" ht="20.100000000000001" customHeight="1" x14ac:dyDescent="0.25">
      <c r="C51" s="92"/>
      <c r="D51" s="92"/>
      <c r="E51" s="92"/>
    </row>
    <row r="52" spans="3:5" ht="20.100000000000001" customHeight="1" x14ac:dyDescent="0.25">
      <c r="C52" s="92"/>
      <c r="D52" s="92"/>
      <c r="E52" s="92"/>
    </row>
    <row r="53" spans="3:5" ht="20.100000000000001" customHeight="1" x14ac:dyDescent="0.25">
      <c r="C53" s="92"/>
      <c r="D53" s="92"/>
      <c r="E53" s="92"/>
    </row>
    <row r="54" spans="3:5" ht="20.100000000000001" customHeight="1" x14ac:dyDescent="0.25">
      <c r="C54" s="92"/>
      <c r="D54" s="92"/>
      <c r="E54" s="92"/>
    </row>
    <row r="55" spans="3:5" ht="20.100000000000001" customHeight="1" x14ac:dyDescent="0.25">
      <c r="C55" s="92"/>
      <c r="D55" s="92"/>
      <c r="E55" s="92"/>
    </row>
    <row r="56" spans="3:5" ht="20.100000000000001" customHeight="1" x14ac:dyDescent="0.25">
      <c r="C56" s="92"/>
      <c r="D56" s="92"/>
      <c r="E56" s="92"/>
    </row>
    <row r="57" spans="3:5" ht="20.100000000000001" customHeight="1" x14ac:dyDescent="0.25">
      <c r="C57" s="92"/>
      <c r="D57" s="92"/>
      <c r="E57" s="92"/>
    </row>
    <row r="58" spans="3:5" ht="20.100000000000001" customHeight="1" x14ac:dyDescent="0.25">
      <c r="C58" s="92"/>
      <c r="D58" s="92"/>
      <c r="E58" s="92"/>
    </row>
    <row r="59" spans="3:5" ht="20.100000000000001" customHeight="1" x14ac:dyDescent="0.25">
      <c r="C59" s="92"/>
      <c r="D59" s="92"/>
      <c r="E59" s="92"/>
    </row>
    <row r="60" spans="3:5" ht="20.100000000000001" customHeight="1" x14ac:dyDescent="0.25">
      <c r="C60" s="92"/>
      <c r="D60" s="92"/>
      <c r="E60" s="92"/>
    </row>
    <row r="61" spans="3:5" ht="20.100000000000001" customHeight="1" x14ac:dyDescent="0.25">
      <c r="C61" s="92"/>
      <c r="D61" s="92"/>
      <c r="E61" s="92"/>
    </row>
    <row r="62" spans="3:5" ht="20.100000000000001" customHeight="1" x14ac:dyDescent="0.25">
      <c r="C62" s="92"/>
      <c r="D62" s="92"/>
      <c r="E62" s="92"/>
    </row>
    <row r="63" spans="3:5" ht="20.100000000000001" customHeight="1" x14ac:dyDescent="0.25">
      <c r="C63" s="92"/>
      <c r="D63" s="92"/>
      <c r="E63" s="92"/>
    </row>
    <row r="64" spans="3:5" ht="20.100000000000001" customHeight="1" x14ac:dyDescent="0.25">
      <c r="C64" s="92"/>
      <c r="D64" s="92"/>
      <c r="E64" s="92"/>
    </row>
    <row r="65" spans="3:5" ht="20.100000000000001" customHeight="1" x14ac:dyDescent="0.25">
      <c r="C65" s="92"/>
      <c r="D65" s="92"/>
      <c r="E65" s="92"/>
    </row>
    <row r="66" spans="3:5" ht="20.100000000000001" customHeight="1" x14ac:dyDescent="0.25">
      <c r="C66" s="92"/>
      <c r="D66" s="92"/>
      <c r="E66" s="92"/>
    </row>
    <row r="67" spans="3:5" ht="20.100000000000001" customHeight="1" x14ac:dyDescent="0.25">
      <c r="C67" s="92"/>
      <c r="D67" s="92"/>
      <c r="E67" s="92"/>
    </row>
    <row r="68" spans="3:5" ht="20.100000000000001" customHeight="1" x14ac:dyDescent="0.25">
      <c r="C68" s="92"/>
      <c r="D68" s="92"/>
      <c r="E68" s="92"/>
    </row>
    <row r="69" spans="3:5" ht="20.100000000000001" customHeight="1" x14ac:dyDescent="0.25">
      <c r="C69" s="92"/>
      <c r="D69" s="92"/>
      <c r="E69" s="92"/>
    </row>
    <row r="70" spans="3:5" ht="20.100000000000001" customHeight="1" x14ac:dyDescent="0.25">
      <c r="C70" s="92"/>
      <c r="D70" s="92"/>
      <c r="E70" s="92"/>
    </row>
    <row r="71" spans="3:5" ht="20.100000000000001" customHeight="1" x14ac:dyDescent="0.25">
      <c r="C71" s="92"/>
      <c r="D71" s="92"/>
      <c r="E71" s="92"/>
    </row>
    <row r="72" spans="3:5" ht="20.100000000000001" customHeight="1" x14ac:dyDescent="0.25">
      <c r="C72" s="92"/>
      <c r="D72" s="92"/>
      <c r="E72" s="92"/>
    </row>
    <row r="73" spans="3:5" ht="20.100000000000001" customHeight="1" x14ac:dyDescent="0.25">
      <c r="C73" s="92"/>
      <c r="D73" s="92"/>
      <c r="E73" s="92"/>
    </row>
    <row r="74" spans="3:5" ht="20.100000000000001" customHeight="1" x14ac:dyDescent="0.25">
      <c r="C74" s="92"/>
      <c r="D74" s="92"/>
      <c r="E74" s="92"/>
    </row>
    <row r="75" spans="3:5" ht="20.100000000000001" customHeight="1" x14ac:dyDescent="0.25">
      <c r="C75" s="92"/>
      <c r="D75" s="92"/>
      <c r="E75" s="92"/>
    </row>
    <row r="76" spans="3:5" ht="20.100000000000001" customHeight="1" x14ac:dyDescent="0.25">
      <c r="C76" s="92"/>
      <c r="D76" s="92"/>
      <c r="E76" s="92"/>
    </row>
    <row r="77" spans="3:5" ht="20.100000000000001" customHeight="1" x14ac:dyDescent="0.25">
      <c r="C77" s="92"/>
      <c r="D77" s="92"/>
      <c r="E77" s="92"/>
    </row>
    <row r="78" spans="3:5" ht="20.100000000000001" customHeight="1" x14ac:dyDescent="0.25">
      <c r="C78" s="92"/>
      <c r="D78" s="92"/>
      <c r="E78" s="92"/>
    </row>
    <row r="79" spans="3:5" ht="20.100000000000001" customHeight="1" x14ac:dyDescent="0.25">
      <c r="C79" s="92"/>
      <c r="D79" s="92"/>
      <c r="E79" s="92"/>
    </row>
    <row r="80" spans="3:5" ht="20.100000000000001" customHeight="1" x14ac:dyDescent="0.25">
      <c r="C80" s="92"/>
      <c r="D80" s="92"/>
      <c r="E80" s="92"/>
    </row>
    <row r="81" spans="3:5" ht="20.100000000000001" customHeight="1" x14ac:dyDescent="0.25">
      <c r="C81" s="92"/>
      <c r="D81" s="92"/>
      <c r="E81" s="92"/>
    </row>
    <row r="82" spans="3:5" ht="20.100000000000001" customHeight="1" x14ac:dyDescent="0.25">
      <c r="C82" s="92"/>
      <c r="D82" s="92"/>
      <c r="E82" s="92"/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GT83"/>
  <sheetViews>
    <sheetView showGridLines="0" zoomScaleNormal="100" zoomScalePage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9" sqref="D9:W10"/>
    </sheetView>
  </sheetViews>
  <sheetFormatPr defaultColWidth="9.140625" defaultRowHeight="15" customHeight="1" x14ac:dyDescent="0.2"/>
  <cols>
    <col min="1" max="1" width="1.7109375" style="15" customWidth="1"/>
    <col min="2" max="2" width="1.7109375" style="12" customWidth="1"/>
    <col min="3" max="3" width="27.28515625" style="12" customWidth="1"/>
    <col min="4" max="12" width="14.28515625" style="12" bestFit="1" customWidth="1"/>
    <col min="13" max="18" width="15.28515625" style="12" bestFit="1" customWidth="1"/>
    <col min="19" max="19" width="15.28515625" style="32" bestFit="1" customWidth="1"/>
    <col min="20" max="23" width="15.28515625" style="33" bestFit="1" customWidth="1"/>
    <col min="24" max="25" width="14.85546875" style="33" customWidth="1"/>
    <col min="26" max="26" width="15" style="16" customWidth="1"/>
    <col min="27" max="202" width="9.140625" style="14"/>
    <col min="203" max="16384" width="9.140625" style="12"/>
  </cols>
  <sheetData>
    <row r="1" spans="1:202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2"/>
      <c r="J1" s="22"/>
      <c r="K1" s="22"/>
      <c r="L1" s="20"/>
      <c r="M1" s="20"/>
      <c r="N1" s="20"/>
      <c r="O1" s="20"/>
      <c r="P1" s="20"/>
    </row>
    <row r="2" spans="1:202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  <c r="O2" s="24"/>
      <c r="P2" s="24"/>
    </row>
    <row r="3" spans="1:202" s="3" customFormat="1" ht="9.9499999999999993" customHeight="1" x14ac:dyDescent="0.2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S3" s="29"/>
      <c r="T3" s="29"/>
      <c r="U3" s="29"/>
      <c r="V3" s="29"/>
      <c r="W3" s="29"/>
      <c r="X3" s="29"/>
      <c r="Y3" s="29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</row>
    <row r="4" spans="1:202" s="3" customFormat="1" ht="21" x14ac:dyDescent="0.2">
      <c r="B4" s="1"/>
      <c r="C4" s="27" t="s">
        <v>16</v>
      </c>
      <c r="D4" s="6"/>
      <c r="E4" s="6"/>
      <c r="F4" s="6"/>
      <c r="G4" s="6"/>
      <c r="H4" s="6"/>
      <c r="I4" s="6"/>
      <c r="J4" s="1"/>
      <c r="K4" s="1"/>
      <c r="L4" s="1"/>
      <c r="M4" s="1"/>
      <c r="N4" s="1"/>
      <c r="O4" s="1"/>
      <c r="P4" s="1"/>
      <c r="S4" s="29"/>
      <c r="T4" s="29"/>
      <c r="U4" s="29"/>
      <c r="V4" s="29"/>
      <c r="W4" s="29"/>
      <c r="X4" s="29"/>
      <c r="Y4" s="29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</row>
    <row r="5" spans="1:202" s="3" customFormat="1" ht="9.9499999999999993" customHeight="1" x14ac:dyDescent="0.2">
      <c r="B5" s="1"/>
      <c r="C5" s="7"/>
      <c r="D5" s="8"/>
      <c r="E5" s="8"/>
      <c r="F5" s="8"/>
      <c r="G5" s="8"/>
      <c r="H5" s="8"/>
      <c r="I5" s="8"/>
      <c r="K5" s="9"/>
      <c r="M5" s="1"/>
      <c r="N5" s="1"/>
      <c r="O5" s="1"/>
      <c r="P5" s="1"/>
      <c r="Q5" s="1"/>
      <c r="S5" s="29"/>
      <c r="T5" s="29"/>
      <c r="U5" s="29"/>
      <c r="V5" s="29"/>
      <c r="W5" s="29"/>
      <c r="X5" s="29"/>
      <c r="Y5" s="29"/>
      <c r="Z5" s="5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</row>
    <row r="6" spans="1:202" s="1" customFormat="1" ht="24.95" customHeight="1" x14ac:dyDescent="0.2">
      <c r="C6" s="40" t="s">
        <v>36</v>
      </c>
      <c r="D6" s="36"/>
      <c r="E6" s="36"/>
      <c r="F6" s="36"/>
      <c r="G6" s="36"/>
      <c r="H6" s="36"/>
      <c r="I6" s="36"/>
      <c r="J6" s="36"/>
      <c r="K6" s="37"/>
      <c r="L6" s="37"/>
      <c r="M6" s="37"/>
      <c r="N6" s="37"/>
      <c r="O6" s="36"/>
      <c r="P6" s="37"/>
      <c r="Q6" s="37"/>
      <c r="R6" s="37"/>
      <c r="S6" s="38"/>
      <c r="T6" s="38"/>
      <c r="U6" s="39"/>
      <c r="V6" s="38"/>
      <c r="W6" s="39"/>
      <c r="X6" s="38"/>
      <c r="Y6" s="30"/>
      <c r="Z6" s="1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</row>
    <row r="7" spans="1:202" ht="24.95" customHeight="1" x14ac:dyDescent="0.2">
      <c r="C7" s="44" t="s">
        <v>60</v>
      </c>
      <c r="D7" s="45" t="str">
        <f ca="1">Dados!D7</f>
        <v>Competência 1</v>
      </c>
      <c r="E7" s="45" t="str">
        <f ca="1">Dados!E7</f>
        <v>Competência 2</v>
      </c>
      <c r="F7" s="45" t="str">
        <f ca="1">Dados!F7</f>
        <v>Competência 3</v>
      </c>
      <c r="G7" s="45">
        <f ca="1">Dados!G7</f>
        <v>0</v>
      </c>
      <c r="H7" s="45">
        <f ca="1">Dados!H7</f>
        <v>0</v>
      </c>
      <c r="I7" s="45">
        <f ca="1">Dados!I7</f>
        <v>0</v>
      </c>
      <c r="J7" s="45">
        <f ca="1">Dados!J7</f>
        <v>0</v>
      </c>
      <c r="K7" s="45">
        <f ca="1">Dados!K7</f>
        <v>0</v>
      </c>
      <c r="L7" s="45">
        <f ca="1">Dados!L7</f>
        <v>0</v>
      </c>
      <c r="M7" s="45">
        <f ca="1">Dados!M7</f>
        <v>0</v>
      </c>
      <c r="N7" s="45">
        <f ca="1">Dados!N7</f>
        <v>0</v>
      </c>
      <c r="O7" s="45">
        <f ca="1">Dados!O7</f>
        <v>0</v>
      </c>
      <c r="P7" s="45">
        <f ca="1">Dados!P7</f>
        <v>0</v>
      </c>
      <c r="Q7" s="45">
        <f ca="1">Dados!Q7</f>
        <v>0</v>
      </c>
      <c r="R7" s="45">
        <f ca="1">Dados!R7</f>
        <v>0</v>
      </c>
      <c r="S7" s="45">
        <f ca="1">Dados!S7</f>
        <v>0</v>
      </c>
      <c r="T7" s="45">
        <f ca="1">Dados!T7</f>
        <v>0</v>
      </c>
      <c r="U7" s="45">
        <f ca="1">Dados!U7</f>
        <v>0</v>
      </c>
      <c r="V7" s="45">
        <f ca="1">Dados!V7</f>
        <v>0</v>
      </c>
      <c r="W7" s="45">
        <f ca="1">Dados!W7</f>
        <v>0</v>
      </c>
      <c r="X7" s="45" t="s">
        <v>52</v>
      </c>
      <c r="Y7" s="30"/>
      <c r="Z7" s="11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</row>
    <row r="8" spans="1:202" ht="35.1" customHeight="1" x14ac:dyDescent="0.2">
      <c r="C8" s="46" t="str">
        <f>IF(CadFun!C8="","",CadFun!C8)</f>
        <v>Paulo Roberto da Silva Queiros de castro</v>
      </c>
      <c r="D8" s="101">
        <v>5</v>
      </c>
      <c r="E8" s="101">
        <v>7</v>
      </c>
      <c r="F8" s="101">
        <v>2</v>
      </c>
      <c r="G8" s="101">
        <v>8</v>
      </c>
      <c r="H8" s="101">
        <v>2</v>
      </c>
      <c r="I8" s="101">
        <v>10</v>
      </c>
      <c r="J8" s="101">
        <v>7</v>
      </c>
      <c r="K8" s="101">
        <v>4</v>
      </c>
      <c r="L8" s="101">
        <v>2</v>
      </c>
      <c r="M8" s="101">
        <v>8</v>
      </c>
      <c r="N8" s="101">
        <v>7</v>
      </c>
      <c r="O8" s="101">
        <v>10</v>
      </c>
      <c r="P8" s="101">
        <v>10</v>
      </c>
      <c r="Q8" s="101">
        <v>1</v>
      </c>
      <c r="R8" s="101">
        <v>9</v>
      </c>
      <c r="S8" s="101">
        <v>7</v>
      </c>
      <c r="T8" s="101">
        <v>8</v>
      </c>
      <c r="U8" s="101">
        <v>10</v>
      </c>
      <c r="V8" s="101">
        <v>6</v>
      </c>
      <c r="W8" s="101">
        <v>3</v>
      </c>
      <c r="X8" s="47">
        <f ca="1">Dados!X8</f>
        <v>59.000999999999998</v>
      </c>
      <c r="Y8" s="31"/>
      <c r="Z8" s="2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</row>
    <row r="9" spans="1:202" ht="35.1" customHeight="1" x14ac:dyDescent="0.2">
      <c r="C9" s="46" t="str">
        <f>IF(CadFun!C9="","",CadFun!C9)</f>
        <v/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47" t="str">
        <f>Dados!X9</f>
        <v/>
      </c>
      <c r="Y9" s="31"/>
      <c r="Z9" s="2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</row>
    <row r="10" spans="1:202" ht="35.1" customHeight="1" x14ac:dyDescent="0.2">
      <c r="C10" s="46" t="str">
        <f>IF(CadFun!C10="","",CadFun!C10)</f>
        <v/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47" t="str">
        <f>Dados!X10</f>
        <v/>
      </c>
      <c r="Y10" s="31"/>
      <c r="Z10" s="2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</row>
    <row r="11" spans="1:202" ht="35.1" customHeight="1" x14ac:dyDescent="0.2">
      <c r="C11" s="46" t="str">
        <f>IF(CadFun!C11="","",CadFun!C11)</f>
        <v/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47" t="str">
        <f>Dados!X11</f>
        <v/>
      </c>
      <c r="Y11" s="31"/>
      <c r="Z11" s="2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</row>
    <row r="12" spans="1:202" ht="35.1" customHeight="1" x14ac:dyDescent="0.2">
      <c r="C12" s="46" t="str">
        <f>IF(CadFun!C12="","",CadFun!C12)</f>
        <v/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47" t="str">
        <f>Dados!X12</f>
        <v/>
      </c>
      <c r="Y12" s="31"/>
      <c r="Z12" s="2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</row>
    <row r="13" spans="1:202" ht="35.1" customHeight="1" x14ac:dyDescent="0.2">
      <c r="C13" s="46" t="str">
        <f>IF(CadFun!C13="","",CadFun!C13)</f>
        <v/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47" t="str">
        <f>Dados!X13</f>
        <v/>
      </c>
      <c r="Y13" s="31"/>
      <c r="Z13" s="2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</row>
    <row r="14" spans="1:202" ht="35.1" customHeight="1" x14ac:dyDescent="0.2">
      <c r="C14" s="46" t="str">
        <f>IF(CadFun!C14="","",CadFun!C14)</f>
        <v/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47" t="str">
        <f>Dados!X14</f>
        <v/>
      </c>
      <c r="Y14" s="31"/>
      <c r="Z14" s="2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</row>
    <row r="15" spans="1:202" ht="35.1" customHeight="1" x14ac:dyDescent="0.2">
      <c r="C15" s="46" t="str">
        <f>IF(CadFun!C15="","",CadFun!C15)</f>
        <v/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47" t="str">
        <f>Dados!X15</f>
        <v/>
      </c>
      <c r="Y15" s="31"/>
      <c r="Z15" s="2"/>
    </row>
    <row r="16" spans="1:202" ht="35.1" customHeight="1" x14ac:dyDescent="0.2">
      <c r="C16" s="46" t="str">
        <f>IF(CadFun!C16="","",CadFun!C16)</f>
        <v/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47" t="str">
        <f>Dados!X16</f>
        <v/>
      </c>
      <c r="Y16" s="31"/>
      <c r="Z16" s="2"/>
    </row>
    <row r="17" spans="3:26" ht="35.1" customHeight="1" x14ac:dyDescent="0.2">
      <c r="C17" s="46" t="str">
        <f>IF(CadFun!C17="","",CadFun!C17)</f>
        <v/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47" t="str">
        <f>Dados!X17</f>
        <v/>
      </c>
      <c r="Y17" s="31"/>
      <c r="Z17" s="2"/>
    </row>
    <row r="18" spans="3:26" ht="35.1" customHeight="1" x14ac:dyDescent="0.2">
      <c r="C18" s="46" t="str">
        <f>IF(CadFun!C18="","",CadFun!C18)</f>
        <v/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47" t="str">
        <f>Dados!X18</f>
        <v/>
      </c>
      <c r="Y18" s="31"/>
      <c r="Z18" s="2"/>
    </row>
    <row r="19" spans="3:26" ht="35.1" customHeight="1" x14ac:dyDescent="0.2">
      <c r="C19" s="46" t="str">
        <f>IF(CadFun!C19="","",CadFun!C19)</f>
        <v/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47" t="str">
        <f>Dados!X19</f>
        <v/>
      </c>
      <c r="Y19" s="31"/>
      <c r="Z19" s="2"/>
    </row>
    <row r="20" spans="3:26" ht="35.1" customHeight="1" x14ac:dyDescent="0.2">
      <c r="C20" s="46" t="str">
        <f>IF(CadFun!C20="","",CadFun!C20)</f>
        <v/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47" t="str">
        <f>Dados!X20</f>
        <v/>
      </c>
      <c r="Y20" s="31"/>
      <c r="Z20" s="2"/>
    </row>
    <row r="21" spans="3:26" ht="35.1" customHeight="1" x14ac:dyDescent="0.2">
      <c r="C21" s="46" t="str">
        <f>IF(CadFun!C21="","",CadFun!C21)</f>
        <v/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47" t="str">
        <f>Dados!X21</f>
        <v/>
      </c>
      <c r="Y21" s="31"/>
      <c r="Z21" s="2"/>
    </row>
    <row r="22" spans="3:26" ht="35.1" customHeight="1" x14ac:dyDescent="0.2">
      <c r="C22" s="46" t="str">
        <f>IF(CadFun!C22="","",CadFun!C22)</f>
        <v/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47" t="str">
        <f>Dados!X22</f>
        <v/>
      </c>
      <c r="Y22" s="31"/>
      <c r="Z22" s="2"/>
    </row>
    <row r="23" spans="3:26" ht="35.1" customHeight="1" x14ac:dyDescent="0.2">
      <c r="C23" s="46" t="str">
        <f>IF(CadFun!C23="","",CadFun!C23)</f>
        <v/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7" t="str">
        <f>Dados!X23</f>
        <v/>
      </c>
      <c r="Y23" s="31"/>
      <c r="Z23" s="2"/>
    </row>
    <row r="24" spans="3:26" ht="35.1" customHeight="1" x14ac:dyDescent="0.2">
      <c r="C24" s="46" t="str">
        <f>IF(CadFun!C24="","",CadFun!C24)</f>
        <v/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47" t="str">
        <f>Dados!X24</f>
        <v/>
      </c>
      <c r="Y24" s="31"/>
      <c r="Z24" s="2"/>
    </row>
    <row r="25" spans="3:26" ht="35.1" customHeight="1" x14ac:dyDescent="0.2">
      <c r="C25" s="46" t="str">
        <f>IF(CadFun!C25="","",CadFun!C25)</f>
        <v/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47" t="str">
        <f>Dados!X25</f>
        <v/>
      </c>
      <c r="Y25" s="31"/>
      <c r="Z25" s="2"/>
    </row>
    <row r="26" spans="3:26" ht="35.1" customHeight="1" x14ac:dyDescent="0.2">
      <c r="C26" s="46" t="str">
        <f>IF(CadFun!C26="","",CadFun!C26)</f>
        <v/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47" t="str">
        <f>Dados!X26</f>
        <v/>
      </c>
      <c r="Y26" s="31"/>
      <c r="Z26" s="2"/>
    </row>
    <row r="27" spans="3:26" ht="35.1" customHeight="1" x14ac:dyDescent="0.2">
      <c r="C27" s="46" t="str">
        <f>IF(CadFun!C27="","",CadFun!C27)</f>
        <v/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47" t="str">
        <f>Dados!X27</f>
        <v/>
      </c>
      <c r="Y27" s="31"/>
      <c r="Z27" s="2"/>
    </row>
    <row r="28" spans="3:26" ht="35.1" customHeight="1" x14ac:dyDescent="0.2">
      <c r="C28" s="46" t="str">
        <f>IF(CadFun!C28="","",CadFun!C28)</f>
        <v/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47" t="str">
        <f>Dados!X28</f>
        <v/>
      </c>
      <c r="Y28" s="31"/>
      <c r="Z28" s="2"/>
    </row>
    <row r="29" spans="3:26" ht="35.1" customHeight="1" x14ac:dyDescent="0.2">
      <c r="C29" s="46" t="str">
        <f>IF(CadFun!C29="","",CadFun!C29)</f>
        <v/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7" t="str">
        <f>Dados!X29</f>
        <v/>
      </c>
      <c r="Y29" s="31"/>
      <c r="Z29" s="2"/>
    </row>
    <row r="30" spans="3:26" ht="35.1" customHeight="1" x14ac:dyDescent="0.2">
      <c r="C30" s="46" t="str">
        <f>IF(CadFun!C30="","",CadFun!C30)</f>
        <v/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7" t="str">
        <f>Dados!X30</f>
        <v/>
      </c>
      <c r="Y30" s="31"/>
      <c r="Z30" s="2"/>
    </row>
    <row r="31" spans="3:26" ht="35.1" customHeight="1" x14ac:dyDescent="0.2">
      <c r="C31" s="46" t="str">
        <f>IF(CadFun!C31="","",CadFun!C31)</f>
        <v/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47" t="str">
        <f>Dados!X31</f>
        <v/>
      </c>
      <c r="Y31" s="31"/>
      <c r="Z31" s="2"/>
    </row>
    <row r="32" spans="3:26" ht="35.1" customHeight="1" x14ac:dyDescent="0.2">
      <c r="C32" s="46" t="str">
        <f>IF(CadFun!C32="","",CadFun!C32)</f>
        <v/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47" t="str">
        <f>Dados!X32</f>
        <v/>
      </c>
      <c r="Y32" s="31"/>
      <c r="Z32" s="2"/>
    </row>
    <row r="33" spans="3:26" ht="35.1" customHeight="1" x14ac:dyDescent="0.2">
      <c r="C33" s="46" t="str">
        <f>IF(CadFun!C33="","",CadFun!C33)</f>
        <v/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47" t="str">
        <f>Dados!X33</f>
        <v/>
      </c>
      <c r="Y33" s="31"/>
      <c r="Z33" s="2"/>
    </row>
    <row r="34" spans="3:26" ht="35.1" customHeight="1" x14ac:dyDescent="0.2">
      <c r="C34" s="46" t="str">
        <f>IF(CadFun!C34="","",CadFun!C34)</f>
        <v/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47" t="str">
        <f>Dados!X34</f>
        <v/>
      </c>
      <c r="Y34" s="31"/>
      <c r="Z34" s="2"/>
    </row>
    <row r="35" spans="3:26" ht="35.1" customHeight="1" x14ac:dyDescent="0.2">
      <c r="C35" s="46" t="str">
        <f>IF(CadFun!C35="","",CadFun!C35)</f>
        <v/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47" t="str">
        <f>Dados!X35</f>
        <v/>
      </c>
      <c r="Y35" s="31"/>
      <c r="Z35" s="2"/>
    </row>
    <row r="36" spans="3:26" ht="35.1" customHeight="1" x14ac:dyDescent="0.2">
      <c r="C36" s="46" t="str">
        <f>IF(CadFun!C36="","",CadFun!C36)</f>
        <v/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47" t="str">
        <f>Dados!X36</f>
        <v/>
      </c>
      <c r="Y36" s="31"/>
      <c r="Z36" s="2"/>
    </row>
    <row r="37" spans="3:26" ht="35.1" customHeight="1" x14ac:dyDescent="0.2">
      <c r="C37" s="46" t="str">
        <f>IF(CadFun!C37="","",CadFun!C37)</f>
        <v/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47" t="str">
        <f>Dados!X37</f>
        <v/>
      </c>
      <c r="Y37" s="31"/>
      <c r="Z37" s="2"/>
    </row>
    <row r="38" spans="3:26" ht="35.1" customHeight="1" x14ac:dyDescent="0.2">
      <c r="C38" s="46" t="str">
        <f>IF(CadFun!C38="","",CadFun!C38)</f>
        <v/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47" t="str">
        <f>Dados!X38</f>
        <v/>
      </c>
      <c r="Y38" s="31"/>
      <c r="Z38" s="2"/>
    </row>
    <row r="39" spans="3:26" ht="35.1" customHeight="1" x14ac:dyDescent="0.2">
      <c r="C39" s="46" t="str">
        <f>IF(CadFun!C39="","",CadFun!C39)</f>
        <v/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7" t="str">
        <f>Dados!X39</f>
        <v/>
      </c>
      <c r="Y39" s="31"/>
      <c r="Z39" s="2"/>
    </row>
    <row r="40" spans="3:26" ht="35.1" customHeight="1" x14ac:dyDescent="0.2">
      <c r="C40" s="46" t="str">
        <f>IF(CadFun!C40="","",CadFun!C40)</f>
        <v/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47" t="str">
        <f>Dados!X40</f>
        <v/>
      </c>
      <c r="Y40" s="31"/>
      <c r="Z40" s="2"/>
    </row>
    <row r="41" spans="3:26" ht="35.1" customHeight="1" x14ac:dyDescent="0.2">
      <c r="C41" s="46" t="str">
        <f>IF(CadFun!C41="","",CadFun!C41)</f>
        <v/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47" t="str">
        <f>Dados!X41</f>
        <v/>
      </c>
      <c r="Y41" s="31"/>
      <c r="Z41" s="2"/>
    </row>
    <row r="42" spans="3:26" ht="35.1" customHeight="1" x14ac:dyDescent="0.2">
      <c r="C42" s="46" t="str">
        <f>IF(CadFun!C42="","",CadFun!C42)</f>
        <v/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47" t="str">
        <f>Dados!X42</f>
        <v/>
      </c>
      <c r="Y42" s="31"/>
      <c r="Z42" s="2"/>
    </row>
    <row r="43" spans="3:26" ht="35.1" customHeight="1" x14ac:dyDescent="0.2">
      <c r="C43" s="46" t="str">
        <f>IF(CadFun!C43="","",CadFun!C43)</f>
        <v/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47" t="str">
        <f>Dados!X43</f>
        <v/>
      </c>
      <c r="Y43" s="31"/>
      <c r="Z43" s="2"/>
    </row>
    <row r="44" spans="3:26" ht="35.1" customHeight="1" x14ac:dyDescent="0.2">
      <c r="C44" s="46" t="str">
        <f>IF(CadFun!C44="","",CadFun!C44)</f>
        <v/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47" t="str">
        <f>Dados!X44</f>
        <v/>
      </c>
      <c r="Y44" s="31"/>
      <c r="Z44" s="2"/>
    </row>
    <row r="45" spans="3:26" ht="35.1" customHeight="1" x14ac:dyDescent="0.2">
      <c r="C45" s="46" t="str">
        <f>IF(CadFun!C45="","",CadFun!C45)</f>
        <v/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47" t="str">
        <f>Dados!X45</f>
        <v/>
      </c>
      <c r="Y45" s="31"/>
      <c r="Z45" s="2"/>
    </row>
    <row r="46" spans="3:26" ht="35.1" customHeight="1" x14ac:dyDescent="0.2">
      <c r="C46" s="46" t="str">
        <f>IF(CadFun!C46="","",CadFun!C46)</f>
        <v/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47" t="str">
        <f>Dados!X46</f>
        <v/>
      </c>
      <c r="Y46" s="31"/>
      <c r="Z46" s="2"/>
    </row>
    <row r="47" spans="3:26" ht="35.1" customHeight="1" x14ac:dyDescent="0.2">
      <c r="C47" s="46" t="str">
        <f>IF(CadFun!C47="","",CadFun!C47)</f>
        <v/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47" t="str">
        <f>Dados!X47</f>
        <v/>
      </c>
      <c r="Y47" s="31"/>
      <c r="Z47" s="2"/>
    </row>
    <row r="48" spans="3:26" ht="35.1" customHeight="1" x14ac:dyDescent="0.2">
      <c r="C48" s="46" t="str">
        <f>IF(CadFun!C48="","",CadFun!C48)</f>
        <v/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47" t="str">
        <f>Dados!X48</f>
        <v/>
      </c>
      <c r="Y48" s="31"/>
      <c r="Z48" s="2"/>
    </row>
    <row r="49" spans="3:26" ht="35.1" customHeight="1" x14ac:dyDescent="0.2">
      <c r="C49" s="46" t="str">
        <f>IF(CadFun!C49="","",CadFun!C49)</f>
        <v/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47" t="str">
        <f>Dados!X49</f>
        <v/>
      </c>
      <c r="Y49" s="31"/>
      <c r="Z49" s="2"/>
    </row>
    <row r="50" spans="3:26" ht="35.1" customHeight="1" x14ac:dyDescent="0.2">
      <c r="C50" s="46" t="str">
        <f>IF(CadFun!C50="","",CadFun!C50)</f>
        <v/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47" t="str">
        <f>Dados!X50</f>
        <v/>
      </c>
      <c r="Y50" s="31"/>
      <c r="Z50" s="2"/>
    </row>
    <row r="51" spans="3:26" ht="35.1" customHeight="1" x14ac:dyDescent="0.2">
      <c r="C51" s="46" t="str">
        <f>IF(CadFun!C51="","",CadFun!C51)</f>
        <v/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47" t="str">
        <f>Dados!X51</f>
        <v/>
      </c>
      <c r="Y51" s="31"/>
      <c r="Z51" s="2"/>
    </row>
    <row r="52" spans="3:26" ht="35.1" customHeight="1" x14ac:dyDescent="0.2">
      <c r="C52" s="46" t="str">
        <f>IF(CadFun!C52="","",CadFun!C52)</f>
        <v/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47" t="str">
        <f>Dados!X52</f>
        <v/>
      </c>
      <c r="Y52" s="31"/>
      <c r="Z52" s="2"/>
    </row>
    <row r="53" spans="3:26" ht="35.1" customHeight="1" x14ac:dyDescent="0.2">
      <c r="C53" s="46" t="str">
        <f>IF(CadFun!C53="","",CadFun!C53)</f>
        <v/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47" t="str">
        <f>Dados!X53</f>
        <v/>
      </c>
      <c r="Y53" s="31"/>
      <c r="Z53" s="2"/>
    </row>
    <row r="54" spans="3:26" ht="35.1" customHeight="1" x14ac:dyDescent="0.2">
      <c r="C54" s="46" t="str">
        <f>IF(CadFun!C54="","",CadFun!C54)</f>
        <v/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47" t="str">
        <f>Dados!X54</f>
        <v/>
      </c>
      <c r="Y54" s="31"/>
      <c r="Z54" s="2"/>
    </row>
    <row r="55" spans="3:26" ht="35.1" customHeight="1" x14ac:dyDescent="0.2">
      <c r="C55" s="46" t="str">
        <f>IF(CadFun!C55="","",CadFun!C55)</f>
        <v/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47" t="str">
        <f>Dados!X55</f>
        <v/>
      </c>
      <c r="Y55" s="31"/>
      <c r="Z55" s="2"/>
    </row>
    <row r="56" spans="3:26" ht="35.1" customHeight="1" x14ac:dyDescent="0.2">
      <c r="C56" s="46" t="str">
        <f>IF(CadFun!C56="","",CadFun!C56)</f>
        <v/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47" t="str">
        <f>Dados!X56</f>
        <v/>
      </c>
      <c r="Y56" s="31"/>
      <c r="Z56" s="2"/>
    </row>
    <row r="57" spans="3:26" ht="35.1" customHeight="1" x14ac:dyDescent="0.2">
      <c r="C57" s="46" t="str">
        <f>IF(CadFun!C57="","",CadFun!C57)</f>
        <v/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47" t="str">
        <f>Dados!X57</f>
        <v/>
      </c>
      <c r="Y57" s="31"/>
      <c r="Z57" s="2"/>
    </row>
    <row r="58" spans="3:26" ht="35.1" customHeight="1" x14ac:dyDescent="0.2">
      <c r="C58" s="46" t="str">
        <f>IF(CadFun!C58="","",CadFun!C58)</f>
        <v/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47" t="str">
        <f>Dados!X58</f>
        <v/>
      </c>
    </row>
    <row r="59" spans="3:26" ht="35.1" customHeight="1" x14ac:dyDescent="0.2">
      <c r="C59" s="46" t="str">
        <f>IF(CadFun!C59="","",CadFun!C59)</f>
        <v/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47" t="str">
        <f>Dados!X59</f>
        <v/>
      </c>
    </row>
    <row r="60" spans="3:26" ht="35.1" customHeight="1" x14ac:dyDescent="0.2">
      <c r="C60" s="46" t="str">
        <f>IF(CadFun!C60="","",CadFun!C60)</f>
        <v/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47" t="str">
        <f>Dados!X60</f>
        <v/>
      </c>
    </row>
    <row r="61" spans="3:26" ht="35.1" customHeight="1" x14ac:dyDescent="0.2">
      <c r="C61" s="46" t="str">
        <f>IF(CadFun!C61="","",CadFun!C61)</f>
        <v/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47" t="str">
        <f>Dados!X61</f>
        <v/>
      </c>
    </row>
    <row r="62" spans="3:26" ht="35.1" customHeight="1" x14ac:dyDescent="0.2">
      <c r="C62" s="46" t="str">
        <f>IF(CadFun!C62="","",CadFun!C62)</f>
        <v/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47" t="str">
        <f>Dados!X62</f>
        <v/>
      </c>
    </row>
    <row r="63" spans="3:26" ht="35.1" customHeight="1" x14ac:dyDescent="0.2">
      <c r="C63" s="46" t="str">
        <f>IF(CadFun!C63="","",CadFun!C63)</f>
        <v/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47" t="str">
        <f>Dados!X63</f>
        <v/>
      </c>
    </row>
    <row r="64" spans="3:26" ht="35.1" customHeight="1" x14ac:dyDescent="0.2">
      <c r="C64" s="46" t="str">
        <f>IF(CadFun!C64="","",CadFun!C64)</f>
        <v/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47" t="str">
        <f>Dados!X64</f>
        <v/>
      </c>
    </row>
    <row r="65" spans="3:24" ht="35.1" customHeight="1" x14ac:dyDescent="0.2">
      <c r="C65" s="46" t="str">
        <f>IF(CadFun!C65="","",CadFun!C65)</f>
        <v/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47" t="str">
        <f>Dados!X65</f>
        <v/>
      </c>
    </row>
    <row r="66" spans="3:24" ht="35.1" customHeight="1" x14ac:dyDescent="0.2">
      <c r="C66" s="46" t="str">
        <f>IF(CadFun!C66="","",CadFun!C66)</f>
        <v/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47" t="str">
        <f>Dados!X66</f>
        <v/>
      </c>
    </row>
    <row r="67" spans="3:24" ht="35.1" customHeight="1" x14ac:dyDescent="0.2">
      <c r="C67" s="46" t="str">
        <f>IF(CadFun!C67="","",CadFun!C67)</f>
        <v/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47" t="str">
        <f>Dados!X67</f>
        <v/>
      </c>
    </row>
    <row r="68" spans="3:24" ht="35.1" customHeight="1" x14ac:dyDescent="0.2">
      <c r="C68" s="46" t="str">
        <f>IF(CadFun!C68="","",CadFun!C68)</f>
        <v/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47" t="str">
        <f>Dados!X68</f>
        <v/>
      </c>
    </row>
    <row r="69" spans="3:24" ht="35.1" customHeight="1" x14ac:dyDescent="0.2">
      <c r="C69" s="46" t="str">
        <f>IF(CadFun!C69="","",CadFun!C69)</f>
        <v/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47" t="str">
        <f>Dados!X69</f>
        <v/>
      </c>
    </row>
    <row r="70" spans="3:24" ht="35.1" customHeight="1" x14ac:dyDescent="0.2">
      <c r="C70" s="46" t="str">
        <f>IF(CadFun!C70="","",CadFun!C70)</f>
        <v/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47" t="str">
        <f>Dados!X70</f>
        <v/>
      </c>
    </row>
    <row r="71" spans="3:24" ht="35.1" customHeight="1" x14ac:dyDescent="0.2">
      <c r="C71" s="46" t="str">
        <f>IF(CadFun!C71="","",CadFun!C71)</f>
        <v/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47" t="str">
        <f>Dados!X71</f>
        <v/>
      </c>
    </row>
    <row r="72" spans="3:24" ht="35.1" customHeight="1" x14ac:dyDescent="0.2">
      <c r="C72" s="46" t="str">
        <f>IF(CadFun!C72="","",CadFun!C72)</f>
        <v/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47" t="str">
        <f>Dados!X72</f>
        <v/>
      </c>
    </row>
    <row r="73" spans="3:24" ht="35.1" customHeight="1" x14ac:dyDescent="0.2">
      <c r="C73" s="46" t="str">
        <f>IF(CadFun!C73="","",CadFun!C73)</f>
        <v/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47" t="str">
        <f>Dados!X73</f>
        <v/>
      </c>
    </row>
    <row r="74" spans="3:24" ht="35.1" customHeight="1" x14ac:dyDescent="0.2">
      <c r="C74" s="46" t="str">
        <f>IF(CadFun!C74="","",CadFun!C74)</f>
        <v/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47" t="str">
        <f>Dados!X74</f>
        <v/>
      </c>
    </row>
    <row r="75" spans="3:24" ht="35.1" customHeight="1" x14ac:dyDescent="0.2">
      <c r="C75" s="46" t="str">
        <f>IF(CadFun!C75="","",CadFun!C75)</f>
        <v/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47" t="str">
        <f>Dados!X75</f>
        <v/>
      </c>
    </row>
    <row r="76" spans="3:24" ht="35.1" customHeight="1" x14ac:dyDescent="0.2">
      <c r="C76" s="46" t="str">
        <f>IF(CadFun!C76="","",CadFun!C76)</f>
        <v/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47" t="str">
        <f>Dados!X76</f>
        <v/>
      </c>
    </row>
    <row r="77" spans="3:24" ht="35.1" customHeight="1" x14ac:dyDescent="0.2">
      <c r="C77" s="46" t="str">
        <f>IF(CadFun!C77="","",CadFun!C77)</f>
        <v/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47" t="str">
        <f>Dados!X77</f>
        <v/>
      </c>
    </row>
    <row r="78" spans="3:24" ht="35.1" customHeight="1" x14ac:dyDescent="0.2">
      <c r="C78" s="46" t="str">
        <f>IF(CadFun!C78="","",CadFun!C78)</f>
        <v/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47" t="str">
        <f>Dados!X78</f>
        <v/>
      </c>
    </row>
    <row r="79" spans="3:24" ht="35.1" customHeight="1" x14ac:dyDescent="0.2">
      <c r="C79" s="46" t="str">
        <f>IF(CadFun!C79="","",CadFun!C79)</f>
        <v/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47" t="str">
        <f>Dados!X79</f>
        <v/>
      </c>
    </row>
    <row r="80" spans="3:24" ht="35.1" customHeight="1" x14ac:dyDescent="0.2">
      <c r="C80" s="46" t="str">
        <f>IF(CadFun!C80="","",CadFun!C80)</f>
        <v/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47" t="str">
        <f>Dados!X80</f>
        <v/>
      </c>
    </row>
    <row r="81" spans="3:24" ht="35.1" customHeight="1" x14ac:dyDescent="0.2">
      <c r="C81" s="46" t="str">
        <f>IF(CadFun!C81="","",CadFun!C81)</f>
        <v/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47" t="str">
        <f>Dados!X81</f>
        <v/>
      </c>
    </row>
    <row r="82" spans="3:24" ht="35.1" customHeight="1" x14ac:dyDescent="0.2">
      <c r="C82" s="46" t="str">
        <f>IF(CadFun!C82="","",CadFun!C82)</f>
        <v/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47" t="str">
        <f>Dados!X82</f>
        <v/>
      </c>
    </row>
    <row r="83" spans="3:24" ht="35.1" customHeight="1" x14ac:dyDescent="0.2">
      <c r="C83" s="48" t="s">
        <v>51</v>
      </c>
      <c r="D83" s="49">
        <f ca="1">Dados!D83</f>
        <v>25.001000000000001</v>
      </c>
      <c r="E83" s="49">
        <f ca="1">Dados!E83</f>
        <v>28.000999</v>
      </c>
      <c r="F83" s="49">
        <f ca="1">Dados!F83</f>
        <v>6.0009980000000001</v>
      </c>
      <c r="G83" s="49">
        <f ca="1">Dados!G83</f>
        <v>9.9700000000000006E-4</v>
      </c>
      <c r="H83" s="49">
        <f ca="1">Dados!H83</f>
        <v>9.9599999999999992E-4</v>
      </c>
      <c r="I83" s="49">
        <f ca="1">Dados!I83</f>
        <v>9.9500000000000001E-4</v>
      </c>
      <c r="J83" s="49">
        <f ca="1">Dados!J83</f>
        <v>9.9400000000000096E-4</v>
      </c>
      <c r="K83" s="49">
        <f ca="1">Dados!K83</f>
        <v>9.9300000000000104E-4</v>
      </c>
      <c r="L83" s="49">
        <f ca="1">Dados!L83</f>
        <v>9.9200000000000091E-4</v>
      </c>
      <c r="M83" s="49">
        <f ca="1">Dados!M83</f>
        <v>9.9100000000000099E-4</v>
      </c>
      <c r="N83" s="49">
        <f ca="1">Dados!N83</f>
        <v>9.9000000000000108E-4</v>
      </c>
      <c r="O83" s="49">
        <f ca="1">Dados!O83</f>
        <v>9.8900000000000095E-4</v>
      </c>
      <c r="P83" s="49">
        <f ca="1">Dados!P83</f>
        <v>9.8800000000000103E-4</v>
      </c>
      <c r="Q83" s="49">
        <f ca="1">Dados!Q83</f>
        <v>9.870000000000009E-4</v>
      </c>
      <c r="R83" s="49">
        <f ca="1">Dados!R83</f>
        <v>9.8600000000000098E-4</v>
      </c>
      <c r="S83" s="49">
        <f ca="1">Dados!S83</f>
        <v>9.8500000000000107E-4</v>
      </c>
      <c r="T83" s="49">
        <f ca="1">Dados!T83</f>
        <v>9.8400000000000093E-4</v>
      </c>
      <c r="U83" s="49">
        <f ca="1">Dados!U83</f>
        <v>9.8300000000000102E-4</v>
      </c>
      <c r="V83" s="49">
        <f ca="1">Dados!V83</f>
        <v>9.8200000000000197E-4</v>
      </c>
      <c r="W83" s="49">
        <f ca="1">Dados!W83</f>
        <v>9.8100000000000205E-4</v>
      </c>
    </row>
  </sheetData>
  <sheetProtection password="9004" sheet="1" objects="1" scenarios="1" selectLockedCells="1"/>
  <phoneticPr fontId="3" type="noConversion"/>
  <dataValidations count="1">
    <dataValidation type="list" allowBlank="1" showInputMessage="1" showErrorMessage="1" errorTitle="Erro de operação!" error="_x000a_O valor inserido é inválido._x000a_Selecione um valor da lista." sqref="D8:W82">
      <formula1>"1,2,3,4,5,6,7,8,9,10"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4294967293" r:id="rId1"/>
  <rowBreaks count="1" manualBreakCount="1">
    <brk id="45" min="2" max="18" man="1"/>
  </rowBreaks>
  <drawing r:id="rId2"/>
  <extLst>
    <ext xmlns:mx="http://schemas.microsoft.com/office/mac/excel/2008/main" uri="{64002731-A6B0-56B0-2670-7721B7C09600}">
      <mx:PLV Mode="0" OnePage="0" WScale="8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L40"/>
  <sheetViews>
    <sheetView showGridLines="0" zoomScaleNormal="100" zoomScaleSheetLayoutView="70" zoomScalePageLayoutView="80" workbookViewId="0">
      <selection activeCell="E6" sqref="E6:F6"/>
    </sheetView>
  </sheetViews>
  <sheetFormatPr defaultColWidth="10.85546875" defaultRowHeight="15.75" x14ac:dyDescent="0.25"/>
  <cols>
    <col min="1" max="1" width="1.7109375" style="110" customWidth="1"/>
    <col min="2" max="2" width="1.7109375" style="111" customWidth="1"/>
    <col min="3" max="3" width="29.5703125" style="111" customWidth="1"/>
    <col min="4" max="4" width="13" style="111" customWidth="1"/>
    <col min="5" max="5" width="13" style="115" customWidth="1"/>
    <col min="6" max="6" width="27.7109375" style="115" customWidth="1"/>
    <col min="7" max="7" width="20.7109375" style="138" customWidth="1"/>
    <col min="8" max="8" width="15.42578125" style="115" customWidth="1"/>
    <col min="9" max="9" width="12.42578125" style="115" customWidth="1"/>
    <col min="10" max="10" width="16.28515625" style="115" customWidth="1"/>
    <col min="11" max="11" width="10.85546875" style="115" customWidth="1"/>
    <col min="12" max="12" width="11.85546875" style="115" customWidth="1"/>
    <col min="13" max="13" width="13.7109375" style="115" customWidth="1"/>
    <col min="14" max="14" width="10.85546875" style="115" customWidth="1"/>
    <col min="15" max="15" width="4.85546875" style="115" customWidth="1"/>
    <col min="16" max="16" width="10.85546875" style="115" customWidth="1"/>
    <col min="17" max="17" width="15.140625" style="115" customWidth="1"/>
    <col min="18" max="18" width="13.42578125" style="115" customWidth="1"/>
    <col min="19" max="78" width="10.85546875" style="111" customWidth="1"/>
    <col min="79" max="16384" width="10.85546875" style="111"/>
  </cols>
  <sheetData>
    <row r="1" spans="1:142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2"/>
      <c r="J1" s="22"/>
      <c r="K1" s="22"/>
      <c r="L1" s="20"/>
      <c r="M1" s="20"/>
      <c r="N1" s="20"/>
      <c r="O1" s="20"/>
      <c r="P1" s="20"/>
    </row>
    <row r="2" spans="1:142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  <c r="O2" s="24"/>
      <c r="P2" s="24"/>
    </row>
    <row r="3" spans="1:142" s="77" customFormat="1" ht="15" customHeight="1" x14ac:dyDescent="0.2">
      <c r="C3" s="75"/>
      <c r="D3" s="75"/>
      <c r="E3" s="102"/>
      <c r="F3" s="102"/>
      <c r="G3" s="102"/>
      <c r="H3" s="103"/>
      <c r="I3" s="103"/>
      <c r="J3" s="103"/>
      <c r="K3" s="103"/>
      <c r="L3" s="103"/>
      <c r="M3" s="103"/>
      <c r="N3" s="104"/>
      <c r="O3" s="103"/>
      <c r="P3" s="105"/>
      <c r="Q3" s="105"/>
      <c r="R3" s="105"/>
    </row>
    <row r="4" spans="1:142" s="77" customFormat="1" ht="28.5" x14ac:dyDescent="0.2">
      <c r="C4" s="27" t="s">
        <v>21</v>
      </c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3"/>
      <c r="O4" s="103"/>
      <c r="P4" s="105"/>
      <c r="Q4" s="105"/>
      <c r="R4" s="105"/>
    </row>
    <row r="5" spans="1:142" s="3" customFormat="1" ht="15" customHeight="1" x14ac:dyDescent="0.2">
      <c r="B5" s="1"/>
      <c r="C5" s="7"/>
      <c r="D5" s="8"/>
      <c r="E5" s="108"/>
      <c r="F5" s="108"/>
      <c r="G5" s="108"/>
      <c r="H5" s="108"/>
      <c r="I5" s="108"/>
      <c r="J5" s="29"/>
      <c r="K5" s="109"/>
      <c r="L5" s="29"/>
      <c r="M5" s="30"/>
      <c r="N5" s="30"/>
      <c r="O5" s="30"/>
      <c r="P5" s="30"/>
      <c r="Q5" s="30"/>
      <c r="R5" s="29"/>
    </row>
    <row r="6" spans="1:142" ht="20.100000000000001" customHeight="1" x14ac:dyDescent="0.25">
      <c r="D6" s="112" t="s">
        <v>53</v>
      </c>
      <c r="E6" s="54" t="s">
        <v>56</v>
      </c>
      <c r="F6" s="55"/>
      <c r="G6" s="113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/>
      <c r="O6" s="114"/>
      <c r="P6" s="114"/>
      <c r="S6" s="115"/>
    </row>
    <row r="7" spans="1:142" ht="5.0999999999999996" customHeight="1" x14ac:dyDescent="0.25">
      <c r="B7" s="116"/>
      <c r="C7" s="116"/>
      <c r="D7" s="117"/>
      <c r="E7" s="118"/>
      <c r="F7" s="118"/>
      <c r="G7" s="118"/>
      <c r="H7" s="119"/>
      <c r="I7" s="119"/>
      <c r="J7" s="119"/>
      <c r="K7" s="119"/>
      <c r="L7" s="119"/>
      <c r="M7" s="119"/>
      <c r="N7" s="119"/>
      <c r="O7" s="119"/>
      <c r="P7" s="119"/>
      <c r="S7" s="116"/>
      <c r="T7" s="116"/>
      <c r="U7" s="116"/>
      <c r="V7" s="116"/>
      <c r="W7" s="116"/>
      <c r="X7" s="116"/>
      <c r="Y7" s="116"/>
      <c r="EK7" s="119"/>
      <c r="EL7" s="119"/>
    </row>
    <row r="8" spans="1:142" ht="20.100000000000001" customHeight="1" x14ac:dyDescent="0.25">
      <c r="B8" s="116"/>
      <c r="C8" s="120" t="s">
        <v>55</v>
      </c>
      <c r="D8" s="121"/>
      <c r="E8" s="121"/>
      <c r="F8" s="118"/>
      <c r="G8" s="118"/>
      <c r="H8" s="119"/>
      <c r="I8" s="119"/>
      <c r="J8" s="119"/>
      <c r="K8" s="119"/>
      <c r="L8" s="119"/>
      <c r="M8" s="119"/>
      <c r="N8" s="119"/>
      <c r="O8" s="119"/>
      <c r="P8" s="119"/>
      <c r="S8" s="116"/>
      <c r="T8" s="116"/>
      <c r="U8" s="116"/>
      <c r="V8" s="116"/>
      <c r="W8" s="116"/>
      <c r="X8" s="116"/>
      <c r="Y8" s="116"/>
      <c r="EK8" s="119"/>
      <c r="EL8" s="119"/>
    </row>
    <row r="9" spans="1:142" ht="20.100000000000001" customHeight="1" x14ac:dyDescent="0.25">
      <c r="B9" s="116"/>
      <c r="C9" s="122" t="s">
        <v>30</v>
      </c>
      <c r="D9" s="122" t="s">
        <v>50</v>
      </c>
      <c r="E9" s="122" t="s">
        <v>54</v>
      </c>
      <c r="F9" s="118"/>
      <c r="G9" s="118"/>
      <c r="H9" s="119"/>
      <c r="I9" s="119"/>
      <c r="J9" s="119"/>
      <c r="K9" s="119"/>
      <c r="L9" s="119"/>
      <c r="M9" s="119"/>
      <c r="N9" s="119"/>
      <c r="O9" s="119"/>
      <c r="P9" s="119"/>
      <c r="S9" s="116"/>
      <c r="T9" s="116"/>
      <c r="U9" s="116"/>
      <c r="V9" s="116"/>
      <c r="W9" s="116"/>
      <c r="X9" s="116"/>
      <c r="Y9" s="116"/>
      <c r="EK9" s="119"/>
      <c r="EL9" s="119"/>
    </row>
    <row r="10" spans="1:142" ht="20.100000000000001" customHeight="1" x14ac:dyDescent="0.25">
      <c r="B10" s="116"/>
      <c r="C10" s="123" t="str">
        <f>IF(CadCom!C8="","",CadCom!C8)</f>
        <v>Competência 1</v>
      </c>
      <c r="D10" s="124">
        <f ca="1">IF(C10="","",IFERROR(INDEX(Dados!$C$7:$W$82,MATCH(ResInd!$E$6,Dados!$C$7:$C$82,0),MATCH(ResInd!$C10,Dados!$C$7:$W$7,0)),0))</f>
        <v>25</v>
      </c>
      <c r="E10" s="125">
        <f ca="1">IF(C10="","",IFERROR(HLOOKUP($C10,Dados!$D$7:$W$84,78,FALSE),0))</f>
        <v>25</v>
      </c>
      <c r="F10" s="118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S10" s="116"/>
      <c r="T10" s="116"/>
      <c r="U10" s="116"/>
      <c r="V10" s="116"/>
      <c r="W10" s="116"/>
      <c r="X10" s="116"/>
      <c r="Y10" s="116"/>
      <c r="EK10" s="119"/>
      <c r="EL10" s="119"/>
    </row>
    <row r="11" spans="1:142" ht="20.100000000000001" customHeight="1" x14ac:dyDescent="0.25">
      <c r="B11" s="116"/>
      <c r="C11" s="123" t="str">
        <f>IF(CadCom!C9="","",CadCom!C9)</f>
        <v>Competência 2</v>
      </c>
      <c r="D11" s="124">
        <f ca="1">IF(C11="","",IFERROR(INDEX(Dados!$C$7:$W$82,MATCH(ResInd!$E$6,Dados!$C$7:$C$82,0),MATCH(ResInd!$C11,Dados!$C$7:$W$7,0)),0))</f>
        <v>28</v>
      </c>
      <c r="E11" s="125">
        <f ca="1">IF(C11="","",IFERROR(HLOOKUP($C11,Dados!$D$7:$W$84,78,FALSE),0))</f>
        <v>28</v>
      </c>
      <c r="F11" s="118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S11" s="116"/>
      <c r="T11" s="116"/>
      <c r="U11" s="116"/>
      <c r="V11" s="116"/>
      <c r="W11" s="116"/>
      <c r="X11" s="116"/>
      <c r="Y11" s="116"/>
      <c r="EK11" s="119"/>
      <c r="EL11" s="119"/>
    </row>
    <row r="12" spans="1:142" ht="20.100000000000001" customHeight="1" x14ac:dyDescent="0.25">
      <c r="B12" s="116"/>
      <c r="C12" s="123" t="str">
        <f>IF(CadCom!C10="","",CadCom!C10)</f>
        <v>Competência 3</v>
      </c>
      <c r="D12" s="124">
        <f ca="1">IF(C12="","",IFERROR(INDEX(Dados!$C$7:$W$82,MATCH(ResInd!$E$6,Dados!$C$7:$C$82,0),MATCH(ResInd!$C12,Dados!$C$7:$W$7,0)),0))</f>
        <v>6</v>
      </c>
      <c r="E12" s="125">
        <f ca="1">IF(C12="","",IFERROR(HLOOKUP($C12,Dados!$D$7:$W$84,78,FALSE),0))</f>
        <v>6</v>
      </c>
      <c r="F12" s="118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S12" s="116"/>
      <c r="T12" s="116"/>
      <c r="U12" s="116"/>
      <c r="V12" s="116"/>
      <c r="W12" s="116"/>
      <c r="X12" s="116"/>
      <c r="Y12" s="116"/>
      <c r="EK12" s="119"/>
      <c r="EL12" s="119"/>
    </row>
    <row r="13" spans="1:142" ht="20.100000000000001" customHeight="1" x14ac:dyDescent="0.25">
      <c r="B13" s="116"/>
      <c r="C13" s="123" t="str">
        <f>IF(CadCom!C11="","",CadCom!C11)</f>
        <v/>
      </c>
      <c r="D13" s="124" t="str">
        <f>IF(C13="","",IFERROR(INDEX(Dados!$C$7:$W$82,MATCH(ResInd!$E$6,Dados!$C$7:$C$82,0),MATCH(ResInd!$C13,Dados!$C$7:$W$7,0)),0))</f>
        <v/>
      </c>
      <c r="E13" s="125" t="str">
        <f>IF(C13="","",IFERROR(HLOOKUP($C13,Dados!$D$7:$W$84,78,FALSE),0))</f>
        <v/>
      </c>
      <c r="F13" s="118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S13" s="116"/>
      <c r="T13" s="116"/>
      <c r="U13" s="116"/>
      <c r="V13" s="116"/>
      <c r="W13" s="116"/>
      <c r="X13" s="116"/>
      <c r="Y13" s="116"/>
      <c r="EK13" s="119"/>
      <c r="EL13" s="119"/>
    </row>
    <row r="14" spans="1:142" ht="20.100000000000001" customHeight="1" x14ac:dyDescent="0.25">
      <c r="B14" s="116"/>
      <c r="C14" s="123" t="str">
        <f>IF(CadCom!C12="","",CadCom!C12)</f>
        <v/>
      </c>
      <c r="D14" s="124" t="str">
        <f>IF(C14="","",IFERROR(INDEX(Dados!$C$7:$W$82,MATCH(ResInd!$E$6,Dados!$C$7:$C$82,0),MATCH(ResInd!$C14,Dados!$C$7:$W$7,0)),0))</f>
        <v/>
      </c>
      <c r="E14" s="125" t="str">
        <f>IF(C14="","",IFERROR(HLOOKUP($C14,Dados!$D$7:$W$84,78,FALSE),0))</f>
        <v/>
      </c>
      <c r="F14" s="118"/>
      <c r="G14" s="118"/>
      <c r="H14" s="119"/>
      <c r="I14" s="119"/>
      <c r="J14" s="119"/>
      <c r="K14" s="119"/>
      <c r="L14" s="119"/>
      <c r="M14" s="119"/>
      <c r="N14" s="119"/>
      <c r="O14" s="119"/>
      <c r="P14" s="119"/>
      <c r="S14" s="116"/>
      <c r="T14" s="116"/>
      <c r="U14" s="116"/>
      <c r="V14" s="116"/>
      <c r="W14" s="116"/>
      <c r="X14" s="116"/>
      <c r="Y14" s="116"/>
      <c r="EK14" s="119"/>
      <c r="EL14" s="119"/>
    </row>
    <row r="15" spans="1:142" ht="20.100000000000001" customHeight="1" x14ac:dyDescent="0.25">
      <c r="B15" s="116"/>
      <c r="C15" s="123" t="str">
        <f>IF(CadCom!C13="","",CadCom!C13)</f>
        <v/>
      </c>
      <c r="D15" s="124" t="str">
        <f>IF(C15="","",IFERROR(INDEX(Dados!$C$7:$W$82,MATCH(ResInd!$E$6,Dados!$C$7:$C$82,0),MATCH(ResInd!$C15,Dados!$C$7:$W$7,0)),0))</f>
        <v/>
      </c>
      <c r="E15" s="125" t="str">
        <f>IF(C15="","",IFERROR(HLOOKUP($C15,Dados!$D$7:$W$84,78,FALSE),0))</f>
        <v/>
      </c>
      <c r="F15" s="118"/>
      <c r="G15" s="118"/>
      <c r="H15" s="119"/>
      <c r="I15" s="119"/>
      <c r="J15" s="119"/>
      <c r="K15" s="119"/>
      <c r="L15" s="119"/>
      <c r="M15" s="119"/>
      <c r="N15" s="119"/>
      <c r="O15" s="119"/>
      <c r="P15" s="119"/>
      <c r="S15" s="116"/>
      <c r="T15" s="116"/>
      <c r="U15" s="116"/>
      <c r="V15" s="116"/>
      <c r="W15" s="116"/>
      <c r="X15" s="116"/>
      <c r="Y15" s="116"/>
      <c r="EK15" s="119"/>
      <c r="EL15" s="119"/>
    </row>
    <row r="16" spans="1:142" ht="20.100000000000001" customHeight="1" x14ac:dyDescent="0.25">
      <c r="B16" s="116"/>
      <c r="C16" s="123" t="str">
        <f>IF(CadCom!C14="","",CadCom!C14)</f>
        <v/>
      </c>
      <c r="D16" s="124" t="str">
        <f>IF(C16="","",IFERROR(INDEX(Dados!$C$7:$W$82,MATCH(ResInd!$E$6,Dados!$C$7:$C$82,0),MATCH(ResInd!$C16,Dados!$C$7:$W$7,0)),0))</f>
        <v/>
      </c>
      <c r="E16" s="125" t="str">
        <f>IF(C16="","",IFERROR(HLOOKUP($C16,Dados!$D$7:$W$84,78,FALSE),0))</f>
        <v/>
      </c>
      <c r="F16" s="118"/>
      <c r="G16" s="118"/>
      <c r="H16" s="119"/>
      <c r="I16" s="119"/>
      <c r="J16" s="119"/>
      <c r="K16" s="119"/>
      <c r="L16" s="119"/>
      <c r="M16" s="119"/>
      <c r="N16" s="119"/>
      <c r="O16" s="119"/>
      <c r="P16" s="119"/>
      <c r="S16" s="116"/>
      <c r="T16" s="116"/>
      <c r="U16" s="116"/>
      <c r="V16" s="116"/>
      <c r="W16" s="116"/>
      <c r="X16" s="116"/>
      <c r="Y16" s="116"/>
      <c r="EK16" s="119"/>
      <c r="EL16" s="119"/>
    </row>
    <row r="17" spans="2:142" ht="20.100000000000001" customHeight="1" x14ac:dyDescent="0.25">
      <c r="B17" s="116"/>
      <c r="C17" s="123" t="str">
        <f>IF(CadCom!C15="","",CadCom!C15)</f>
        <v/>
      </c>
      <c r="D17" s="124" t="str">
        <f>IF(C17="","",IFERROR(INDEX(Dados!$C$7:$W$82,MATCH(ResInd!$E$6,Dados!$C$7:$C$82,0),MATCH(ResInd!$C17,Dados!$C$7:$W$7,0)),0))</f>
        <v/>
      </c>
      <c r="E17" s="125" t="str">
        <f>IF(C17="","",IFERROR(HLOOKUP($C17,Dados!$D$7:$W$84,78,FALSE),0))</f>
        <v/>
      </c>
      <c r="F17" s="118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S17" s="116"/>
      <c r="T17" s="116"/>
      <c r="U17" s="116"/>
      <c r="V17" s="116"/>
      <c r="W17" s="116"/>
      <c r="X17" s="116"/>
      <c r="Y17" s="116"/>
      <c r="EK17" s="119"/>
      <c r="EL17" s="119"/>
    </row>
    <row r="18" spans="2:142" ht="20.100000000000001" customHeight="1" x14ac:dyDescent="0.25">
      <c r="B18" s="116"/>
      <c r="C18" s="123" t="str">
        <f>IF(CadCom!C16="","",CadCom!C16)</f>
        <v/>
      </c>
      <c r="D18" s="124" t="str">
        <f>IF(C18="","",IFERROR(INDEX(Dados!$C$7:$W$82,MATCH(ResInd!$E$6,Dados!$C$7:$C$82,0),MATCH(ResInd!$C18,Dados!$C$7:$W$7,0)),0))</f>
        <v/>
      </c>
      <c r="E18" s="125" t="str">
        <f>IF(C18="","",IFERROR(HLOOKUP($C18,Dados!$D$7:$W$84,78,FALSE),0))</f>
        <v/>
      </c>
      <c r="F18" s="118"/>
      <c r="G18" s="118"/>
      <c r="H18" s="119"/>
      <c r="I18" s="119"/>
      <c r="J18" s="119"/>
      <c r="K18" s="119"/>
      <c r="L18" s="119"/>
      <c r="M18" s="119"/>
      <c r="N18" s="119"/>
      <c r="O18" s="119"/>
      <c r="P18" s="119"/>
      <c r="S18" s="116"/>
      <c r="T18" s="116"/>
      <c r="U18" s="116"/>
      <c r="V18" s="116"/>
      <c r="W18" s="116"/>
      <c r="X18" s="116"/>
      <c r="Y18" s="116"/>
      <c r="EK18" s="119"/>
      <c r="EL18" s="119"/>
    </row>
    <row r="19" spans="2:142" ht="20.100000000000001" customHeight="1" x14ac:dyDescent="0.25">
      <c r="B19" s="116"/>
      <c r="C19" s="123" t="str">
        <f>IF(CadCom!C17="","",CadCom!C17)</f>
        <v/>
      </c>
      <c r="D19" s="124" t="str">
        <f>IF(C19="","",IFERROR(INDEX(Dados!$C$7:$W$82,MATCH(ResInd!$E$6,Dados!$C$7:$C$82,0),MATCH(ResInd!$C19,Dados!$C$7:$W$7,0)),0))</f>
        <v/>
      </c>
      <c r="E19" s="125" t="str">
        <f>IF(C19="","",IFERROR(HLOOKUP($C19,Dados!$D$7:$W$84,78,FALSE),0))</f>
        <v/>
      </c>
      <c r="F19" s="118"/>
      <c r="G19" s="118"/>
      <c r="H19" s="119"/>
      <c r="I19" s="119"/>
      <c r="J19" s="119"/>
      <c r="K19" s="119"/>
      <c r="L19" s="119"/>
      <c r="M19" s="119"/>
      <c r="N19" s="119"/>
      <c r="O19" s="119"/>
      <c r="P19" s="119"/>
      <c r="S19" s="116"/>
      <c r="T19" s="116"/>
      <c r="U19" s="116"/>
      <c r="V19" s="116"/>
      <c r="W19" s="116"/>
      <c r="X19" s="116"/>
      <c r="Y19" s="116"/>
      <c r="EK19" s="119"/>
      <c r="EL19" s="119"/>
    </row>
    <row r="20" spans="2:142" ht="20.100000000000001" customHeight="1" x14ac:dyDescent="0.25">
      <c r="B20" s="116"/>
      <c r="C20" s="123" t="str">
        <f>IF(CadCom!C18="","",CadCom!C18)</f>
        <v/>
      </c>
      <c r="D20" s="124" t="str">
        <f>IF(C20="","",IFERROR(INDEX(Dados!$C$7:$W$82,MATCH(ResInd!$E$6,Dados!$C$7:$C$82,0),MATCH(ResInd!$C20,Dados!$C$7:$W$7,0)),0))</f>
        <v/>
      </c>
      <c r="E20" s="125" t="str">
        <f>IF(C20="","",IFERROR(HLOOKUP($C20,Dados!$D$7:$W$84,78,FALSE),0))</f>
        <v/>
      </c>
      <c r="F20" s="118"/>
      <c r="G20" s="118"/>
      <c r="H20" s="119"/>
      <c r="I20" s="119"/>
      <c r="J20" s="119"/>
      <c r="K20" s="119"/>
      <c r="L20" s="119"/>
      <c r="M20" s="119"/>
      <c r="N20" s="119"/>
      <c r="O20" s="119"/>
      <c r="P20" s="119"/>
      <c r="S20" s="116"/>
      <c r="T20" s="116"/>
      <c r="U20" s="116"/>
      <c r="V20" s="116"/>
      <c r="W20" s="116"/>
      <c r="X20" s="116"/>
      <c r="Y20" s="116"/>
      <c r="EK20" s="119"/>
      <c r="EL20" s="119"/>
    </row>
    <row r="21" spans="2:142" ht="20.100000000000001" customHeight="1" x14ac:dyDescent="0.25">
      <c r="B21" s="116"/>
      <c r="C21" s="123" t="str">
        <f>IF(CadCom!C19="","",CadCom!C19)</f>
        <v/>
      </c>
      <c r="D21" s="124" t="str">
        <f>IF(C21="","",IFERROR(INDEX(Dados!$C$7:$W$82,MATCH(ResInd!$E$6,Dados!$C$7:$C$82,0),MATCH(ResInd!$C21,Dados!$C$7:$W$7,0)),0))</f>
        <v/>
      </c>
      <c r="E21" s="125" t="str">
        <f>IF(C21="","",IFERROR(HLOOKUP($C21,Dados!$D$7:$W$84,78,FALSE),0))</f>
        <v/>
      </c>
      <c r="F21" s="118"/>
      <c r="G21" s="118"/>
      <c r="H21" s="119"/>
      <c r="I21" s="119"/>
      <c r="J21" s="119"/>
      <c r="K21" s="119"/>
      <c r="L21" s="119"/>
      <c r="M21" s="119"/>
      <c r="N21" s="119"/>
      <c r="O21" s="119"/>
      <c r="P21" s="119"/>
      <c r="S21" s="116"/>
      <c r="T21" s="116"/>
      <c r="U21" s="116"/>
      <c r="V21" s="116"/>
      <c r="W21" s="116"/>
      <c r="X21" s="116"/>
      <c r="Y21" s="116"/>
      <c r="EK21" s="119"/>
      <c r="EL21" s="119"/>
    </row>
    <row r="22" spans="2:142" ht="20.100000000000001" customHeight="1" x14ac:dyDescent="0.25">
      <c r="B22" s="116"/>
      <c r="C22" s="123" t="str">
        <f>IF(CadCom!C20="","",CadCom!C20)</f>
        <v/>
      </c>
      <c r="D22" s="124" t="str">
        <f>IF(C22="","",IFERROR(INDEX(Dados!$C$7:$W$82,MATCH(ResInd!$E$6,Dados!$C$7:$C$82,0),MATCH(ResInd!$C22,Dados!$C$7:$W$7,0)),0))</f>
        <v/>
      </c>
      <c r="E22" s="125" t="str">
        <f>IF(C22="","",IFERROR(HLOOKUP($C22,Dados!$D$7:$W$84,78,FALSE),0))</f>
        <v/>
      </c>
      <c r="F22" s="118"/>
      <c r="G22" s="118"/>
      <c r="H22" s="119"/>
      <c r="I22" s="119"/>
      <c r="J22" s="119"/>
      <c r="K22" s="119"/>
      <c r="L22" s="119"/>
      <c r="M22" s="119"/>
      <c r="N22" s="119"/>
      <c r="O22" s="119"/>
      <c r="P22" s="119"/>
      <c r="S22" s="116"/>
      <c r="T22" s="116"/>
      <c r="U22" s="116"/>
      <c r="V22" s="116"/>
      <c r="W22" s="116"/>
      <c r="X22" s="116"/>
      <c r="Y22" s="116"/>
      <c r="EK22" s="119"/>
      <c r="EL22" s="119"/>
    </row>
    <row r="23" spans="2:142" ht="20.100000000000001" customHeight="1" x14ac:dyDescent="0.25">
      <c r="B23" s="116"/>
      <c r="C23" s="123" t="str">
        <f>IF(CadCom!C21="","",CadCom!C21)</f>
        <v/>
      </c>
      <c r="D23" s="124" t="str">
        <f>IF(C23="","",IFERROR(INDEX(Dados!$C$7:$W$82,MATCH(ResInd!$E$6,Dados!$C$7:$C$82,0),MATCH(ResInd!$C23,Dados!$C$7:$W$7,0)),0))</f>
        <v/>
      </c>
      <c r="E23" s="125" t="str">
        <f>IF(C23="","",IFERROR(HLOOKUP($C23,Dados!$D$7:$W$84,78,FALSE),0))</f>
        <v/>
      </c>
      <c r="F23" s="118"/>
      <c r="G23" s="118"/>
      <c r="H23" s="119"/>
      <c r="I23" s="119"/>
      <c r="J23" s="119"/>
      <c r="K23" s="119"/>
      <c r="L23" s="119"/>
      <c r="M23" s="119"/>
      <c r="N23" s="119"/>
      <c r="O23" s="119"/>
      <c r="P23" s="119"/>
      <c r="S23" s="116"/>
      <c r="T23" s="116"/>
      <c r="U23" s="116"/>
      <c r="V23" s="116"/>
      <c r="W23" s="116"/>
      <c r="X23" s="116"/>
      <c r="Y23" s="116"/>
      <c r="EK23" s="119"/>
      <c r="EL23" s="119"/>
    </row>
    <row r="24" spans="2:142" ht="20.100000000000001" customHeight="1" x14ac:dyDescent="0.25">
      <c r="B24" s="116"/>
      <c r="C24" s="123" t="str">
        <f>IF(CadCom!C22="","",CadCom!C22)</f>
        <v/>
      </c>
      <c r="D24" s="124" t="str">
        <f>IF(C24="","",IFERROR(INDEX(Dados!$C$7:$W$82,MATCH(ResInd!$E$6,Dados!$C$7:$C$82,0),MATCH(ResInd!$C24,Dados!$C$7:$W$7,0)),0))</f>
        <v/>
      </c>
      <c r="E24" s="125" t="str">
        <f>IF(C24="","",IFERROR(HLOOKUP($C24,Dados!$D$7:$W$84,78,FALSE),0))</f>
        <v/>
      </c>
      <c r="F24" s="118"/>
      <c r="G24" s="118"/>
      <c r="H24" s="119"/>
      <c r="I24" s="119"/>
      <c r="J24" s="119"/>
      <c r="K24" s="119"/>
      <c r="L24" s="119"/>
      <c r="M24" s="119"/>
      <c r="N24" s="119"/>
      <c r="O24" s="119"/>
      <c r="P24" s="119"/>
      <c r="S24" s="116"/>
      <c r="T24" s="116"/>
      <c r="U24" s="116"/>
      <c r="V24" s="116"/>
      <c r="W24" s="116"/>
      <c r="X24" s="116"/>
      <c r="Y24" s="116"/>
      <c r="EK24" s="119"/>
      <c r="EL24" s="119"/>
    </row>
    <row r="25" spans="2:142" ht="20.100000000000001" customHeight="1" x14ac:dyDescent="0.25">
      <c r="B25" s="116"/>
      <c r="C25" s="123" t="str">
        <f>IF(CadCom!C23="","",CadCom!C23)</f>
        <v/>
      </c>
      <c r="D25" s="124" t="str">
        <f>IF(C25="","",IFERROR(INDEX(Dados!$C$7:$W$82,MATCH(ResInd!$E$6,Dados!$C$7:$C$82,0),MATCH(ResInd!$C25,Dados!$C$7:$W$7,0)),0))</f>
        <v/>
      </c>
      <c r="E25" s="125" t="str">
        <f>IF(C25="","",IFERROR(HLOOKUP($C25,Dados!$D$7:$W$84,78,FALSE),0))</f>
        <v/>
      </c>
      <c r="F25" s="126"/>
      <c r="G25" s="127"/>
      <c r="H25" s="128"/>
      <c r="I25" s="129"/>
      <c r="J25" s="130"/>
      <c r="K25" s="130"/>
      <c r="L25" s="130"/>
      <c r="M25" s="130"/>
      <c r="N25" s="130"/>
      <c r="O25" s="130"/>
      <c r="P25" s="130"/>
      <c r="AH25" s="131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EK25" s="119"/>
      <c r="EL25" s="132"/>
    </row>
    <row r="26" spans="2:142" ht="20.100000000000001" customHeight="1" x14ac:dyDescent="0.25">
      <c r="B26" s="116"/>
      <c r="C26" s="123" t="str">
        <f>IF(CadCom!C24="","",CadCom!C24)</f>
        <v/>
      </c>
      <c r="D26" s="124" t="str">
        <f>IF(C26="","",IFERROR(INDEX(Dados!$C$7:$W$82,MATCH(ResInd!$E$6,Dados!$C$7:$C$82,0),MATCH(ResInd!$C26,Dados!$C$7:$W$7,0)),0))</f>
        <v/>
      </c>
      <c r="E26" s="125" t="str">
        <f>IF(C26="","",IFERROR(HLOOKUP($C26,Dados!$D$7:$W$84,78,FALSE),0))</f>
        <v/>
      </c>
      <c r="F26" s="126"/>
      <c r="G26" s="127"/>
      <c r="H26" s="128"/>
      <c r="I26" s="129"/>
      <c r="J26" s="130"/>
      <c r="K26" s="130"/>
      <c r="L26" s="130"/>
      <c r="M26" s="130"/>
      <c r="N26" s="130"/>
      <c r="O26" s="130"/>
      <c r="P26" s="130"/>
      <c r="S26" s="12"/>
      <c r="T26" s="116"/>
      <c r="U26" s="116"/>
      <c r="V26" s="116"/>
      <c r="W26" s="116"/>
      <c r="X26" s="116"/>
      <c r="Y26" s="116"/>
      <c r="EK26" s="119"/>
      <c r="EL26" s="132"/>
    </row>
    <row r="27" spans="2:142" ht="20.100000000000001" customHeight="1" x14ac:dyDescent="0.25">
      <c r="B27" s="116"/>
      <c r="C27" s="123" t="str">
        <f>IF(CadCom!C25="","",CadCom!C25)</f>
        <v/>
      </c>
      <c r="D27" s="124" t="str">
        <f>IF(C27="","",IFERROR(INDEX(Dados!$C$7:$W$82,MATCH(ResInd!$E$6,Dados!$C$7:$C$82,0),MATCH(ResInd!$C27,Dados!$C$7:$W$7,0)),0))</f>
        <v/>
      </c>
      <c r="E27" s="125" t="str">
        <f>IF(C27="","",IFERROR(HLOOKUP($C27,Dados!$D$7:$W$84,78,FALSE),0))</f>
        <v/>
      </c>
      <c r="F27" s="126"/>
      <c r="G27" s="127"/>
      <c r="H27" s="128"/>
      <c r="I27" s="133"/>
      <c r="J27" s="130"/>
      <c r="K27" s="130"/>
      <c r="L27" s="130"/>
      <c r="M27" s="130"/>
      <c r="N27" s="130"/>
      <c r="O27" s="130"/>
      <c r="P27" s="130"/>
      <c r="S27" s="12"/>
      <c r="T27" s="116"/>
      <c r="U27" s="116"/>
      <c r="V27" s="116"/>
      <c r="W27" s="116"/>
      <c r="X27" s="116"/>
      <c r="Y27" s="116"/>
      <c r="EK27" s="119"/>
      <c r="EL27" s="132"/>
    </row>
    <row r="28" spans="2:142" ht="20.100000000000001" customHeight="1" x14ac:dyDescent="0.25">
      <c r="B28" s="116"/>
      <c r="C28" s="123" t="str">
        <f>IF(CadCom!C26="","",CadCom!C26)</f>
        <v/>
      </c>
      <c r="D28" s="124" t="str">
        <f>IF(C28="","",IFERROR(INDEX(Dados!$C$7:$W$82,MATCH(ResInd!$E$6,Dados!$C$7:$C$82,0),MATCH(ResInd!$C28,Dados!$C$7:$W$7,0)),0))</f>
        <v/>
      </c>
      <c r="E28" s="125" t="str">
        <f>IF(C28="","",IFERROR(HLOOKUP($C28,Dados!$D$7:$W$84,78,FALSE),0))</f>
        <v/>
      </c>
      <c r="F28" s="126"/>
      <c r="G28" s="127"/>
      <c r="H28" s="128"/>
      <c r="I28" s="134"/>
      <c r="J28" s="130"/>
      <c r="K28" s="130"/>
      <c r="L28" s="130"/>
      <c r="M28" s="130"/>
      <c r="N28" s="130"/>
      <c r="O28" s="130"/>
      <c r="P28" s="130"/>
      <c r="S28" s="12"/>
      <c r="T28" s="116"/>
      <c r="U28" s="116"/>
      <c r="V28" s="116"/>
      <c r="W28" s="116"/>
      <c r="X28" s="116"/>
      <c r="Y28" s="116"/>
      <c r="EK28" s="119"/>
      <c r="EL28" s="132"/>
    </row>
    <row r="29" spans="2:142" ht="20.100000000000001" customHeight="1" x14ac:dyDescent="0.25">
      <c r="B29" s="116"/>
      <c r="C29" s="123" t="str">
        <f>IF(CadCom!C27="","",CadCom!C27)</f>
        <v/>
      </c>
      <c r="D29" s="124" t="str">
        <f>IF(C29="","",IFERROR(INDEX(Dados!$C$7:$W$82,MATCH(ResInd!$E$6,Dados!$C$7:$C$82,0),MATCH(ResInd!$C29,Dados!$C$7:$W$7,0)),0))</f>
        <v/>
      </c>
      <c r="E29" s="125" t="str">
        <f>IF(C29="","",IFERROR(HLOOKUP($C29,Dados!$D$7:$W$84,78,FALSE),0))</f>
        <v/>
      </c>
      <c r="F29" s="126"/>
      <c r="G29" s="127"/>
      <c r="H29" s="128"/>
      <c r="J29" s="130"/>
      <c r="K29" s="130"/>
      <c r="L29" s="130"/>
      <c r="M29" s="130"/>
      <c r="N29" s="130"/>
      <c r="O29" s="130"/>
      <c r="P29" s="130"/>
      <c r="S29" s="12"/>
      <c r="T29" s="116"/>
      <c r="U29" s="116"/>
      <c r="V29" s="116"/>
      <c r="W29" s="116"/>
      <c r="X29" s="116"/>
      <c r="Y29" s="116"/>
      <c r="EK29" s="119"/>
      <c r="EL29" s="132"/>
    </row>
    <row r="30" spans="2:142" x14ac:dyDescent="0.25">
      <c r="B30" s="116"/>
      <c r="C30" s="116"/>
      <c r="D30" s="116"/>
      <c r="E30" s="135"/>
      <c r="F30" s="135"/>
      <c r="G30" s="136"/>
      <c r="S30" s="116"/>
      <c r="T30" s="116"/>
      <c r="U30" s="116"/>
      <c r="V30" s="116"/>
      <c r="W30" s="116"/>
      <c r="X30" s="116"/>
      <c r="Y30" s="116"/>
    </row>
    <row r="31" spans="2:142" ht="18.75" x14ac:dyDescent="0.25">
      <c r="B31" s="116"/>
      <c r="C31" s="137"/>
      <c r="D31" s="137"/>
      <c r="E31" s="137"/>
      <c r="F31" s="135"/>
      <c r="G31" s="136"/>
      <c r="S31" s="116"/>
      <c r="T31" s="116"/>
      <c r="U31" s="116"/>
      <c r="V31" s="116"/>
      <c r="W31" s="116"/>
      <c r="X31" s="116"/>
      <c r="Y31" s="116"/>
    </row>
    <row r="32" spans="2:142" x14ac:dyDescent="0.25">
      <c r="B32" s="116"/>
      <c r="C32" s="116"/>
      <c r="D32" s="116"/>
      <c r="S32" s="116"/>
      <c r="T32" s="116"/>
      <c r="U32" s="116"/>
      <c r="V32" s="116"/>
      <c r="W32" s="116"/>
      <c r="X32" s="116"/>
      <c r="Y32" s="116"/>
    </row>
    <row r="33" spans="2:25" x14ac:dyDescent="0.25">
      <c r="B33" s="116"/>
      <c r="C33" s="116"/>
      <c r="D33" s="116"/>
      <c r="S33" s="116"/>
      <c r="T33" s="116"/>
      <c r="U33" s="116"/>
      <c r="V33" s="116"/>
      <c r="W33" s="116"/>
      <c r="X33" s="116"/>
      <c r="Y33" s="116"/>
    </row>
    <row r="34" spans="2:25" x14ac:dyDescent="0.25">
      <c r="B34" s="116"/>
      <c r="C34" s="139"/>
      <c r="D34" s="139"/>
      <c r="S34" s="116"/>
      <c r="T34" s="116"/>
      <c r="U34" s="116"/>
      <c r="V34" s="116"/>
      <c r="W34" s="116"/>
      <c r="X34" s="116"/>
      <c r="Y34" s="116"/>
    </row>
    <row r="35" spans="2:25" x14ac:dyDescent="0.25">
      <c r="C35" s="139"/>
      <c r="D35" s="139"/>
      <c r="S35" s="116"/>
      <c r="T35" s="116"/>
      <c r="U35" s="116"/>
      <c r="V35" s="116"/>
      <c r="W35" s="116"/>
      <c r="X35" s="116"/>
      <c r="Y35" s="116"/>
    </row>
    <row r="36" spans="2:25" x14ac:dyDescent="0.25">
      <c r="C36" s="116"/>
      <c r="D36" s="117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</row>
    <row r="37" spans="2:25" x14ac:dyDescent="0.25">
      <c r="C37" s="116"/>
      <c r="D37" s="117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</row>
    <row r="38" spans="2:25" x14ac:dyDescent="0.25">
      <c r="C38" s="116"/>
      <c r="D38" s="140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2:25" x14ac:dyDescent="0.25">
      <c r="C39" s="116"/>
      <c r="D39" s="140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2:25" x14ac:dyDescent="0.25">
      <c r="C40" s="116"/>
      <c r="D40" s="116"/>
    </row>
  </sheetData>
  <sheetProtection password="9004" sheet="1" objects="1" scenarios="1" selectLockedCells="1"/>
  <mergeCells count="2">
    <mergeCell ref="C31:E31"/>
    <mergeCell ref="E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&amp;CAVALIAÇÃO DE DESEMPENHO POR CPOMPETÊNCIAS</oddHeader>
    <oddFooter>&amp;LImpresso em &amp;D as &amp;T&amp;RPágina &amp;P de &amp;N páginas</oddFooter>
  </headerFooter>
  <rowBreaks count="1" manualBreakCount="1">
    <brk id="29" min="2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 de operação!" error="_x000a_O valor inserido é inválido._x000a_Selecione um valor da lista.">
          <x14:formula1>
            <xm:f>CadFun!$C$8:$C$82</xm:f>
          </x14:formula1>
          <xm:sqref>E6</xm:sqref>
        </x14:dataValidation>
      </x14:dataValidations>
    </ext>
    <ext xmlns:mx="http://schemas.microsoft.com/office/mac/excel/2008/main" uri="{64002731-A6B0-56B0-2670-7721B7C09600}">
      <mx:PLV Mode="0" OnePage="0" WScale="45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AV7"/>
  <sheetViews>
    <sheetView showGridLines="0" zoomScaleNormal="100" zoomScaleSheetLayoutView="70" zoomScalePageLayoutView="80" workbookViewId="0">
      <selection activeCell="N4" sqref="N4"/>
    </sheetView>
  </sheetViews>
  <sheetFormatPr defaultColWidth="8" defaultRowHeight="14.25" customHeight="1" x14ac:dyDescent="0.2"/>
  <cols>
    <col min="1" max="1" width="1.7109375" style="15" customWidth="1"/>
    <col min="2" max="2" width="1.7109375" style="12" customWidth="1"/>
    <col min="3" max="29" width="8" style="12"/>
    <col min="30" max="30" width="6.42578125" style="12" customWidth="1"/>
    <col min="31" max="16384" width="8" style="12"/>
  </cols>
  <sheetData>
    <row r="1" spans="1:48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2"/>
      <c r="J1" s="22"/>
      <c r="K1" s="22"/>
      <c r="L1" s="20"/>
      <c r="M1" s="20"/>
      <c r="N1" s="20"/>
      <c r="O1" s="20"/>
      <c r="P1" s="20"/>
    </row>
    <row r="2" spans="1:48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  <c r="O2" s="24"/>
      <c r="P2" s="24"/>
    </row>
    <row r="3" spans="1:48" s="3" customFormat="1" ht="15" customHeight="1" x14ac:dyDescent="0.2">
      <c r="A3" s="1"/>
      <c r="B3" s="1"/>
      <c r="C3" s="1"/>
      <c r="D3" s="142"/>
      <c r="E3" s="1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48" s="29" customFormat="1" ht="28.5" x14ac:dyDescent="0.2">
      <c r="A4" s="30"/>
      <c r="B4" s="30"/>
      <c r="C4" s="27" t="s">
        <v>22</v>
      </c>
      <c r="D4" s="143"/>
      <c r="E4" s="144"/>
      <c r="F4" s="144"/>
      <c r="G4" s="144"/>
      <c r="H4" s="144"/>
      <c r="I4" s="144"/>
      <c r="J4" s="144"/>
      <c r="K4" s="30"/>
      <c r="L4" s="30"/>
      <c r="M4" s="30"/>
      <c r="N4" s="30"/>
      <c r="O4" s="30"/>
      <c r="P4" s="30"/>
      <c r="Q4" s="30"/>
    </row>
    <row r="5" spans="1:48" s="3" customFormat="1" ht="15" customHeight="1" x14ac:dyDescent="0.2">
      <c r="A5" s="1"/>
      <c r="B5" s="7"/>
      <c r="C5" s="8"/>
      <c r="D5" s="8"/>
      <c r="E5" s="8"/>
      <c r="F5" s="8"/>
      <c r="G5" s="8"/>
      <c r="H5" s="8"/>
      <c r="J5" s="9"/>
      <c r="L5" s="1"/>
      <c r="M5" s="1"/>
      <c r="N5" s="1"/>
      <c r="O5" s="1"/>
      <c r="P5" s="1"/>
    </row>
    <row r="7" spans="1:48" ht="14.25" customHeight="1" x14ac:dyDescent="0.2"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</row>
  </sheetData>
  <sheetProtection password="900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4294967293" r:id="rId1"/>
  <headerFooter>
    <oddHeader>&amp;CAVALIAÇÃO DE DESEMPENHO POR COMPETÊNCIAS</oddHeader>
    <oddFooter>&amp;LImpresso em &amp;D as &amp;T&amp;RPágina &amp;P de &amp;N páginas</oddFooter>
  </headerFooter>
  <rowBreaks count="6" manualBreakCount="6">
    <brk id="60" min="2" max="29" man="1"/>
    <brk id="116" min="2" max="29" man="1"/>
    <brk id="172" min="2" max="29" man="1"/>
    <brk id="228" min="2" max="29" man="1"/>
    <brk id="284" min="2" max="29" man="1"/>
    <brk id="341" min="2" max="29" man="1"/>
  </rowBreaks>
  <colBreaks count="1" manualBreakCount="1">
    <brk id="30" max="304" man="1"/>
  </colBreaks>
  <drawing r:id="rId2"/>
  <extLst>
    <ext xmlns:mx="http://schemas.microsoft.com/office/mac/excel/2008/main" uri="{64002731-A6B0-56B0-2670-7721B7C09600}">
      <mx:PLV Mode="0" OnePage="0" WScale="56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DX60"/>
  <sheetViews>
    <sheetView showGridLines="0" zoomScaleNormal="100" zoomScaleSheetLayoutView="70" zoomScalePageLayoutView="80" workbookViewId="0">
      <selection activeCell="D5" sqref="D5"/>
    </sheetView>
  </sheetViews>
  <sheetFormatPr defaultColWidth="9.28515625" defaultRowHeight="15" customHeight="1" x14ac:dyDescent="0.2"/>
  <cols>
    <col min="1" max="1" width="1.7109375" style="15" customWidth="1"/>
    <col min="2" max="2" width="1.7109375" style="12" customWidth="1"/>
    <col min="3" max="3" width="24" style="12" customWidth="1"/>
    <col min="4" max="4" width="25.42578125" style="12" customWidth="1"/>
    <col min="5" max="6" width="10.7109375" style="12" customWidth="1"/>
    <col min="7" max="15" width="11.28515625" style="12" customWidth="1"/>
    <col min="16" max="16" width="10.42578125" style="32" customWidth="1"/>
    <col min="17" max="25" width="9.28515625" style="33" customWidth="1"/>
    <col min="26" max="26" width="8.85546875" style="33" customWidth="1"/>
    <col min="27" max="37" width="1.7109375" style="33" customWidth="1"/>
    <col min="38" max="49" width="1.7109375" style="32" customWidth="1"/>
    <col min="50" max="50" width="8.85546875" style="12" customWidth="1"/>
    <col min="51" max="16384" width="9.28515625" style="12"/>
  </cols>
  <sheetData>
    <row r="1" spans="1:128" s="23" customFormat="1" ht="30" customHeight="1" x14ac:dyDescent="0.35">
      <c r="A1" s="20"/>
      <c r="B1" s="21"/>
      <c r="C1" s="21"/>
      <c r="D1" s="21"/>
      <c r="E1" s="21"/>
      <c r="F1" s="21"/>
      <c r="G1" s="21"/>
      <c r="H1" s="21"/>
      <c r="I1" s="22"/>
      <c r="J1" s="22"/>
      <c r="K1" s="22"/>
      <c r="L1" s="20"/>
      <c r="M1" s="20"/>
      <c r="N1" s="20"/>
      <c r="O1" s="20"/>
      <c r="P1" s="20"/>
    </row>
    <row r="2" spans="1:128" s="25" customFormat="1" ht="20.100000000000001" customHeight="1" x14ac:dyDescent="0.2">
      <c r="A2" s="24"/>
      <c r="B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  <c r="O2" s="24"/>
      <c r="P2" s="24"/>
    </row>
    <row r="3" spans="1:128" s="3" customFormat="1" ht="15" customHeight="1" x14ac:dyDescent="0.2">
      <c r="A3" s="1"/>
      <c r="B3" s="1"/>
      <c r="C3" s="1"/>
      <c r="D3" s="142"/>
      <c r="E3" s="1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28" s="29" customFormat="1" ht="28.5" x14ac:dyDescent="0.2">
      <c r="A4" s="30"/>
      <c r="B4" s="30"/>
      <c r="C4" s="27" t="s">
        <v>23</v>
      </c>
      <c r="D4" s="143"/>
      <c r="E4" s="144"/>
      <c r="F4" s="144"/>
      <c r="G4" s="144"/>
      <c r="H4" s="144"/>
      <c r="I4" s="144"/>
      <c r="J4" s="144"/>
      <c r="K4" s="30"/>
      <c r="L4" s="30"/>
      <c r="M4" s="30"/>
      <c r="N4" s="30"/>
      <c r="O4" s="30"/>
      <c r="P4" s="30"/>
      <c r="Q4" s="30"/>
    </row>
    <row r="5" spans="1:128" s="3" customFormat="1" ht="15" customHeight="1" x14ac:dyDescent="0.2">
      <c r="B5" s="1"/>
      <c r="C5" s="7"/>
      <c r="D5" s="8"/>
      <c r="E5" s="8"/>
      <c r="F5" s="8"/>
      <c r="G5" s="8"/>
      <c r="H5" s="8"/>
      <c r="I5" s="8"/>
      <c r="K5" s="9"/>
      <c r="M5" s="1"/>
      <c r="N5" s="1"/>
      <c r="O5" s="1"/>
      <c r="P5" s="30"/>
      <c r="Q5" s="30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146"/>
    </row>
    <row r="6" spans="1:128" ht="30" customHeight="1" x14ac:dyDescent="0.2">
      <c r="C6" s="90" t="s">
        <v>47</v>
      </c>
      <c r="D6" s="147"/>
      <c r="E6" s="147"/>
      <c r="F6" s="147"/>
      <c r="AA6" s="148"/>
      <c r="AB6" s="148"/>
      <c r="AC6" s="148" t="s">
        <v>48</v>
      </c>
      <c r="AD6" s="148">
        <v>2</v>
      </c>
      <c r="AE6" s="148">
        <v>3</v>
      </c>
      <c r="AF6" s="148">
        <v>4</v>
      </c>
      <c r="AG6" s="148">
        <v>5</v>
      </c>
      <c r="AH6" s="148">
        <v>6</v>
      </c>
      <c r="AI6" s="148">
        <v>7</v>
      </c>
      <c r="AJ6" s="148">
        <v>8</v>
      </c>
      <c r="AK6" s="148">
        <v>9</v>
      </c>
      <c r="AL6" s="148">
        <v>10</v>
      </c>
      <c r="AM6" s="148">
        <v>11</v>
      </c>
      <c r="AN6" s="148">
        <v>12</v>
      </c>
      <c r="AO6" s="148">
        <v>13</v>
      </c>
      <c r="AP6" s="148">
        <v>14</v>
      </c>
      <c r="AQ6" s="148">
        <v>15</v>
      </c>
      <c r="AR6" s="148">
        <v>16</v>
      </c>
      <c r="AS6" s="148">
        <v>17</v>
      </c>
      <c r="AT6" s="148">
        <v>18</v>
      </c>
      <c r="AU6" s="148">
        <v>19</v>
      </c>
      <c r="AV6" s="148">
        <v>20</v>
      </c>
      <c r="AW6" s="148">
        <v>21</v>
      </c>
      <c r="DX6" s="148"/>
    </row>
    <row r="7" spans="1:128" ht="30" customHeight="1" x14ac:dyDescent="0.2">
      <c r="C7" s="149" t="s">
        <v>9</v>
      </c>
      <c r="D7" s="150" t="s">
        <v>8</v>
      </c>
      <c r="E7" s="150" t="s">
        <v>50</v>
      </c>
      <c r="F7" s="150" t="s">
        <v>49</v>
      </c>
      <c r="G7" s="145"/>
      <c r="H7" s="145"/>
      <c r="I7" s="145"/>
      <c r="J7" s="145"/>
      <c r="K7" s="145"/>
      <c r="L7" s="145"/>
      <c r="M7" s="145"/>
      <c r="N7" s="145"/>
      <c r="O7" s="145"/>
      <c r="AA7" s="148">
        <f t="shared" ref="AA7:AA18" si="0">B7</f>
        <v>0</v>
      </c>
      <c r="AB7" s="148" t="str">
        <f t="shared" ref="AB7:AB18" si="1">C7</f>
        <v>Avaliação</v>
      </c>
      <c r="AC7" s="148" t="str">
        <f t="shared" ref="AC7:AC18" si="2">D7</f>
        <v>Funcionário</v>
      </c>
      <c r="AD7" s="148" t="str">
        <f ca="1">Dados!D7</f>
        <v>Competência 1</v>
      </c>
      <c r="AE7" s="148" t="str">
        <f ca="1">Dados!E7</f>
        <v>Competência 2</v>
      </c>
      <c r="AF7" s="148" t="str">
        <f ca="1">Dados!F7</f>
        <v>Competência 3</v>
      </c>
      <c r="AG7" s="148">
        <f ca="1">Dados!G7</f>
        <v>0</v>
      </c>
      <c r="AH7" s="148">
        <f ca="1">Dados!H7</f>
        <v>0</v>
      </c>
      <c r="AI7" s="148">
        <f ca="1">Dados!I7</f>
        <v>0</v>
      </c>
      <c r="AJ7" s="148">
        <f ca="1">Dados!J7</f>
        <v>0</v>
      </c>
      <c r="AK7" s="148">
        <f ca="1">Dados!K7</f>
        <v>0</v>
      </c>
      <c r="AL7" s="151">
        <f ca="1">Dados!L7</f>
        <v>0</v>
      </c>
      <c r="AM7" s="151">
        <f ca="1">Dados!M7</f>
        <v>0</v>
      </c>
      <c r="AN7" s="151">
        <f ca="1">Dados!N7</f>
        <v>0</v>
      </c>
      <c r="AO7" s="151">
        <f ca="1">Dados!O7</f>
        <v>0</v>
      </c>
      <c r="AP7" s="151">
        <f ca="1">Dados!P7</f>
        <v>0</v>
      </c>
      <c r="AQ7" s="151">
        <f ca="1">Dados!Q7</f>
        <v>0</v>
      </c>
      <c r="AR7" s="151">
        <f ca="1">Dados!R7</f>
        <v>0</v>
      </c>
      <c r="AS7" s="151">
        <f ca="1">Dados!S7</f>
        <v>0</v>
      </c>
      <c r="AT7" s="151">
        <f ca="1">Dados!T7</f>
        <v>0</v>
      </c>
      <c r="AU7" s="151">
        <f ca="1">Dados!U7</f>
        <v>0</v>
      </c>
      <c r="AV7" s="151">
        <f ca="1">Dados!V7</f>
        <v>0</v>
      </c>
      <c r="AW7" s="151">
        <f ca="1">Dados!W7</f>
        <v>0</v>
      </c>
      <c r="DX7" s="151"/>
    </row>
    <row r="8" spans="1:128" ht="30" customHeight="1" x14ac:dyDescent="0.2">
      <c r="B8" s="152">
        <v>1</v>
      </c>
      <c r="C8" s="153" t="s">
        <v>13</v>
      </c>
      <c r="D8" s="154" t="str">
        <f ca="1">IFERROR(INDEX(Dados!$C$8:$X$82,MATCH(LARGE(Dados!$X$8:$X$82,Ran!$B8),Dados!$X$8:$X$82,0),1),"")</f>
        <v>Paulo Roberto da Silva Queiros de castro</v>
      </c>
      <c r="E8" s="155">
        <f ca="1">IFERROR(IF(D8="","",IFERROR(VLOOKUP($D8,Dados!$C$8:$Y$82,22,FALSE),0)),"")</f>
        <v>59.000999999999998</v>
      </c>
      <c r="F8" s="155">
        <f ca="1">IFERROR(IF(E8="","",IFERROR(VLOOKUP($D8,Dados!$C$8:$Y$82,23,FALSE),0)),"")</f>
        <v>19.667666666666669</v>
      </c>
      <c r="AA8" s="148">
        <f t="shared" si="0"/>
        <v>1</v>
      </c>
      <c r="AB8" s="148" t="str">
        <f t="shared" si="1"/>
        <v>Melhor Avaliação</v>
      </c>
      <c r="AC8" s="148" t="str">
        <f t="shared" ca="1" si="2"/>
        <v>Paulo Roberto da Silva Queiros de castro</v>
      </c>
      <c r="AD8" s="148">
        <f ca="1">IF($AC8="","",IFERROR(VLOOKUP($AC8,Dados!$C$8:$W$82,Ran!AD$6,FALSE),0))</f>
        <v>25</v>
      </c>
      <c r="AE8" s="148">
        <f ca="1">IF($AC8="","",IFERROR(VLOOKUP($AC8,Dados!$C$8:$W$82,Ran!AE$6,FALSE),0))</f>
        <v>28</v>
      </c>
      <c r="AF8" s="148">
        <f ca="1">IF($AC8="","",IFERROR(VLOOKUP($AC8,Dados!$C$8:$W$82,Ran!AF$6,FALSE),0))</f>
        <v>6</v>
      </c>
      <c r="AG8" s="148">
        <f ca="1">IF($AC8="","",IFERROR(VLOOKUP($AC8,Dados!$C$8:$W$82,Ran!AG$6,FALSE),0))</f>
        <v>0</v>
      </c>
      <c r="AH8" s="148">
        <f ca="1">IF($AC8="","",IFERROR(VLOOKUP($AC8,Dados!$C$8:$W$82,Ran!AH$6,FALSE),0))</f>
        <v>0</v>
      </c>
      <c r="AI8" s="148">
        <f ca="1">IF($AC8="","",IFERROR(VLOOKUP($AC8,Dados!$C$8:$W$82,Ran!AI$6,FALSE),0))</f>
        <v>0</v>
      </c>
      <c r="AJ8" s="148">
        <f ca="1">IF($AC8="","",IFERROR(VLOOKUP($AC8,Dados!$C$8:$W$82,Ran!AJ$6,FALSE),0))</f>
        <v>0</v>
      </c>
      <c r="AK8" s="148">
        <f ca="1">IF($AC8="","",IFERROR(VLOOKUP($AC8,Dados!$C$8:$W$82,Ran!AK$6,FALSE),0))</f>
        <v>0</v>
      </c>
      <c r="AL8" s="148">
        <f ca="1">IF($AC8="","",IFERROR(VLOOKUP($AC8,Dados!$C$8:$W$82,Ran!AL$6,FALSE),0))</f>
        <v>0</v>
      </c>
      <c r="AM8" s="148">
        <f ca="1">IF($AC8="","",IFERROR(VLOOKUP($AC8,Dados!$C$8:$W$82,Ran!AM$6,FALSE),0))</f>
        <v>0</v>
      </c>
      <c r="AN8" s="148">
        <f ca="1">IF($AC8="","",IFERROR(VLOOKUP($AC8,Dados!$C$8:$W$82,Ran!AN$6,FALSE),0))</f>
        <v>0</v>
      </c>
      <c r="AO8" s="148">
        <f ca="1">IF($AC8="","",IFERROR(VLOOKUP($AC8,Dados!$C$8:$W$82,Ran!AO$6,FALSE),0))</f>
        <v>0</v>
      </c>
      <c r="AP8" s="148">
        <f ca="1">IF($AC8="","",IFERROR(VLOOKUP($AC8,Dados!$C$8:$W$82,Ran!AP$6,FALSE),0))</f>
        <v>0</v>
      </c>
      <c r="AQ8" s="148">
        <f ca="1">IF($AC8="","",IFERROR(VLOOKUP($AC8,Dados!$C$8:$W$82,Ran!AQ$6,FALSE),0))</f>
        <v>0</v>
      </c>
      <c r="AR8" s="148">
        <f ca="1">IF($AC8="","",IFERROR(VLOOKUP($AC8,Dados!$C$8:$W$82,Ran!AR$6,FALSE),0))</f>
        <v>0</v>
      </c>
      <c r="AS8" s="148">
        <f ca="1">IF($AC8="","",IFERROR(VLOOKUP($AC8,Dados!$C$8:$W$82,Ran!AS$6,FALSE),0))</f>
        <v>0</v>
      </c>
      <c r="AT8" s="148">
        <f ca="1">IF($AC8="","",IFERROR(VLOOKUP($AC8,Dados!$C$8:$W$82,Ran!AT$6,FALSE),0))</f>
        <v>0</v>
      </c>
      <c r="AU8" s="148">
        <f ca="1">IF($AC8="","",IFERROR(VLOOKUP($AC8,Dados!$C$8:$W$82,Ran!AU$6,FALSE),0))</f>
        <v>0</v>
      </c>
      <c r="AV8" s="148">
        <f ca="1">IF($AC8="","",IFERROR(VLOOKUP($AC8,Dados!$C$8:$W$82,Ran!AV$6,FALSE),0))</f>
        <v>0</v>
      </c>
      <c r="AW8" s="148">
        <f ca="1">IF($AC8="","",IFERROR(VLOOKUP($AC8,Dados!$C$8:$W$82,Ran!AW$6,FALSE),0))</f>
        <v>0</v>
      </c>
      <c r="DX8" s="148"/>
    </row>
    <row r="9" spans="1:128" ht="30" customHeight="1" x14ac:dyDescent="0.2">
      <c r="B9" s="152">
        <v>2</v>
      </c>
      <c r="C9" s="156" t="s">
        <v>12</v>
      </c>
      <c r="D9" s="157" t="str">
        <f ca="1">IFERROR(INDEX(Dados!$C$8:$X$82,MATCH(LARGE(Dados!$X$8:$X$82,Ran!$B9),Dados!$X$8:$X$82,0),1),"")</f>
        <v/>
      </c>
      <c r="E9" s="158" t="str">
        <f ca="1">IFERROR(IF(D9="","",IFERROR(VLOOKUP($D9,Dados!$C$8:$Y$82,22,FALSE),0)),"")</f>
        <v/>
      </c>
      <c r="F9" s="158" t="str">
        <f ca="1">IFERROR(IF(E9="","",IFERROR(VLOOKUP($D9,Dados!$C$8:$Y$82,23,FALSE),0)),"")</f>
        <v/>
      </c>
      <c r="AA9" s="148">
        <f t="shared" si="0"/>
        <v>2</v>
      </c>
      <c r="AB9" s="148" t="str">
        <f t="shared" si="1"/>
        <v>Segunda Melhor Avaliação</v>
      </c>
      <c r="AC9" s="148" t="str">
        <f t="shared" ca="1" si="2"/>
        <v/>
      </c>
      <c r="AD9" s="148" t="str">
        <f ca="1">IF($AC9="","",IFERROR(VLOOKUP($AC9,Dados!$C$8:$W$82,Ran!AD$6,FALSE),0))</f>
        <v/>
      </c>
      <c r="AE9" s="148" t="str">
        <f ca="1">IF($AC9="","",IFERROR(VLOOKUP($AC9,Dados!$C$8:$W$82,Ran!AE$6,FALSE),0))</f>
        <v/>
      </c>
      <c r="AF9" s="148" t="str">
        <f ca="1">IF($AC9="","",IFERROR(VLOOKUP($AC9,Dados!$C$8:$W$82,Ran!AF$6,FALSE),0))</f>
        <v/>
      </c>
      <c r="AG9" s="148" t="str">
        <f ca="1">IF($AC9="","",IFERROR(VLOOKUP($AC9,Dados!$C$8:$W$82,Ran!AG$6,FALSE),0))</f>
        <v/>
      </c>
      <c r="AH9" s="148" t="str">
        <f ca="1">IF($AC9="","",IFERROR(VLOOKUP($AC9,Dados!$C$8:$W$82,Ran!AH$6,FALSE),0))</f>
        <v/>
      </c>
      <c r="AI9" s="148" t="str">
        <f ca="1">IF($AC9="","",IFERROR(VLOOKUP($AC9,Dados!$C$8:$W$82,Ran!AI$6,FALSE),0))</f>
        <v/>
      </c>
      <c r="AJ9" s="148" t="str">
        <f ca="1">IF($AC9="","",IFERROR(VLOOKUP($AC9,Dados!$C$8:$W$82,Ran!AJ$6,FALSE),0))</f>
        <v/>
      </c>
      <c r="AK9" s="148" t="str">
        <f ca="1">IF($AC9="","",IFERROR(VLOOKUP($AC9,Dados!$C$8:$W$82,Ran!AK$6,FALSE),0))</f>
        <v/>
      </c>
      <c r="AL9" s="148" t="str">
        <f ca="1">IF($AC9="","",IFERROR(VLOOKUP($AC9,Dados!$C$8:$W$82,Ran!AL$6,FALSE),0))</f>
        <v/>
      </c>
      <c r="AM9" s="148" t="str">
        <f ca="1">IF($AC9="","",IFERROR(VLOOKUP($AC9,Dados!$C$8:$W$82,Ran!AM$6,FALSE),0))</f>
        <v/>
      </c>
      <c r="AN9" s="148" t="str">
        <f ca="1">IF($AC9="","",IFERROR(VLOOKUP($AC9,Dados!$C$8:$W$82,Ran!AN$6,FALSE),0))</f>
        <v/>
      </c>
      <c r="AO9" s="148" t="str">
        <f ca="1">IF($AC9="","",IFERROR(VLOOKUP($AC9,Dados!$C$8:$W$82,Ran!AO$6,FALSE),0))</f>
        <v/>
      </c>
      <c r="AP9" s="148" t="str">
        <f ca="1">IF($AC9="","",IFERROR(VLOOKUP($AC9,Dados!$C$8:$W$82,Ran!AP$6,FALSE),0))</f>
        <v/>
      </c>
      <c r="AQ9" s="148" t="str">
        <f ca="1">IF($AC9="","",IFERROR(VLOOKUP($AC9,Dados!$C$8:$W$82,Ran!AQ$6,FALSE),0))</f>
        <v/>
      </c>
      <c r="AR9" s="148" t="str">
        <f ca="1">IF($AC9="","",IFERROR(VLOOKUP($AC9,Dados!$C$8:$W$82,Ran!AR$6,FALSE),0))</f>
        <v/>
      </c>
      <c r="AS9" s="148" t="str">
        <f ca="1">IF($AC9="","",IFERROR(VLOOKUP($AC9,Dados!$C$8:$W$82,Ran!AS$6,FALSE),0))</f>
        <v/>
      </c>
      <c r="AT9" s="148" t="str">
        <f ca="1">IF($AC9="","",IFERROR(VLOOKUP($AC9,Dados!$C$8:$W$82,Ran!AT$6,FALSE),0))</f>
        <v/>
      </c>
      <c r="AU9" s="148" t="str">
        <f ca="1">IF($AC9="","",IFERROR(VLOOKUP($AC9,Dados!$C$8:$W$82,Ran!AU$6,FALSE),0))</f>
        <v/>
      </c>
      <c r="AV9" s="148" t="str">
        <f ca="1">IF($AC9="","",IFERROR(VLOOKUP($AC9,Dados!$C$8:$W$82,Ran!AV$6,FALSE),0))</f>
        <v/>
      </c>
      <c r="AW9" s="148" t="str">
        <f ca="1">IF($AC9="","",IFERROR(VLOOKUP($AC9,Dados!$C$8:$W$82,Ran!AW$6,FALSE),0))</f>
        <v/>
      </c>
      <c r="DX9" s="148"/>
    </row>
    <row r="10" spans="1:128" ht="30" customHeight="1" x14ac:dyDescent="0.2">
      <c r="B10" s="152">
        <v>3</v>
      </c>
      <c r="C10" s="156" t="s">
        <v>11</v>
      </c>
      <c r="D10" s="157" t="str">
        <f ca="1">IFERROR(INDEX(Dados!$C$8:$X$82,MATCH(LARGE(Dados!$X$8:$X$82,Ran!$B10),Dados!$X$8:$X$82,0),1),"")</f>
        <v/>
      </c>
      <c r="E10" s="158" t="str">
        <f ca="1">IFERROR(IF(D10="","",IFERROR(VLOOKUP($D10,Dados!$C$8:$Y$82,22,FALSE),0)),"")</f>
        <v/>
      </c>
      <c r="F10" s="158" t="str">
        <f ca="1">IFERROR(IF(E10="","",IFERROR(VLOOKUP($D10,Dados!$C$8:$Y$82,23,FALSE),0)),"")</f>
        <v/>
      </c>
      <c r="O10" s="159" t="s">
        <v>7</v>
      </c>
      <c r="AA10" s="148">
        <f t="shared" si="0"/>
        <v>3</v>
      </c>
      <c r="AB10" s="148" t="str">
        <f t="shared" si="1"/>
        <v>Terceira Melhor Avaliação</v>
      </c>
      <c r="AC10" s="148" t="str">
        <f t="shared" ca="1" si="2"/>
        <v/>
      </c>
      <c r="AD10" s="148" t="str">
        <f ca="1">IF($AC10="","",IFERROR(VLOOKUP($AC10,Dados!$C$8:$W$82,Ran!AD$6,FALSE),0))</f>
        <v/>
      </c>
      <c r="AE10" s="148" t="str">
        <f ca="1">IF($AC10="","",IFERROR(VLOOKUP($AC10,Dados!$C$8:$W$82,Ran!AE$6,FALSE),0))</f>
        <v/>
      </c>
      <c r="AF10" s="148" t="str">
        <f ca="1">IF($AC10="","",IFERROR(VLOOKUP($AC10,Dados!$C$8:$W$82,Ran!AF$6,FALSE),0))</f>
        <v/>
      </c>
      <c r="AG10" s="148" t="str">
        <f ca="1">IF($AC10="","",IFERROR(VLOOKUP($AC10,Dados!$C$8:$W$82,Ran!AG$6,FALSE),0))</f>
        <v/>
      </c>
      <c r="AH10" s="148" t="str">
        <f ca="1">IF($AC10="","",IFERROR(VLOOKUP($AC10,Dados!$C$8:$W$82,Ran!AH$6,FALSE),0))</f>
        <v/>
      </c>
      <c r="AI10" s="148" t="str">
        <f ca="1">IF($AC10="","",IFERROR(VLOOKUP($AC10,Dados!$C$8:$W$82,Ran!AI$6,FALSE),0))</f>
        <v/>
      </c>
      <c r="AJ10" s="148" t="str">
        <f ca="1">IF($AC10="","",IFERROR(VLOOKUP($AC10,Dados!$C$8:$W$82,Ran!AJ$6,FALSE),0))</f>
        <v/>
      </c>
      <c r="AK10" s="148" t="str">
        <f ca="1">IF($AC10="","",IFERROR(VLOOKUP($AC10,Dados!$C$8:$W$82,Ran!AK$6,FALSE),0))</f>
        <v/>
      </c>
      <c r="AL10" s="148" t="str">
        <f ca="1">IF($AC10="","",IFERROR(VLOOKUP($AC10,Dados!$C$8:$W$82,Ran!AL$6,FALSE),0))</f>
        <v/>
      </c>
      <c r="AM10" s="148" t="str">
        <f ca="1">IF($AC10="","",IFERROR(VLOOKUP($AC10,Dados!$C$8:$W$82,Ran!AM$6,FALSE),0))</f>
        <v/>
      </c>
      <c r="AN10" s="148" t="str">
        <f ca="1">IF($AC10="","",IFERROR(VLOOKUP($AC10,Dados!$C$8:$W$82,Ran!AN$6,FALSE),0))</f>
        <v/>
      </c>
      <c r="AO10" s="148" t="str">
        <f ca="1">IF($AC10="","",IFERROR(VLOOKUP($AC10,Dados!$C$8:$W$82,Ran!AO$6,FALSE),0))</f>
        <v/>
      </c>
      <c r="AP10" s="148" t="str">
        <f ca="1">IF($AC10="","",IFERROR(VLOOKUP($AC10,Dados!$C$8:$W$82,Ran!AP$6,FALSE),0))</f>
        <v/>
      </c>
      <c r="AQ10" s="148" t="str">
        <f ca="1">IF($AC10="","",IFERROR(VLOOKUP($AC10,Dados!$C$8:$W$82,Ran!AQ$6,FALSE),0))</f>
        <v/>
      </c>
      <c r="AR10" s="148" t="str">
        <f ca="1">IF($AC10="","",IFERROR(VLOOKUP($AC10,Dados!$C$8:$W$82,Ran!AR$6,FALSE),0))</f>
        <v/>
      </c>
      <c r="AS10" s="148" t="str">
        <f ca="1">IF($AC10="","",IFERROR(VLOOKUP($AC10,Dados!$C$8:$W$82,Ran!AS$6,FALSE),0))</f>
        <v/>
      </c>
      <c r="AT10" s="148" t="str">
        <f ca="1">IF($AC10="","",IFERROR(VLOOKUP($AC10,Dados!$C$8:$W$82,Ran!AT$6,FALSE),0))</f>
        <v/>
      </c>
      <c r="AU10" s="148" t="str">
        <f ca="1">IF($AC10="","",IFERROR(VLOOKUP($AC10,Dados!$C$8:$W$82,Ran!AU$6,FALSE),0))</f>
        <v/>
      </c>
      <c r="AV10" s="148" t="str">
        <f ca="1">IF($AC10="","",IFERROR(VLOOKUP($AC10,Dados!$C$8:$W$82,Ran!AV$6,FALSE),0))</f>
        <v/>
      </c>
      <c r="AW10" s="148" t="str">
        <f ca="1">IF($AC10="","",IFERROR(VLOOKUP($AC10,Dados!$C$8:$W$82,Ran!AW$6,FALSE),0))</f>
        <v/>
      </c>
      <c r="DX10" s="148"/>
    </row>
    <row r="11" spans="1:128" ht="30" customHeight="1" x14ac:dyDescent="0.2">
      <c r="B11" s="152">
        <v>4</v>
      </c>
      <c r="C11" s="156" t="s">
        <v>40</v>
      </c>
      <c r="D11" s="157" t="str">
        <f ca="1">IFERROR(INDEX(Dados!$C$8:$X$82,MATCH(LARGE(Dados!$X$8:$X$82,Ran!$B11),Dados!$X$8:$X$82,0),1),"")</f>
        <v/>
      </c>
      <c r="E11" s="158" t="str">
        <f ca="1">IFERROR(IF(D11="","",IFERROR(VLOOKUP($D11,Dados!$C$8:$Y$82,22,FALSE),0)),"")</f>
        <v/>
      </c>
      <c r="F11" s="158" t="str">
        <f ca="1">IFERROR(IF(E11="","",IFERROR(VLOOKUP($D11,Dados!$C$8:$Y$82,23,FALSE),0)),"")</f>
        <v/>
      </c>
      <c r="O11" s="159">
        <v>8</v>
      </c>
      <c r="AA11" s="148">
        <f t="shared" si="0"/>
        <v>4</v>
      </c>
      <c r="AB11" s="148" t="str">
        <f t="shared" si="1"/>
        <v>Quarta Melhor Avaliação</v>
      </c>
      <c r="AC11" s="148" t="str">
        <f t="shared" ca="1" si="2"/>
        <v/>
      </c>
      <c r="AD11" s="148" t="str">
        <f ca="1">IF($AC11="","",IFERROR(VLOOKUP($AC11,Dados!$C$8:$W$82,Ran!AD$6,FALSE),0))</f>
        <v/>
      </c>
      <c r="AE11" s="148" t="str">
        <f ca="1">IF($AC11="","",IFERROR(VLOOKUP($AC11,Dados!$C$8:$W$82,Ran!AE$6,FALSE),0))</f>
        <v/>
      </c>
      <c r="AF11" s="148" t="str">
        <f ca="1">IF($AC11="","",IFERROR(VLOOKUP($AC11,Dados!$C$8:$W$82,Ran!AF$6,FALSE),0))</f>
        <v/>
      </c>
      <c r="AG11" s="148" t="str">
        <f ca="1">IF($AC11="","",IFERROR(VLOOKUP($AC11,Dados!$C$8:$W$82,Ran!AG$6,FALSE),0))</f>
        <v/>
      </c>
      <c r="AH11" s="148" t="str">
        <f ca="1">IF($AC11="","",IFERROR(VLOOKUP($AC11,Dados!$C$8:$W$82,Ran!AH$6,FALSE),0))</f>
        <v/>
      </c>
      <c r="AI11" s="148" t="str">
        <f ca="1">IF($AC11="","",IFERROR(VLOOKUP($AC11,Dados!$C$8:$W$82,Ran!AI$6,FALSE),0))</f>
        <v/>
      </c>
      <c r="AJ11" s="148" t="str">
        <f ca="1">IF($AC11="","",IFERROR(VLOOKUP($AC11,Dados!$C$8:$W$82,Ran!AJ$6,FALSE),0))</f>
        <v/>
      </c>
      <c r="AK11" s="148" t="str">
        <f ca="1">IF($AC11="","",IFERROR(VLOOKUP($AC11,Dados!$C$8:$W$82,Ran!AK$6,FALSE),0))</f>
        <v/>
      </c>
      <c r="AL11" s="148" t="str">
        <f ca="1">IF($AC11="","",IFERROR(VLOOKUP($AC11,Dados!$C$8:$W$82,Ran!AL$6,FALSE),0))</f>
        <v/>
      </c>
      <c r="AM11" s="148" t="str">
        <f ca="1">IF($AC11="","",IFERROR(VLOOKUP($AC11,Dados!$C$8:$W$82,Ran!AM$6,FALSE),0))</f>
        <v/>
      </c>
      <c r="AN11" s="148" t="str">
        <f ca="1">IF($AC11="","",IFERROR(VLOOKUP($AC11,Dados!$C$8:$W$82,Ran!AN$6,FALSE),0))</f>
        <v/>
      </c>
      <c r="AO11" s="148" t="str">
        <f ca="1">IF($AC11="","",IFERROR(VLOOKUP($AC11,Dados!$C$8:$W$82,Ran!AO$6,FALSE),0))</f>
        <v/>
      </c>
      <c r="AP11" s="148" t="str">
        <f ca="1">IF($AC11="","",IFERROR(VLOOKUP($AC11,Dados!$C$8:$W$82,Ran!AP$6,FALSE),0))</f>
        <v/>
      </c>
      <c r="AQ11" s="148" t="str">
        <f ca="1">IF($AC11="","",IFERROR(VLOOKUP($AC11,Dados!$C$8:$W$82,Ran!AQ$6,FALSE),0))</f>
        <v/>
      </c>
      <c r="AR11" s="148" t="str">
        <f ca="1">IF($AC11="","",IFERROR(VLOOKUP($AC11,Dados!$C$8:$W$82,Ran!AR$6,FALSE),0))</f>
        <v/>
      </c>
      <c r="AS11" s="148" t="str">
        <f ca="1">IF($AC11="","",IFERROR(VLOOKUP($AC11,Dados!$C$8:$W$82,Ran!AS$6,FALSE),0))</f>
        <v/>
      </c>
      <c r="AT11" s="148" t="str">
        <f ca="1">IF($AC11="","",IFERROR(VLOOKUP($AC11,Dados!$C$8:$W$82,Ran!AT$6,FALSE),0))</f>
        <v/>
      </c>
      <c r="AU11" s="148" t="str">
        <f ca="1">IF($AC11="","",IFERROR(VLOOKUP($AC11,Dados!$C$8:$W$82,Ran!AU$6,FALSE),0))</f>
        <v/>
      </c>
      <c r="AV11" s="148" t="str">
        <f ca="1">IF($AC11="","",IFERROR(VLOOKUP($AC11,Dados!$C$8:$W$82,Ran!AV$6,FALSE),0))</f>
        <v/>
      </c>
      <c r="AW11" s="148" t="str">
        <f ca="1">IF($AC11="","",IFERROR(VLOOKUP($AC11,Dados!$C$8:$W$82,Ran!AW$6,FALSE),0))</f>
        <v/>
      </c>
      <c r="DX11" s="148"/>
    </row>
    <row r="12" spans="1:128" ht="30" customHeight="1" x14ac:dyDescent="0.2">
      <c r="B12" s="152">
        <v>5</v>
      </c>
      <c r="C12" s="156" t="s">
        <v>41</v>
      </c>
      <c r="D12" s="157" t="str">
        <f ca="1">IFERROR(INDEX(Dados!$C$8:$X$82,MATCH(LARGE(Dados!$X$8:$X$82,Ran!$B12),Dados!$X$8:$X$82,0),1),"")</f>
        <v/>
      </c>
      <c r="E12" s="158" t="str">
        <f ca="1">IFERROR(IF(D12="","",IFERROR(VLOOKUP($D12,Dados!$C$8:$Y$82,22,FALSE),0)),"")</f>
        <v/>
      </c>
      <c r="F12" s="158" t="str">
        <f ca="1">IFERROR(IF(E12="","",IFERROR(VLOOKUP($D12,Dados!$C$8:$Y$82,23,FALSE),0)),"")</f>
        <v/>
      </c>
      <c r="O12" s="159">
        <v>4</v>
      </c>
      <c r="AA12" s="148">
        <f t="shared" si="0"/>
        <v>5</v>
      </c>
      <c r="AB12" s="148" t="str">
        <f t="shared" si="1"/>
        <v>Quinta Melhor Avaliação</v>
      </c>
      <c r="AC12" s="148" t="str">
        <f t="shared" ca="1" si="2"/>
        <v/>
      </c>
      <c r="AD12" s="148" t="str">
        <f ca="1">IF($AC12="","",IFERROR(VLOOKUP($AC12,Dados!$C$8:$W$82,Ran!AD$6,FALSE),0))</f>
        <v/>
      </c>
      <c r="AE12" s="148" t="str">
        <f ca="1">IF($AC12="","",IFERROR(VLOOKUP($AC12,Dados!$C$8:$W$82,Ran!AE$6,FALSE),0))</f>
        <v/>
      </c>
      <c r="AF12" s="148" t="str">
        <f ca="1">IF($AC12="","",IFERROR(VLOOKUP($AC12,Dados!$C$8:$W$82,Ran!AF$6,FALSE),0))</f>
        <v/>
      </c>
      <c r="AG12" s="148" t="str">
        <f ca="1">IF($AC12="","",IFERROR(VLOOKUP($AC12,Dados!$C$8:$W$82,Ran!AG$6,FALSE),0))</f>
        <v/>
      </c>
      <c r="AH12" s="148" t="str">
        <f ca="1">IF($AC12="","",IFERROR(VLOOKUP($AC12,Dados!$C$8:$W$82,Ran!AH$6,FALSE),0))</f>
        <v/>
      </c>
      <c r="AI12" s="148" t="str">
        <f ca="1">IF($AC12="","",IFERROR(VLOOKUP($AC12,Dados!$C$8:$W$82,Ran!AI$6,FALSE),0))</f>
        <v/>
      </c>
      <c r="AJ12" s="148" t="str">
        <f ca="1">IF($AC12="","",IFERROR(VLOOKUP($AC12,Dados!$C$8:$W$82,Ran!AJ$6,FALSE),0))</f>
        <v/>
      </c>
      <c r="AK12" s="148" t="str">
        <f ca="1">IF($AC12="","",IFERROR(VLOOKUP($AC12,Dados!$C$8:$W$82,Ran!AK$6,FALSE),0))</f>
        <v/>
      </c>
      <c r="AL12" s="148" t="str">
        <f ca="1">IF($AC12="","",IFERROR(VLOOKUP($AC12,Dados!$C$8:$W$82,Ran!AL$6,FALSE),0))</f>
        <v/>
      </c>
      <c r="AM12" s="148" t="str">
        <f ca="1">IF($AC12="","",IFERROR(VLOOKUP($AC12,Dados!$C$8:$W$82,Ran!AM$6,FALSE),0))</f>
        <v/>
      </c>
      <c r="AN12" s="148" t="str">
        <f ca="1">IF($AC12="","",IFERROR(VLOOKUP($AC12,Dados!$C$8:$W$82,Ran!AN$6,FALSE),0))</f>
        <v/>
      </c>
      <c r="AO12" s="148" t="str">
        <f ca="1">IF($AC12="","",IFERROR(VLOOKUP($AC12,Dados!$C$8:$W$82,Ran!AO$6,FALSE),0))</f>
        <v/>
      </c>
      <c r="AP12" s="148" t="str">
        <f ca="1">IF($AC12="","",IFERROR(VLOOKUP($AC12,Dados!$C$8:$W$82,Ran!AP$6,FALSE),0))</f>
        <v/>
      </c>
      <c r="AQ12" s="148" t="str">
        <f ca="1">IF($AC12="","",IFERROR(VLOOKUP($AC12,Dados!$C$8:$W$82,Ran!AQ$6,FALSE),0))</f>
        <v/>
      </c>
      <c r="AR12" s="148" t="str">
        <f ca="1">IF($AC12="","",IFERROR(VLOOKUP($AC12,Dados!$C$8:$W$82,Ran!AR$6,FALSE),0))</f>
        <v/>
      </c>
      <c r="AS12" s="148" t="str">
        <f ca="1">IF($AC12="","",IFERROR(VLOOKUP($AC12,Dados!$C$8:$W$82,Ran!AS$6,FALSE),0))</f>
        <v/>
      </c>
      <c r="AT12" s="148" t="str">
        <f ca="1">IF($AC12="","",IFERROR(VLOOKUP($AC12,Dados!$C$8:$W$82,Ran!AT$6,FALSE),0))</f>
        <v/>
      </c>
      <c r="AU12" s="148" t="str">
        <f ca="1">IF($AC12="","",IFERROR(VLOOKUP($AC12,Dados!$C$8:$W$82,Ran!AU$6,FALSE),0))</f>
        <v/>
      </c>
      <c r="AV12" s="148" t="str">
        <f ca="1">IF($AC12="","",IFERROR(VLOOKUP($AC12,Dados!$C$8:$W$82,Ran!AV$6,FALSE),0))</f>
        <v/>
      </c>
      <c r="AW12" s="148" t="str">
        <f ca="1">IF($AC12="","",IFERROR(VLOOKUP($AC12,Dados!$C$8:$W$82,Ran!AW$6,FALSE),0))</f>
        <v/>
      </c>
      <c r="DX12" s="148"/>
    </row>
    <row r="13" spans="1:128" ht="30" customHeight="1" x14ac:dyDescent="0.2">
      <c r="B13" s="152">
        <v>6</v>
      </c>
      <c r="C13" s="156" t="s">
        <v>42</v>
      </c>
      <c r="D13" s="157" t="str">
        <f ca="1">IFERROR(INDEX(Dados!$C$8:$X$82,MATCH(LARGE(Dados!$X$8:$X$82,Ran!$B13),Dados!$X$8:$X$82,0),1),"")</f>
        <v/>
      </c>
      <c r="E13" s="158" t="str">
        <f ca="1">IFERROR(IF(D13="","",IFERROR(VLOOKUP($D13,Dados!$C$8:$Y$82,22,FALSE),0)),"")</f>
        <v/>
      </c>
      <c r="F13" s="158" t="str">
        <f ca="1">IFERROR(IF(E13="","",IFERROR(VLOOKUP($D13,Dados!$C$8:$Y$82,23,FALSE),0)),"")</f>
        <v/>
      </c>
      <c r="O13" s="159">
        <v>1</v>
      </c>
      <c r="AA13" s="148">
        <f t="shared" si="0"/>
        <v>6</v>
      </c>
      <c r="AB13" s="148" t="str">
        <f t="shared" si="1"/>
        <v>Sexta Melhor Avaliação</v>
      </c>
      <c r="AC13" s="148" t="str">
        <f t="shared" ca="1" si="2"/>
        <v/>
      </c>
      <c r="AD13" s="148" t="str">
        <f ca="1">IF($AC13="","",IFERROR(VLOOKUP($AC13,Dados!$C$8:$W$82,Ran!AD$6,FALSE),0))</f>
        <v/>
      </c>
      <c r="AE13" s="148" t="str">
        <f ca="1">IF($AC13="","",IFERROR(VLOOKUP($AC13,Dados!$C$8:$W$82,Ran!AE$6,FALSE),0))</f>
        <v/>
      </c>
      <c r="AF13" s="148" t="str">
        <f ca="1">IF($AC13="","",IFERROR(VLOOKUP($AC13,Dados!$C$8:$W$82,Ran!AF$6,FALSE),0))</f>
        <v/>
      </c>
      <c r="AG13" s="148" t="str">
        <f ca="1">IF($AC13="","",IFERROR(VLOOKUP($AC13,Dados!$C$8:$W$82,Ran!AG$6,FALSE),0))</f>
        <v/>
      </c>
      <c r="AH13" s="148" t="str">
        <f ca="1">IF($AC13="","",IFERROR(VLOOKUP($AC13,Dados!$C$8:$W$82,Ran!AH$6,FALSE),0))</f>
        <v/>
      </c>
      <c r="AI13" s="148" t="str">
        <f ca="1">IF($AC13="","",IFERROR(VLOOKUP($AC13,Dados!$C$8:$W$82,Ran!AI$6,FALSE),0))</f>
        <v/>
      </c>
      <c r="AJ13" s="148" t="str">
        <f ca="1">IF($AC13="","",IFERROR(VLOOKUP($AC13,Dados!$C$8:$W$82,Ran!AJ$6,FALSE),0))</f>
        <v/>
      </c>
      <c r="AK13" s="148" t="str">
        <f ca="1">IF($AC13="","",IFERROR(VLOOKUP($AC13,Dados!$C$8:$W$82,Ran!AK$6,FALSE),0))</f>
        <v/>
      </c>
      <c r="AL13" s="148" t="str">
        <f ca="1">IF($AC13="","",IFERROR(VLOOKUP($AC13,Dados!$C$8:$W$82,Ran!AL$6,FALSE),0))</f>
        <v/>
      </c>
      <c r="AM13" s="148" t="str">
        <f ca="1">IF($AC13="","",IFERROR(VLOOKUP($AC13,Dados!$C$8:$W$82,Ran!AM$6,FALSE),0))</f>
        <v/>
      </c>
      <c r="AN13" s="148" t="str">
        <f ca="1">IF($AC13="","",IFERROR(VLOOKUP($AC13,Dados!$C$8:$W$82,Ran!AN$6,FALSE),0))</f>
        <v/>
      </c>
      <c r="AO13" s="148" t="str">
        <f ca="1">IF($AC13="","",IFERROR(VLOOKUP($AC13,Dados!$C$8:$W$82,Ran!AO$6,FALSE),0))</f>
        <v/>
      </c>
      <c r="AP13" s="148" t="str">
        <f ca="1">IF($AC13="","",IFERROR(VLOOKUP($AC13,Dados!$C$8:$W$82,Ran!AP$6,FALSE),0))</f>
        <v/>
      </c>
      <c r="AQ13" s="148" t="str">
        <f ca="1">IF($AC13="","",IFERROR(VLOOKUP($AC13,Dados!$C$8:$W$82,Ran!AQ$6,FALSE),0))</f>
        <v/>
      </c>
      <c r="AR13" s="148" t="str">
        <f ca="1">IF($AC13="","",IFERROR(VLOOKUP($AC13,Dados!$C$8:$W$82,Ran!AR$6,FALSE),0))</f>
        <v/>
      </c>
      <c r="AS13" s="148" t="str">
        <f ca="1">IF($AC13="","",IFERROR(VLOOKUP($AC13,Dados!$C$8:$W$82,Ran!AS$6,FALSE),0))</f>
        <v/>
      </c>
      <c r="AT13" s="148" t="str">
        <f ca="1">IF($AC13="","",IFERROR(VLOOKUP($AC13,Dados!$C$8:$W$82,Ran!AT$6,FALSE),0))</f>
        <v/>
      </c>
      <c r="AU13" s="148" t="str">
        <f ca="1">IF($AC13="","",IFERROR(VLOOKUP($AC13,Dados!$C$8:$W$82,Ran!AU$6,FALSE),0))</f>
        <v/>
      </c>
      <c r="AV13" s="148" t="str">
        <f ca="1">IF($AC13="","",IFERROR(VLOOKUP($AC13,Dados!$C$8:$W$82,Ran!AV$6,FALSE),0))</f>
        <v/>
      </c>
      <c r="AW13" s="148" t="str">
        <f ca="1">IF($AC13="","",IFERROR(VLOOKUP($AC13,Dados!$C$8:$W$82,Ran!AW$6,FALSE),0))</f>
        <v/>
      </c>
      <c r="DX13" s="148"/>
    </row>
    <row r="14" spans="1:128" ht="30" customHeight="1" x14ac:dyDescent="0.2">
      <c r="B14" s="152">
        <v>7</v>
      </c>
      <c r="C14" s="156" t="s">
        <v>43</v>
      </c>
      <c r="D14" s="157" t="str">
        <f ca="1">IFERROR(INDEX(Dados!$C$8:$X$82,MATCH(LARGE(Dados!$X$8:$X$82,Ran!$B14),Dados!$X$8:$X$82,0),1),"")</f>
        <v/>
      </c>
      <c r="E14" s="158" t="str">
        <f ca="1">IFERROR(IF(D14="","",IFERROR(VLOOKUP($D14,Dados!$C$8:$Y$82,22,FALSE),0)),"")</f>
        <v/>
      </c>
      <c r="F14" s="158" t="str">
        <f ca="1">IFERROR(IF(E14="","",IFERROR(VLOOKUP($D14,Dados!$C$8:$Y$82,23,FALSE),0)),"")</f>
        <v/>
      </c>
      <c r="O14" s="159">
        <v>9</v>
      </c>
      <c r="AA14" s="148">
        <f t="shared" si="0"/>
        <v>7</v>
      </c>
      <c r="AB14" s="148" t="str">
        <f t="shared" si="1"/>
        <v>Sétima Melhor Avaliação</v>
      </c>
      <c r="AC14" s="148" t="str">
        <f t="shared" ca="1" si="2"/>
        <v/>
      </c>
      <c r="AD14" s="148" t="str">
        <f ca="1">IF($AC14="","",IFERROR(VLOOKUP($AC14,Dados!$C$8:$W$82,Ran!AD$6,FALSE),0))</f>
        <v/>
      </c>
      <c r="AE14" s="148" t="str">
        <f ca="1">IF($AC14="","",IFERROR(VLOOKUP($AC14,Dados!$C$8:$W$82,Ran!AE$6,FALSE),0))</f>
        <v/>
      </c>
      <c r="AF14" s="148" t="str">
        <f ca="1">IF($AC14="","",IFERROR(VLOOKUP($AC14,Dados!$C$8:$W$82,Ran!AF$6,FALSE),0))</f>
        <v/>
      </c>
      <c r="AG14" s="148" t="str">
        <f ca="1">IF($AC14="","",IFERROR(VLOOKUP($AC14,Dados!$C$8:$W$82,Ran!AG$6,FALSE),0))</f>
        <v/>
      </c>
      <c r="AH14" s="148" t="str">
        <f ca="1">IF($AC14="","",IFERROR(VLOOKUP($AC14,Dados!$C$8:$W$82,Ran!AH$6,FALSE),0))</f>
        <v/>
      </c>
      <c r="AI14" s="148" t="str">
        <f ca="1">IF($AC14="","",IFERROR(VLOOKUP($AC14,Dados!$C$8:$W$82,Ran!AI$6,FALSE),0))</f>
        <v/>
      </c>
      <c r="AJ14" s="148" t="str">
        <f ca="1">IF($AC14="","",IFERROR(VLOOKUP($AC14,Dados!$C$8:$W$82,Ran!AJ$6,FALSE),0))</f>
        <v/>
      </c>
      <c r="AK14" s="148" t="str">
        <f ca="1">IF($AC14="","",IFERROR(VLOOKUP($AC14,Dados!$C$8:$W$82,Ran!AK$6,FALSE),0))</f>
        <v/>
      </c>
      <c r="AL14" s="148" t="str">
        <f ca="1">IF($AC14="","",IFERROR(VLOOKUP($AC14,Dados!$C$8:$W$82,Ran!AL$6,FALSE),0))</f>
        <v/>
      </c>
      <c r="AM14" s="148" t="str">
        <f ca="1">IF($AC14="","",IFERROR(VLOOKUP($AC14,Dados!$C$8:$W$82,Ran!AM$6,FALSE),0))</f>
        <v/>
      </c>
      <c r="AN14" s="148" t="str">
        <f ca="1">IF($AC14="","",IFERROR(VLOOKUP($AC14,Dados!$C$8:$W$82,Ran!AN$6,FALSE),0))</f>
        <v/>
      </c>
      <c r="AO14" s="148" t="str">
        <f ca="1">IF($AC14="","",IFERROR(VLOOKUP($AC14,Dados!$C$8:$W$82,Ran!AO$6,FALSE),0))</f>
        <v/>
      </c>
      <c r="AP14" s="148" t="str">
        <f ca="1">IF($AC14="","",IFERROR(VLOOKUP($AC14,Dados!$C$8:$W$82,Ran!AP$6,FALSE),0))</f>
        <v/>
      </c>
      <c r="AQ14" s="148" t="str">
        <f ca="1">IF($AC14="","",IFERROR(VLOOKUP($AC14,Dados!$C$8:$W$82,Ran!AQ$6,FALSE),0))</f>
        <v/>
      </c>
      <c r="AR14" s="148" t="str">
        <f ca="1">IF($AC14="","",IFERROR(VLOOKUP($AC14,Dados!$C$8:$W$82,Ran!AR$6,FALSE),0))</f>
        <v/>
      </c>
      <c r="AS14" s="148" t="str">
        <f ca="1">IF($AC14="","",IFERROR(VLOOKUP($AC14,Dados!$C$8:$W$82,Ran!AS$6,FALSE),0))</f>
        <v/>
      </c>
      <c r="AT14" s="148" t="str">
        <f ca="1">IF($AC14="","",IFERROR(VLOOKUP($AC14,Dados!$C$8:$W$82,Ran!AT$6,FALSE),0))</f>
        <v/>
      </c>
      <c r="AU14" s="148" t="str">
        <f ca="1">IF($AC14="","",IFERROR(VLOOKUP($AC14,Dados!$C$8:$W$82,Ran!AU$6,FALSE),0))</f>
        <v/>
      </c>
      <c r="AV14" s="148" t="str">
        <f ca="1">IF($AC14="","",IFERROR(VLOOKUP($AC14,Dados!$C$8:$W$82,Ran!AV$6,FALSE),0))</f>
        <v/>
      </c>
      <c r="AW14" s="148" t="str">
        <f ca="1">IF($AC14="","",IFERROR(VLOOKUP($AC14,Dados!$C$8:$W$82,Ran!AW$6,FALSE),0))</f>
        <v/>
      </c>
      <c r="DX14" s="148"/>
    </row>
    <row r="15" spans="1:128" ht="30" customHeight="1" x14ac:dyDescent="0.2">
      <c r="B15" s="152">
        <v>8</v>
      </c>
      <c r="C15" s="156" t="s">
        <v>44</v>
      </c>
      <c r="D15" s="157" t="str">
        <f ca="1">IFERROR(INDEX(Dados!$C$8:$X$82,MATCH(LARGE(Dados!$X$8:$X$82,Ran!$B15),Dados!$X$8:$X$82,0),1),"")</f>
        <v/>
      </c>
      <c r="E15" s="158" t="str">
        <f ca="1">IFERROR(IF(D15="","",IFERROR(VLOOKUP($D15,Dados!$C$8:$Y$82,22,FALSE),0)),"")</f>
        <v/>
      </c>
      <c r="F15" s="158" t="str">
        <f ca="1">IFERROR(IF(E15="","",IFERROR(VLOOKUP($D15,Dados!$C$8:$Y$82,23,FALSE),0)),"")</f>
        <v/>
      </c>
      <c r="O15" s="159">
        <v>5</v>
      </c>
      <c r="AA15" s="148">
        <f t="shared" si="0"/>
        <v>8</v>
      </c>
      <c r="AB15" s="148" t="str">
        <f t="shared" si="1"/>
        <v>Oitava Melhor Avaliação</v>
      </c>
      <c r="AC15" s="148" t="str">
        <f t="shared" ca="1" si="2"/>
        <v/>
      </c>
      <c r="AD15" s="148" t="str">
        <f ca="1">IF($AC15="","",IFERROR(VLOOKUP($AC15,Dados!$C$8:$W$82,Ran!AD$6,FALSE),0))</f>
        <v/>
      </c>
      <c r="AE15" s="148" t="str">
        <f ca="1">IF($AC15="","",IFERROR(VLOOKUP($AC15,Dados!$C$8:$W$82,Ran!AE$6,FALSE),0))</f>
        <v/>
      </c>
      <c r="AF15" s="148" t="str">
        <f ca="1">IF($AC15="","",IFERROR(VLOOKUP($AC15,Dados!$C$8:$W$82,Ran!AF$6,FALSE),0))</f>
        <v/>
      </c>
      <c r="AG15" s="148" t="str">
        <f ca="1">IF($AC15="","",IFERROR(VLOOKUP($AC15,Dados!$C$8:$W$82,Ran!AG$6,FALSE),0))</f>
        <v/>
      </c>
      <c r="AH15" s="148" t="str">
        <f ca="1">IF($AC15="","",IFERROR(VLOOKUP($AC15,Dados!$C$8:$W$82,Ran!AH$6,FALSE),0))</f>
        <v/>
      </c>
      <c r="AI15" s="148" t="str">
        <f ca="1">IF($AC15="","",IFERROR(VLOOKUP($AC15,Dados!$C$8:$W$82,Ran!AI$6,FALSE),0))</f>
        <v/>
      </c>
      <c r="AJ15" s="148" t="str">
        <f ca="1">IF($AC15="","",IFERROR(VLOOKUP($AC15,Dados!$C$8:$W$82,Ran!AJ$6,FALSE),0))</f>
        <v/>
      </c>
      <c r="AK15" s="148" t="str">
        <f ca="1">IF($AC15="","",IFERROR(VLOOKUP($AC15,Dados!$C$8:$W$82,Ran!AK$6,FALSE),0))</f>
        <v/>
      </c>
      <c r="AL15" s="148" t="str">
        <f ca="1">IF($AC15="","",IFERROR(VLOOKUP($AC15,Dados!$C$8:$W$82,Ran!AL$6,FALSE),0))</f>
        <v/>
      </c>
      <c r="AM15" s="148" t="str">
        <f ca="1">IF($AC15="","",IFERROR(VLOOKUP($AC15,Dados!$C$8:$W$82,Ran!AM$6,FALSE),0))</f>
        <v/>
      </c>
      <c r="AN15" s="148" t="str">
        <f ca="1">IF($AC15="","",IFERROR(VLOOKUP($AC15,Dados!$C$8:$W$82,Ran!AN$6,FALSE),0))</f>
        <v/>
      </c>
      <c r="AO15" s="148" t="str">
        <f ca="1">IF($AC15="","",IFERROR(VLOOKUP($AC15,Dados!$C$8:$W$82,Ran!AO$6,FALSE),0))</f>
        <v/>
      </c>
      <c r="AP15" s="148" t="str">
        <f ca="1">IF($AC15="","",IFERROR(VLOOKUP($AC15,Dados!$C$8:$W$82,Ran!AP$6,FALSE),0))</f>
        <v/>
      </c>
      <c r="AQ15" s="148" t="str">
        <f ca="1">IF($AC15="","",IFERROR(VLOOKUP($AC15,Dados!$C$8:$W$82,Ran!AQ$6,FALSE),0))</f>
        <v/>
      </c>
      <c r="AR15" s="148" t="str">
        <f ca="1">IF($AC15="","",IFERROR(VLOOKUP($AC15,Dados!$C$8:$W$82,Ran!AR$6,FALSE),0))</f>
        <v/>
      </c>
      <c r="AS15" s="148" t="str">
        <f ca="1">IF($AC15="","",IFERROR(VLOOKUP($AC15,Dados!$C$8:$W$82,Ran!AS$6,FALSE),0))</f>
        <v/>
      </c>
      <c r="AT15" s="148" t="str">
        <f ca="1">IF($AC15="","",IFERROR(VLOOKUP($AC15,Dados!$C$8:$W$82,Ran!AT$6,FALSE),0))</f>
        <v/>
      </c>
      <c r="AU15" s="148" t="str">
        <f ca="1">IF($AC15="","",IFERROR(VLOOKUP($AC15,Dados!$C$8:$W$82,Ran!AU$6,FALSE),0))</f>
        <v/>
      </c>
      <c r="AV15" s="148" t="str">
        <f ca="1">IF($AC15="","",IFERROR(VLOOKUP($AC15,Dados!$C$8:$W$82,Ran!AV$6,FALSE),0))</f>
        <v/>
      </c>
      <c r="AW15" s="148" t="str">
        <f ca="1">IF($AC15="","",IFERROR(VLOOKUP($AC15,Dados!$C$8:$W$82,Ran!AW$6,FALSE),0))</f>
        <v/>
      </c>
      <c r="DX15" s="148"/>
    </row>
    <row r="16" spans="1:128" ht="30" customHeight="1" x14ac:dyDescent="0.2">
      <c r="B16" s="152">
        <v>9</v>
      </c>
      <c r="C16" s="156" t="s">
        <v>45</v>
      </c>
      <c r="D16" s="157" t="str">
        <f ca="1">IFERROR(INDEX(Dados!$C$8:$X$82,MATCH(LARGE(Dados!$X$8:$X$82,Ran!$B16),Dados!$X$8:$X$82,0),1),"")</f>
        <v/>
      </c>
      <c r="E16" s="158" t="str">
        <f ca="1">IFERROR(IF(D16="","",IFERROR(VLOOKUP($D16,Dados!$C$8:$Y$82,22,FALSE),0)),"")</f>
        <v/>
      </c>
      <c r="F16" s="158" t="str">
        <f ca="1">IFERROR(IF(E16="","",IFERROR(VLOOKUP($D16,Dados!$C$8:$Y$82,23,FALSE),0)),"")</f>
        <v/>
      </c>
      <c r="O16" s="159">
        <v>2</v>
      </c>
      <c r="AA16" s="148">
        <f t="shared" si="0"/>
        <v>9</v>
      </c>
      <c r="AB16" s="148" t="str">
        <f t="shared" si="1"/>
        <v>Nona Melhor Avaliação</v>
      </c>
      <c r="AC16" s="148" t="str">
        <f t="shared" ca="1" si="2"/>
        <v/>
      </c>
      <c r="AD16" s="148" t="str">
        <f ca="1">IF($AC16="","",IFERROR(VLOOKUP($AC16,Dados!$C$8:$W$82,Ran!AD$6,FALSE),0))</f>
        <v/>
      </c>
      <c r="AE16" s="148" t="str">
        <f ca="1">IF($AC16="","",IFERROR(VLOOKUP($AC16,Dados!$C$8:$W$82,Ran!AE$6,FALSE),0))</f>
        <v/>
      </c>
      <c r="AF16" s="148" t="str">
        <f ca="1">IF($AC16="","",IFERROR(VLOOKUP($AC16,Dados!$C$8:$W$82,Ran!AF$6,FALSE),0))</f>
        <v/>
      </c>
      <c r="AG16" s="148" t="str">
        <f ca="1">IF($AC16="","",IFERROR(VLOOKUP($AC16,Dados!$C$8:$W$82,Ran!AG$6,FALSE),0))</f>
        <v/>
      </c>
      <c r="AH16" s="148" t="str">
        <f ca="1">IF($AC16="","",IFERROR(VLOOKUP($AC16,Dados!$C$8:$W$82,Ran!AH$6,FALSE),0))</f>
        <v/>
      </c>
      <c r="AI16" s="148" t="str">
        <f ca="1">IF($AC16="","",IFERROR(VLOOKUP($AC16,Dados!$C$8:$W$82,Ran!AI$6,FALSE),0))</f>
        <v/>
      </c>
      <c r="AJ16" s="148" t="str">
        <f ca="1">IF($AC16="","",IFERROR(VLOOKUP($AC16,Dados!$C$8:$W$82,Ran!AJ$6,FALSE),0))</f>
        <v/>
      </c>
      <c r="AK16" s="148" t="str">
        <f ca="1">IF($AC16="","",IFERROR(VLOOKUP($AC16,Dados!$C$8:$W$82,Ran!AK$6,FALSE),0))</f>
        <v/>
      </c>
      <c r="AL16" s="148" t="str">
        <f ca="1">IF($AC16="","",IFERROR(VLOOKUP($AC16,Dados!$C$8:$W$82,Ran!AL$6,FALSE),0))</f>
        <v/>
      </c>
      <c r="AM16" s="148" t="str">
        <f ca="1">IF($AC16="","",IFERROR(VLOOKUP($AC16,Dados!$C$8:$W$82,Ran!AM$6,FALSE),0))</f>
        <v/>
      </c>
      <c r="AN16" s="148" t="str">
        <f ca="1">IF($AC16="","",IFERROR(VLOOKUP($AC16,Dados!$C$8:$W$82,Ran!AN$6,FALSE),0))</f>
        <v/>
      </c>
      <c r="AO16" s="148" t="str">
        <f ca="1">IF($AC16="","",IFERROR(VLOOKUP($AC16,Dados!$C$8:$W$82,Ran!AO$6,FALSE),0))</f>
        <v/>
      </c>
      <c r="AP16" s="148" t="str">
        <f ca="1">IF($AC16="","",IFERROR(VLOOKUP($AC16,Dados!$C$8:$W$82,Ran!AP$6,FALSE),0))</f>
        <v/>
      </c>
      <c r="AQ16" s="148" t="str">
        <f ca="1">IF($AC16="","",IFERROR(VLOOKUP($AC16,Dados!$C$8:$W$82,Ran!AQ$6,FALSE),0))</f>
        <v/>
      </c>
      <c r="AR16" s="148" t="str">
        <f ca="1">IF($AC16="","",IFERROR(VLOOKUP($AC16,Dados!$C$8:$W$82,Ran!AR$6,FALSE),0))</f>
        <v/>
      </c>
      <c r="AS16" s="148" t="str">
        <f ca="1">IF($AC16="","",IFERROR(VLOOKUP($AC16,Dados!$C$8:$W$82,Ran!AS$6,FALSE),0))</f>
        <v/>
      </c>
      <c r="AT16" s="148" t="str">
        <f ca="1">IF($AC16="","",IFERROR(VLOOKUP($AC16,Dados!$C$8:$W$82,Ran!AT$6,FALSE),0))</f>
        <v/>
      </c>
      <c r="AU16" s="148" t="str">
        <f ca="1">IF($AC16="","",IFERROR(VLOOKUP($AC16,Dados!$C$8:$W$82,Ran!AU$6,FALSE),0))</f>
        <v/>
      </c>
      <c r="AV16" s="148" t="str">
        <f ca="1">IF($AC16="","",IFERROR(VLOOKUP($AC16,Dados!$C$8:$W$82,Ran!AV$6,FALSE),0))</f>
        <v/>
      </c>
      <c r="AW16" s="148" t="str">
        <f ca="1">IF($AC16="","",IFERROR(VLOOKUP($AC16,Dados!$C$8:$W$82,Ran!AW$6,FALSE),0))</f>
        <v/>
      </c>
      <c r="DX16" s="148"/>
    </row>
    <row r="17" spans="2:128" ht="30" customHeight="1" x14ac:dyDescent="0.2">
      <c r="B17" s="152">
        <v>10</v>
      </c>
      <c r="C17" s="156" t="s">
        <v>46</v>
      </c>
      <c r="D17" s="157" t="str">
        <f ca="1">IFERROR(INDEX(Dados!$C$8:$X$82,MATCH(LARGE(Dados!$X$8:$X$82,Ran!$B17),Dados!$X$8:$X$82,0),1),"")</f>
        <v/>
      </c>
      <c r="E17" s="158" t="str">
        <f ca="1">IFERROR(IF(D17="","",IFERROR(VLOOKUP($D17,Dados!$C$8:$Y$82,22,FALSE),0)),"")</f>
        <v/>
      </c>
      <c r="F17" s="158" t="str">
        <f ca="1">IFERROR(IF(E17="","",IFERROR(VLOOKUP($D17,Dados!$C$8:$Y$82,23,FALSE),0)),"")</f>
        <v/>
      </c>
      <c r="O17" s="159">
        <v>11</v>
      </c>
      <c r="AA17" s="148">
        <f t="shared" si="0"/>
        <v>10</v>
      </c>
      <c r="AB17" s="148" t="str">
        <f t="shared" si="1"/>
        <v>Décima Melhor Avaliação</v>
      </c>
      <c r="AC17" s="148" t="str">
        <f t="shared" ca="1" si="2"/>
        <v/>
      </c>
      <c r="AD17" s="148" t="str">
        <f ca="1">IF($AC17="","",IFERROR(VLOOKUP($AC17,Dados!$C$8:$W$82,Ran!AD$6,FALSE),0))</f>
        <v/>
      </c>
      <c r="AE17" s="148" t="str">
        <f ca="1">IF($AC17="","",IFERROR(VLOOKUP($AC17,Dados!$C$8:$W$82,Ran!AE$6,FALSE),0))</f>
        <v/>
      </c>
      <c r="AF17" s="148" t="str">
        <f ca="1">IF($AC17="","",IFERROR(VLOOKUP($AC17,Dados!$C$8:$W$82,Ran!AF$6,FALSE),0))</f>
        <v/>
      </c>
      <c r="AG17" s="148" t="str">
        <f ca="1">IF($AC17="","",IFERROR(VLOOKUP($AC17,Dados!$C$8:$W$82,Ran!AG$6,FALSE),0))</f>
        <v/>
      </c>
      <c r="AH17" s="148" t="str">
        <f ca="1">IF($AC17="","",IFERROR(VLOOKUP($AC17,Dados!$C$8:$W$82,Ran!AH$6,FALSE),0))</f>
        <v/>
      </c>
      <c r="AI17" s="148" t="str">
        <f ca="1">IF($AC17="","",IFERROR(VLOOKUP($AC17,Dados!$C$8:$W$82,Ran!AI$6,FALSE),0))</f>
        <v/>
      </c>
      <c r="AJ17" s="148" t="str">
        <f ca="1">IF($AC17="","",IFERROR(VLOOKUP($AC17,Dados!$C$8:$W$82,Ran!AJ$6,FALSE),0))</f>
        <v/>
      </c>
      <c r="AK17" s="148" t="str">
        <f ca="1">IF($AC17="","",IFERROR(VLOOKUP($AC17,Dados!$C$8:$W$82,Ran!AK$6,FALSE),0))</f>
        <v/>
      </c>
      <c r="AL17" s="148" t="str">
        <f ca="1">IF($AC17="","",IFERROR(VLOOKUP($AC17,Dados!$C$8:$W$82,Ran!AL$6,FALSE),0))</f>
        <v/>
      </c>
      <c r="AM17" s="148" t="str">
        <f ca="1">IF($AC17="","",IFERROR(VLOOKUP($AC17,Dados!$C$8:$W$82,Ran!AM$6,FALSE),0))</f>
        <v/>
      </c>
      <c r="AN17" s="148" t="str">
        <f ca="1">IF($AC17="","",IFERROR(VLOOKUP($AC17,Dados!$C$8:$W$82,Ran!AN$6,FALSE),0))</f>
        <v/>
      </c>
      <c r="AO17" s="148" t="str">
        <f ca="1">IF($AC17="","",IFERROR(VLOOKUP($AC17,Dados!$C$8:$W$82,Ran!AO$6,FALSE),0))</f>
        <v/>
      </c>
      <c r="AP17" s="148" t="str">
        <f ca="1">IF($AC17="","",IFERROR(VLOOKUP($AC17,Dados!$C$8:$W$82,Ran!AP$6,FALSE),0))</f>
        <v/>
      </c>
      <c r="AQ17" s="148" t="str">
        <f ca="1">IF($AC17="","",IFERROR(VLOOKUP($AC17,Dados!$C$8:$W$82,Ran!AQ$6,FALSE),0))</f>
        <v/>
      </c>
      <c r="AR17" s="148" t="str">
        <f ca="1">IF($AC17="","",IFERROR(VLOOKUP($AC17,Dados!$C$8:$W$82,Ran!AR$6,FALSE),0))</f>
        <v/>
      </c>
      <c r="AS17" s="148" t="str">
        <f ca="1">IF($AC17="","",IFERROR(VLOOKUP($AC17,Dados!$C$8:$W$82,Ran!AS$6,FALSE),0))</f>
        <v/>
      </c>
      <c r="AT17" s="148" t="str">
        <f ca="1">IF($AC17="","",IFERROR(VLOOKUP($AC17,Dados!$C$8:$W$82,Ran!AT$6,FALSE),0))</f>
        <v/>
      </c>
      <c r="AU17" s="148" t="str">
        <f ca="1">IF($AC17="","",IFERROR(VLOOKUP($AC17,Dados!$C$8:$W$82,Ran!AU$6,FALSE),0))</f>
        <v/>
      </c>
      <c r="AV17" s="148" t="str">
        <f ca="1">IF($AC17="","",IFERROR(VLOOKUP($AC17,Dados!$C$8:$W$82,Ran!AV$6,FALSE),0))</f>
        <v/>
      </c>
      <c r="AW17" s="148" t="str">
        <f ca="1">IF($AC17="","",IFERROR(VLOOKUP($AC17,Dados!$C$8:$W$82,Ran!AW$6,FALSE),0))</f>
        <v/>
      </c>
      <c r="DX17" s="148"/>
    </row>
    <row r="18" spans="2:128" ht="30" customHeight="1" x14ac:dyDescent="0.2">
      <c r="B18" s="152">
        <v>1</v>
      </c>
      <c r="C18" s="160" t="s">
        <v>10</v>
      </c>
      <c r="D18" s="161" t="str">
        <f ca="1">IFERROR(IF(H18="",$I$18,""),"")</f>
        <v/>
      </c>
      <c r="E18" s="162" t="str">
        <f ca="1">IFERROR(IF(D18="","",IFERROR(VLOOKUP($D18,Dados!$C$8:$Y$82,22,FALSE),0)),"")</f>
        <v/>
      </c>
      <c r="F18" s="162" t="str">
        <f ca="1">IFERROR(IF(E18="","",IFERROR(VLOOKUP($D18,Dados!$C$8:$Y$82,23,FALSE),0)),"")</f>
        <v/>
      </c>
      <c r="H18" s="163" t="str">
        <f ca="1">IF(I18="","",VLOOKUP($I$18,$D$8:$D$17,1,FALSE))</f>
        <v>Paulo Roberto da Silva Queiros de castro</v>
      </c>
      <c r="I18" s="163" t="str">
        <f ca="1">IFERROR(INDEX(Dados!$C$8:$X$82,MATCH(LARGE(Dados!$X$8:$X$82,Ran!$B18),Dados!$X$8:$X$82,0),1),"")</f>
        <v>Paulo Roberto da Silva Queiros de castro</v>
      </c>
      <c r="O18" s="159">
        <v>12</v>
      </c>
      <c r="AA18" s="148">
        <f t="shared" si="0"/>
        <v>1</v>
      </c>
      <c r="AB18" s="148" t="str">
        <f t="shared" si="1"/>
        <v>Pior Avaliação</v>
      </c>
      <c r="AC18" s="148" t="str">
        <f t="shared" ca="1" si="2"/>
        <v/>
      </c>
      <c r="AD18" s="148" t="str">
        <f ca="1">IF($AC18="","",IFERROR(VLOOKUP($AC18,Dados!$C$8:$W$82,Ran!AD$6,FALSE),0))</f>
        <v/>
      </c>
      <c r="AE18" s="148" t="str">
        <f ca="1">IF($AC18="","",IFERROR(VLOOKUP($AC18,Dados!$C$8:$W$82,Ran!AE$6,FALSE),0))</f>
        <v/>
      </c>
      <c r="AF18" s="148" t="str">
        <f ca="1">IF($AC18="","",IFERROR(VLOOKUP($AC18,Dados!$C$8:$W$82,Ran!AF$6,FALSE),0))</f>
        <v/>
      </c>
      <c r="AG18" s="148" t="str">
        <f ca="1">IF($AC18="","",IFERROR(VLOOKUP($AC18,Dados!$C$8:$W$82,Ran!AG$6,FALSE),0))</f>
        <v/>
      </c>
      <c r="AH18" s="148" t="str">
        <f ca="1">IF($AC18="","",IFERROR(VLOOKUP($AC18,Dados!$C$8:$W$82,Ran!AH$6,FALSE),0))</f>
        <v/>
      </c>
      <c r="AI18" s="148" t="str">
        <f ca="1">IF($AC18="","",IFERROR(VLOOKUP($AC18,Dados!$C$8:$W$82,Ran!AI$6,FALSE),0))</f>
        <v/>
      </c>
      <c r="AJ18" s="148" t="str">
        <f ca="1">IF($AC18="","",IFERROR(VLOOKUP($AC18,Dados!$C$8:$W$82,Ran!AJ$6,FALSE),0))</f>
        <v/>
      </c>
      <c r="AK18" s="148" t="str">
        <f ca="1">IF($AC18="","",IFERROR(VLOOKUP($AC18,Dados!$C$8:$W$82,Ran!AK$6,FALSE),0))</f>
        <v/>
      </c>
      <c r="AL18" s="148" t="str">
        <f ca="1">IF($AC18="","",IFERROR(VLOOKUP($AC18,Dados!$C$8:$W$82,Ran!AL$6,FALSE),0))</f>
        <v/>
      </c>
      <c r="AM18" s="148" t="str">
        <f ca="1">IF($AC18="","",IFERROR(VLOOKUP($AC18,Dados!$C$8:$W$82,Ran!AM$6,FALSE),0))</f>
        <v/>
      </c>
      <c r="AN18" s="148" t="str">
        <f ca="1">IF($AC18="","",IFERROR(VLOOKUP($AC18,Dados!$C$8:$W$82,Ran!AN$6,FALSE),0))</f>
        <v/>
      </c>
      <c r="AO18" s="148" t="str">
        <f ca="1">IF($AC18="","",IFERROR(VLOOKUP($AC18,Dados!$C$8:$W$82,Ran!AO$6,FALSE),0))</f>
        <v/>
      </c>
      <c r="AP18" s="148" t="str">
        <f ca="1">IF($AC18="","",IFERROR(VLOOKUP($AC18,Dados!$C$8:$W$82,Ran!AP$6,FALSE),0))</f>
        <v/>
      </c>
      <c r="AQ18" s="148" t="str">
        <f ca="1">IF($AC18="","",IFERROR(VLOOKUP($AC18,Dados!$C$8:$W$82,Ran!AQ$6,FALSE),0))</f>
        <v/>
      </c>
      <c r="AR18" s="148" t="str">
        <f ca="1">IF($AC18="","",IFERROR(VLOOKUP($AC18,Dados!$C$8:$W$82,Ran!AR$6,FALSE),0))</f>
        <v/>
      </c>
      <c r="AS18" s="148" t="str">
        <f ca="1">IF($AC18="","",IFERROR(VLOOKUP($AC18,Dados!$C$8:$W$82,Ran!AS$6,FALSE),0))</f>
        <v/>
      </c>
      <c r="AT18" s="148" t="str">
        <f ca="1">IF($AC18="","",IFERROR(VLOOKUP($AC18,Dados!$C$8:$W$82,Ran!AT$6,FALSE),0))</f>
        <v/>
      </c>
      <c r="AU18" s="148" t="str">
        <f ca="1">IF($AC18="","",IFERROR(VLOOKUP($AC18,Dados!$C$8:$W$82,Ran!AU$6,FALSE),0))</f>
        <v/>
      </c>
      <c r="AV18" s="148" t="str">
        <f ca="1">IF($AC18="","",IFERROR(VLOOKUP($AC18,Dados!$C$8:$W$82,Ran!AV$6,FALSE),0))</f>
        <v/>
      </c>
      <c r="AW18" s="148" t="str">
        <f ca="1">IF($AC18="","",IFERROR(VLOOKUP($AC18,Dados!$C$8:$W$82,Ran!AW$6,FALSE),0))</f>
        <v/>
      </c>
      <c r="DX18" s="148"/>
    </row>
    <row r="19" spans="2:128" ht="15" customHeight="1" x14ac:dyDescent="0.2">
      <c r="O19" s="159">
        <v>3</v>
      </c>
      <c r="DX19" s="148"/>
    </row>
    <row r="20" spans="2:128" ht="15" customHeight="1" x14ac:dyDescent="0.2">
      <c r="O20" s="159">
        <v>6</v>
      </c>
      <c r="DX20" s="148"/>
    </row>
    <row r="21" spans="2:128" ht="15" customHeight="1" x14ac:dyDescent="0.2">
      <c r="O21" s="159">
        <v>10</v>
      </c>
      <c r="DX21" s="148"/>
    </row>
    <row r="22" spans="2:128" ht="15" customHeight="1" x14ac:dyDescent="0.2">
      <c r="O22" s="159">
        <v>7</v>
      </c>
      <c r="DX22" s="148"/>
    </row>
    <row r="23" spans="2:128" ht="15" customHeight="1" x14ac:dyDescent="0.2">
      <c r="O23" s="159" t="s">
        <v>14</v>
      </c>
      <c r="DX23" s="148"/>
    </row>
    <row r="24" spans="2:128" ht="15" customHeight="1" x14ac:dyDescent="0.2">
      <c r="O24" s="159" t="s">
        <v>14</v>
      </c>
      <c r="DX24" s="148"/>
    </row>
    <row r="25" spans="2:128" ht="15" customHeight="1" x14ac:dyDescent="0.2">
      <c r="O25" s="159" t="s">
        <v>14</v>
      </c>
      <c r="DX25" s="148"/>
    </row>
    <row r="26" spans="2:128" ht="15" customHeight="1" x14ac:dyDescent="0.2">
      <c r="O26" s="159" t="s">
        <v>14</v>
      </c>
      <c r="DX26" s="148"/>
    </row>
    <row r="27" spans="2:128" ht="15" customHeight="1" x14ac:dyDescent="0.2">
      <c r="O27" s="159" t="s">
        <v>14</v>
      </c>
      <c r="DX27" s="148"/>
    </row>
    <row r="28" spans="2:128" ht="15" customHeight="1" x14ac:dyDescent="0.2">
      <c r="O28" s="159" t="s">
        <v>14</v>
      </c>
      <c r="DX28" s="148"/>
    </row>
    <row r="29" spans="2:128" ht="15" customHeight="1" x14ac:dyDescent="0.2">
      <c r="O29" s="159" t="s">
        <v>14</v>
      </c>
      <c r="DX29" s="148"/>
    </row>
    <row r="30" spans="2:128" ht="15" customHeight="1" x14ac:dyDescent="0.2">
      <c r="O30" s="159" t="s">
        <v>14</v>
      </c>
      <c r="DX30" s="148"/>
    </row>
    <row r="31" spans="2:128" ht="15" customHeight="1" x14ac:dyDescent="0.2">
      <c r="O31" s="159" t="s">
        <v>14</v>
      </c>
      <c r="DX31" s="148"/>
    </row>
    <row r="32" spans="2:128" ht="15" customHeight="1" x14ac:dyDescent="0.2">
      <c r="O32" s="159" t="s">
        <v>14</v>
      </c>
      <c r="DX32" s="148"/>
    </row>
    <row r="33" spans="15:128" ht="15" customHeight="1" x14ac:dyDescent="0.2">
      <c r="O33" s="159" t="s">
        <v>14</v>
      </c>
      <c r="DX33" s="148"/>
    </row>
    <row r="34" spans="15:128" ht="15" customHeight="1" x14ac:dyDescent="0.2">
      <c r="O34" s="159" t="s">
        <v>14</v>
      </c>
      <c r="DX34" s="148"/>
    </row>
    <row r="35" spans="15:128" ht="15" customHeight="1" x14ac:dyDescent="0.2">
      <c r="O35" s="159" t="s">
        <v>14</v>
      </c>
      <c r="DX35" s="148"/>
    </row>
    <row r="36" spans="15:128" ht="15" customHeight="1" x14ac:dyDescent="0.2">
      <c r="O36" s="159" t="s">
        <v>14</v>
      </c>
      <c r="DX36" s="148"/>
    </row>
    <row r="37" spans="15:128" ht="15" customHeight="1" x14ac:dyDescent="0.2">
      <c r="O37" s="159" t="s">
        <v>14</v>
      </c>
      <c r="DX37" s="148"/>
    </row>
    <row r="38" spans="15:128" ht="15" customHeight="1" x14ac:dyDescent="0.2">
      <c r="O38" s="159" t="s">
        <v>14</v>
      </c>
      <c r="DX38" s="148"/>
    </row>
    <row r="39" spans="15:128" ht="15" customHeight="1" x14ac:dyDescent="0.2">
      <c r="O39" s="159" t="s">
        <v>14</v>
      </c>
      <c r="DX39" s="148"/>
    </row>
    <row r="40" spans="15:128" ht="15" customHeight="1" x14ac:dyDescent="0.2">
      <c r="O40" s="159" t="s">
        <v>14</v>
      </c>
      <c r="DX40" s="148"/>
    </row>
    <row r="41" spans="15:128" ht="15" customHeight="1" x14ac:dyDescent="0.2">
      <c r="O41" s="159" t="s">
        <v>14</v>
      </c>
      <c r="DX41" s="148"/>
    </row>
    <row r="42" spans="15:128" ht="15" customHeight="1" x14ac:dyDescent="0.2">
      <c r="O42" s="159" t="s">
        <v>14</v>
      </c>
      <c r="DX42" s="148"/>
    </row>
    <row r="43" spans="15:128" ht="15" customHeight="1" x14ac:dyDescent="0.2">
      <c r="O43" s="159" t="s">
        <v>14</v>
      </c>
      <c r="DX43" s="148"/>
    </row>
    <row r="44" spans="15:128" ht="15" customHeight="1" x14ac:dyDescent="0.2">
      <c r="O44" s="159" t="s">
        <v>14</v>
      </c>
      <c r="DX44" s="148"/>
    </row>
    <row r="45" spans="15:128" ht="15" customHeight="1" x14ac:dyDescent="0.2">
      <c r="O45" s="159" t="s">
        <v>14</v>
      </c>
      <c r="DX45" s="148"/>
    </row>
    <row r="46" spans="15:128" ht="15" customHeight="1" x14ac:dyDescent="0.2">
      <c r="O46" s="159" t="s">
        <v>14</v>
      </c>
      <c r="DX46" s="148"/>
    </row>
    <row r="47" spans="15:128" ht="15" customHeight="1" x14ac:dyDescent="0.2">
      <c r="O47" s="159" t="s">
        <v>14</v>
      </c>
      <c r="DX47" s="148"/>
    </row>
    <row r="48" spans="15:128" ht="15" customHeight="1" x14ac:dyDescent="0.2">
      <c r="O48" s="159" t="s">
        <v>14</v>
      </c>
      <c r="DX48" s="148"/>
    </row>
    <row r="49" spans="15:128" ht="15" customHeight="1" x14ac:dyDescent="0.2">
      <c r="O49" s="159" t="s">
        <v>14</v>
      </c>
      <c r="DX49" s="148"/>
    </row>
    <row r="50" spans="15:128" ht="15" customHeight="1" x14ac:dyDescent="0.2">
      <c r="O50" s="159" t="s">
        <v>14</v>
      </c>
      <c r="DX50" s="148"/>
    </row>
    <row r="51" spans="15:128" ht="15" customHeight="1" x14ac:dyDescent="0.2">
      <c r="O51" s="159" t="s">
        <v>14</v>
      </c>
      <c r="DX51" s="148"/>
    </row>
    <row r="52" spans="15:128" ht="15" customHeight="1" x14ac:dyDescent="0.2">
      <c r="O52" s="159" t="s">
        <v>14</v>
      </c>
      <c r="DX52" s="148"/>
    </row>
    <row r="53" spans="15:128" ht="15" customHeight="1" x14ac:dyDescent="0.2">
      <c r="O53" s="159" t="s">
        <v>14</v>
      </c>
      <c r="DX53" s="148"/>
    </row>
    <row r="54" spans="15:128" ht="15" customHeight="1" x14ac:dyDescent="0.2">
      <c r="O54" s="159" t="s">
        <v>14</v>
      </c>
      <c r="DX54" s="148"/>
    </row>
    <row r="55" spans="15:128" ht="15" customHeight="1" x14ac:dyDescent="0.2">
      <c r="O55" s="159" t="s">
        <v>14</v>
      </c>
      <c r="DX55" s="148"/>
    </row>
    <row r="56" spans="15:128" ht="15" customHeight="1" x14ac:dyDescent="0.2">
      <c r="O56" s="159" t="s">
        <v>14</v>
      </c>
      <c r="DX56" s="148"/>
    </row>
    <row r="57" spans="15:128" ht="15" customHeight="1" x14ac:dyDescent="0.2">
      <c r="O57" s="159" t="s">
        <v>14</v>
      </c>
      <c r="DX57" s="148"/>
    </row>
    <row r="58" spans="15:128" ht="15" customHeight="1" x14ac:dyDescent="0.2">
      <c r="O58" s="159" t="s">
        <v>14</v>
      </c>
      <c r="DX58" s="148"/>
    </row>
    <row r="59" spans="15:128" ht="15" customHeight="1" x14ac:dyDescent="0.2">
      <c r="O59" s="159" t="s">
        <v>14</v>
      </c>
      <c r="DX59" s="148"/>
    </row>
    <row r="60" spans="15:128" ht="15" customHeight="1" x14ac:dyDescent="0.2">
      <c r="O60" s="159" t="s">
        <v>14</v>
      </c>
      <c r="DX60" s="148"/>
    </row>
  </sheetData>
  <sheetProtection password="9004" sheet="1" objects="1" scenarios="1" selectLockedCells="1"/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  <headerFooter>
    <oddHeader>&amp;CAVALIAÇÃO DE DESEMPENHO POR CPOMPETÊNCIAS</oddHeader>
    <oddFooter>&amp;LImpresso em &amp;D as &amp;T&amp;RPágina &amp;P de &amp;N páginas</oddFooter>
  </headerFooter>
  <drawing r:id="rId2"/>
  <legacyDrawing r:id="rId3"/>
  <extLst>
    <ext xmlns:mx="http://schemas.microsoft.com/office/mac/excel/2008/main" uri="{64002731-A6B0-56B0-2670-7721B7C09600}">
      <mx:PLV Mode="0" OnePage="0" WScale="56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C1:Z84"/>
  <sheetViews>
    <sheetView topLeftCell="O1" workbookViewId="0">
      <selection activeCell="AA8" sqref="AA8"/>
    </sheetView>
  </sheetViews>
  <sheetFormatPr defaultColWidth="11.42578125" defaultRowHeight="15" customHeight="1" x14ac:dyDescent="0.25"/>
  <cols>
    <col min="1" max="2" width="1.7109375" style="17" customWidth="1"/>
    <col min="3" max="3" width="23.7109375" style="17" bestFit="1" customWidth="1"/>
    <col min="4" max="12" width="14.28515625" style="17" bestFit="1" customWidth="1"/>
    <col min="13" max="23" width="15.28515625" style="17" bestFit="1" customWidth="1"/>
    <col min="24" max="24" width="11.42578125" style="17"/>
    <col min="25" max="25" width="16.7109375" style="17" bestFit="1" customWidth="1"/>
    <col min="26" max="16384" width="11.42578125" style="17"/>
  </cols>
  <sheetData>
    <row r="1" spans="3:26" ht="15" customHeight="1" x14ac:dyDescent="0.25">
      <c r="C1" s="17" t="s">
        <v>38</v>
      </c>
      <c r="D1" s="17">
        <v>600.00099999999998</v>
      </c>
    </row>
    <row r="2" spans="3:26" ht="15" customHeight="1" x14ac:dyDescent="0.25">
      <c r="C2" s="17" t="s">
        <v>39</v>
      </c>
      <c r="D2" s="17">
        <v>60.000999</v>
      </c>
    </row>
    <row r="5" spans="3:26" ht="15" customHeight="1" x14ac:dyDescent="0.25">
      <c r="C5" s="34" t="s">
        <v>32</v>
      </c>
      <c r="D5" s="34">
        <v>1E-3</v>
      </c>
      <c r="E5" s="34">
        <v>9.990000000000001E-4</v>
      </c>
      <c r="F5" s="34">
        <v>9.9799999999999997E-4</v>
      </c>
      <c r="G5" s="34">
        <v>9.9700000000000006E-4</v>
      </c>
      <c r="H5" s="34">
        <v>9.9599999999999992E-4</v>
      </c>
      <c r="I5" s="34">
        <v>9.9500000000000001E-4</v>
      </c>
      <c r="J5" s="34">
        <v>9.9400000000000096E-4</v>
      </c>
      <c r="K5" s="34">
        <v>9.9300000000000104E-4</v>
      </c>
      <c r="L5" s="34">
        <v>9.9200000000000091E-4</v>
      </c>
      <c r="M5" s="34">
        <v>9.9100000000000099E-4</v>
      </c>
      <c r="N5" s="34">
        <v>9.9000000000000108E-4</v>
      </c>
      <c r="O5" s="34">
        <v>9.8900000000000095E-4</v>
      </c>
      <c r="P5" s="34">
        <v>9.8800000000000103E-4</v>
      </c>
      <c r="Q5" s="34">
        <v>9.870000000000009E-4</v>
      </c>
      <c r="R5" s="34">
        <v>9.8600000000000098E-4</v>
      </c>
      <c r="S5" s="34">
        <v>9.8500000000000107E-4</v>
      </c>
      <c r="T5" s="34">
        <v>9.8400000000000093E-4</v>
      </c>
      <c r="U5" s="34">
        <v>9.8300000000000102E-4</v>
      </c>
      <c r="V5" s="34">
        <v>9.8200000000000197E-4</v>
      </c>
      <c r="W5" s="34">
        <v>9.8100000000000205E-4</v>
      </c>
    </row>
    <row r="6" spans="3:26" ht="15" customHeight="1" x14ac:dyDescent="0.25">
      <c r="C6" s="34" t="s">
        <v>3</v>
      </c>
      <c r="D6" s="34">
        <f ca="1">IF(D$7="",0,IFERROR(VLOOKUP(D$7,CadCom!$C$8:$E$27,3,FALSE),0))</f>
        <v>5</v>
      </c>
      <c r="E6" s="34">
        <f ca="1">IF(E$7="",0,IFERROR(VLOOKUP(E$7,CadCom!$C$8:$E$27,3,FALSE),0))</f>
        <v>4</v>
      </c>
      <c r="F6" s="34">
        <f ca="1">IF(F$7="",0,IFERROR(VLOOKUP(F$7,CadCom!$C$8:$E$27,3,FALSE),0))</f>
        <v>3</v>
      </c>
      <c r="G6" s="34">
        <f ca="1">IF(G$7="",0,IFERROR(VLOOKUP(G$7,CadCom!$C$8:$E$27,3,FALSE),0))</f>
        <v>0</v>
      </c>
      <c r="H6" s="34">
        <f ca="1">IF(H$7="",0,IFERROR(VLOOKUP(H$7,CadCom!$C$8:$E$27,3,FALSE),0))</f>
        <v>0</v>
      </c>
      <c r="I6" s="34">
        <f ca="1">IF(I$7="",0,IFERROR(VLOOKUP(I$7,CadCom!$C$8:$E$27,3,FALSE),0))</f>
        <v>0</v>
      </c>
      <c r="J6" s="34">
        <f ca="1">IF(J$7="",0,IFERROR(VLOOKUP(J$7,CadCom!$C$8:$E$27,3,FALSE),0))</f>
        <v>0</v>
      </c>
      <c r="K6" s="34">
        <f ca="1">IF(K$7="",0,IFERROR(VLOOKUP(K$7,CadCom!$C$8:$E$27,3,FALSE),0))</f>
        <v>0</v>
      </c>
      <c r="L6" s="34">
        <f ca="1">IF(L$7="",0,IFERROR(VLOOKUP(L$7,CadCom!$C$8:$E$27,3,FALSE),0))</f>
        <v>0</v>
      </c>
      <c r="M6" s="34">
        <f ca="1">IF(M$7="",0,IFERROR(VLOOKUP(M$7,CadCom!$C$8:$E$27,3,FALSE),0))</f>
        <v>0</v>
      </c>
      <c r="N6" s="34">
        <f ca="1">IF(N$7="",0,IFERROR(VLOOKUP(N$7,CadCom!$C$8:$E$27,3,FALSE),0))</f>
        <v>0</v>
      </c>
      <c r="O6" s="34">
        <f ca="1">IF(O$7="",0,IFERROR(VLOOKUP(O$7,CadCom!$C$8:$E$27,3,FALSE),0))</f>
        <v>0</v>
      </c>
      <c r="P6" s="34">
        <f ca="1">IF(P$7="",0,IFERROR(VLOOKUP(P$7,CadCom!$C$8:$E$27,3,FALSE),0))</f>
        <v>0</v>
      </c>
      <c r="Q6" s="34">
        <f ca="1">IF(Q$7="",0,IFERROR(VLOOKUP(Q$7,CadCom!$C$8:$E$27,3,FALSE),0))</f>
        <v>0</v>
      </c>
      <c r="R6" s="34">
        <f ca="1">IF(R$7="",0,IFERROR(VLOOKUP(R$7,CadCom!$C$8:$E$27,3,FALSE),0))</f>
        <v>0</v>
      </c>
      <c r="S6" s="34">
        <f ca="1">IF(S$7="",0,IFERROR(VLOOKUP(S$7,CadCom!$C$8:$E$27,3,FALSE),0))</f>
        <v>0</v>
      </c>
      <c r="T6" s="34">
        <f ca="1">IF(T$7="",0,IFERROR(VLOOKUP(T$7,CadCom!$C$8:$E$27,3,FALSE),0))</f>
        <v>0</v>
      </c>
      <c r="U6" s="34">
        <f ca="1">IF(U$7="",0,IFERROR(VLOOKUP(U$7,CadCom!$C$8:$E$27,3,FALSE),0))</f>
        <v>0</v>
      </c>
      <c r="V6" s="34">
        <f ca="1">IF(V$7="",0,IFERROR(VLOOKUP(V$7,CadCom!$C$8:$E$27,3,FALSE),0))</f>
        <v>0</v>
      </c>
      <c r="W6" s="34">
        <f ca="1">IF(W$7="",0,IFERROR(VLOOKUP(W$7,CadCom!$C$8:$E$27,3,FALSE),0))</f>
        <v>0</v>
      </c>
    </row>
    <row r="7" spans="3:26" ht="15" customHeight="1" x14ac:dyDescent="0.25">
      <c r="C7" s="34" t="str">
        <f>Ava!C7</f>
        <v>Funcionário | Competências</v>
      </c>
      <c r="D7" s="34" t="str">
        <f ca="1">INDIRECT("CadCom!C"&amp;COLUMN(A1)+7)</f>
        <v>Competência 1</v>
      </c>
      <c r="E7" s="34" t="str">
        <f t="shared" ref="E7:R7" ca="1" si="0">INDIRECT("CadCom!C"&amp;COLUMN(B1)+7)</f>
        <v>Competência 2</v>
      </c>
      <c r="F7" s="34" t="str">
        <f t="shared" ca="1" si="0"/>
        <v>Competência 3</v>
      </c>
      <c r="G7" s="34">
        <f t="shared" ca="1" si="0"/>
        <v>0</v>
      </c>
      <c r="H7" s="34">
        <f t="shared" ca="1" si="0"/>
        <v>0</v>
      </c>
      <c r="I7" s="34">
        <f t="shared" ca="1" si="0"/>
        <v>0</v>
      </c>
      <c r="J7" s="34">
        <f t="shared" ca="1" si="0"/>
        <v>0</v>
      </c>
      <c r="K7" s="34">
        <f t="shared" ca="1" si="0"/>
        <v>0</v>
      </c>
      <c r="L7" s="34">
        <f t="shared" ca="1" si="0"/>
        <v>0</v>
      </c>
      <c r="M7" s="34">
        <f t="shared" ca="1" si="0"/>
        <v>0</v>
      </c>
      <c r="N7" s="34">
        <f t="shared" ca="1" si="0"/>
        <v>0</v>
      </c>
      <c r="O7" s="34">
        <f t="shared" ca="1" si="0"/>
        <v>0</v>
      </c>
      <c r="P7" s="34">
        <f t="shared" ca="1" si="0"/>
        <v>0</v>
      </c>
      <c r="Q7" s="34">
        <f t="shared" ca="1" si="0"/>
        <v>0</v>
      </c>
      <c r="R7" s="34">
        <f t="shared" ca="1" si="0"/>
        <v>0</v>
      </c>
      <c r="S7" s="34">
        <f t="shared" ref="S7" ca="1" si="1">INDIRECT("CadCom!C"&amp;COLUMN(P1)+7)</f>
        <v>0</v>
      </c>
      <c r="T7" s="34">
        <f t="shared" ref="T7" ca="1" si="2">INDIRECT("CadCom!C"&amp;COLUMN(Q1)+7)</f>
        <v>0</v>
      </c>
      <c r="U7" s="34">
        <f t="shared" ref="U7" ca="1" si="3">INDIRECT("CadCom!C"&amp;COLUMN(R1)+7)</f>
        <v>0</v>
      </c>
      <c r="V7" s="34">
        <f t="shared" ref="V7" ca="1" si="4">INDIRECT("CadCom!C"&amp;COLUMN(S1)+7)</f>
        <v>0</v>
      </c>
      <c r="W7" s="34">
        <f t="shared" ref="W7" ca="1" si="5">INDIRECT("CadCom!C"&amp;COLUMN(T1)+7)</f>
        <v>0</v>
      </c>
      <c r="X7" s="41" t="s">
        <v>34</v>
      </c>
      <c r="Y7" s="34" t="s">
        <v>37</v>
      </c>
      <c r="Z7" s="42" t="s">
        <v>35</v>
      </c>
    </row>
    <row r="8" spans="3:26" ht="15" customHeight="1" x14ac:dyDescent="0.25">
      <c r="C8" s="34" t="str">
        <f>Ava!C8</f>
        <v>Paulo Roberto da Silva Queiros de castro</v>
      </c>
      <c r="D8" s="34">
        <f ca="1">(Ava!D8*D$6)</f>
        <v>25</v>
      </c>
      <c r="E8" s="34">
        <f ca="1">(Ava!E8*E$6)</f>
        <v>28</v>
      </c>
      <c r="F8" s="34">
        <f ca="1">(Ava!F8*F$6)</f>
        <v>6</v>
      </c>
      <c r="G8" s="34">
        <f ca="1">(Ava!G8*G$6)</f>
        <v>0</v>
      </c>
      <c r="H8" s="34">
        <f ca="1">(Ava!H8*H$6)</f>
        <v>0</v>
      </c>
      <c r="I8" s="34">
        <f ca="1">(Ava!I8*I$6)</f>
        <v>0</v>
      </c>
      <c r="J8" s="34">
        <f ca="1">(Ava!J8*J$6)</f>
        <v>0</v>
      </c>
      <c r="K8" s="34">
        <f ca="1">(Ava!K8*K$6)</f>
        <v>0</v>
      </c>
      <c r="L8" s="34">
        <f ca="1">(Ava!L8*L$6)</f>
        <v>0</v>
      </c>
      <c r="M8" s="34">
        <f ca="1">(Ava!M8*M$6)</f>
        <v>0</v>
      </c>
      <c r="N8" s="34">
        <f ca="1">(Ava!N8*N$6)</f>
        <v>0</v>
      </c>
      <c r="O8" s="34">
        <f ca="1">(Ava!O8*O$6)</f>
        <v>0</v>
      </c>
      <c r="P8" s="34">
        <f ca="1">(Ava!P8*P$6)</f>
        <v>0</v>
      </c>
      <c r="Q8" s="34">
        <f ca="1">(Ava!Q8*Q$6)</f>
        <v>0</v>
      </c>
      <c r="R8" s="34">
        <f ca="1">(Ava!R8*R$6)</f>
        <v>0</v>
      </c>
      <c r="S8" s="34">
        <f ca="1">(Ava!S8*S$6)</f>
        <v>0</v>
      </c>
      <c r="T8" s="34">
        <f ca="1">(Ava!T8*T$6)</f>
        <v>0</v>
      </c>
      <c r="U8" s="34">
        <f ca="1">(Ava!U8*U$6)</f>
        <v>0</v>
      </c>
      <c r="V8" s="34">
        <f ca="1">(Ava!V8*V$6)</f>
        <v>0</v>
      </c>
      <c r="W8" s="34">
        <f ca="1">(Ava!W8*W$6)</f>
        <v>0</v>
      </c>
      <c r="X8" s="41">
        <f t="shared" ref="X8:X39" ca="1" si="6">IF(C8="","",IFERROR(SUM(D8:W8)+Z8,0))</f>
        <v>59.000999999999998</v>
      </c>
      <c r="Y8" s="34">
        <f ca="1">IFERROR(AVERAGEIF(D8:W8,"&gt;"&amp;0)+Z8,0)</f>
        <v>19.667666666666669</v>
      </c>
      <c r="Z8" s="42">
        <v>1E-3</v>
      </c>
    </row>
    <row r="9" spans="3:26" ht="15" customHeight="1" x14ac:dyDescent="0.25">
      <c r="C9" s="34" t="str">
        <f>Ava!C9</f>
        <v/>
      </c>
      <c r="D9" s="34">
        <f ca="1">(Ava!D9*D$6)</f>
        <v>0</v>
      </c>
      <c r="E9" s="34">
        <f ca="1">(Ava!E9*E$6)</f>
        <v>0</v>
      </c>
      <c r="F9" s="34">
        <f ca="1">(Ava!F9*F$6)</f>
        <v>0</v>
      </c>
      <c r="G9" s="34">
        <f ca="1">(Ava!G9*G$6)</f>
        <v>0</v>
      </c>
      <c r="H9" s="34">
        <f ca="1">(Ava!H9*H$6)</f>
        <v>0</v>
      </c>
      <c r="I9" s="34">
        <f ca="1">(Ava!I9*I$6)</f>
        <v>0</v>
      </c>
      <c r="J9" s="34">
        <f ca="1">(Ava!J9*J$6)</f>
        <v>0</v>
      </c>
      <c r="K9" s="34">
        <f ca="1">(Ava!K9*K$6)</f>
        <v>0</v>
      </c>
      <c r="L9" s="34">
        <f ca="1">(Ava!L9*L$6)</f>
        <v>0</v>
      </c>
      <c r="M9" s="34">
        <f ca="1">(Ava!M9*M$6)</f>
        <v>0</v>
      </c>
      <c r="N9" s="34">
        <f ca="1">(Ava!N9*N$6)</f>
        <v>0</v>
      </c>
      <c r="O9" s="34">
        <f ca="1">(Ava!O9*O$6)</f>
        <v>0</v>
      </c>
      <c r="P9" s="34">
        <f ca="1">(Ava!P9*P$6)</f>
        <v>0</v>
      </c>
      <c r="Q9" s="34">
        <f ca="1">(Ava!Q9*Q$6)</f>
        <v>0</v>
      </c>
      <c r="R9" s="34">
        <f ca="1">(Ava!R9*R$6)</f>
        <v>0</v>
      </c>
      <c r="S9" s="34">
        <f ca="1">(Ava!S9*S$6)</f>
        <v>0</v>
      </c>
      <c r="T9" s="34">
        <f ca="1">(Ava!T9*T$6)</f>
        <v>0</v>
      </c>
      <c r="U9" s="34">
        <f ca="1">(Ava!U9*U$6)</f>
        <v>0</v>
      </c>
      <c r="V9" s="34">
        <f ca="1">(Ava!V9*V$6)</f>
        <v>0</v>
      </c>
      <c r="W9" s="34">
        <f ca="1">(Ava!W9*W$6)</f>
        <v>0</v>
      </c>
      <c r="X9" s="41" t="str">
        <f t="shared" si="6"/>
        <v/>
      </c>
      <c r="Y9" s="34">
        <f t="shared" ref="Y9:Y72" ca="1" si="7">IFERROR(AVERAGEIF(D9:W9,"&gt;"&amp;0)+Z9,0)</f>
        <v>0</v>
      </c>
      <c r="Z9" s="42">
        <v>9.990000000000001E-4</v>
      </c>
    </row>
    <row r="10" spans="3:26" ht="15" customHeight="1" x14ac:dyDescent="0.25">
      <c r="C10" s="34" t="str">
        <f>Ava!C10</f>
        <v/>
      </c>
      <c r="D10" s="34">
        <f ca="1">(Ava!D10*D$6)</f>
        <v>0</v>
      </c>
      <c r="E10" s="34">
        <f ca="1">(Ava!E10*E$6)</f>
        <v>0</v>
      </c>
      <c r="F10" s="34">
        <f ca="1">(Ava!F10*F$6)</f>
        <v>0</v>
      </c>
      <c r="G10" s="34">
        <f ca="1">(Ava!G10*G$6)</f>
        <v>0</v>
      </c>
      <c r="H10" s="34">
        <f ca="1">(Ava!H10*H$6)</f>
        <v>0</v>
      </c>
      <c r="I10" s="34">
        <f ca="1">(Ava!I10*I$6)</f>
        <v>0</v>
      </c>
      <c r="J10" s="34">
        <f ca="1">(Ava!J10*J$6)</f>
        <v>0</v>
      </c>
      <c r="K10" s="34">
        <f ca="1">(Ava!K10*K$6)</f>
        <v>0</v>
      </c>
      <c r="L10" s="34">
        <f ca="1">(Ava!L10*L$6)</f>
        <v>0</v>
      </c>
      <c r="M10" s="34">
        <f ca="1">(Ava!M10*M$6)</f>
        <v>0</v>
      </c>
      <c r="N10" s="34">
        <f ca="1">(Ava!N10*N$6)</f>
        <v>0</v>
      </c>
      <c r="O10" s="34">
        <f ca="1">(Ava!O10*O$6)</f>
        <v>0</v>
      </c>
      <c r="P10" s="34">
        <f ca="1">(Ava!P10*P$6)</f>
        <v>0</v>
      </c>
      <c r="Q10" s="34">
        <f ca="1">(Ava!Q10*Q$6)</f>
        <v>0</v>
      </c>
      <c r="R10" s="34">
        <f ca="1">(Ava!R10*R$6)</f>
        <v>0</v>
      </c>
      <c r="S10" s="34">
        <f ca="1">(Ava!S10*S$6)</f>
        <v>0</v>
      </c>
      <c r="T10" s="34">
        <f ca="1">(Ava!T10*T$6)</f>
        <v>0</v>
      </c>
      <c r="U10" s="34">
        <f ca="1">(Ava!U10*U$6)</f>
        <v>0</v>
      </c>
      <c r="V10" s="34">
        <f ca="1">(Ava!V10*V$6)</f>
        <v>0</v>
      </c>
      <c r="W10" s="34">
        <f ca="1">(Ava!W10*W$6)</f>
        <v>0</v>
      </c>
      <c r="X10" s="41" t="str">
        <f t="shared" si="6"/>
        <v/>
      </c>
      <c r="Y10" s="34">
        <f t="shared" ca="1" si="7"/>
        <v>0</v>
      </c>
      <c r="Z10" s="42">
        <v>9.9799999999999997E-4</v>
      </c>
    </row>
    <row r="11" spans="3:26" ht="15" customHeight="1" x14ac:dyDescent="0.25">
      <c r="C11" s="34" t="str">
        <f>Ava!C11</f>
        <v/>
      </c>
      <c r="D11" s="34">
        <f ca="1">(Ava!D11*D$6)</f>
        <v>0</v>
      </c>
      <c r="E11" s="34">
        <f ca="1">(Ava!E11*E$6)</f>
        <v>0</v>
      </c>
      <c r="F11" s="34">
        <f ca="1">(Ava!F11*F$6)</f>
        <v>0</v>
      </c>
      <c r="G11" s="34">
        <f ca="1">(Ava!G11*G$6)</f>
        <v>0</v>
      </c>
      <c r="H11" s="34">
        <f ca="1">(Ava!H11*H$6)</f>
        <v>0</v>
      </c>
      <c r="I11" s="34">
        <f ca="1">(Ava!I11*I$6)</f>
        <v>0</v>
      </c>
      <c r="J11" s="34">
        <f ca="1">(Ava!J11*J$6)</f>
        <v>0</v>
      </c>
      <c r="K11" s="34">
        <f ca="1">(Ava!K11*K$6)</f>
        <v>0</v>
      </c>
      <c r="L11" s="34">
        <f ca="1">(Ava!L11*L$6)</f>
        <v>0</v>
      </c>
      <c r="M11" s="34">
        <f ca="1">(Ava!M11*M$6)</f>
        <v>0</v>
      </c>
      <c r="N11" s="34">
        <f ca="1">(Ava!N11*N$6)</f>
        <v>0</v>
      </c>
      <c r="O11" s="34">
        <f ca="1">(Ava!O11*O$6)</f>
        <v>0</v>
      </c>
      <c r="P11" s="34">
        <f ca="1">(Ava!P11*P$6)</f>
        <v>0</v>
      </c>
      <c r="Q11" s="34">
        <f ca="1">(Ava!Q11*Q$6)</f>
        <v>0</v>
      </c>
      <c r="R11" s="34">
        <f ca="1">(Ava!R11*R$6)</f>
        <v>0</v>
      </c>
      <c r="S11" s="34">
        <f ca="1">(Ava!S11*S$6)</f>
        <v>0</v>
      </c>
      <c r="T11" s="34">
        <f ca="1">(Ava!T11*T$6)</f>
        <v>0</v>
      </c>
      <c r="U11" s="34">
        <f ca="1">(Ava!U11*U$6)</f>
        <v>0</v>
      </c>
      <c r="V11" s="34">
        <f ca="1">(Ava!V11*V$6)</f>
        <v>0</v>
      </c>
      <c r="W11" s="34">
        <f ca="1">(Ava!W11*W$6)</f>
        <v>0</v>
      </c>
      <c r="X11" s="41" t="str">
        <f t="shared" si="6"/>
        <v/>
      </c>
      <c r="Y11" s="34">
        <f t="shared" ca="1" si="7"/>
        <v>0</v>
      </c>
      <c r="Z11" s="42">
        <v>9.9700000000000006E-4</v>
      </c>
    </row>
    <row r="12" spans="3:26" ht="15" customHeight="1" x14ac:dyDescent="0.25">
      <c r="C12" s="34" t="str">
        <f>Ava!C12</f>
        <v/>
      </c>
      <c r="D12" s="34">
        <f ca="1">(Ava!D12*D$6)</f>
        <v>0</v>
      </c>
      <c r="E12" s="34">
        <f ca="1">(Ava!E12*E$6)</f>
        <v>0</v>
      </c>
      <c r="F12" s="34">
        <f ca="1">(Ava!F12*F$6)</f>
        <v>0</v>
      </c>
      <c r="G12" s="34">
        <f ca="1">(Ava!G12*G$6)</f>
        <v>0</v>
      </c>
      <c r="H12" s="34">
        <f ca="1">(Ava!H12*H$6)</f>
        <v>0</v>
      </c>
      <c r="I12" s="34">
        <f ca="1">(Ava!I12*I$6)</f>
        <v>0</v>
      </c>
      <c r="J12" s="34">
        <f ca="1">(Ava!J12*J$6)</f>
        <v>0</v>
      </c>
      <c r="K12" s="34">
        <f ca="1">(Ava!K12*K$6)</f>
        <v>0</v>
      </c>
      <c r="L12" s="34">
        <f ca="1">(Ava!L12*L$6)</f>
        <v>0</v>
      </c>
      <c r="M12" s="34">
        <f ca="1">(Ava!M12*M$6)</f>
        <v>0</v>
      </c>
      <c r="N12" s="34">
        <f ca="1">(Ava!N12*N$6)</f>
        <v>0</v>
      </c>
      <c r="O12" s="34">
        <f ca="1">(Ava!O12*O$6)</f>
        <v>0</v>
      </c>
      <c r="P12" s="34">
        <f ca="1">(Ava!P12*P$6)</f>
        <v>0</v>
      </c>
      <c r="Q12" s="34">
        <f ca="1">(Ava!Q12*Q$6)</f>
        <v>0</v>
      </c>
      <c r="R12" s="34">
        <f ca="1">(Ava!R12*R$6)</f>
        <v>0</v>
      </c>
      <c r="S12" s="34">
        <f ca="1">(Ava!S12*S$6)</f>
        <v>0</v>
      </c>
      <c r="T12" s="34">
        <f ca="1">(Ava!T12*T$6)</f>
        <v>0</v>
      </c>
      <c r="U12" s="34">
        <f ca="1">(Ava!U12*U$6)</f>
        <v>0</v>
      </c>
      <c r="V12" s="34">
        <f ca="1">(Ava!V12*V$6)</f>
        <v>0</v>
      </c>
      <c r="W12" s="34">
        <f ca="1">(Ava!W12*W$6)</f>
        <v>0</v>
      </c>
      <c r="X12" s="41" t="str">
        <f t="shared" si="6"/>
        <v/>
      </c>
      <c r="Y12" s="34">
        <f t="shared" ca="1" si="7"/>
        <v>0</v>
      </c>
      <c r="Z12" s="42">
        <v>9.9599999999999992E-4</v>
      </c>
    </row>
    <row r="13" spans="3:26" ht="15" customHeight="1" x14ac:dyDescent="0.25">
      <c r="C13" s="34" t="str">
        <f>Ava!C13</f>
        <v/>
      </c>
      <c r="D13" s="34">
        <f ca="1">(Ava!D13*D$6)</f>
        <v>0</v>
      </c>
      <c r="E13" s="34">
        <f ca="1">(Ava!E13*E$6)</f>
        <v>0</v>
      </c>
      <c r="F13" s="34">
        <f ca="1">(Ava!F13*F$6)</f>
        <v>0</v>
      </c>
      <c r="G13" s="34">
        <f ca="1">(Ava!G13*G$6)</f>
        <v>0</v>
      </c>
      <c r="H13" s="34">
        <f ca="1">(Ava!H13*H$6)</f>
        <v>0</v>
      </c>
      <c r="I13" s="34">
        <f ca="1">(Ava!I13*I$6)</f>
        <v>0</v>
      </c>
      <c r="J13" s="34">
        <f ca="1">(Ava!J13*J$6)</f>
        <v>0</v>
      </c>
      <c r="K13" s="34">
        <f ca="1">(Ava!K13*K$6)</f>
        <v>0</v>
      </c>
      <c r="L13" s="34">
        <f ca="1">(Ava!L13*L$6)</f>
        <v>0</v>
      </c>
      <c r="M13" s="34">
        <f ca="1">(Ava!M13*M$6)</f>
        <v>0</v>
      </c>
      <c r="N13" s="34">
        <f ca="1">(Ava!N13*N$6)</f>
        <v>0</v>
      </c>
      <c r="O13" s="34">
        <f ca="1">(Ava!O13*O$6)</f>
        <v>0</v>
      </c>
      <c r="P13" s="34">
        <f ca="1">(Ava!P13*P$6)</f>
        <v>0</v>
      </c>
      <c r="Q13" s="34">
        <f ca="1">(Ava!Q13*Q$6)</f>
        <v>0</v>
      </c>
      <c r="R13" s="34">
        <f ca="1">(Ava!R13*R$6)</f>
        <v>0</v>
      </c>
      <c r="S13" s="34">
        <f ca="1">(Ava!S13*S$6)</f>
        <v>0</v>
      </c>
      <c r="T13" s="34">
        <f ca="1">(Ava!T13*T$6)</f>
        <v>0</v>
      </c>
      <c r="U13" s="34">
        <f ca="1">(Ava!U13*U$6)</f>
        <v>0</v>
      </c>
      <c r="V13" s="34">
        <f ca="1">(Ava!V13*V$6)</f>
        <v>0</v>
      </c>
      <c r="W13" s="34">
        <f ca="1">(Ava!W13*W$6)</f>
        <v>0</v>
      </c>
      <c r="X13" s="41" t="str">
        <f t="shared" si="6"/>
        <v/>
      </c>
      <c r="Y13" s="34">
        <f t="shared" ca="1" si="7"/>
        <v>0</v>
      </c>
      <c r="Z13" s="42">
        <v>9.9500000000000001E-4</v>
      </c>
    </row>
    <row r="14" spans="3:26" ht="15" customHeight="1" x14ac:dyDescent="0.25">
      <c r="C14" s="34" t="str">
        <f>Ava!C14</f>
        <v/>
      </c>
      <c r="D14" s="34">
        <f ca="1">(Ava!D14*D$6)</f>
        <v>0</v>
      </c>
      <c r="E14" s="34">
        <f ca="1">(Ava!E14*E$6)</f>
        <v>0</v>
      </c>
      <c r="F14" s="34">
        <f ca="1">(Ava!F14*F$6)</f>
        <v>0</v>
      </c>
      <c r="G14" s="34">
        <f ca="1">(Ava!G14*G$6)</f>
        <v>0</v>
      </c>
      <c r="H14" s="34">
        <f ca="1">(Ava!H14*H$6)</f>
        <v>0</v>
      </c>
      <c r="I14" s="34">
        <f ca="1">(Ava!I14*I$6)</f>
        <v>0</v>
      </c>
      <c r="J14" s="34">
        <f ca="1">(Ava!J14*J$6)</f>
        <v>0</v>
      </c>
      <c r="K14" s="34">
        <f ca="1">(Ava!K14*K$6)</f>
        <v>0</v>
      </c>
      <c r="L14" s="34">
        <f ca="1">(Ava!L14*L$6)</f>
        <v>0</v>
      </c>
      <c r="M14" s="34">
        <f ca="1">(Ava!M14*M$6)</f>
        <v>0</v>
      </c>
      <c r="N14" s="34">
        <f ca="1">(Ava!N14*N$6)</f>
        <v>0</v>
      </c>
      <c r="O14" s="34">
        <f ca="1">(Ava!O14*O$6)</f>
        <v>0</v>
      </c>
      <c r="P14" s="34">
        <f ca="1">(Ava!P14*P$6)</f>
        <v>0</v>
      </c>
      <c r="Q14" s="34">
        <f ca="1">(Ava!Q14*Q$6)</f>
        <v>0</v>
      </c>
      <c r="R14" s="34">
        <f ca="1">(Ava!R14*R$6)</f>
        <v>0</v>
      </c>
      <c r="S14" s="34">
        <f ca="1">(Ava!S14*S$6)</f>
        <v>0</v>
      </c>
      <c r="T14" s="34">
        <f ca="1">(Ava!T14*T$6)</f>
        <v>0</v>
      </c>
      <c r="U14" s="34">
        <f ca="1">(Ava!U14*U$6)</f>
        <v>0</v>
      </c>
      <c r="V14" s="34">
        <f ca="1">(Ava!V14*V$6)</f>
        <v>0</v>
      </c>
      <c r="W14" s="34">
        <f ca="1">(Ava!W14*W$6)</f>
        <v>0</v>
      </c>
      <c r="X14" s="41" t="str">
        <f t="shared" si="6"/>
        <v/>
      </c>
      <c r="Y14" s="34">
        <f t="shared" ca="1" si="7"/>
        <v>0</v>
      </c>
      <c r="Z14" s="42">
        <v>9.9400000000000096E-4</v>
      </c>
    </row>
    <row r="15" spans="3:26" ht="15" customHeight="1" x14ac:dyDescent="0.25">
      <c r="C15" s="34" t="str">
        <f>Ava!C15</f>
        <v/>
      </c>
      <c r="D15" s="34">
        <f ca="1">(Ava!D15*D$6)</f>
        <v>0</v>
      </c>
      <c r="E15" s="34">
        <f ca="1">(Ava!E15*E$6)</f>
        <v>0</v>
      </c>
      <c r="F15" s="34">
        <f ca="1">(Ava!F15*F$6)</f>
        <v>0</v>
      </c>
      <c r="G15" s="34">
        <f ca="1">(Ava!G15*G$6)</f>
        <v>0</v>
      </c>
      <c r="H15" s="34">
        <f ca="1">(Ava!H15*H$6)</f>
        <v>0</v>
      </c>
      <c r="I15" s="34">
        <f ca="1">(Ava!I15*I$6)</f>
        <v>0</v>
      </c>
      <c r="J15" s="34">
        <f ca="1">(Ava!J15*J$6)</f>
        <v>0</v>
      </c>
      <c r="K15" s="34">
        <f ca="1">(Ava!K15*K$6)</f>
        <v>0</v>
      </c>
      <c r="L15" s="34">
        <f ca="1">(Ava!L15*L$6)</f>
        <v>0</v>
      </c>
      <c r="M15" s="34">
        <f ca="1">(Ava!M15*M$6)</f>
        <v>0</v>
      </c>
      <c r="N15" s="34">
        <f ca="1">(Ava!N15*N$6)</f>
        <v>0</v>
      </c>
      <c r="O15" s="34">
        <f ca="1">(Ava!O15*O$6)</f>
        <v>0</v>
      </c>
      <c r="P15" s="34">
        <f ca="1">(Ava!P15*P$6)</f>
        <v>0</v>
      </c>
      <c r="Q15" s="34">
        <f ca="1">(Ava!Q15*Q$6)</f>
        <v>0</v>
      </c>
      <c r="R15" s="34">
        <f ca="1">(Ava!R15*R$6)</f>
        <v>0</v>
      </c>
      <c r="S15" s="34">
        <f ca="1">(Ava!S15*S$6)</f>
        <v>0</v>
      </c>
      <c r="T15" s="34">
        <f ca="1">(Ava!T15*T$6)</f>
        <v>0</v>
      </c>
      <c r="U15" s="34">
        <f ca="1">(Ava!U15*U$6)</f>
        <v>0</v>
      </c>
      <c r="V15" s="34">
        <f ca="1">(Ava!V15*V$6)</f>
        <v>0</v>
      </c>
      <c r="W15" s="34">
        <f ca="1">(Ava!W15*W$6)</f>
        <v>0</v>
      </c>
      <c r="X15" s="41" t="str">
        <f t="shared" si="6"/>
        <v/>
      </c>
      <c r="Y15" s="34">
        <f t="shared" ca="1" si="7"/>
        <v>0</v>
      </c>
      <c r="Z15" s="42">
        <v>9.9300000000000104E-4</v>
      </c>
    </row>
    <row r="16" spans="3:26" ht="15" customHeight="1" x14ac:dyDescent="0.25">
      <c r="C16" s="34" t="str">
        <f>Ava!C16</f>
        <v/>
      </c>
      <c r="D16" s="34">
        <f ca="1">(Ava!D16*D$6)</f>
        <v>0</v>
      </c>
      <c r="E16" s="34">
        <f ca="1">(Ava!E16*E$6)</f>
        <v>0</v>
      </c>
      <c r="F16" s="34">
        <f ca="1">(Ava!F16*F$6)</f>
        <v>0</v>
      </c>
      <c r="G16" s="34">
        <f ca="1">(Ava!G16*G$6)</f>
        <v>0</v>
      </c>
      <c r="H16" s="34">
        <f ca="1">(Ava!H16*H$6)</f>
        <v>0</v>
      </c>
      <c r="I16" s="34">
        <f ca="1">(Ava!I16*I$6)</f>
        <v>0</v>
      </c>
      <c r="J16" s="34">
        <f ca="1">(Ava!J16*J$6)</f>
        <v>0</v>
      </c>
      <c r="K16" s="34">
        <f ca="1">(Ava!K16*K$6)</f>
        <v>0</v>
      </c>
      <c r="L16" s="34">
        <f ca="1">(Ava!L16*L$6)</f>
        <v>0</v>
      </c>
      <c r="M16" s="34">
        <f ca="1">(Ava!M16*M$6)</f>
        <v>0</v>
      </c>
      <c r="N16" s="34">
        <f ca="1">(Ava!N16*N$6)</f>
        <v>0</v>
      </c>
      <c r="O16" s="34">
        <f ca="1">(Ava!O16*O$6)</f>
        <v>0</v>
      </c>
      <c r="P16" s="34">
        <f ca="1">(Ava!P16*P$6)</f>
        <v>0</v>
      </c>
      <c r="Q16" s="34">
        <f ca="1">(Ava!Q16*Q$6)</f>
        <v>0</v>
      </c>
      <c r="R16" s="34">
        <f ca="1">(Ava!R16*R$6)</f>
        <v>0</v>
      </c>
      <c r="S16" s="34">
        <f ca="1">(Ava!S16*S$6)</f>
        <v>0</v>
      </c>
      <c r="T16" s="34">
        <f ca="1">(Ava!T16*T$6)</f>
        <v>0</v>
      </c>
      <c r="U16" s="34">
        <f ca="1">(Ava!U16*U$6)</f>
        <v>0</v>
      </c>
      <c r="V16" s="34">
        <f ca="1">(Ava!V16*V$6)</f>
        <v>0</v>
      </c>
      <c r="W16" s="34">
        <f ca="1">(Ava!W16*W$6)</f>
        <v>0</v>
      </c>
      <c r="X16" s="41" t="str">
        <f t="shared" si="6"/>
        <v/>
      </c>
      <c r="Y16" s="34">
        <f t="shared" ca="1" si="7"/>
        <v>0</v>
      </c>
      <c r="Z16" s="42">
        <v>9.9200000000000091E-4</v>
      </c>
    </row>
    <row r="17" spans="3:26" ht="15" customHeight="1" x14ac:dyDescent="0.25">
      <c r="C17" s="34" t="str">
        <f>Ava!C17</f>
        <v/>
      </c>
      <c r="D17" s="34">
        <f ca="1">(Ava!D17*D$6)</f>
        <v>0</v>
      </c>
      <c r="E17" s="34">
        <f ca="1">(Ava!E17*E$6)</f>
        <v>0</v>
      </c>
      <c r="F17" s="34">
        <f ca="1">(Ava!F17*F$6)</f>
        <v>0</v>
      </c>
      <c r="G17" s="34">
        <f ca="1">(Ava!G17*G$6)</f>
        <v>0</v>
      </c>
      <c r="H17" s="34">
        <f ca="1">(Ava!H17*H$6)</f>
        <v>0</v>
      </c>
      <c r="I17" s="34">
        <f ca="1">(Ava!I17*I$6)</f>
        <v>0</v>
      </c>
      <c r="J17" s="34">
        <f ca="1">(Ava!J17*J$6)</f>
        <v>0</v>
      </c>
      <c r="K17" s="34">
        <f ca="1">(Ava!K17*K$6)</f>
        <v>0</v>
      </c>
      <c r="L17" s="34">
        <f ca="1">(Ava!L17*L$6)</f>
        <v>0</v>
      </c>
      <c r="M17" s="34">
        <f ca="1">(Ava!M17*M$6)</f>
        <v>0</v>
      </c>
      <c r="N17" s="34">
        <f ca="1">(Ava!N17*N$6)</f>
        <v>0</v>
      </c>
      <c r="O17" s="34">
        <f ca="1">(Ava!O17*O$6)</f>
        <v>0</v>
      </c>
      <c r="P17" s="34">
        <f ca="1">(Ava!P17*P$6)</f>
        <v>0</v>
      </c>
      <c r="Q17" s="34">
        <f ca="1">(Ava!Q17*Q$6)</f>
        <v>0</v>
      </c>
      <c r="R17" s="34">
        <f ca="1">(Ava!R17*R$6)</f>
        <v>0</v>
      </c>
      <c r="S17" s="34">
        <f ca="1">(Ava!S17*S$6)</f>
        <v>0</v>
      </c>
      <c r="T17" s="34">
        <f ca="1">(Ava!T17*T$6)</f>
        <v>0</v>
      </c>
      <c r="U17" s="34">
        <f ca="1">(Ava!U17*U$6)</f>
        <v>0</v>
      </c>
      <c r="V17" s="34">
        <f ca="1">(Ava!V17*V$6)</f>
        <v>0</v>
      </c>
      <c r="W17" s="34">
        <f ca="1">(Ava!W17*W$6)</f>
        <v>0</v>
      </c>
      <c r="X17" s="41" t="str">
        <f t="shared" si="6"/>
        <v/>
      </c>
      <c r="Y17" s="34">
        <f t="shared" ca="1" si="7"/>
        <v>0</v>
      </c>
      <c r="Z17" s="42">
        <v>9.9100000000000099E-4</v>
      </c>
    </row>
    <row r="18" spans="3:26" ht="15" customHeight="1" x14ac:dyDescent="0.25">
      <c r="C18" s="34" t="str">
        <f>Ava!C18</f>
        <v/>
      </c>
      <c r="D18" s="34">
        <f ca="1">(Ava!D18*D$6)</f>
        <v>0</v>
      </c>
      <c r="E18" s="34">
        <f ca="1">(Ava!E18*E$6)</f>
        <v>0</v>
      </c>
      <c r="F18" s="34">
        <f ca="1">(Ava!F18*F$6)</f>
        <v>0</v>
      </c>
      <c r="G18" s="34">
        <f ca="1">(Ava!G18*G$6)</f>
        <v>0</v>
      </c>
      <c r="H18" s="34">
        <f ca="1">(Ava!H18*H$6)</f>
        <v>0</v>
      </c>
      <c r="I18" s="34">
        <f ca="1">(Ava!I18*I$6)</f>
        <v>0</v>
      </c>
      <c r="J18" s="34">
        <f ca="1">(Ava!J18*J$6)</f>
        <v>0</v>
      </c>
      <c r="K18" s="34">
        <f ca="1">(Ava!K18*K$6)</f>
        <v>0</v>
      </c>
      <c r="L18" s="34">
        <f ca="1">(Ava!L18*L$6)</f>
        <v>0</v>
      </c>
      <c r="M18" s="34">
        <f ca="1">(Ava!M18*M$6)</f>
        <v>0</v>
      </c>
      <c r="N18" s="34">
        <f ca="1">(Ava!N18*N$6)</f>
        <v>0</v>
      </c>
      <c r="O18" s="34">
        <f ca="1">(Ava!O18*O$6)</f>
        <v>0</v>
      </c>
      <c r="P18" s="34">
        <f ca="1">(Ava!P18*P$6)</f>
        <v>0</v>
      </c>
      <c r="Q18" s="34">
        <f ca="1">(Ava!Q18*Q$6)</f>
        <v>0</v>
      </c>
      <c r="R18" s="34">
        <f ca="1">(Ava!R18*R$6)</f>
        <v>0</v>
      </c>
      <c r="S18" s="34">
        <f ca="1">(Ava!S18*S$6)</f>
        <v>0</v>
      </c>
      <c r="T18" s="34">
        <f ca="1">(Ava!T18*T$6)</f>
        <v>0</v>
      </c>
      <c r="U18" s="34">
        <f ca="1">(Ava!U18*U$6)</f>
        <v>0</v>
      </c>
      <c r="V18" s="34">
        <f ca="1">(Ava!V18*V$6)</f>
        <v>0</v>
      </c>
      <c r="W18" s="34">
        <f ca="1">(Ava!W18*W$6)</f>
        <v>0</v>
      </c>
      <c r="X18" s="41" t="str">
        <f t="shared" si="6"/>
        <v/>
      </c>
      <c r="Y18" s="34">
        <f t="shared" ca="1" si="7"/>
        <v>0</v>
      </c>
      <c r="Z18" s="42">
        <v>9.9000000000000108E-4</v>
      </c>
    </row>
    <row r="19" spans="3:26" ht="15" customHeight="1" x14ac:dyDescent="0.25">
      <c r="C19" s="34" t="str">
        <f>Ava!C19</f>
        <v/>
      </c>
      <c r="D19" s="34">
        <f ca="1">(Ava!D19*D$6)</f>
        <v>0</v>
      </c>
      <c r="E19" s="34">
        <f ca="1">(Ava!E19*E$6)</f>
        <v>0</v>
      </c>
      <c r="F19" s="34">
        <f ca="1">(Ava!F19*F$6)</f>
        <v>0</v>
      </c>
      <c r="G19" s="34">
        <f ca="1">(Ava!G19*G$6)</f>
        <v>0</v>
      </c>
      <c r="H19" s="34">
        <f ca="1">(Ava!H19*H$6)</f>
        <v>0</v>
      </c>
      <c r="I19" s="34">
        <f ca="1">(Ava!I19*I$6)</f>
        <v>0</v>
      </c>
      <c r="J19" s="34">
        <f ca="1">(Ava!J19*J$6)</f>
        <v>0</v>
      </c>
      <c r="K19" s="34">
        <f ca="1">(Ava!K19*K$6)</f>
        <v>0</v>
      </c>
      <c r="L19" s="34">
        <f ca="1">(Ava!L19*L$6)</f>
        <v>0</v>
      </c>
      <c r="M19" s="34">
        <f ca="1">(Ava!M19*M$6)</f>
        <v>0</v>
      </c>
      <c r="N19" s="34">
        <f ca="1">(Ava!N19*N$6)</f>
        <v>0</v>
      </c>
      <c r="O19" s="34">
        <f ca="1">(Ava!O19*O$6)</f>
        <v>0</v>
      </c>
      <c r="P19" s="34">
        <f ca="1">(Ava!P19*P$6)</f>
        <v>0</v>
      </c>
      <c r="Q19" s="34">
        <f ca="1">(Ava!Q19*Q$6)</f>
        <v>0</v>
      </c>
      <c r="R19" s="34">
        <f ca="1">(Ava!R19*R$6)</f>
        <v>0</v>
      </c>
      <c r="S19" s="34">
        <f ca="1">(Ava!S19*S$6)</f>
        <v>0</v>
      </c>
      <c r="T19" s="34">
        <f ca="1">(Ava!T19*T$6)</f>
        <v>0</v>
      </c>
      <c r="U19" s="34">
        <f ca="1">(Ava!U19*U$6)</f>
        <v>0</v>
      </c>
      <c r="V19" s="34">
        <f ca="1">(Ava!V19*V$6)</f>
        <v>0</v>
      </c>
      <c r="W19" s="34">
        <f ca="1">(Ava!W19*W$6)</f>
        <v>0</v>
      </c>
      <c r="X19" s="41" t="str">
        <f t="shared" si="6"/>
        <v/>
      </c>
      <c r="Y19" s="34">
        <f t="shared" ca="1" si="7"/>
        <v>0</v>
      </c>
      <c r="Z19" s="42">
        <v>9.8900000000000095E-4</v>
      </c>
    </row>
    <row r="20" spans="3:26" ht="15" customHeight="1" x14ac:dyDescent="0.25">
      <c r="C20" s="34" t="str">
        <f>Ava!C20</f>
        <v/>
      </c>
      <c r="D20" s="34">
        <f ca="1">(Ava!D20*D$6)</f>
        <v>0</v>
      </c>
      <c r="E20" s="34">
        <f ca="1">(Ava!E20*E$6)</f>
        <v>0</v>
      </c>
      <c r="F20" s="34">
        <f ca="1">(Ava!F20*F$6)</f>
        <v>0</v>
      </c>
      <c r="G20" s="34">
        <f ca="1">(Ava!G20*G$6)</f>
        <v>0</v>
      </c>
      <c r="H20" s="34">
        <f ca="1">(Ava!H20*H$6)</f>
        <v>0</v>
      </c>
      <c r="I20" s="34">
        <f ca="1">(Ava!I20*I$6)</f>
        <v>0</v>
      </c>
      <c r="J20" s="34">
        <f ca="1">(Ava!J20*J$6)</f>
        <v>0</v>
      </c>
      <c r="K20" s="34">
        <f ca="1">(Ava!K20*K$6)</f>
        <v>0</v>
      </c>
      <c r="L20" s="34">
        <f ca="1">(Ava!L20*L$6)</f>
        <v>0</v>
      </c>
      <c r="M20" s="34">
        <f ca="1">(Ava!M20*M$6)</f>
        <v>0</v>
      </c>
      <c r="N20" s="34">
        <f ca="1">(Ava!N20*N$6)</f>
        <v>0</v>
      </c>
      <c r="O20" s="34">
        <f ca="1">(Ava!O20*O$6)</f>
        <v>0</v>
      </c>
      <c r="P20" s="34">
        <f ca="1">(Ava!P20*P$6)</f>
        <v>0</v>
      </c>
      <c r="Q20" s="34">
        <f ca="1">(Ava!Q20*Q$6)</f>
        <v>0</v>
      </c>
      <c r="R20" s="34">
        <f ca="1">(Ava!R20*R$6)</f>
        <v>0</v>
      </c>
      <c r="S20" s="34">
        <f ca="1">(Ava!S20*S$6)</f>
        <v>0</v>
      </c>
      <c r="T20" s="34">
        <f ca="1">(Ava!T20*T$6)</f>
        <v>0</v>
      </c>
      <c r="U20" s="34">
        <f ca="1">(Ava!U20*U$6)</f>
        <v>0</v>
      </c>
      <c r="V20" s="34">
        <f ca="1">(Ava!V20*V$6)</f>
        <v>0</v>
      </c>
      <c r="W20" s="34">
        <f ca="1">(Ava!W20*W$6)</f>
        <v>0</v>
      </c>
      <c r="X20" s="41" t="str">
        <f t="shared" si="6"/>
        <v/>
      </c>
      <c r="Y20" s="34">
        <f t="shared" ca="1" si="7"/>
        <v>0</v>
      </c>
      <c r="Z20" s="42">
        <v>9.8800000000000103E-4</v>
      </c>
    </row>
    <row r="21" spans="3:26" ht="15" customHeight="1" x14ac:dyDescent="0.25">
      <c r="C21" s="34" t="str">
        <f>Ava!C21</f>
        <v/>
      </c>
      <c r="D21" s="34">
        <f ca="1">(Ava!D21*D$6)</f>
        <v>0</v>
      </c>
      <c r="E21" s="34">
        <f ca="1">(Ava!E21*E$6)</f>
        <v>0</v>
      </c>
      <c r="F21" s="34">
        <f ca="1">(Ava!F21*F$6)</f>
        <v>0</v>
      </c>
      <c r="G21" s="34">
        <f ca="1">(Ava!G21*G$6)</f>
        <v>0</v>
      </c>
      <c r="H21" s="34">
        <f ca="1">(Ava!H21*H$6)</f>
        <v>0</v>
      </c>
      <c r="I21" s="34">
        <f ca="1">(Ava!I21*I$6)</f>
        <v>0</v>
      </c>
      <c r="J21" s="34">
        <f ca="1">(Ava!J21*J$6)</f>
        <v>0</v>
      </c>
      <c r="K21" s="34">
        <f ca="1">(Ava!K21*K$6)</f>
        <v>0</v>
      </c>
      <c r="L21" s="34">
        <f ca="1">(Ava!L21*L$6)</f>
        <v>0</v>
      </c>
      <c r="M21" s="34">
        <f ca="1">(Ava!M21*M$6)</f>
        <v>0</v>
      </c>
      <c r="N21" s="34">
        <f ca="1">(Ava!N21*N$6)</f>
        <v>0</v>
      </c>
      <c r="O21" s="34">
        <f ca="1">(Ava!O21*O$6)</f>
        <v>0</v>
      </c>
      <c r="P21" s="34">
        <f ca="1">(Ava!P21*P$6)</f>
        <v>0</v>
      </c>
      <c r="Q21" s="34">
        <f ca="1">(Ava!Q21*Q$6)</f>
        <v>0</v>
      </c>
      <c r="R21" s="34">
        <f ca="1">(Ava!R21*R$6)</f>
        <v>0</v>
      </c>
      <c r="S21" s="34">
        <f ca="1">(Ava!S21*S$6)</f>
        <v>0</v>
      </c>
      <c r="T21" s="34">
        <f ca="1">(Ava!T21*T$6)</f>
        <v>0</v>
      </c>
      <c r="U21" s="34">
        <f ca="1">(Ava!U21*U$6)</f>
        <v>0</v>
      </c>
      <c r="V21" s="34">
        <f ca="1">(Ava!V21*V$6)</f>
        <v>0</v>
      </c>
      <c r="W21" s="34">
        <f ca="1">(Ava!W21*W$6)</f>
        <v>0</v>
      </c>
      <c r="X21" s="41" t="str">
        <f t="shared" si="6"/>
        <v/>
      </c>
      <c r="Y21" s="34">
        <f t="shared" ca="1" si="7"/>
        <v>0</v>
      </c>
      <c r="Z21" s="42">
        <v>9.870000000000009E-4</v>
      </c>
    </row>
    <row r="22" spans="3:26" ht="15" customHeight="1" x14ac:dyDescent="0.25">
      <c r="C22" s="34" t="str">
        <f>Ava!C22</f>
        <v/>
      </c>
      <c r="D22" s="34">
        <f ca="1">(Ava!D22*D$6)</f>
        <v>0</v>
      </c>
      <c r="E22" s="34">
        <f ca="1">(Ava!E22*E$6)</f>
        <v>0</v>
      </c>
      <c r="F22" s="34">
        <f ca="1">(Ava!F22*F$6)</f>
        <v>0</v>
      </c>
      <c r="G22" s="34">
        <f ca="1">(Ava!G22*G$6)</f>
        <v>0</v>
      </c>
      <c r="H22" s="34">
        <f ca="1">(Ava!H22*H$6)</f>
        <v>0</v>
      </c>
      <c r="I22" s="34">
        <f ca="1">(Ava!I22*I$6)</f>
        <v>0</v>
      </c>
      <c r="J22" s="34">
        <f ca="1">(Ava!J22*J$6)</f>
        <v>0</v>
      </c>
      <c r="K22" s="34">
        <f ca="1">(Ava!K22*K$6)</f>
        <v>0</v>
      </c>
      <c r="L22" s="34">
        <f ca="1">(Ava!L22*L$6)</f>
        <v>0</v>
      </c>
      <c r="M22" s="34">
        <f ca="1">(Ava!M22*M$6)</f>
        <v>0</v>
      </c>
      <c r="N22" s="34">
        <f ca="1">(Ava!N22*N$6)</f>
        <v>0</v>
      </c>
      <c r="O22" s="34">
        <f ca="1">(Ava!O22*O$6)</f>
        <v>0</v>
      </c>
      <c r="P22" s="34">
        <f ca="1">(Ava!P22*P$6)</f>
        <v>0</v>
      </c>
      <c r="Q22" s="34">
        <f ca="1">(Ava!Q22*Q$6)</f>
        <v>0</v>
      </c>
      <c r="R22" s="34">
        <f ca="1">(Ava!R22*R$6)</f>
        <v>0</v>
      </c>
      <c r="S22" s="34">
        <f ca="1">(Ava!S22*S$6)</f>
        <v>0</v>
      </c>
      <c r="T22" s="34">
        <f ca="1">(Ava!T22*T$6)</f>
        <v>0</v>
      </c>
      <c r="U22" s="34">
        <f ca="1">(Ava!U22*U$6)</f>
        <v>0</v>
      </c>
      <c r="V22" s="34">
        <f ca="1">(Ava!V22*V$6)</f>
        <v>0</v>
      </c>
      <c r="W22" s="34">
        <f ca="1">(Ava!W22*W$6)</f>
        <v>0</v>
      </c>
      <c r="X22" s="41" t="str">
        <f t="shared" si="6"/>
        <v/>
      </c>
      <c r="Y22" s="34">
        <f t="shared" ca="1" si="7"/>
        <v>0</v>
      </c>
      <c r="Z22" s="42">
        <v>9.8600000000000098E-4</v>
      </c>
    </row>
    <row r="23" spans="3:26" ht="15" customHeight="1" x14ac:dyDescent="0.25">
      <c r="C23" s="34" t="str">
        <f>Ava!C23</f>
        <v/>
      </c>
      <c r="D23" s="34">
        <f ca="1">(Ava!D23*D$6)</f>
        <v>0</v>
      </c>
      <c r="E23" s="34">
        <f ca="1">(Ava!E23*E$6)</f>
        <v>0</v>
      </c>
      <c r="F23" s="34">
        <f ca="1">(Ava!F23*F$6)</f>
        <v>0</v>
      </c>
      <c r="G23" s="34">
        <f ca="1">(Ava!G23*G$6)</f>
        <v>0</v>
      </c>
      <c r="H23" s="34">
        <f ca="1">(Ava!H23*H$6)</f>
        <v>0</v>
      </c>
      <c r="I23" s="34">
        <f ca="1">(Ava!I23*I$6)</f>
        <v>0</v>
      </c>
      <c r="J23" s="34">
        <f ca="1">(Ava!J23*J$6)</f>
        <v>0</v>
      </c>
      <c r="K23" s="34">
        <f ca="1">(Ava!K23*K$6)</f>
        <v>0</v>
      </c>
      <c r="L23" s="34">
        <f ca="1">(Ava!L23*L$6)</f>
        <v>0</v>
      </c>
      <c r="M23" s="34">
        <f ca="1">(Ava!M23*M$6)</f>
        <v>0</v>
      </c>
      <c r="N23" s="34">
        <f ca="1">(Ava!N23*N$6)</f>
        <v>0</v>
      </c>
      <c r="O23" s="34">
        <f ca="1">(Ava!O23*O$6)</f>
        <v>0</v>
      </c>
      <c r="P23" s="34">
        <f ca="1">(Ava!P23*P$6)</f>
        <v>0</v>
      </c>
      <c r="Q23" s="34">
        <f ca="1">(Ava!Q23*Q$6)</f>
        <v>0</v>
      </c>
      <c r="R23" s="34">
        <f ca="1">(Ava!R23*R$6)</f>
        <v>0</v>
      </c>
      <c r="S23" s="34">
        <f ca="1">(Ava!S23*S$6)</f>
        <v>0</v>
      </c>
      <c r="T23" s="34">
        <f ca="1">(Ava!T23*T$6)</f>
        <v>0</v>
      </c>
      <c r="U23" s="34">
        <f ca="1">(Ava!U23*U$6)</f>
        <v>0</v>
      </c>
      <c r="V23" s="34">
        <f ca="1">(Ava!V23*V$6)</f>
        <v>0</v>
      </c>
      <c r="W23" s="34">
        <f ca="1">(Ava!W23*W$6)</f>
        <v>0</v>
      </c>
      <c r="X23" s="41" t="str">
        <f t="shared" si="6"/>
        <v/>
      </c>
      <c r="Y23" s="34">
        <f t="shared" ca="1" si="7"/>
        <v>0</v>
      </c>
      <c r="Z23" s="42">
        <v>9.8500000000000107E-4</v>
      </c>
    </row>
    <row r="24" spans="3:26" ht="15" customHeight="1" x14ac:dyDescent="0.25">
      <c r="C24" s="34" t="str">
        <f>Ava!C24</f>
        <v/>
      </c>
      <c r="D24" s="34">
        <f ca="1">(Ava!D24*D$6)</f>
        <v>0</v>
      </c>
      <c r="E24" s="34">
        <f ca="1">(Ava!E24*E$6)</f>
        <v>0</v>
      </c>
      <c r="F24" s="34">
        <f ca="1">(Ava!F24*F$6)</f>
        <v>0</v>
      </c>
      <c r="G24" s="34">
        <f ca="1">(Ava!G24*G$6)</f>
        <v>0</v>
      </c>
      <c r="H24" s="34">
        <f ca="1">(Ava!H24*H$6)</f>
        <v>0</v>
      </c>
      <c r="I24" s="34">
        <f ca="1">(Ava!I24*I$6)</f>
        <v>0</v>
      </c>
      <c r="J24" s="34">
        <f ca="1">(Ava!J24*J$6)</f>
        <v>0</v>
      </c>
      <c r="K24" s="34">
        <f ca="1">(Ava!K24*K$6)</f>
        <v>0</v>
      </c>
      <c r="L24" s="34">
        <f ca="1">(Ava!L24*L$6)</f>
        <v>0</v>
      </c>
      <c r="M24" s="34">
        <f ca="1">(Ava!M24*M$6)</f>
        <v>0</v>
      </c>
      <c r="N24" s="34">
        <f ca="1">(Ava!N24*N$6)</f>
        <v>0</v>
      </c>
      <c r="O24" s="34">
        <f ca="1">(Ava!O24*O$6)</f>
        <v>0</v>
      </c>
      <c r="P24" s="34">
        <f ca="1">(Ava!P24*P$6)</f>
        <v>0</v>
      </c>
      <c r="Q24" s="34">
        <f ca="1">(Ava!Q24*Q$6)</f>
        <v>0</v>
      </c>
      <c r="R24" s="34">
        <f ca="1">(Ava!R24*R$6)</f>
        <v>0</v>
      </c>
      <c r="S24" s="34">
        <f ca="1">(Ava!S24*S$6)</f>
        <v>0</v>
      </c>
      <c r="T24" s="34">
        <f ca="1">(Ava!T24*T$6)</f>
        <v>0</v>
      </c>
      <c r="U24" s="34">
        <f ca="1">(Ava!U24*U$6)</f>
        <v>0</v>
      </c>
      <c r="V24" s="34">
        <f ca="1">(Ava!V24*V$6)</f>
        <v>0</v>
      </c>
      <c r="W24" s="34">
        <f ca="1">(Ava!W24*W$6)</f>
        <v>0</v>
      </c>
      <c r="X24" s="41" t="str">
        <f t="shared" si="6"/>
        <v/>
      </c>
      <c r="Y24" s="34">
        <f t="shared" ca="1" si="7"/>
        <v>0</v>
      </c>
      <c r="Z24" s="42">
        <v>9.8400000000000093E-4</v>
      </c>
    </row>
    <row r="25" spans="3:26" ht="15" customHeight="1" x14ac:dyDescent="0.25">
      <c r="C25" s="34" t="str">
        <f>Ava!C25</f>
        <v/>
      </c>
      <c r="D25" s="34">
        <f ca="1">(Ava!D25*D$6)</f>
        <v>0</v>
      </c>
      <c r="E25" s="34">
        <f ca="1">(Ava!E25*E$6)</f>
        <v>0</v>
      </c>
      <c r="F25" s="34">
        <f ca="1">(Ava!F25*F$6)</f>
        <v>0</v>
      </c>
      <c r="G25" s="34">
        <f ca="1">(Ava!G25*G$6)</f>
        <v>0</v>
      </c>
      <c r="H25" s="34">
        <f ca="1">(Ava!H25*H$6)</f>
        <v>0</v>
      </c>
      <c r="I25" s="34">
        <f ca="1">(Ava!I25*I$6)</f>
        <v>0</v>
      </c>
      <c r="J25" s="34">
        <f ca="1">(Ava!J25*J$6)</f>
        <v>0</v>
      </c>
      <c r="K25" s="34">
        <f ca="1">(Ava!K25*K$6)</f>
        <v>0</v>
      </c>
      <c r="L25" s="34">
        <f ca="1">(Ava!L25*L$6)</f>
        <v>0</v>
      </c>
      <c r="M25" s="34">
        <f ca="1">(Ava!M25*M$6)</f>
        <v>0</v>
      </c>
      <c r="N25" s="34">
        <f ca="1">(Ava!N25*N$6)</f>
        <v>0</v>
      </c>
      <c r="O25" s="34">
        <f ca="1">(Ava!O25*O$6)</f>
        <v>0</v>
      </c>
      <c r="P25" s="34">
        <f ca="1">(Ava!P25*P$6)</f>
        <v>0</v>
      </c>
      <c r="Q25" s="34">
        <f ca="1">(Ava!Q25*Q$6)</f>
        <v>0</v>
      </c>
      <c r="R25" s="34">
        <f ca="1">(Ava!R25*R$6)</f>
        <v>0</v>
      </c>
      <c r="S25" s="34">
        <f ca="1">(Ava!S25*S$6)</f>
        <v>0</v>
      </c>
      <c r="T25" s="34">
        <f ca="1">(Ava!T25*T$6)</f>
        <v>0</v>
      </c>
      <c r="U25" s="34">
        <f ca="1">(Ava!U25*U$6)</f>
        <v>0</v>
      </c>
      <c r="V25" s="34">
        <f ca="1">(Ava!V25*V$6)</f>
        <v>0</v>
      </c>
      <c r="W25" s="34">
        <f ca="1">(Ava!W25*W$6)</f>
        <v>0</v>
      </c>
      <c r="X25" s="41" t="str">
        <f t="shared" si="6"/>
        <v/>
      </c>
      <c r="Y25" s="34">
        <f t="shared" ca="1" si="7"/>
        <v>0</v>
      </c>
      <c r="Z25" s="42">
        <v>9.8300000000000102E-4</v>
      </c>
    </row>
    <row r="26" spans="3:26" ht="15" customHeight="1" x14ac:dyDescent="0.25">
      <c r="C26" s="34" t="str">
        <f>Ava!C26</f>
        <v/>
      </c>
      <c r="D26" s="34">
        <f ca="1">(Ava!D26*D$6)</f>
        <v>0</v>
      </c>
      <c r="E26" s="34">
        <f ca="1">(Ava!E26*E$6)</f>
        <v>0</v>
      </c>
      <c r="F26" s="34">
        <f ca="1">(Ava!F26*F$6)</f>
        <v>0</v>
      </c>
      <c r="G26" s="34">
        <f ca="1">(Ava!G26*G$6)</f>
        <v>0</v>
      </c>
      <c r="H26" s="34">
        <f ca="1">(Ava!H26*H$6)</f>
        <v>0</v>
      </c>
      <c r="I26" s="34">
        <f ca="1">(Ava!I26*I$6)</f>
        <v>0</v>
      </c>
      <c r="J26" s="34">
        <f ca="1">(Ava!J26*J$6)</f>
        <v>0</v>
      </c>
      <c r="K26" s="34">
        <f ca="1">(Ava!K26*K$6)</f>
        <v>0</v>
      </c>
      <c r="L26" s="34">
        <f ca="1">(Ava!L26*L$6)</f>
        <v>0</v>
      </c>
      <c r="M26" s="34">
        <f ca="1">(Ava!M26*M$6)</f>
        <v>0</v>
      </c>
      <c r="N26" s="34">
        <f ca="1">(Ava!N26*N$6)</f>
        <v>0</v>
      </c>
      <c r="O26" s="34">
        <f ca="1">(Ava!O26*O$6)</f>
        <v>0</v>
      </c>
      <c r="P26" s="34">
        <f ca="1">(Ava!P26*P$6)</f>
        <v>0</v>
      </c>
      <c r="Q26" s="34">
        <f ca="1">(Ava!Q26*Q$6)</f>
        <v>0</v>
      </c>
      <c r="R26" s="34">
        <f ca="1">(Ava!R26*R$6)</f>
        <v>0</v>
      </c>
      <c r="S26" s="34">
        <f ca="1">(Ava!S26*S$6)</f>
        <v>0</v>
      </c>
      <c r="T26" s="34">
        <f ca="1">(Ava!T26*T$6)</f>
        <v>0</v>
      </c>
      <c r="U26" s="34">
        <f ca="1">(Ava!U26*U$6)</f>
        <v>0</v>
      </c>
      <c r="V26" s="34">
        <f ca="1">(Ava!V26*V$6)</f>
        <v>0</v>
      </c>
      <c r="W26" s="34">
        <f ca="1">(Ava!W26*W$6)</f>
        <v>0</v>
      </c>
      <c r="X26" s="41" t="str">
        <f t="shared" si="6"/>
        <v/>
      </c>
      <c r="Y26" s="34">
        <f t="shared" ca="1" si="7"/>
        <v>0</v>
      </c>
      <c r="Z26" s="42">
        <v>9.8200000000000197E-4</v>
      </c>
    </row>
    <row r="27" spans="3:26" ht="15" customHeight="1" x14ac:dyDescent="0.25">
      <c r="C27" s="34" t="str">
        <f>Ava!C27</f>
        <v/>
      </c>
      <c r="D27" s="34">
        <f ca="1">(Ava!D27*D$6)</f>
        <v>0</v>
      </c>
      <c r="E27" s="34">
        <f ca="1">(Ava!E27*E$6)</f>
        <v>0</v>
      </c>
      <c r="F27" s="34">
        <f ca="1">(Ava!F27*F$6)</f>
        <v>0</v>
      </c>
      <c r="G27" s="34">
        <f ca="1">(Ava!G27*G$6)</f>
        <v>0</v>
      </c>
      <c r="H27" s="34">
        <f ca="1">(Ava!H27*H$6)</f>
        <v>0</v>
      </c>
      <c r="I27" s="34">
        <f ca="1">(Ava!I27*I$6)</f>
        <v>0</v>
      </c>
      <c r="J27" s="34">
        <f ca="1">(Ava!J27*J$6)</f>
        <v>0</v>
      </c>
      <c r="K27" s="34">
        <f ca="1">(Ava!K27*K$6)</f>
        <v>0</v>
      </c>
      <c r="L27" s="34">
        <f ca="1">(Ava!L27*L$6)</f>
        <v>0</v>
      </c>
      <c r="M27" s="34">
        <f ca="1">(Ava!M27*M$6)</f>
        <v>0</v>
      </c>
      <c r="N27" s="34">
        <f ca="1">(Ava!N27*N$6)</f>
        <v>0</v>
      </c>
      <c r="O27" s="34">
        <f ca="1">(Ava!O27*O$6)</f>
        <v>0</v>
      </c>
      <c r="P27" s="34">
        <f ca="1">(Ava!P27*P$6)</f>
        <v>0</v>
      </c>
      <c r="Q27" s="34">
        <f ca="1">(Ava!Q27*Q$6)</f>
        <v>0</v>
      </c>
      <c r="R27" s="34">
        <f ca="1">(Ava!R27*R$6)</f>
        <v>0</v>
      </c>
      <c r="S27" s="34">
        <f ca="1">(Ava!S27*S$6)</f>
        <v>0</v>
      </c>
      <c r="T27" s="34">
        <f ca="1">(Ava!T27*T$6)</f>
        <v>0</v>
      </c>
      <c r="U27" s="34">
        <f ca="1">(Ava!U27*U$6)</f>
        <v>0</v>
      </c>
      <c r="V27" s="34">
        <f ca="1">(Ava!V27*V$6)</f>
        <v>0</v>
      </c>
      <c r="W27" s="34">
        <f ca="1">(Ava!W27*W$6)</f>
        <v>0</v>
      </c>
      <c r="X27" s="41" t="str">
        <f t="shared" si="6"/>
        <v/>
      </c>
      <c r="Y27" s="34">
        <f t="shared" ca="1" si="7"/>
        <v>0</v>
      </c>
      <c r="Z27" s="42">
        <v>9.8100000000000205E-4</v>
      </c>
    </row>
    <row r="28" spans="3:26" ht="15" customHeight="1" x14ac:dyDescent="0.25">
      <c r="C28" s="34" t="str">
        <f>Ava!C28</f>
        <v/>
      </c>
      <c r="D28" s="34">
        <f ca="1">(Ava!D28*D$6)</f>
        <v>0</v>
      </c>
      <c r="E28" s="34">
        <f ca="1">(Ava!E28*E$6)</f>
        <v>0</v>
      </c>
      <c r="F28" s="34">
        <f ca="1">(Ava!F28*F$6)</f>
        <v>0</v>
      </c>
      <c r="G28" s="34">
        <f ca="1">(Ava!G28*G$6)</f>
        <v>0</v>
      </c>
      <c r="H28" s="34">
        <f ca="1">(Ava!H28*H$6)</f>
        <v>0</v>
      </c>
      <c r="I28" s="34">
        <f ca="1">(Ava!I28*I$6)</f>
        <v>0</v>
      </c>
      <c r="J28" s="34">
        <f ca="1">(Ava!J28*J$6)</f>
        <v>0</v>
      </c>
      <c r="K28" s="34">
        <f ca="1">(Ava!K28*K$6)</f>
        <v>0</v>
      </c>
      <c r="L28" s="34">
        <f ca="1">(Ava!L28*L$6)</f>
        <v>0</v>
      </c>
      <c r="M28" s="34">
        <f ca="1">(Ava!M28*M$6)</f>
        <v>0</v>
      </c>
      <c r="N28" s="34">
        <f ca="1">(Ava!N28*N$6)</f>
        <v>0</v>
      </c>
      <c r="O28" s="34">
        <f ca="1">(Ava!O28*O$6)</f>
        <v>0</v>
      </c>
      <c r="P28" s="34">
        <f ca="1">(Ava!P28*P$6)</f>
        <v>0</v>
      </c>
      <c r="Q28" s="34">
        <f ca="1">(Ava!Q28*Q$6)</f>
        <v>0</v>
      </c>
      <c r="R28" s="34">
        <f ca="1">(Ava!R28*R$6)</f>
        <v>0</v>
      </c>
      <c r="S28" s="34">
        <f ca="1">(Ava!S28*S$6)</f>
        <v>0</v>
      </c>
      <c r="T28" s="34">
        <f ca="1">(Ava!T28*T$6)</f>
        <v>0</v>
      </c>
      <c r="U28" s="34">
        <f ca="1">(Ava!U28*U$6)</f>
        <v>0</v>
      </c>
      <c r="V28" s="34">
        <f ca="1">(Ava!V28*V$6)</f>
        <v>0</v>
      </c>
      <c r="W28" s="34">
        <f ca="1">(Ava!W28*W$6)</f>
        <v>0</v>
      </c>
      <c r="X28" s="41" t="str">
        <f t="shared" si="6"/>
        <v/>
      </c>
      <c r="Y28" s="34">
        <f t="shared" ca="1" si="7"/>
        <v>0</v>
      </c>
      <c r="Z28" s="42">
        <v>9.8000000000000192E-4</v>
      </c>
    </row>
    <row r="29" spans="3:26" ht="15" customHeight="1" x14ac:dyDescent="0.25">
      <c r="C29" s="34" t="str">
        <f>Ava!C29</f>
        <v/>
      </c>
      <c r="D29" s="34">
        <f ca="1">(Ava!D29*D$6)</f>
        <v>0</v>
      </c>
      <c r="E29" s="34">
        <f ca="1">(Ava!E29*E$6)</f>
        <v>0</v>
      </c>
      <c r="F29" s="34">
        <f ca="1">(Ava!F29*F$6)</f>
        <v>0</v>
      </c>
      <c r="G29" s="34">
        <f ca="1">(Ava!G29*G$6)</f>
        <v>0</v>
      </c>
      <c r="H29" s="34">
        <f ca="1">(Ava!H29*H$6)</f>
        <v>0</v>
      </c>
      <c r="I29" s="34">
        <f ca="1">(Ava!I29*I$6)</f>
        <v>0</v>
      </c>
      <c r="J29" s="34">
        <f ca="1">(Ava!J29*J$6)</f>
        <v>0</v>
      </c>
      <c r="K29" s="34">
        <f ca="1">(Ava!K29*K$6)</f>
        <v>0</v>
      </c>
      <c r="L29" s="34">
        <f ca="1">(Ava!L29*L$6)</f>
        <v>0</v>
      </c>
      <c r="M29" s="34">
        <f ca="1">(Ava!M29*M$6)</f>
        <v>0</v>
      </c>
      <c r="N29" s="34">
        <f ca="1">(Ava!N29*N$6)</f>
        <v>0</v>
      </c>
      <c r="O29" s="34">
        <f ca="1">(Ava!O29*O$6)</f>
        <v>0</v>
      </c>
      <c r="P29" s="34">
        <f ca="1">(Ava!P29*P$6)</f>
        <v>0</v>
      </c>
      <c r="Q29" s="34">
        <f ca="1">(Ava!Q29*Q$6)</f>
        <v>0</v>
      </c>
      <c r="R29" s="34">
        <f ca="1">(Ava!R29*R$6)</f>
        <v>0</v>
      </c>
      <c r="S29" s="34">
        <f ca="1">(Ava!S29*S$6)</f>
        <v>0</v>
      </c>
      <c r="T29" s="34">
        <f ca="1">(Ava!T29*T$6)</f>
        <v>0</v>
      </c>
      <c r="U29" s="34">
        <f ca="1">(Ava!U29*U$6)</f>
        <v>0</v>
      </c>
      <c r="V29" s="34">
        <f ca="1">(Ava!V29*V$6)</f>
        <v>0</v>
      </c>
      <c r="W29" s="34">
        <f ca="1">(Ava!W29*W$6)</f>
        <v>0</v>
      </c>
      <c r="X29" s="41" t="str">
        <f t="shared" si="6"/>
        <v/>
      </c>
      <c r="Y29" s="34">
        <f t="shared" ca="1" si="7"/>
        <v>0</v>
      </c>
      <c r="Z29" s="42">
        <v>9.79000000000002E-4</v>
      </c>
    </row>
    <row r="30" spans="3:26" ht="15" customHeight="1" x14ac:dyDescent="0.25">
      <c r="C30" s="34" t="str">
        <f>Ava!C30</f>
        <v/>
      </c>
      <c r="D30" s="34">
        <f ca="1">(Ava!D30*D$6)</f>
        <v>0</v>
      </c>
      <c r="E30" s="34">
        <f ca="1">(Ava!E30*E$6)</f>
        <v>0</v>
      </c>
      <c r="F30" s="34">
        <f ca="1">(Ava!F30*F$6)</f>
        <v>0</v>
      </c>
      <c r="G30" s="34">
        <f ca="1">(Ava!G30*G$6)</f>
        <v>0</v>
      </c>
      <c r="H30" s="34">
        <f ca="1">(Ava!H30*H$6)</f>
        <v>0</v>
      </c>
      <c r="I30" s="34">
        <f ca="1">(Ava!I30*I$6)</f>
        <v>0</v>
      </c>
      <c r="J30" s="34">
        <f ca="1">(Ava!J30*J$6)</f>
        <v>0</v>
      </c>
      <c r="K30" s="34">
        <f ca="1">(Ava!K30*K$6)</f>
        <v>0</v>
      </c>
      <c r="L30" s="34">
        <f ca="1">(Ava!L30*L$6)</f>
        <v>0</v>
      </c>
      <c r="M30" s="34">
        <f ca="1">(Ava!M30*M$6)</f>
        <v>0</v>
      </c>
      <c r="N30" s="34">
        <f ca="1">(Ava!N30*N$6)</f>
        <v>0</v>
      </c>
      <c r="O30" s="34">
        <f ca="1">(Ava!O30*O$6)</f>
        <v>0</v>
      </c>
      <c r="P30" s="34">
        <f ca="1">(Ava!P30*P$6)</f>
        <v>0</v>
      </c>
      <c r="Q30" s="34">
        <f ca="1">(Ava!Q30*Q$6)</f>
        <v>0</v>
      </c>
      <c r="R30" s="34">
        <f ca="1">(Ava!R30*R$6)</f>
        <v>0</v>
      </c>
      <c r="S30" s="34">
        <f ca="1">(Ava!S30*S$6)</f>
        <v>0</v>
      </c>
      <c r="T30" s="34">
        <f ca="1">(Ava!T30*T$6)</f>
        <v>0</v>
      </c>
      <c r="U30" s="34">
        <f ca="1">(Ava!U30*U$6)</f>
        <v>0</v>
      </c>
      <c r="V30" s="34">
        <f ca="1">(Ava!V30*V$6)</f>
        <v>0</v>
      </c>
      <c r="W30" s="34">
        <f ca="1">(Ava!W30*W$6)</f>
        <v>0</v>
      </c>
      <c r="X30" s="41" t="str">
        <f t="shared" si="6"/>
        <v/>
      </c>
      <c r="Y30" s="34">
        <f t="shared" ca="1" si="7"/>
        <v>0</v>
      </c>
      <c r="Z30" s="42">
        <v>9.7800000000000209E-4</v>
      </c>
    </row>
    <row r="31" spans="3:26" ht="15" customHeight="1" x14ac:dyDescent="0.25">
      <c r="C31" s="34" t="str">
        <f>Ava!C31</f>
        <v/>
      </c>
      <c r="D31" s="34">
        <f ca="1">(Ava!D31*D$6)</f>
        <v>0</v>
      </c>
      <c r="E31" s="34">
        <f ca="1">(Ava!E31*E$6)</f>
        <v>0</v>
      </c>
      <c r="F31" s="34">
        <f ca="1">(Ava!F31*F$6)</f>
        <v>0</v>
      </c>
      <c r="G31" s="34">
        <f ca="1">(Ava!G31*G$6)</f>
        <v>0</v>
      </c>
      <c r="H31" s="34">
        <f ca="1">(Ava!H31*H$6)</f>
        <v>0</v>
      </c>
      <c r="I31" s="34">
        <f ca="1">(Ava!I31*I$6)</f>
        <v>0</v>
      </c>
      <c r="J31" s="34">
        <f ca="1">(Ava!J31*J$6)</f>
        <v>0</v>
      </c>
      <c r="K31" s="34">
        <f ca="1">(Ava!K31*K$6)</f>
        <v>0</v>
      </c>
      <c r="L31" s="34">
        <f ca="1">(Ava!L31*L$6)</f>
        <v>0</v>
      </c>
      <c r="M31" s="34">
        <f ca="1">(Ava!M31*M$6)</f>
        <v>0</v>
      </c>
      <c r="N31" s="34">
        <f ca="1">(Ava!N31*N$6)</f>
        <v>0</v>
      </c>
      <c r="O31" s="34">
        <f ca="1">(Ava!O31*O$6)</f>
        <v>0</v>
      </c>
      <c r="P31" s="34">
        <f ca="1">(Ava!P31*P$6)</f>
        <v>0</v>
      </c>
      <c r="Q31" s="34">
        <f ca="1">(Ava!Q31*Q$6)</f>
        <v>0</v>
      </c>
      <c r="R31" s="34">
        <f ca="1">(Ava!R31*R$6)</f>
        <v>0</v>
      </c>
      <c r="S31" s="34">
        <f ca="1">(Ava!S31*S$6)</f>
        <v>0</v>
      </c>
      <c r="T31" s="34">
        <f ca="1">(Ava!T31*T$6)</f>
        <v>0</v>
      </c>
      <c r="U31" s="34">
        <f ca="1">(Ava!U31*U$6)</f>
        <v>0</v>
      </c>
      <c r="V31" s="34">
        <f ca="1">(Ava!V31*V$6)</f>
        <v>0</v>
      </c>
      <c r="W31" s="34">
        <f ca="1">(Ava!W31*W$6)</f>
        <v>0</v>
      </c>
      <c r="X31" s="41" t="str">
        <f t="shared" si="6"/>
        <v/>
      </c>
      <c r="Y31" s="34">
        <f t="shared" ca="1" si="7"/>
        <v>0</v>
      </c>
      <c r="Z31" s="42">
        <v>9.7700000000000196E-4</v>
      </c>
    </row>
    <row r="32" spans="3:26" ht="15" customHeight="1" x14ac:dyDescent="0.25">
      <c r="C32" s="34" t="str">
        <f>Ava!C32</f>
        <v/>
      </c>
      <c r="D32" s="34">
        <f ca="1">(Ava!D32*D$6)</f>
        <v>0</v>
      </c>
      <c r="E32" s="34">
        <f ca="1">(Ava!E32*E$6)</f>
        <v>0</v>
      </c>
      <c r="F32" s="34">
        <f ca="1">(Ava!F32*F$6)</f>
        <v>0</v>
      </c>
      <c r="G32" s="34">
        <f ca="1">(Ava!G32*G$6)</f>
        <v>0</v>
      </c>
      <c r="H32" s="34">
        <f ca="1">(Ava!H32*H$6)</f>
        <v>0</v>
      </c>
      <c r="I32" s="34">
        <f ca="1">(Ava!I32*I$6)</f>
        <v>0</v>
      </c>
      <c r="J32" s="34">
        <f ca="1">(Ava!J32*J$6)</f>
        <v>0</v>
      </c>
      <c r="K32" s="34">
        <f ca="1">(Ava!K32*K$6)</f>
        <v>0</v>
      </c>
      <c r="L32" s="34">
        <f ca="1">(Ava!L32*L$6)</f>
        <v>0</v>
      </c>
      <c r="M32" s="34">
        <f ca="1">(Ava!M32*M$6)</f>
        <v>0</v>
      </c>
      <c r="N32" s="34">
        <f ca="1">(Ava!N32*N$6)</f>
        <v>0</v>
      </c>
      <c r="O32" s="34">
        <f ca="1">(Ava!O32*O$6)</f>
        <v>0</v>
      </c>
      <c r="P32" s="34">
        <f ca="1">(Ava!P32*P$6)</f>
        <v>0</v>
      </c>
      <c r="Q32" s="34">
        <f ca="1">(Ava!Q32*Q$6)</f>
        <v>0</v>
      </c>
      <c r="R32" s="34">
        <f ca="1">(Ava!R32*R$6)</f>
        <v>0</v>
      </c>
      <c r="S32" s="34">
        <f ca="1">(Ava!S32*S$6)</f>
        <v>0</v>
      </c>
      <c r="T32" s="34">
        <f ca="1">(Ava!T32*T$6)</f>
        <v>0</v>
      </c>
      <c r="U32" s="34">
        <f ca="1">(Ava!U32*U$6)</f>
        <v>0</v>
      </c>
      <c r="V32" s="34">
        <f ca="1">(Ava!V32*V$6)</f>
        <v>0</v>
      </c>
      <c r="W32" s="34">
        <f ca="1">(Ava!W32*W$6)</f>
        <v>0</v>
      </c>
      <c r="X32" s="41" t="str">
        <f t="shared" si="6"/>
        <v/>
      </c>
      <c r="Y32" s="34">
        <f t="shared" ca="1" si="7"/>
        <v>0</v>
      </c>
      <c r="Z32" s="42">
        <v>9.7600000000000204E-4</v>
      </c>
    </row>
    <row r="33" spans="3:26" ht="15" customHeight="1" x14ac:dyDescent="0.25">
      <c r="C33" s="34" t="str">
        <f>Ava!C33</f>
        <v/>
      </c>
      <c r="D33" s="34">
        <f ca="1">(Ava!D33*D$6)</f>
        <v>0</v>
      </c>
      <c r="E33" s="34">
        <f ca="1">(Ava!E33*E$6)</f>
        <v>0</v>
      </c>
      <c r="F33" s="34">
        <f ca="1">(Ava!F33*F$6)</f>
        <v>0</v>
      </c>
      <c r="G33" s="34">
        <f ca="1">(Ava!G33*G$6)</f>
        <v>0</v>
      </c>
      <c r="H33" s="34">
        <f ca="1">(Ava!H33*H$6)</f>
        <v>0</v>
      </c>
      <c r="I33" s="34">
        <f ca="1">(Ava!I33*I$6)</f>
        <v>0</v>
      </c>
      <c r="J33" s="34">
        <f ca="1">(Ava!J33*J$6)</f>
        <v>0</v>
      </c>
      <c r="K33" s="34">
        <f ca="1">(Ava!K33*K$6)</f>
        <v>0</v>
      </c>
      <c r="L33" s="34">
        <f ca="1">(Ava!L33*L$6)</f>
        <v>0</v>
      </c>
      <c r="M33" s="34">
        <f ca="1">(Ava!M33*M$6)</f>
        <v>0</v>
      </c>
      <c r="N33" s="34">
        <f ca="1">(Ava!N33*N$6)</f>
        <v>0</v>
      </c>
      <c r="O33" s="34">
        <f ca="1">(Ava!O33*O$6)</f>
        <v>0</v>
      </c>
      <c r="P33" s="34">
        <f ca="1">(Ava!P33*P$6)</f>
        <v>0</v>
      </c>
      <c r="Q33" s="34">
        <f ca="1">(Ava!Q33*Q$6)</f>
        <v>0</v>
      </c>
      <c r="R33" s="34">
        <f ca="1">(Ava!R33*R$6)</f>
        <v>0</v>
      </c>
      <c r="S33" s="34">
        <f ca="1">(Ava!S33*S$6)</f>
        <v>0</v>
      </c>
      <c r="T33" s="34">
        <f ca="1">(Ava!T33*T$6)</f>
        <v>0</v>
      </c>
      <c r="U33" s="34">
        <f ca="1">(Ava!U33*U$6)</f>
        <v>0</v>
      </c>
      <c r="V33" s="34">
        <f ca="1">(Ava!V33*V$6)</f>
        <v>0</v>
      </c>
      <c r="W33" s="34">
        <f ca="1">(Ava!W33*W$6)</f>
        <v>0</v>
      </c>
      <c r="X33" s="41" t="str">
        <f t="shared" si="6"/>
        <v/>
      </c>
      <c r="Y33" s="34">
        <f t="shared" ca="1" si="7"/>
        <v>0</v>
      </c>
      <c r="Z33" s="42">
        <v>9.7500000000000202E-4</v>
      </c>
    </row>
    <row r="34" spans="3:26" ht="15" customHeight="1" x14ac:dyDescent="0.25">
      <c r="C34" s="34" t="str">
        <f>Ava!C34</f>
        <v/>
      </c>
      <c r="D34" s="34">
        <f ca="1">(Ava!D34*D$6)</f>
        <v>0</v>
      </c>
      <c r="E34" s="34">
        <f ca="1">(Ava!E34*E$6)</f>
        <v>0</v>
      </c>
      <c r="F34" s="34">
        <f ca="1">(Ava!F34*F$6)</f>
        <v>0</v>
      </c>
      <c r="G34" s="34">
        <f ca="1">(Ava!G34*G$6)</f>
        <v>0</v>
      </c>
      <c r="H34" s="34">
        <f ca="1">(Ava!H34*H$6)</f>
        <v>0</v>
      </c>
      <c r="I34" s="34">
        <f ca="1">(Ava!I34*I$6)</f>
        <v>0</v>
      </c>
      <c r="J34" s="34">
        <f ca="1">(Ava!J34*J$6)</f>
        <v>0</v>
      </c>
      <c r="K34" s="34">
        <f ca="1">(Ava!K34*K$6)</f>
        <v>0</v>
      </c>
      <c r="L34" s="34">
        <f ca="1">(Ava!L34*L$6)</f>
        <v>0</v>
      </c>
      <c r="M34" s="34">
        <f ca="1">(Ava!M34*M$6)</f>
        <v>0</v>
      </c>
      <c r="N34" s="34">
        <f ca="1">(Ava!N34*N$6)</f>
        <v>0</v>
      </c>
      <c r="O34" s="34">
        <f ca="1">(Ava!O34*O$6)</f>
        <v>0</v>
      </c>
      <c r="P34" s="34">
        <f ca="1">(Ava!P34*P$6)</f>
        <v>0</v>
      </c>
      <c r="Q34" s="34">
        <f ca="1">(Ava!Q34*Q$6)</f>
        <v>0</v>
      </c>
      <c r="R34" s="34">
        <f ca="1">(Ava!R34*R$6)</f>
        <v>0</v>
      </c>
      <c r="S34" s="34">
        <f ca="1">(Ava!S34*S$6)</f>
        <v>0</v>
      </c>
      <c r="T34" s="34">
        <f ca="1">(Ava!T34*T$6)</f>
        <v>0</v>
      </c>
      <c r="U34" s="34">
        <f ca="1">(Ava!U34*U$6)</f>
        <v>0</v>
      </c>
      <c r="V34" s="34">
        <f ca="1">(Ava!V34*V$6)</f>
        <v>0</v>
      </c>
      <c r="W34" s="34">
        <f ca="1">(Ava!W34*W$6)</f>
        <v>0</v>
      </c>
      <c r="X34" s="41" t="str">
        <f t="shared" si="6"/>
        <v/>
      </c>
      <c r="Y34" s="34">
        <f t="shared" ca="1" si="7"/>
        <v>0</v>
      </c>
      <c r="Z34" s="42">
        <v>9.7400000000000199E-4</v>
      </c>
    </row>
    <row r="35" spans="3:26" ht="15" customHeight="1" x14ac:dyDescent="0.25">
      <c r="C35" s="34" t="str">
        <f>Ava!C35</f>
        <v/>
      </c>
      <c r="D35" s="34">
        <f ca="1">(Ava!D35*D$6)</f>
        <v>0</v>
      </c>
      <c r="E35" s="34">
        <f ca="1">(Ava!E35*E$6)</f>
        <v>0</v>
      </c>
      <c r="F35" s="34">
        <f ca="1">(Ava!F35*F$6)</f>
        <v>0</v>
      </c>
      <c r="G35" s="34">
        <f ca="1">(Ava!G35*G$6)</f>
        <v>0</v>
      </c>
      <c r="H35" s="34">
        <f ca="1">(Ava!H35*H$6)</f>
        <v>0</v>
      </c>
      <c r="I35" s="34">
        <f ca="1">(Ava!I35*I$6)</f>
        <v>0</v>
      </c>
      <c r="J35" s="34">
        <f ca="1">(Ava!J35*J$6)</f>
        <v>0</v>
      </c>
      <c r="K35" s="34">
        <f ca="1">(Ava!K35*K$6)</f>
        <v>0</v>
      </c>
      <c r="L35" s="34">
        <f ca="1">(Ava!L35*L$6)</f>
        <v>0</v>
      </c>
      <c r="M35" s="34">
        <f ca="1">(Ava!M35*M$6)</f>
        <v>0</v>
      </c>
      <c r="N35" s="34">
        <f ca="1">(Ava!N35*N$6)</f>
        <v>0</v>
      </c>
      <c r="O35" s="34">
        <f ca="1">(Ava!O35*O$6)</f>
        <v>0</v>
      </c>
      <c r="P35" s="34">
        <f ca="1">(Ava!P35*P$6)</f>
        <v>0</v>
      </c>
      <c r="Q35" s="34">
        <f ca="1">(Ava!Q35*Q$6)</f>
        <v>0</v>
      </c>
      <c r="R35" s="34">
        <f ca="1">(Ava!R35*R$6)</f>
        <v>0</v>
      </c>
      <c r="S35" s="34">
        <f ca="1">(Ava!S35*S$6)</f>
        <v>0</v>
      </c>
      <c r="T35" s="34">
        <f ca="1">(Ava!T35*T$6)</f>
        <v>0</v>
      </c>
      <c r="U35" s="34">
        <f ca="1">(Ava!U35*U$6)</f>
        <v>0</v>
      </c>
      <c r="V35" s="34">
        <f ca="1">(Ava!V35*V$6)</f>
        <v>0</v>
      </c>
      <c r="W35" s="34">
        <f ca="1">(Ava!W35*W$6)</f>
        <v>0</v>
      </c>
      <c r="X35" s="41" t="str">
        <f t="shared" si="6"/>
        <v/>
      </c>
      <c r="Y35" s="34">
        <f t="shared" ca="1" si="7"/>
        <v>0</v>
      </c>
      <c r="Z35" s="42">
        <v>9.7300000000000197E-4</v>
      </c>
    </row>
    <row r="36" spans="3:26" ht="15" customHeight="1" x14ac:dyDescent="0.25">
      <c r="C36" s="34" t="str">
        <f>Ava!C36</f>
        <v/>
      </c>
      <c r="D36" s="34">
        <f ca="1">(Ava!D36*D$6)</f>
        <v>0</v>
      </c>
      <c r="E36" s="34">
        <f ca="1">(Ava!E36*E$6)</f>
        <v>0</v>
      </c>
      <c r="F36" s="34">
        <f ca="1">(Ava!F36*F$6)</f>
        <v>0</v>
      </c>
      <c r="G36" s="34">
        <f ca="1">(Ava!G36*G$6)</f>
        <v>0</v>
      </c>
      <c r="H36" s="34">
        <f ca="1">(Ava!H36*H$6)</f>
        <v>0</v>
      </c>
      <c r="I36" s="34">
        <f ca="1">(Ava!I36*I$6)</f>
        <v>0</v>
      </c>
      <c r="J36" s="34">
        <f ca="1">(Ava!J36*J$6)</f>
        <v>0</v>
      </c>
      <c r="K36" s="34">
        <f ca="1">(Ava!K36*K$6)</f>
        <v>0</v>
      </c>
      <c r="L36" s="34">
        <f ca="1">(Ava!L36*L$6)</f>
        <v>0</v>
      </c>
      <c r="M36" s="34">
        <f ca="1">(Ava!M36*M$6)</f>
        <v>0</v>
      </c>
      <c r="N36" s="34">
        <f ca="1">(Ava!N36*N$6)</f>
        <v>0</v>
      </c>
      <c r="O36" s="34">
        <f ca="1">(Ava!O36*O$6)</f>
        <v>0</v>
      </c>
      <c r="P36" s="34">
        <f ca="1">(Ava!P36*P$6)</f>
        <v>0</v>
      </c>
      <c r="Q36" s="34">
        <f ca="1">(Ava!Q36*Q$6)</f>
        <v>0</v>
      </c>
      <c r="R36" s="34">
        <f ca="1">(Ava!R36*R$6)</f>
        <v>0</v>
      </c>
      <c r="S36" s="34">
        <f ca="1">(Ava!S36*S$6)</f>
        <v>0</v>
      </c>
      <c r="T36" s="34">
        <f ca="1">(Ava!T36*T$6)</f>
        <v>0</v>
      </c>
      <c r="U36" s="34">
        <f ca="1">(Ava!U36*U$6)</f>
        <v>0</v>
      </c>
      <c r="V36" s="34">
        <f ca="1">(Ava!V36*V$6)</f>
        <v>0</v>
      </c>
      <c r="W36" s="34">
        <f ca="1">(Ava!W36*W$6)</f>
        <v>0</v>
      </c>
      <c r="X36" s="41" t="str">
        <f t="shared" si="6"/>
        <v/>
      </c>
      <c r="Y36" s="34">
        <f t="shared" ca="1" si="7"/>
        <v>0</v>
      </c>
      <c r="Z36" s="42">
        <v>9.7200000000000205E-4</v>
      </c>
    </row>
    <row r="37" spans="3:26" ht="15" customHeight="1" x14ac:dyDescent="0.25">
      <c r="C37" s="34" t="str">
        <f>Ava!C37</f>
        <v/>
      </c>
      <c r="D37" s="34">
        <f ca="1">(Ava!D37*D$6)</f>
        <v>0</v>
      </c>
      <c r="E37" s="34">
        <f ca="1">(Ava!E37*E$6)</f>
        <v>0</v>
      </c>
      <c r="F37" s="34">
        <f ca="1">(Ava!F37*F$6)</f>
        <v>0</v>
      </c>
      <c r="G37" s="34">
        <f ca="1">(Ava!G37*G$6)</f>
        <v>0</v>
      </c>
      <c r="H37" s="34">
        <f ca="1">(Ava!H37*H$6)</f>
        <v>0</v>
      </c>
      <c r="I37" s="34">
        <f ca="1">(Ava!I37*I$6)</f>
        <v>0</v>
      </c>
      <c r="J37" s="34">
        <f ca="1">(Ava!J37*J$6)</f>
        <v>0</v>
      </c>
      <c r="K37" s="34">
        <f ca="1">(Ava!K37*K$6)</f>
        <v>0</v>
      </c>
      <c r="L37" s="34">
        <f ca="1">(Ava!L37*L$6)</f>
        <v>0</v>
      </c>
      <c r="M37" s="34">
        <f ca="1">(Ava!M37*M$6)</f>
        <v>0</v>
      </c>
      <c r="N37" s="34">
        <f ca="1">(Ava!N37*N$6)</f>
        <v>0</v>
      </c>
      <c r="O37" s="34">
        <f ca="1">(Ava!O37*O$6)</f>
        <v>0</v>
      </c>
      <c r="P37" s="34">
        <f ca="1">(Ava!P37*P$6)</f>
        <v>0</v>
      </c>
      <c r="Q37" s="34">
        <f ca="1">(Ava!Q37*Q$6)</f>
        <v>0</v>
      </c>
      <c r="R37" s="34">
        <f ca="1">(Ava!R37*R$6)</f>
        <v>0</v>
      </c>
      <c r="S37" s="34">
        <f ca="1">(Ava!S37*S$6)</f>
        <v>0</v>
      </c>
      <c r="T37" s="34">
        <f ca="1">(Ava!T37*T$6)</f>
        <v>0</v>
      </c>
      <c r="U37" s="34">
        <f ca="1">(Ava!U37*U$6)</f>
        <v>0</v>
      </c>
      <c r="V37" s="34">
        <f ca="1">(Ava!V37*V$6)</f>
        <v>0</v>
      </c>
      <c r="W37" s="34">
        <f ca="1">(Ava!W37*W$6)</f>
        <v>0</v>
      </c>
      <c r="X37" s="41" t="str">
        <f t="shared" si="6"/>
        <v/>
      </c>
      <c r="Y37" s="34">
        <f t="shared" ca="1" si="7"/>
        <v>0</v>
      </c>
      <c r="Z37" s="42">
        <v>9.7100000000000203E-4</v>
      </c>
    </row>
    <row r="38" spans="3:26" ht="15" customHeight="1" x14ac:dyDescent="0.25">
      <c r="C38" s="34" t="str">
        <f>Ava!C38</f>
        <v/>
      </c>
      <c r="D38" s="34">
        <f ca="1">(Ava!D38*D$6)</f>
        <v>0</v>
      </c>
      <c r="E38" s="34">
        <f ca="1">(Ava!E38*E$6)</f>
        <v>0</v>
      </c>
      <c r="F38" s="34">
        <f ca="1">(Ava!F38*F$6)</f>
        <v>0</v>
      </c>
      <c r="G38" s="34">
        <f ca="1">(Ava!G38*G$6)</f>
        <v>0</v>
      </c>
      <c r="H38" s="34">
        <f ca="1">(Ava!H38*H$6)</f>
        <v>0</v>
      </c>
      <c r="I38" s="34">
        <f ca="1">(Ava!I38*I$6)</f>
        <v>0</v>
      </c>
      <c r="J38" s="34">
        <f ca="1">(Ava!J38*J$6)</f>
        <v>0</v>
      </c>
      <c r="K38" s="34">
        <f ca="1">(Ava!K38*K$6)</f>
        <v>0</v>
      </c>
      <c r="L38" s="34">
        <f ca="1">(Ava!L38*L$6)</f>
        <v>0</v>
      </c>
      <c r="M38" s="34">
        <f ca="1">(Ava!M38*M$6)</f>
        <v>0</v>
      </c>
      <c r="N38" s="34">
        <f ca="1">(Ava!N38*N$6)</f>
        <v>0</v>
      </c>
      <c r="O38" s="34">
        <f ca="1">(Ava!O38*O$6)</f>
        <v>0</v>
      </c>
      <c r="P38" s="34">
        <f ca="1">(Ava!P38*P$6)</f>
        <v>0</v>
      </c>
      <c r="Q38" s="34">
        <f ca="1">(Ava!Q38*Q$6)</f>
        <v>0</v>
      </c>
      <c r="R38" s="34">
        <f ca="1">(Ava!R38*R$6)</f>
        <v>0</v>
      </c>
      <c r="S38" s="34">
        <f ca="1">(Ava!S38*S$6)</f>
        <v>0</v>
      </c>
      <c r="T38" s="34">
        <f ca="1">(Ava!T38*T$6)</f>
        <v>0</v>
      </c>
      <c r="U38" s="34">
        <f ca="1">(Ava!U38*U$6)</f>
        <v>0</v>
      </c>
      <c r="V38" s="34">
        <f ca="1">(Ava!V38*V$6)</f>
        <v>0</v>
      </c>
      <c r="W38" s="34">
        <f ca="1">(Ava!W38*W$6)</f>
        <v>0</v>
      </c>
      <c r="X38" s="41" t="str">
        <f t="shared" si="6"/>
        <v/>
      </c>
      <c r="Y38" s="34">
        <f t="shared" ca="1" si="7"/>
        <v>0</v>
      </c>
      <c r="Z38" s="42">
        <v>9.7000000000000298E-4</v>
      </c>
    </row>
    <row r="39" spans="3:26" ht="15" customHeight="1" x14ac:dyDescent="0.25">
      <c r="C39" s="34" t="str">
        <f>Ava!C39</f>
        <v/>
      </c>
      <c r="D39" s="34">
        <f ca="1">(Ava!D39*D$6)</f>
        <v>0</v>
      </c>
      <c r="E39" s="34">
        <f ca="1">(Ava!E39*E$6)</f>
        <v>0</v>
      </c>
      <c r="F39" s="34">
        <f ca="1">(Ava!F39*F$6)</f>
        <v>0</v>
      </c>
      <c r="G39" s="34">
        <f ca="1">(Ava!G39*G$6)</f>
        <v>0</v>
      </c>
      <c r="H39" s="34">
        <f ca="1">(Ava!H39*H$6)</f>
        <v>0</v>
      </c>
      <c r="I39" s="34">
        <f ca="1">(Ava!I39*I$6)</f>
        <v>0</v>
      </c>
      <c r="J39" s="34">
        <f ca="1">(Ava!J39*J$6)</f>
        <v>0</v>
      </c>
      <c r="K39" s="34">
        <f ca="1">(Ava!K39*K$6)</f>
        <v>0</v>
      </c>
      <c r="L39" s="34">
        <f ca="1">(Ava!L39*L$6)</f>
        <v>0</v>
      </c>
      <c r="M39" s="34">
        <f ca="1">(Ava!M39*M$6)</f>
        <v>0</v>
      </c>
      <c r="N39" s="34">
        <f ca="1">(Ava!N39*N$6)</f>
        <v>0</v>
      </c>
      <c r="O39" s="34">
        <f ca="1">(Ava!O39*O$6)</f>
        <v>0</v>
      </c>
      <c r="P39" s="34">
        <f ca="1">(Ava!P39*P$6)</f>
        <v>0</v>
      </c>
      <c r="Q39" s="34">
        <f ca="1">(Ava!Q39*Q$6)</f>
        <v>0</v>
      </c>
      <c r="R39" s="34">
        <f ca="1">(Ava!R39*R$6)</f>
        <v>0</v>
      </c>
      <c r="S39" s="34">
        <f ca="1">(Ava!S39*S$6)</f>
        <v>0</v>
      </c>
      <c r="T39" s="34">
        <f ca="1">(Ava!T39*T$6)</f>
        <v>0</v>
      </c>
      <c r="U39" s="34">
        <f ca="1">(Ava!U39*U$6)</f>
        <v>0</v>
      </c>
      <c r="V39" s="34">
        <f ca="1">(Ava!V39*V$6)</f>
        <v>0</v>
      </c>
      <c r="W39" s="34">
        <f ca="1">(Ava!W39*W$6)</f>
        <v>0</v>
      </c>
      <c r="X39" s="41" t="str">
        <f t="shared" si="6"/>
        <v/>
      </c>
      <c r="Y39" s="34">
        <f t="shared" ca="1" si="7"/>
        <v>0</v>
      </c>
      <c r="Z39" s="42">
        <v>9.6900000000000295E-4</v>
      </c>
    </row>
    <row r="40" spans="3:26" ht="15" customHeight="1" x14ac:dyDescent="0.25">
      <c r="C40" s="34" t="str">
        <f>Ava!C40</f>
        <v/>
      </c>
      <c r="D40" s="34">
        <f ca="1">(Ava!D40*D$6)</f>
        <v>0</v>
      </c>
      <c r="E40" s="34">
        <f ca="1">(Ava!E40*E$6)</f>
        <v>0</v>
      </c>
      <c r="F40" s="34">
        <f ca="1">(Ava!F40*F$6)</f>
        <v>0</v>
      </c>
      <c r="G40" s="34">
        <f ca="1">(Ava!G40*G$6)</f>
        <v>0</v>
      </c>
      <c r="H40" s="34">
        <f ca="1">(Ava!H40*H$6)</f>
        <v>0</v>
      </c>
      <c r="I40" s="34">
        <f ca="1">(Ava!I40*I$6)</f>
        <v>0</v>
      </c>
      <c r="J40" s="34">
        <f ca="1">(Ava!J40*J$6)</f>
        <v>0</v>
      </c>
      <c r="K40" s="34">
        <f ca="1">(Ava!K40*K$6)</f>
        <v>0</v>
      </c>
      <c r="L40" s="34">
        <f ca="1">(Ava!L40*L$6)</f>
        <v>0</v>
      </c>
      <c r="M40" s="34">
        <f ca="1">(Ava!M40*M$6)</f>
        <v>0</v>
      </c>
      <c r="N40" s="34">
        <f ca="1">(Ava!N40*N$6)</f>
        <v>0</v>
      </c>
      <c r="O40" s="34">
        <f ca="1">(Ava!O40*O$6)</f>
        <v>0</v>
      </c>
      <c r="P40" s="34">
        <f ca="1">(Ava!P40*P$6)</f>
        <v>0</v>
      </c>
      <c r="Q40" s="34">
        <f ca="1">(Ava!Q40*Q$6)</f>
        <v>0</v>
      </c>
      <c r="R40" s="34">
        <f ca="1">(Ava!R40*R$6)</f>
        <v>0</v>
      </c>
      <c r="S40" s="34">
        <f ca="1">(Ava!S40*S$6)</f>
        <v>0</v>
      </c>
      <c r="T40" s="34">
        <f ca="1">(Ava!T40*T$6)</f>
        <v>0</v>
      </c>
      <c r="U40" s="34">
        <f ca="1">(Ava!U40*U$6)</f>
        <v>0</v>
      </c>
      <c r="V40" s="34">
        <f ca="1">(Ava!V40*V$6)</f>
        <v>0</v>
      </c>
      <c r="W40" s="34">
        <f ca="1">(Ava!W40*W$6)</f>
        <v>0</v>
      </c>
      <c r="X40" s="41" t="str">
        <f t="shared" ref="X40:X71" si="8">IF(C40="","",IFERROR(SUM(D40:W40)+Z40,0))</f>
        <v/>
      </c>
      <c r="Y40" s="34">
        <f t="shared" ca="1" si="7"/>
        <v>0</v>
      </c>
      <c r="Z40" s="42">
        <v>9.6800000000000304E-4</v>
      </c>
    </row>
    <row r="41" spans="3:26" ht="15" customHeight="1" x14ac:dyDescent="0.25">
      <c r="C41" s="34" t="str">
        <f>Ava!C41</f>
        <v/>
      </c>
      <c r="D41" s="34">
        <f ca="1">(Ava!D41*D$6)</f>
        <v>0</v>
      </c>
      <c r="E41" s="34">
        <f ca="1">(Ava!E41*E$6)</f>
        <v>0</v>
      </c>
      <c r="F41" s="34">
        <f ca="1">(Ava!F41*F$6)</f>
        <v>0</v>
      </c>
      <c r="G41" s="34">
        <f ca="1">(Ava!G41*G$6)</f>
        <v>0</v>
      </c>
      <c r="H41" s="34">
        <f ca="1">(Ava!H41*H$6)</f>
        <v>0</v>
      </c>
      <c r="I41" s="34">
        <f ca="1">(Ava!I41*I$6)</f>
        <v>0</v>
      </c>
      <c r="J41" s="34">
        <f ca="1">(Ava!J41*J$6)</f>
        <v>0</v>
      </c>
      <c r="K41" s="34">
        <f ca="1">(Ava!K41*K$6)</f>
        <v>0</v>
      </c>
      <c r="L41" s="34">
        <f ca="1">(Ava!L41*L$6)</f>
        <v>0</v>
      </c>
      <c r="M41" s="34">
        <f ca="1">(Ava!M41*M$6)</f>
        <v>0</v>
      </c>
      <c r="N41" s="34">
        <f ca="1">(Ava!N41*N$6)</f>
        <v>0</v>
      </c>
      <c r="O41" s="34">
        <f ca="1">(Ava!O41*O$6)</f>
        <v>0</v>
      </c>
      <c r="P41" s="34">
        <f ca="1">(Ava!P41*P$6)</f>
        <v>0</v>
      </c>
      <c r="Q41" s="34">
        <f ca="1">(Ava!Q41*Q$6)</f>
        <v>0</v>
      </c>
      <c r="R41" s="34">
        <f ca="1">(Ava!R41*R$6)</f>
        <v>0</v>
      </c>
      <c r="S41" s="34">
        <f ca="1">(Ava!S41*S$6)</f>
        <v>0</v>
      </c>
      <c r="T41" s="34">
        <f ca="1">(Ava!T41*T$6)</f>
        <v>0</v>
      </c>
      <c r="U41" s="34">
        <f ca="1">(Ava!U41*U$6)</f>
        <v>0</v>
      </c>
      <c r="V41" s="34">
        <f ca="1">(Ava!V41*V$6)</f>
        <v>0</v>
      </c>
      <c r="W41" s="34">
        <f ca="1">(Ava!W41*W$6)</f>
        <v>0</v>
      </c>
      <c r="X41" s="41" t="str">
        <f t="shared" si="8"/>
        <v/>
      </c>
      <c r="Y41" s="34">
        <f t="shared" ca="1" si="7"/>
        <v>0</v>
      </c>
      <c r="Z41" s="42">
        <v>9.6700000000000301E-4</v>
      </c>
    </row>
    <row r="42" spans="3:26" ht="15" customHeight="1" x14ac:dyDescent="0.25">
      <c r="C42" s="34" t="str">
        <f>Ava!C42</f>
        <v/>
      </c>
      <c r="D42" s="34">
        <f ca="1">(Ava!D42*D$6)</f>
        <v>0</v>
      </c>
      <c r="E42" s="34">
        <f ca="1">(Ava!E42*E$6)</f>
        <v>0</v>
      </c>
      <c r="F42" s="34">
        <f ca="1">(Ava!F42*F$6)</f>
        <v>0</v>
      </c>
      <c r="G42" s="34">
        <f ca="1">(Ava!G42*G$6)</f>
        <v>0</v>
      </c>
      <c r="H42" s="34">
        <f ca="1">(Ava!H42*H$6)</f>
        <v>0</v>
      </c>
      <c r="I42" s="34">
        <f ca="1">(Ava!I42*I$6)</f>
        <v>0</v>
      </c>
      <c r="J42" s="34">
        <f ca="1">(Ava!J42*J$6)</f>
        <v>0</v>
      </c>
      <c r="K42" s="34">
        <f ca="1">(Ava!K42*K$6)</f>
        <v>0</v>
      </c>
      <c r="L42" s="34">
        <f ca="1">(Ava!L42*L$6)</f>
        <v>0</v>
      </c>
      <c r="M42" s="34">
        <f ca="1">(Ava!M42*M$6)</f>
        <v>0</v>
      </c>
      <c r="N42" s="34">
        <f ca="1">(Ava!N42*N$6)</f>
        <v>0</v>
      </c>
      <c r="O42" s="34">
        <f ca="1">(Ava!O42*O$6)</f>
        <v>0</v>
      </c>
      <c r="P42" s="34">
        <f ca="1">(Ava!P42*P$6)</f>
        <v>0</v>
      </c>
      <c r="Q42" s="34">
        <f ca="1">(Ava!Q42*Q$6)</f>
        <v>0</v>
      </c>
      <c r="R42" s="34">
        <f ca="1">(Ava!R42*R$6)</f>
        <v>0</v>
      </c>
      <c r="S42" s="34">
        <f ca="1">(Ava!S42*S$6)</f>
        <v>0</v>
      </c>
      <c r="T42" s="34">
        <f ca="1">(Ava!T42*T$6)</f>
        <v>0</v>
      </c>
      <c r="U42" s="34">
        <f ca="1">(Ava!U42*U$6)</f>
        <v>0</v>
      </c>
      <c r="V42" s="34">
        <f ca="1">(Ava!V42*V$6)</f>
        <v>0</v>
      </c>
      <c r="W42" s="34">
        <f ca="1">(Ava!W42*W$6)</f>
        <v>0</v>
      </c>
      <c r="X42" s="41" t="str">
        <f t="shared" si="8"/>
        <v/>
      </c>
      <c r="Y42" s="34">
        <f t="shared" ca="1" si="7"/>
        <v>0</v>
      </c>
      <c r="Z42" s="42">
        <v>9.6600000000000299E-4</v>
      </c>
    </row>
    <row r="43" spans="3:26" ht="15" customHeight="1" x14ac:dyDescent="0.25">
      <c r="C43" s="34" t="str">
        <f>Ava!C43</f>
        <v/>
      </c>
      <c r="D43" s="34">
        <f ca="1">(Ava!D43*D$6)</f>
        <v>0</v>
      </c>
      <c r="E43" s="34">
        <f ca="1">(Ava!E43*E$6)</f>
        <v>0</v>
      </c>
      <c r="F43" s="34">
        <f ca="1">(Ava!F43*F$6)</f>
        <v>0</v>
      </c>
      <c r="G43" s="34">
        <f ca="1">(Ava!G43*G$6)</f>
        <v>0</v>
      </c>
      <c r="H43" s="34">
        <f ca="1">(Ava!H43*H$6)</f>
        <v>0</v>
      </c>
      <c r="I43" s="34">
        <f ca="1">(Ava!I43*I$6)</f>
        <v>0</v>
      </c>
      <c r="J43" s="34">
        <f ca="1">(Ava!J43*J$6)</f>
        <v>0</v>
      </c>
      <c r="K43" s="34">
        <f ca="1">(Ava!K43*K$6)</f>
        <v>0</v>
      </c>
      <c r="L43" s="34">
        <f ca="1">(Ava!L43*L$6)</f>
        <v>0</v>
      </c>
      <c r="M43" s="34">
        <f ca="1">(Ava!M43*M$6)</f>
        <v>0</v>
      </c>
      <c r="N43" s="34">
        <f ca="1">(Ava!N43*N$6)</f>
        <v>0</v>
      </c>
      <c r="O43" s="34">
        <f ca="1">(Ava!O43*O$6)</f>
        <v>0</v>
      </c>
      <c r="P43" s="34">
        <f ca="1">(Ava!P43*P$6)</f>
        <v>0</v>
      </c>
      <c r="Q43" s="34">
        <f ca="1">(Ava!Q43*Q$6)</f>
        <v>0</v>
      </c>
      <c r="R43" s="34">
        <f ca="1">(Ava!R43*R$6)</f>
        <v>0</v>
      </c>
      <c r="S43" s="34">
        <f ca="1">(Ava!S43*S$6)</f>
        <v>0</v>
      </c>
      <c r="T43" s="34">
        <f ca="1">(Ava!T43*T$6)</f>
        <v>0</v>
      </c>
      <c r="U43" s="34">
        <f ca="1">(Ava!U43*U$6)</f>
        <v>0</v>
      </c>
      <c r="V43" s="34">
        <f ca="1">(Ava!V43*V$6)</f>
        <v>0</v>
      </c>
      <c r="W43" s="34">
        <f ca="1">(Ava!W43*W$6)</f>
        <v>0</v>
      </c>
      <c r="X43" s="41" t="str">
        <f t="shared" si="8"/>
        <v/>
      </c>
      <c r="Y43" s="34">
        <f t="shared" ca="1" si="7"/>
        <v>0</v>
      </c>
      <c r="Z43" s="42">
        <v>9.6500000000000296E-4</v>
      </c>
    </row>
    <row r="44" spans="3:26" ht="15" customHeight="1" x14ac:dyDescent="0.25">
      <c r="C44" s="34" t="str">
        <f>Ava!C44</f>
        <v/>
      </c>
      <c r="D44" s="34">
        <f ca="1">(Ava!D44*D$6)</f>
        <v>0</v>
      </c>
      <c r="E44" s="34">
        <f ca="1">(Ava!E44*E$6)</f>
        <v>0</v>
      </c>
      <c r="F44" s="34">
        <f ca="1">(Ava!F44*F$6)</f>
        <v>0</v>
      </c>
      <c r="G44" s="34">
        <f ca="1">(Ava!G44*G$6)</f>
        <v>0</v>
      </c>
      <c r="H44" s="34">
        <f ca="1">(Ava!H44*H$6)</f>
        <v>0</v>
      </c>
      <c r="I44" s="34">
        <f ca="1">(Ava!I44*I$6)</f>
        <v>0</v>
      </c>
      <c r="J44" s="34">
        <f ca="1">(Ava!J44*J$6)</f>
        <v>0</v>
      </c>
      <c r="K44" s="34">
        <f ca="1">(Ava!K44*K$6)</f>
        <v>0</v>
      </c>
      <c r="L44" s="34">
        <f ca="1">(Ava!L44*L$6)</f>
        <v>0</v>
      </c>
      <c r="M44" s="34">
        <f ca="1">(Ava!M44*M$6)</f>
        <v>0</v>
      </c>
      <c r="N44" s="34">
        <f ca="1">(Ava!N44*N$6)</f>
        <v>0</v>
      </c>
      <c r="O44" s="34">
        <f ca="1">(Ava!O44*O$6)</f>
        <v>0</v>
      </c>
      <c r="P44" s="34">
        <f ca="1">(Ava!P44*P$6)</f>
        <v>0</v>
      </c>
      <c r="Q44" s="34">
        <f ca="1">(Ava!Q44*Q$6)</f>
        <v>0</v>
      </c>
      <c r="R44" s="34">
        <f ca="1">(Ava!R44*R$6)</f>
        <v>0</v>
      </c>
      <c r="S44" s="34">
        <f ca="1">(Ava!S44*S$6)</f>
        <v>0</v>
      </c>
      <c r="T44" s="34">
        <f ca="1">(Ava!T44*T$6)</f>
        <v>0</v>
      </c>
      <c r="U44" s="34">
        <f ca="1">(Ava!U44*U$6)</f>
        <v>0</v>
      </c>
      <c r="V44" s="34">
        <f ca="1">(Ava!V44*V$6)</f>
        <v>0</v>
      </c>
      <c r="W44" s="34">
        <f ca="1">(Ava!W44*W$6)</f>
        <v>0</v>
      </c>
      <c r="X44" s="41" t="str">
        <f t="shared" si="8"/>
        <v/>
      </c>
      <c r="Y44" s="34">
        <f t="shared" ca="1" si="7"/>
        <v>0</v>
      </c>
      <c r="Z44" s="42">
        <v>9.6400000000000305E-4</v>
      </c>
    </row>
    <row r="45" spans="3:26" ht="15" customHeight="1" x14ac:dyDescent="0.25">
      <c r="C45" s="34" t="str">
        <f>Ava!C45</f>
        <v/>
      </c>
      <c r="D45" s="34">
        <f ca="1">(Ava!D45*D$6)</f>
        <v>0</v>
      </c>
      <c r="E45" s="34">
        <f ca="1">(Ava!E45*E$6)</f>
        <v>0</v>
      </c>
      <c r="F45" s="34">
        <f ca="1">(Ava!F45*F$6)</f>
        <v>0</v>
      </c>
      <c r="G45" s="34">
        <f ca="1">(Ava!G45*G$6)</f>
        <v>0</v>
      </c>
      <c r="H45" s="34">
        <f ca="1">(Ava!H45*H$6)</f>
        <v>0</v>
      </c>
      <c r="I45" s="34">
        <f ca="1">(Ava!I45*I$6)</f>
        <v>0</v>
      </c>
      <c r="J45" s="34">
        <f ca="1">(Ava!J45*J$6)</f>
        <v>0</v>
      </c>
      <c r="K45" s="34">
        <f ca="1">(Ava!K45*K$6)</f>
        <v>0</v>
      </c>
      <c r="L45" s="34">
        <f ca="1">(Ava!L45*L$6)</f>
        <v>0</v>
      </c>
      <c r="M45" s="34">
        <f ca="1">(Ava!M45*M$6)</f>
        <v>0</v>
      </c>
      <c r="N45" s="34">
        <f ca="1">(Ava!N45*N$6)</f>
        <v>0</v>
      </c>
      <c r="O45" s="34">
        <f ca="1">(Ava!O45*O$6)</f>
        <v>0</v>
      </c>
      <c r="P45" s="34">
        <f ca="1">(Ava!P45*P$6)</f>
        <v>0</v>
      </c>
      <c r="Q45" s="34">
        <f ca="1">(Ava!Q45*Q$6)</f>
        <v>0</v>
      </c>
      <c r="R45" s="34">
        <f ca="1">(Ava!R45*R$6)</f>
        <v>0</v>
      </c>
      <c r="S45" s="34">
        <f ca="1">(Ava!S45*S$6)</f>
        <v>0</v>
      </c>
      <c r="T45" s="34">
        <f ca="1">(Ava!T45*T$6)</f>
        <v>0</v>
      </c>
      <c r="U45" s="34">
        <f ca="1">(Ava!U45*U$6)</f>
        <v>0</v>
      </c>
      <c r="V45" s="34">
        <f ca="1">(Ava!V45*V$6)</f>
        <v>0</v>
      </c>
      <c r="W45" s="34">
        <f ca="1">(Ava!W45*W$6)</f>
        <v>0</v>
      </c>
      <c r="X45" s="41" t="str">
        <f t="shared" si="8"/>
        <v/>
      </c>
      <c r="Y45" s="34">
        <f t="shared" ca="1" si="7"/>
        <v>0</v>
      </c>
      <c r="Z45" s="42">
        <v>9.6300000000000302E-4</v>
      </c>
    </row>
    <row r="46" spans="3:26" ht="15" customHeight="1" x14ac:dyDescent="0.25">
      <c r="C46" s="34" t="str">
        <f>Ava!C46</f>
        <v/>
      </c>
      <c r="D46" s="34">
        <f ca="1">(Ava!D46*D$6)</f>
        <v>0</v>
      </c>
      <c r="E46" s="34">
        <f ca="1">(Ava!E46*E$6)</f>
        <v>0</v>
      </c>
      <c r="F46" s="34">
        <f ca="1">(Ava!F46*F$6)</f>
        <v>0</v>
      </c>
      <c r="G46" s="34">
        <f ca="1">(Ava!G46*G$6)</f>
        <v>0</v>
      </c>
      <c r="H46" s="34">
        <f ca="1">(Ava!H46*H$6)</f>
        <v>0</v>
      </c>
      <c r="I46" s="34">
        <f ca="1">(Ava!I46*I$6)</f>
        <v>0</v>
      </c>
      <c r="J46" s="34">
        <f ca="1">(Ava!J46*J$6)</f>
        <v>0</v>
      </c>
      <c r="K46" s="34">
        <f ca="1">(Ava!K46*K$6)</f>
        <v>0</v>
      </c>
      <c r="L46" s="34">
        <f ca="1">(Ava!L46*L$6)</f>
        <v>0</v>
      </c>
      <c r="M46" s="34">
        <f ca="1">(Ava!M46*M$6)</f>
        <v>0</v>
      </c>
      <c r="N46" s="34">
        <f ca="1">(Ava!N46*N$6)</f>
        <v>0</v>
      </c>
      <c r="O46" s="34">
        <f ca="1">(Ava!O46*O$6)</f>
        <v>0</v>
      </c>
      <c r="P46" s="34">
        <f ca="1">(Ava!P46*P$6)</f>
        <v>0</v>
      </c>
      <c r="Q46" s="34">
        <f ca="1">(Ava!Q46*Q$6)</f>
        <v>0</v>
      </c>
      <c r="R46" s="34">
        <f ca="1">(Ava!R46*R$6)</f>
        <v>0</v>
      </c>
      <c r="S46" s="34">
        <f ca="1">(Ava!S46*S$6)</f>
        <v>0</v>
      </c>
      <c r="T46" s="34">
        <f ca="1">(Ava!T46*T$6)</f>
        <v>0</v>
      </c>
      <c r="U46" s="34">
        <f ca="1">(Ava!U46*U$6)</f>
        <v>0</v>
      </c>
      <c r="V46" s="34">
        <f ca="1">(Ava!V46*V$6)</f>
        <v>0</v>
      </c>
      <c r="W46" s="34">
        <f ca="1">(Ava!W46*W$6)</f>
        <v>0</v>
      </c>
      <c r="X46" s="41" t="str">
        <f t="shared" si="8"/>
        <v/>
      </c>
      <c r="Y46" s="34">
        <f t="shared" ca="1" si="7"/>
        <v>0</v>
      </c>
      <c r="Z46" s="42">
        <v>9.62000000000003E-4</v>
      </c>
    </row>
    <row r="47" spans="3:26" ht="15" customHeight="1" x14ac:dyDescent="0.25">
      <c r="C47" s="34" t="str">
        <f>Ava!C47</f>
        <v/>
      </c>
      <c r="D47" s="34">
        <f ca="1">(Ava!D47*D$6)</f>
        <v>0</v>
      </c>
      <c r="E47" s="34">
        <f ca="1">(Ava!E47*E$6)</f>
        <v>0</v>
      </c>
      <c r="F47" s="34">
        <f ca="1">(Ava!F47*F$6)</f>
        <v>0</v>
      </c>
      <c r="G47" s="34">
        <f ca="1">(Ava!G47*G$6)</f>
        <v>0</v>
      </c>
      <c r="H47" s="34">
        <f ca="1">(Ava!H47*H$6)</f>
        <v>0</v>
      </c>
      <c r="I47" s="34">
        <f ca="1">(Ava!I47*I$6)</f>
        <v>0</v>
      </c>
      <c r="J47" s="34">
        <f ca="1">(Ava!J47*J$6)</f>
        <v>0</v>
      </c>
      <c r="K47" s="34">
        <f ca="1">(Ava!K47*K$6)</f>
        <v>0</v>
      </c>
      <c r="L47" s="34">
        <f ca="1">(Ava!L47*L$6)</f>
        <v>0</v>
      </c>
      <c r="M47" s="34">
        <f ca="1">(Ava!M47*M$6)</f>
        <v>0</v>
      </c>
      <c r="N47" s="34">
        <f ca="1">(Ava!N47*N$6)</f>
        <v>0</v>
      </c>
      <c r="O47" s="34">
        <f ca="1">(Ava!O47*O$6)</f>
        <v>0</v>
      </c>
      <c r="P47" s="34">
        <f ca="1">(Ava!P47*P$6)</f>
        <v>0</v>
      </c>
      <c r="Q47" s="34">
        <f ca="1">(Ava!Q47*Q$6)</f>
        <v>0</v>
      </c>
      <c r="R47" s="34">
        <f ca="1">(Ava!R47*R$6)</f>
        <v>0</v>
      </c>
      <c r="S47" s="34">
        <f ca="1">(Ava!S47*S$6)</f>
        <v>0</v>
      </c>
      <c r="T47" s="34">
        <f ca="1">(Ava!T47*T$6)</f>
        <v>0</v>
      </c>
      <c r="U47" s="34">
        <f ca="1">(Ava!U47*U$6)</f>
        <v>0</v>
      </c>
      <c r="V47" s="34">
        <f ca="1">(Ava!V47*V$6)</f>
        <v>0</v>
      </c>
      <c r="W47" s="34">
        <f ca="1">(Ava!W47*W$6)</f>
        <v>0</v>
      </c>
      <c r="X47" s="41" t="str">
        <f t="shared" si="8"/>
        <v/>
      </c>
      <c r="Y47" s="34">
        <f t="shared" ca="1" si="7"/>
        <v>0</v>
      </c>
      <c r="Z47" s="42">
        <v>9.6100000000000298E-4</v>
      </c>
    </row>
    <row r="48" spans="3:26" ht="15" customHeight="1" x14ac:dyDescent="0.25">
      <c r="C48" s="34" t="str">
        <f>Ava!C48</f>
        <v/>
      </c>
      <c r="D48" s="34">
        <f ca="1">(Ava!D48*D$6)</f>
        <v>0</v>
      </c>
      <c r="E48" s="34">
        <f ca="1">(Ava!E48*E$6)</f>
        <v>0</v>
      </c>
      <c r="F48" s="34">
        <f ca="1">(Ava!F48*F$6)</f>
        <v>0</v>
      </c>
      <c r="G48" s="34">
        <f ca="1">(Ava!G48*G$6)</f>
        <v>0</v>
      </c>
      <c r="H48" s="34">
        <f ca="1">(Ava!H48*H$6)</f>
        <v>0</v>
      </c>
      <c r="I48" s="34">
        <f ca="1">(Ava!I48*I$6)</f>
        <v>0</v>
      </c>
      <c r="J48" s="34">
        <f ca="1">(Ava!J48*J$6)</f>
        <v>0</v>
      </c>
      <c r="K48" s="34">
        <f ca="1">(Ava!K48*K$6)</f>
        <v>0</v>
      </c>
      <c r="L48" s="34">
        <f ca="1">(Ava!L48*L$6)</f>
        <v>0</v>
      </c>
      <c r="M48" s="34">
        <f ca="1">(Ava!M48*M$6)</f>
        <v>0</v>
      </c>
      <c r="N48" s="34">
        <f ca="1">(Ava!N48*N$6)</f>
        <v>0</v>
      </c>
      <c r="O48" s="34">
        <f ca="1">(Ava!O48*O$6)</f>
        <v>0</v>
      </c>
      <c r="P48" s="34">
        <f ca="1">(Ava!P48*P$6)</f>
        <v>0</v>
      </c>
      <c r="Q48" s="34">
        <f ca="1">(Ava!Q48*Q$6)</f>
        <v>0</v>
      </c>
      <c r="R48" s="34">
        <f ca="1">(Ava!R48*R$6)</f>
        <v>0</v>
      </c>
      <c r="S48" s="34">
        <f ca="1">(Ava!S48*S$6)</f>
        <v>0</v>
      </c>
      <c r="T48" s="34">
        <f ca="1">(Ava!T48*T$6)</f>
        <v>0</v>
      </c>
      <c r="U48" s="34">
        <f ca="1">(Ava!U48*U$6)</f>
        <v>0</v>
      </c>
      <c r="V48" s="34">
        <f ca="1">(Ava!V48*V$6)</f>
        <v>0</v>
      </c>
      <c r="W48" s="34">
        <f ca="1">(Ava!W48*W$6)</f>
        <v>0</v>
      </c>
      <c r="X48" s="41" t="str">
        <f t="shared" si="8"/>
        <v/>
      </c>
      <c r="Y48" s="34">
        <f t="shared" ca="1" si="7"/>
        <v>0</v>
      </c>
      <c r="Z48" s="42">
        <v>9.6000000000000295E-4</v>
      </c>
    </row>
    <row r="49" spans="3:26" ht="15" customHeight="1" x14ac:dyDescent="0.25">
      <c r="C49" s="34" t="str">
        <f>Ava!C49</f>
        <v/>
      </c>
      <c r="D49" s="34">
        <f ca="1">(Ava!D49*D$6)</f>
        <v>0</v>
      </c>
      <c r="E49" s="34">
        <f ca="1">(Ava!E49*E$6)</f>
        <v>0</v>
      </c>
      <c r="F49" s="34">
        <f ca="1">(Ava!F49*F$6)</f>
        <v>0</v>
      </c>
      <c r="G49" s="34">
        <f ca="1">(Ava!G49*G$6)</f>
        <v>0</v>
      </c>
      <c r="H49" s="34">
        <f ca="1">(Ava!H49*H$6)</f>
        <v>0</v>
      </c>
      <c r="I49" s="34">
        <f ca="1">(Ava!I49*I$6)</f>
        <v>0</v>
      </c>
      <c r="J49" s="34">
        <f ca="1">(Ava!J49*J$6)</f>
        <v>0</v>
      </c>
      <c r="K49" s="34">
        <f ca="1">(Ava!K49*K$6)</f>
        <v>0</v>
      </c>
      <c r="L49" s="34">
        <f ca="1">(Ava!L49*L$6)</f>
        <v>0</v>
      </c>
      <c r="M49" s="34">
        <f ca="1">(Ava!M49*M$6)</f>
        <v>0</v>
      </c>
      <c r="N49" s="34">
        <f ca="1">(Ava!N49*N$6)</f>
        <v>0</v>
      </c>
      <c r="O49" s="34">
        <f ca="1">(Ava!O49*O$6)</f>
        <v>0</v>
      </c>
      <c r="P49" s="34">
        <f ca="1">(Ava!P49*P$6)</f>
        <v>0</v>
      </c>
      <c r="Q49" s="34">
        <f ca="1">(Ava!Q49*Q$6)</f>
        <v>0</v>
      </c>
      <c r="R49" s="34">
        <f ca="1">(Ava!R49*R$6)</f>
        <v>0</v>
      </c>
      <c r="S49" s="34">
        <f ca="1">(Ava!S49*S$6)</f>
        <v>0</v>
      </c>
      <c r="T49" s="34">
        <f ca="1">(Ava!T49*T$6)</f>
        <v>0</v>
      </c>
      <c r="U49" s="34">
        <f ca="1">(Ava!U49*U$6)</f>
        <v>0</v>
      </c>
      <c r="V49" s="34">
        <f ca="1">(Ava!V49*V$6)</f>
        <v>0</v>
      </c>
      <c r="W49" s="34">
        <f ca="1">(Ava!W49*W$6)</f>
        <v>0</v>
      </c>
      <c r="X49" s="41" t="str">
        <f t="shared" si="8"/>
        <v/>
      </c>
      <c r="Y49" s="34">
        <f t="shared" ca="1" si="7"/>
        <v>0</v>
      </c>
      <c r="Z49" s="42">
        <v>9.5900000000000304E-4</v>
      </c>
    </row>
    <row r="50" spans="3:26" ht="15" customHeight="1" x14ac:dyDescent="0.25">
      <c r="C50" s="34" t="str">
        <f>Ava!C50</f>
        <v/>
      </c>
      <c r="D50" s="34">
        <f ca="1">(Ava!D50*D$6)</f>
        <v>0</v>
      </c>
      <c r="E50" s="34">
        <f ca="1">(Ava!E50*E$6)</f>
        <v>0</v>
      </c>
      <c r="F50" s="34">
        <f ca="1">(Ava!F50*F$6)</f>
        <v>0</v>
      </c>
      <c r="G50" s="34">
        <f ca="1">(Ava!G50*G$6)</f>
        <v>0</v>
      </c>
      <c r="H50" s="34">
        <f ca="1">(Ava!H50*H$6)</f>
        <v>0</v>
      </c>
      <c r="I50" s="34">
        <f ca="1">(Ava!I50*I$6)</f>
        <v>0</v>
      </c>
      <c r="J50" s="34">
        <f ca="1">(Ava!J50*J$6)</f>
        <v>0</v>
      </c>
      <c r="K50" s="34">
        <f ca="1">(Ava!K50*K$6)</f>
        <v>0</v>
      </c>
      <c r="L50" s="34">
        <f ca="1">(Ava!L50*L$6)</f>
        <v>0</v>
      </c>
      <c r="M50" s="34">
        <f ca="1">(Ava!M50*M$6)</f>
        <v>0</v>
      </c>
      <c r="N50" s="34">
        <f ca="1">(Ava!N50*N$6)</f>
        <v>0</v>
      </c>
      <c r="O50" s="34">
        <f ca="1">(Ava!O50*O$6)</f>
        <v>0</v>
      </c>
      <c r="P50" s="34">
        <f ca="1">(Ava!P50*P$6)</f>
        <v>0</v>
      </c>
      <c r="Q50" s="34">
        <f ca="1">(Ava!Q50*Q$6)</f>
        <v>0</v>
      </c>
      <c r="R50" s="34">
        <f ca="1">(Ava!R50*R$6)</f>
        <v>0</v>
      </c>
      <c r="S50" s="34">
        <f ca="1">(Ava!S50*S$6)</f>
        <v>0</v>
      </c>
      <c r="T50" s="34">
        <f ca="1">(Ava!T50*T$6)</f>
        <v>0</v>
      </c>
      <c r="U50" s="34">
        <f ca="1">(Ava!U50*U$6)</f>
        <v>0</v>
      </c>
      <c r="V50" s="34">
        <f ca="1">(Ava!V50*V$6)</f>
        <v>0</v>
      </c>
      <c r="W50" s="34">
        <f ca="1">(Ava!W50*W$6)</f>
        <v>0</v>
      </c>
      <c r="X50" s="41" t="str">
        <f t="shared" si="8"/>
        <v/>
      </c>
      <c r="Y50" s="34">
        <f t="shared" ca="1" si="7"/>
        <v>0</v>
      </c>
      <c r="Z50" s="42">
        <v>9.5800000000000399E-4</v>
      </c>
    </row>
    <row r="51" spans="3:26" ht="15" customHeight="1" x14ac:dyDescent="0.25">
      <c r="C51" s="34" t="str">
        <f>Ava!C51</f>
        <v/>
      </c>
      <c r="D51" s="34">
        <f ca="1">(Ava!D51*D$6)</f>
        <v>0</v>
      </c>
      <c r="E51" s="34">
        <f ca="1">(Ava!E51*E$6)</f>
        <v>0</v>
      </c>
      <c r="F51" s="34">
        <f ca="1">(Ava!F51*F$6)</f>
        <v>0</v>
      </c>
      <c r="G51" s="34">
        <f ca="1">(Ava!G51*G$6)</f>
        <v>0</v>
      </c>
      <c r="H51" s="34">
        <f ca="1">(Ava!H51*H$6)</f>
        <v>0</v>
      </c>
      <c r="I51" s="34">
        <f ca="1">(Ava!I51*I$6)</f>
        <v>0</v>
      </c>
      <c r="J51" s="34">
        <f ca="1">(Ava!J51*J$6)</f>
        <v>0</v>
      </c>
      <c r="K51" s="34">
        <f ca="1">(Ava!K51*K$6)</f>
        <v>0</v>
      </c>
      <c r="L51" s="34">
        <f ca="1">(Ava!L51*L$6)</f>
        <v>0</v>
      </c>
      <c r="M51" s="34">
        <f ca="1">(Ava!M51*M$6)</f>
        <v>0</v>
      </c>
      <c r="N51" s="34">
        <f ca="1">(Ava!N51*N$6)</f>
        <v>0</v>
      </c>
      <c r="O51" s="34">
        <f ca="1">(Ava!O51*O$6)</f>
        <v>0</v>
      </c>
      <c r="P51" s="34">
        <f ca="1">(Ava!P51*P$6)</f>
        <v>0</v>
      </c>
      <c r="Q51" s="34">
        <f ca="1">(Ava!Q51*Q$6)</f>
        <v>0</v>
      </c>
      <c r="R51" s="34">
        <f ca="1">(Ava!R51*R$6)</f>
        <v>0</v>
      </c>
      <c r="S51" s="34">
        <f ca="1">(Ava!S51*S$6)</f>
        <v>0</v>
      </c>
      <c r="T51" s="34">
        <f ca="1">(Ava!T51*T$6)</f>
        <v>0</v>
      </c>
      <c r="U51" s="34">
        <f ca="1">(Ava!U51*U$6)</f>
        <v>0</v>
      </c>
      <c r="V51" s="34">
        <f ca="1">(Ava!V51*V$6)</f>
        <v>0</v>
      </c>
      <c r="W51" s="34">
        <f ca="1">(Ava!W51*W$6)</f>
        <v>0</v>
      </c>
      <c r="X51" s="41" t="str">
        <f t="shared" si="8"/>
        <v/>
      </c>
      <c r="Y51" s="34">
        <f t="shared" ca="1" si="7"/>
        <v>0</v>
      </c>
      <c r="Z51" s="42">
        <v>9.5700000000000396E-4</v>
      </c>
    </row>
    <row r="52" spans="3:26" ht="15" customHeight="1" x14ac:dyDescent="0.25">
      <c r="C52" s="34" t="str">
        <f>Ava!C52</f>
        <v/>
      </c>
      <c r="D52" s="34">
        <f ca="1">(Ava!D52*D$6)</f>
        <v>0</v>
      </c>
      <c r="E52" s="34">
        <f ca="1">(Ava!E52*E$6)</f>
        <v>0</v>
      </c>
      <c r="F52" s="34">
        <f ca="1">(Ava!F52*F$6)</f>
        <v>0</v>
      </c>
      <c r="G52" s="34">
        <f ca="1">(Ava!G52*G$6)</f>
        <v>0</v>
      </c>
      <c r="H52" s="34">
        <f ca="1">(Ava!H52*H$6)</f>
        <v>0</v>
      </c>
      <c r="I52" s="34">
        <f ca="1">(Ava!I52*I$6)</f>
        <v>0</v>
      </c>
      <c r="J52" s="34">
        <f ca="1">(Ava!J52*J$6)</f>
        <v>0</v>
      </c>
      <c r="K52" s="34">
        <f ca="1">(Ava!K52*K$6)</f>
        <v>0</v>
      </c>
      <c r="L52" s="34">
        <f ca="1">(Ava!L52*L$6)</f>
        <v>0</v>
      </c>
      <c r="M52" s="34">
        <f ca="1">(Ava!M52*M$6)</f>
        <v>0</v>
      </c>
      <c r="N52" s="34">
        <f ca="1">(Ava!N52*N$6)</f>
        <v>0</v>
      </c>
      <c r="O52" s="34">
        <f ca="1">(Ava!O52*O$6)</f>
        <v>0</v>
      </c>
      <c r="P52" s="34">
        <f ca="1">(Ava!P52*P$6)</f>
        <v>0</v>
      </c>
      <c r="Q52" s="34">
        <f ca="1">(Ava!Q52*Q$6)</f>
        <v>0</v>
      </c>
      <c r="R52" s="34">
        <f ca="1">(Ava!R52*R$6)</f>
        <v>0</v>
      </c>
      <c r="S52" s="34">
        <f ca="1">(Ava!S52*S$6)</f>
        <v>0</v>
      </c>
      <c r="T52" s="34">
        <f ca="1">(Ava!T52*T$6)</f>
        <v>0</v>
      </c>
      <c r="U52" s="34">
        <f ca="1">(Ava!U52*U$6)</f>
        <v>0</v>
      </c>
      <c r="V52" s="34">
        <f ca="1">(Ava!V52*V$6)</f>
        <v>0</v>
      </c>
      <c r="W52" s="34">
        <f ca="1">(Ava!W52*W$6)</f>
        <v>0</v>
      </c>
      <c r="X52" s="41" t="str">
        <f t="shared" si="8"/>
        <v/>
      </c>
      <c r="Y52" s="34">
        <f t="shared" ca="1" si="7"/>
        <v>0</v>
      </c>
      <c r="Z52" s="42">
        <v>9.5600000000000405E-4</v>
      </c>
    </row>
    <row r="53" spans="3:26" ht="15" customHeight="1" x14ac:dyDescent="0.25">
      <c r="C53" s="34" t="str">
        <f>Ava!C53</f>
        <v/>
      </c>
      <c r="D53" s="34">
        <f ca="1">(Ava!D53*D$6)</f>
        <v>0</v>
      </c>
      <c r="E53" s="34">
        <f ca="1">(Ava!E53*E$6)</f>
        <v>0</v>
      </c>
      <c r="F53" s="34">
        <f ca="1">(Ava!F53*F$6)</f>
        <v>0</v>
      </c>
      <c r="G53" s="34">
        <f ca="1">(Ava!G53*G$6)</f>
        <v>0</v>
      </c>
      <c r="H53" s="34">
        <f ca="1">(Ava!H53*H$6)</f>
        <v>0</v>
      </c>
      <c r="I53" s="34">
        <f ca="1">(Ava!I53*I$6)</f>
        <v>0</v>
      </c>
      <c r="J53" s="34">
        <f ca="1">(Ava!J53*J$6)</f>
        <v>0</v>
      </c>
      <c r="K53" s="34">
        <f ca="1">(Ava!K53*K$6)</f>
        <v>0</v>
      </c>
      <c r="L53" s="34">
        <f ca="1">(Ava!L53*L$6)</f>
        <v>0</v>
      </c>
      <c r="M53" s="34">
        <f ca="1">(Ava!M53*M$6)</f>
        <v>0</v>
      </c>
      <c r="N53" s="34">
        <f ca="1">(Ava!N53*N$6)</f>
        <v>0</v>
      </c>
      <c r="O53" s="34">
        <f ca="1">(Ava!O53*O$6)</f>
        <v>0</v>
      </c>
      <c r="P53" s="34">
        <f ca="1">(Ava!P53*P$6)</f>
        <v>0</v>
      </c>
      <c r="Q53" s="34">
        <f ca="1">(Ava!Q53*Q$6)</f>
        <v>0</v>
      </c>
      <c r="R53" s="34">
        <f ca="1">(Ava!R53*R$6)</f>
        <v>0</v>
      </c>
      <c r="S53" s="34">
        <f ca="1">(Ava!S53*S$6)</f>
        <v>0</v>
      </c>
      <c r="T53" s="34">
        <f ca="1">(Ava!T53*T$6)</f>
        <v>0</v>
      </c>
      <c r="U53" s="34">
        <f ca="1">(Ava!U53*U$6)</f>
        <v>0</v>
      </c>
      <c r="V53" s="34">
        <f ca="1">(Ava!V53*V$6)</f>
        <v>0</v>
      </c>
      <c r="W53" s="34">
        <f ca="1">(Ava!W53*W$6)</f>
        <v>0</v>
      </c>
      <c r="X53" s="41" t="str">
        <f t="shared" si="8"/>
        <v/>
      </c>
      <c r="Y53" s="34">
        <f t="shared" ca="1" si="7"/>
        <v>0</v>
      </c>
      <c r="Z53" s="42">
        <v>9.5500000000000402E-4</v>
      </c>
    </row>
    <row r="54" spans="3:26" ht="15" customHeight="1" x14ac:dyDescent="0.25">
      <c r="C54" s="34" t="str">
        <f>Ava!C54</f>
        <v/>
      </c>
      <c r="D54" s="34">
        <f ca="1">(Ava!D54*D$6)</f>
        <v>0</v>
      </c>
      <c r="E54" s="34">
        <f ca="1">(Ava!E54*E$6)</f>
        <v>0</v>
      </c>
      <c r="F54" s="34">
        <f ca="1">(Ava!F54*F$6)</f>
        <v>0</v>
      </c>
      <c r="G54" s="34">
        <f ca="1">(Ava!G54*G$6)</f>
        <v>0</v>
      </c>
      <c r="H54" s="34">
        <f ca="1">(Ava!H54*H$6)</f>
        <v>0</v>
      </c>
      <c r="I54" s="34">
        <f ca="1">(Ava!I54*I$6)</f>
        <v>0</v>
      </c>
      <c r="J54" s="34">
        <f ca="1">(Ava!J54*J$6)</f>
        <v>0</v>
      </c>
      <c r="K54" s="34">
        <f ca="1">(Ava!K54*K$6)</f>
        <v>0</v>
      </c>
      <c r="L54" s="34">
        <f ca="1">(Ava!L54*L$6)</f>
        <v>0</v>
      </c>
      <c r="M54" s="34">
        <f ca="1">(Ava!M54*M$6)</f>
        <v>0</v>
      </c>
      <c r="N54" s="34">
        <f ca="1">(Ava!N54*N$6)</f>
        <v>0</v>
      </c>
      <c r="O54" s="34">
        <f ca="1">(Ava!O54*O$6)</f>
        <v>0</v>
      </c>
      <c r="P54" s="34">
        <f ca="1">(Ava!P54*P$6)</f>
        <v>0</v>
      </c>
      <c r="Q54" s="34">
        <f ca="1">(Ava!Q54*Q$6)</f>
        <v>0</v>
      </c>
      <c r="R54" s="34">
        <f ca="1">(Ava!R54*R$6)</f>
        <v>0</v>
      </c>
      <c r="S54" s="34">
        <f ca="1">(Ava!S54*S$6)</f>
        <v>0</v>
      </c>
      <c r="T54" s="34">
        <f ca="1">(Ava!T54*T$6)</f>
        <v>0</v>
      </c>
      <c r="U54" s="34">
        <f ca="1">(Ava!U54*U$6)</f>
        <v>0</v>
      </c>
      <c r="V54" s="34">
        <f ca="1">(Ava!V54*V$6)</f>
        <v>0</v>
      </c>
      <c r="W54" s="34">
        <f ca="1">(Ava!W54*W$6)</f>
        <v>0</v>
      </c>
      <c r="X54" s="41" t="str">
        <f t="shared" si="8"/>
        <v/>
      </c>
      <c r="Y54" s="34">
        <f t="shared" ca="1" si="7"/>
        <v>0</v>
      </c>
      <c r="Z54" s="42">
        <v>9.54000000000004E-4</v>
      </c>
    </row>
    <row r="55" spans="3:26" ht="15" customHeight="1" x14ac:dyDescent="0.25">
      <c r="C55" s="34" t="str">
        <f>Ava!C55</f>
        <v/>
      </c>
      <c r="D55" s="34">
        <f ca="1">(Ava!D55*D$6)</f>
        <v>0</v>
      </c>
      <c r="E55" s="34">
        <f ca="1">(Ava!E55*E$6)</f>
        <v>0</v>
      </c>
      <c r="F55" s="34">
        <f ca="1">(Ava!F55*F$6)</f>
        <v>0</v>
      </c>
      <c r="G55" s="34">
        <f ca="1">(Ava!G55*G$6)</f>
        <v>0</v>
      </c>
      <c r="H55" s="34">
        <f ca="1">(Ava!H55*H$6)</f>
        <v>0</v>
      </c>
      <c r="I55" s="34">
        <f ca="1">(Ava!I55*I$6)</f>
        <v>0</v>
      </c>
      <c r="J55" s="34">
        <f ca="1">(Ava!J55*J$6)</f>
        <v>0</v>
      </c>
      <c r="K55" s="34">
        <f ca="1">(Ava!K55*K$6)</f>
        <v>0</v>
      </c>
      <c r="L55" s="34">
        <f ca="1">(Ava!L55*L$6)</f>
        <v>0</v>
      </c>
      <c r="M55" s="34">
        <f ca="1">(Ava!M55*M$6)</f>
        <v>0</v>
      </c>
      <c r="N55" s="34">
        <f ca="1">(Ava!N55*N$6)</f>
        <v>0</v>
      </c>
      <c r="O55" s="34">
        <f ca="1">(Ava!O55*O$6)</f>
        <v>0</v>
      </c>
      <c r="P55" s="34">
        <f ca="1">(Ava!P55*P$6)</f>
        <v>0</v>
      </c>
      <c r="Q55" s="34">
        <f ca="1">(Ava!Q55*Q$6)</f>
        <v>0</v>
      </c>
      <c r="R55" s="34">
        <f ca="1">(Ava!R55*R$6)</f>
        <v>0</v>
      </c>
      <c r="S55" s="34">
        <f ca="1">(Ava!S55*S$6)</f>
        <v>0</v>
      </c>
      <c r="T55" s="34">
        <f ca="1">(Ava!T55*T$6)</f>
        <v>0</v>
      </c>
      <c r="U55" s="34">
        <f ca="1">(Ava!U55*U$6)</f>
        <v>0</v>
      </c>
      <c r="V55" s="34">
        <f ca="1">(Ava!V55*V$6)</f>
        <v>0</v>
      </c>
      <c r="W55" s="34">
        <f ca="1">(Ava!W55*W$6)</f>
        <v>0</v>
      </c>
      <c r="X55" s="41" t="str">
        <f t="shared" si="8"/>
        <v/>
      </c>
      <c r="Y55" s="34">
        <f t="shared" ca="1" si="7"/>
        <v>0</v>
      </c>
      <c r="Z55" s="42">
        <v>9.5300000000000397E-4</v>
      </c>
    </row>
    <row r="56" spans="3:26" ht="15" customHeight="1" x14ac:dyDescent="0.25">
      <c r="C56" s="34" t="str">
        <f>Ava!C56</f>
        <v/>
      </c>
      <c r="D56" s="34">
        <f ca="1">(Ava!D56*D$6)</f>
        <v>0</v>
      </c>
      <c r="E56" s="34">
        <f ca="1">(Ava!E56*E$6)</f>
        <v>0</v>
      </c>
      <c r="F56" s="34">
        <f ca="1">(Ava!F56*F$6)</f>
        <v>0</v>
      </c>
      <c r="G56" s="34">
        <f ca="1">(Ava!G56*G$6)</f>
        <v>0</v>
      </c>
      <c r="H56" s="34">
        <f ca="1">(Ava!H56*H$6)</f>
        <v>0</v>
      </c>
      <c r="I56" s="34">
        <f ca="1">(Ava!I56*I$6)</f>
        <v>0</v>
      </c>
      <c r="J56" s="34">
        <f ca="1">(Ava!J56*J$6)</f>
        <v>0</v>
      </c>
      <c r="K56" s="34">
        <f ca="1">(Ava!K56*K$6)</f>
        <v>0</v>
      </c>
      <c r="L56" s="34">
        <f ca="1">(Ava!L56*L$6)</f>
        <v>0</v>
      </c>
      <c r="M56" s="34">
        <f ca="1">(Ava!M56*M$6)</f>
        <v>0</v>
      </c>
      <c r="N56" s="34">
        <f ca="1">(Ava!N56*N$6)</f>
        <v>0</v>
      </c>
      <c r="O56" s="34">
        <f ca="1">(Ava!O56*O$6)</f>
        <v>0</v>
      </c>
      <c r="P56" s="34">
        <f ca="1">(Ava!P56*P$6)</f>
        <v>0</v>
      </c>
      <c r="Q56" s="34">
        <f ca="1">(Ava!Q56*Q$6)</f>
        <v>0</v>
      </c>
      <c r="R56" s="34">
        <f ca="1">(Ava!R56*R$6)</f>
        <v>0</v>
      </c>
      <c r="S56" s="34">
        <f ca="1">(Ava!S56*S$6)</f>
        <v>0</v>
      </c>
      <c r="T56" s="34">
        <f ca="1">(Ava!T56*T$6)</f>
        <v>0</v>
      </c>
      <c r="U56" s="34">
        <f ca="1">(Ava!U56*U$6)</f>
        <v>0</v>
      </c>
      <c r="V56" s="34">
        <f ca="1">(Ava!V56*V$6)</f>
        <v>0</v>
      </c>
      <c r="W56" s="34">
        <f ca="1">(Ava!W56*W$6)</f>
        <v>0</v>
      </c>
      <c r="X56" s="41" t="str">
        <f t="shared" si="8"/>
        <v/>
      </c>
      <c r="Y56" s="34">
        <f t="shared" ca="1" si="7"/>
        <v>0</v>
      </c>
      <c r="Z56" s="42">
        <v>9.5200000000000395E-4</v>
      </c>
    </row>
    <row r="57" spans="3:26" ht="15" customHeight="1" x14ac:dyDescent="0.25">
      <c r="C57" s="34" t="str">
        <f>Ava!C57</f>
        <v/>
      </c>
      <c r="D57" s="34">
        <f ca="1">(Ava!D57*D$6)</f>
        <v>0</v>
      </c>
      <c r="E57" s="34">
        <f ca="1">(Ava!E57*E$6)</f>
        <v>0</v>
      </c>
      <c r="F57" s="34">
        <f ca="1">(Ava!F57*F$6)</f>
        <v>0</v>
      </c>
      <c r="G57" s="34">
        <f ca="1">(Ava!G57*G$6)</f>
        <v>0</v>
      </c>
      <c r="H57" s="34">
        <f ca="1">(Ava!H57*H$6)</f>
        <v>0</v>
      </c>
      <c r="I57" s="34">
        <f ca="1">(Ava!I57*I$6)</f>
        <v>0</v>
      </c>
      <c r="J57" s="34">
        <f ca="1">(Ava!J57*J$6)</f>
        <v>0</v>
      </c>
      <c r="K57" s="34">
        <f ca="1">(Ava!K57*K$6)</f>
        <v>0</v>
      </c>
      <c r="L57" s="34">
        <f ca="1">(Ava!L57*L$6)</f>
        <v>0</v>
      </c>
      <c r="M57" s="34">
        <f ca="1">(Ava!M57*M$6)</f>
        <v>0</v>
      </c>
      <c r="N57" s="34">
        <f ca="1">(Ava!N57*N$6)</f>
        <v>0</v>
      </c>
      <c r="O57" s="34">
        <f ca="1">(Ava!O57*O$6)</f>
        <v>0</v>
      </c>
      <c r="P57" s="34">
        <f ca="1">(Ava!P57*P$6)</f>
        <v>0</v>
      </c>
      <c r="Q57" s="34">
        <f ca="1">(Ava!Q57*Q$6)</f>
        <v>0</v>
      </c>
      <c r="R57" s="34">
        <f ca="1">(Ava!R57*R$6)</f>
        <v>0</v>
      </c>
      <c r="S57" s="34">
        <f ca="1">(Ava!S57*S$6)</f>
        <v>0</v>
      </c>
      <c r="T57" s="34">
        <f ca="1">(Ava!T57*T$6)</f>
        <v>0</v>
      </c>
      <c r="U57" s="34">
        <f ca="1">(Ava!U57*U$6)</f>
        <v>0</v>
      </c>
      <c r="V57" s="34">
        <f ca="1">(Ava!V57*V$6)</f>
        <v>0</v>
      </c>
      <c r="W57" s="34">
        <f ca="1">(Ava!W57*W$6)</f>
        <v>0</v>
      </c>
      <c r="X57" s="41" t="str">
        <f t="shared" si="8"/>
        <v/>
      </c>
      <c r="Y57" s="34">
        <f t="shared" ca="1" si="7"/>
        <v>0</v>
      </c>
      <c r="Z57" s="42">
        <v>9.5100000000000403E-4</v>
      </c>
    </row>
    <row r="58" spans="3:26" ht="15" customHeight="1" x14ac:dyDescent="0.25">
      <c r="C58" s="34" t="str">
        <f>Ava!C58</f>
        <v/>
      </c>
      <c r="D58" s="34">
        <f ca="1">(Ava!D58*D$6)</f>
        <v>0</v>
      </c>
      <c r="E58" s="34">
        <f ca="1">(Ava!E58*E$6)</f>
        <v>0</v>
      </c>
      <c r="F58" s="34">
        <f ca="1">(Ava!F58*F$6)</f>
        <v>0</v>
      </c>
      <c r="G58" s="34">
        <f ca="1">(Ava!G58*G$6)</f>
        <v>0</v>
      </c>
      <c r="H58" s="34">
        <f ca="1">(Ava!H58*H$6)</f>
        <v>0</v>
      </c>
      <c r="I58" s="34">
        <f ca="1">(Ava!I58*I$6)</f>
        <v>0</v>
      </c>
      <c r="J58" s="34">
        <f ca="1">(Ava!J58*J$6)</f>
        <v>0</v>
      </c>
      <c r="K58" s="34">
        <f ca="1">(Ava!K58*K$6)</f>
        <v>0</v>
      </c>
      <c r="L58" s="34">
        <f ca="1">(Ava!L58*L$6)</f>
        <v>0</v>
      </c>
      <c r="M58" s="34">
        <f ca="1">(Ava!M58*M$6)</f>
        <v>0</v>
      </c>
      <c r="N58" s="34">
        <f ca="1">(Ava!N58*N$6)</f>
        <v>0</v>
      </c>
      <c r="O58" s="34">
        <f ca="1">(Ava!O58*O$6)</f>
        <v>0</v>
      </c>
      <c r="P58" s="34">
        <f ca="1">(Ava!P58*P$6)</f>
        <v>0</v>
      </c>
      <c r="Q58" s="34">
        <f ca="1">(Ava!Q58*Q$6)</f>
        <v>0</v>
      </c>
      <c r="R58" s="34">
        <f ca="1">(Ava!R58*R$6)</f>
        <v>0</v>
      </c>
      <c r="S58" s="34">
        <f ca="1">(Ava!S58*S$6)</f>
        <v>0</v>
      </c>
      <c r="T58" s="34">
        <f ca="1">(Ava!T58*T$6)</f>
        <v>0</v>
      </c>
      <c r="U58" s="34">
        <f ca="1">(Ava!U58*U$6)</f>
        <v>0</v>
      </c>
      <c r="V58" s="34">
        <f ca="1">(Ava!V58*V$6)</f>
        <v>0</v>
      </c>
      <c r="W58" s="34">
        <f ca="1">(Ava!W58*W$6)</f>
        <v>0</v>
      </c>
      <c r="X58" s="41" t="str">
        <f t="shared" si="8"/>
        <v/>
      </c>
      <c r="Y58" s="34">
        <f t="shared" ca="1" si="7"/>
        <v>0</v>
      </c>
      <c r="Z58" s="42">
        <v>9.5000000000000401E-4</v>
      </c>
    </row>
    <row r="59" spans="3:26" ht="15" customHeight="1" x14ac:dyDescent="0.25">
      <c r="C59" s="34" t="str">
        <f>Ava!C59</f>
        <v/>
      </c>
      <c r="D59" s="34">
        <f ca="1">(Ava!D59*D$6)</f>
        <v>0</v>
      </c>
      <c r="E59" s="34">
        <f ca="1">(Ava!E59*E$6)</f>
        <v>0</v>
      </c>
      <c r="F59" s="34">
        <f ca="1">(Ava!F59*F$6)</f>
        <v>0</v>
      </c>
      <c r="G59" s="34">
        <f ca="1">(Ava!G59*G$6)</f>
        <v>0</v>
      </c>
      <c r="H59" s="34">
        <f ca="1">(Ava!H59*H$6)</f>
        <v>0</v>
      </c>
      <c r="I59" s="34">
        <f ca="1">(Ava!I59*I$6)</f>
        <v>0</v>
      </c>
      <c r="J59" s="34">
        <f ca="1">(Ava!J59*J$6)</f>
        <v>0</v>
      </c>
      <c r="K59" s="34">
        <f ca="1">(Ava!K59*K$6)</f>
        <v>0</v>
      </c>
      <c r="L59" s="34">
        <f ca="1">(Ava!L59*L$6)</f>
        <v>0</v>
      </c>
      <c r="M59" s="34">
        <f ca="1">(Ava!M59*M$6)</f>
        <v>0</v>
      </c>
      <c r="N59" s="34">
        <f ca="1">(Ava!N59*N$6)</f>
        <v>0</v>
      </c>
      <c r="O59" s="34">
        <f ca="1">(Ava!O59*O$6)</f>
        <v>0</v>
      </c>
      <c r="P59" s="34">
        <f ca="1">(Ava!P59*P$6)</f>
        <v>0</v>
      </c>
      <c r="Q59" s="34">
        <f ca="1">(Ava!Q59*Q$6)</f>
        <v>0</v>
      </c>
      <c r="R59" s="34">
        <f ca="1">(Ava!R59*R$6)</f>
        <v>0</v>
      </c>
      <c r="S59" s="34">
        <f ca="1">(Ava!S59*S$6)</f>
        <v>0</v>
      </c>
      <c r="T59" s="34">
        <f ca="1">(Ava!T59*T$6)</f>
        <v>0</v>
      </c>
      <c r="U59" s="34">
        <f ca="1">(Ava!U59*U$6)</f>
        <v>0</v>
      </c>
      <c r="V59" s="34">
        <f ca="1">(Ava!V59*V$6)</f>
        <v>0</v>
      </c>
      <c r="W59" s="34">
        <f ca="1">(Ava!W59*W$6)</f>
        <v>0</v>
      </c>
      <c r="X59" s="41" t="str">
        <f t="shared" si="8"/>
        <v/>
      </c>
      <c r="Y59" s="34">
        <f t="shared" ca="1" si="7"/>
        <v>0</v>
      </c>
      <c r="Z59" s="42">
        <v>9.4900000000000399E-4</v>
      </c>
    </row>
    <row r="60" spans="3:26" ht="15" customHeight="1" x14ac:dyDescent="0.25">
      <c r="C60" s="34" t="str">
        <f>Ava!C60</f>
        <v/>
      </c>
      <c r="D60" s="34">
        <f ca="1">(Ava!D60*D$6)</f>
        <v>0</v>
      </c>
      <c r="E60" s="34">
        <f ca="1">(Ava!E60*E$6)</f>
        <v>0</v>
      </c>
      <c r="F60" s="34">
        <f ca="1">(Ava!F60*F$6)</f>
        <v>0</v>
      </c>
      <c r="G60" s="34">
        <f ca="1">(Ava!G60*G$6)</f>
        <v>0</v>
      </c>
      <c r="H60" s="34">
        <f ca="1">(Ava!H60*H$6)</f>
        <v>0</v>
      </c>
      <c r="I60" s="34">
        <f ca="1">(Ava!I60*I$6)</f>
        <v>0</v>
      </c>
      <c r="J60" s="34">
        <f ca="1">(Ava!J60*J$6)</f>
        <v>0</v>
      </c>
      <c r="K60" s="34">
        <f ca="1">(Ava!K60*K$6)</f>
        <v>0</v>
      </c>
      <c r="L60" s="34">
        <f ca="1">(Ava!L60*L$6)</f>
        <v>0</v>
      </c>
      <c r="M60" s="34">
        <f ca="1">(Ava!M60*M$6)</f>
        <v>0</v>
      </c>
      <c r="N60" s="34">
        <f ca="1">(Ava!N60*N$6)</f>
        <v>0</v>
      </c>
      <c r="O60" s="34">
        <f ca="1">(Ava!O60*O$6)</f>
        <v>0</v>
      </c>
      <c r="P60" s="34">
        <f ca="1">(Ava!P60*P$6)</f>
        <v>0</v>
      </c>
      <c r="Q60" s="34">
        <f ca="1">(Ava!Q60*Q$6)</f>
        <v>0</v>
      </c>
      <c r="R60" s="34">
        <f ca="1">(Ava!R60*R$6)</f>
        <v>0</v>
      </c>
      <c r="S60" s="34">
        <f ca="1">(Ava!S60*S$6)</f>
        <v>0</v>
      </c>
      <c r="T60" s="34">
        <f ca="1">(Ava!T60*T$6)</f>
        <v>0</v>
      </c>
      <c r="U60" s="34">
        <f ca="1">(Ava!U60*U$6)</f>
        <v>0</v>
      </c>
      <c r="V60" s="34">
        <f ca="1">(Ava!V60*V$6)</f>
        <v>0</v>
      </c>
      <c r="W60" s="34">
        <f ca="1">(Ava!W60*W$6)</f>
        <v>0</v>
      </c>
      <c r="X60" s="41" t="str">
        <f t="shared" si="8"/>
        <v/>
      </c>
      <c r="Y60" s="34">
        <f t="shared" ca="1" si="7"/>
        <v>0</v>
      </c>
      <c r="Z60" s="42">
        <v>9.4800000000000396E-4</v>
      </c>
    </row>
    <row r="61" spans="3:26" ht="15" customHeight="1" x14ac:dyDescent="0.25">
      <c r="C61" s="34" t="str">
        <f>Ava!C61</f>
        <v/>
      </c>
      <c r="D61" s="34">
        <f ca="1">(Ava!D61*D$6)</f>
        <v>0</v>
      </c>
      <c r="E61" s="34">
        <f ca="1">(Ava!E61*E$6)</f>
        <v>0</v>
      </c>
      <c r="F61" s="34">
        <f ca="1">(Ava!F61*F$6)</f>
        <v>0</v>
      </c>
      <c r="G61" s="34">
        <f ca="1">(Ava!G61*G$6)</f>
        <v>0</v>
      </c>
      <c r="H61" s="34">
        <f ca="1">(Ava!H61*H$6)</f>
        <v>0</v>
      </c>
      <c r="I61" s="34">
        <f ca="1">(Ava!I61*I$6)</f>
        <v>0</v>
      </c>
      <c r="J61" s="34">
        <f ca="1">(Ava!J61*J$6)</f>
        <v>0</v>
      </c>
      <c r="K61" s="34">
        <f ca="1">(Ava!K61*K$6)</f>
        <v>0</v>
      </c>
      <c r="L61" s="34">
        <f ca="1">(Ava!L61*L$6)</f>
        <v>0</v>
      </c>
      <c r="M61" s="34">
        <f ca="1">(Ava!M61*M$6)</f>
        <v>0</v>
      </c>
      <c r="N61" s="34">
        <f ca="1">(Ava!N61*N$6)</f>
        <v>0</v>
      </c>
      <c r="O61" s="34">
        <f ca="1">(Ava!O61*O$6)</f>
        <v>0</v>
      </c>
      <c r="P61" s="34">
        <f ca="1">(Ava!P61*P$6)</f>
        <v>0</v>
      </c>
      <c r="Q61" s="34">
        <f ca="1">(Ava!Q61*Q$6)</f>
        <v>0</v>
      </c>
      <c r="R61" s="34">
        <f ca="1">(Ava!R61*R$6)</f>
        <v>0</v>
      </c>
      <c r="S61" s="34">
        <f ca="1">(Ava!S61*S$6)</f>
        <v>0</v>
      </c>
      <c r="T61" s="34">
        <f ca="1">(Ava!T61*T$6)</f>
        <v>0</v>
      </c>
      <c r="U61" s="34">
        <f ca="1">(Ava!U61*U$6)</f>
        <v>0</v>
      </c>
      <c r="V61" s="34">
        <f ca="1">(Ava!V61*V$6)</f>
        <v>0</v>
      </c>
      <c r="W61" s="34">
        <f ca="1">(Ava!W61*W$6)</f>
        <v>0</v>
      </c>
      <c r="X61" s="41" t="str">
        <f t="shared" si="8"/>
        <v/>
      </c>
      <c r="Y61" s="34">
        <f t="shared" ca="1" si="7"/>
        <v>0</v>
      </c>
      <c r="Z61" s="42">
        <v>9.4700000000000405E-4</v>
      </c>
    </row>
    <row r="62" spans="3:26" ht="15" customHeight="1" x14ac:dyDescent="0.25">
      <c r="C62" s="34" t="str">
        <f>Ava!C62</f>
        <v/>
      </c>
      <c r="D62" s="34">
        <f ca="1">(Ava!D62*D$6)</f>
        <v>0</v>
      </c>
      <c r="E62" s="34">
        <f ca="1">(Ava!E62*E$6)</f>
        <v>0</v>
      </c>
      <c r="F62" s="34">
        <f ca="1">(Ava!F62*F$6)</f>
        <v>0</v>
      </c>
      <c r="G62" s="34">
        <f ca="1">(Ava!G62*G$6)</f>
        <v>0</v>
      </c>
      <c r="H62" s="34">
        <f ca="1">(Ava!H62*H$6)</f>
        <v>0</v>
      </c>
      <c r="I62" s="34">
        <f ca="1">(Ava!I62*I$6)</f>
        <v>0</v>
      </c>
      <c r="J62" s="34">
        <f ca="1">(Ava!J62*J$6)</f>
        <v>0</v>
      </c>
      <c r="K62" s="34">
        <f ca="1">(Ava!K62*K$6)</f>
        <v>0</v>
      </c>
      <c r="L62" s="34">
        <f ca="1">(Ava!L62*L$6)</f>
        <v>0</v>
      </c>
      <c r="M62" s="34">
        <f ca="1">(Ava!M62*M$6)</f>
        <v>0</v>
      </c>
      <c r="N62" s="34">
        <f ca="1">(Ava!N62*N$6)</f>
        <v>0</v>
      </c>
      <c r="O62" s="34">
        <f ca="1">(Ava!O62*O$6)</f>
        <v>0</v>
      </c>
      <c r="P62" s="34">
        <f ca="1">(Ava!P62*P$6)</f>
        <v>0</v>
      </c>
      <c r="Q62" s="34">
        <f ca="1">(Ava!Q62*Q$6)</f>
        <v>0</v>
      </c>
      <c r="R62" s="34">
        <f ca="1">(Ava!R62*R$6)</f>
        <v>0</v>
      </c>
      <c r="S62" s="34">
        <f ca="1">(Ava!S62*S$6)</f>
        <v>0</v>
      </c>
      <c r="T62" s="34">
        <f ca="1">(Ava!T62*T$6)</f>
        <v>0</v>
      </c>
      <c r="U62" s="34">
        <f ca="1">(Ava!U62*U$6)</f>
        <v>0</v>
      </c>
      <c r="V62" s="34">
        <f ca="1">(Ava!V62*V$6)</f>
        <v>0</v>
      </c>
      <c r="W62" s="34">
        <f ca="1">(Ava!W62*W$6)</f>
        <v>0</v>
      </c>
      <c r="X62" s="41" t="str">
        <f t="shared" si="8"/>
        <v/>
      </c>
      <c r="Y62" s="34">
        <f t="shared" ca="1" si="7"/>
        <v>0</v>
      </c>
      <c r="Z62" s="42">
        <v>9.46000000000005E-4</v>
      </c>
    </row>
    <row r="63" spans="3:26" ht="15" customHeight="1" x14ac:dyDescent="0.25">
      <c r="C63" s="34" t="str">
        <f>Ava!C63</f>
        <v/>
      </c>
      <c r="D63" s="34">
        <f ca="1">(Ava!D63*D$6)</f>
        <v>0</v>
      </c>
      <c r="E63" s="34">
        <f ca="1">(Ava!E63*E$6)</f>
        <v>0</v>
      </c>
      <c r="F63" s="34">
        <f ca="1">(Ava!F63*F$6)</f>
        <v>0</v>
      </c>
      <c r="G63" s="34">
        <f ca="1">(Ava!G63*G$6)</f>
        <v>0</v>
      </c>
      <c r="H63" s="34">
        <f ca="1">(Ava!H63*H$6)</f>
        <v>0</v>
      </c>
      <c r="I63" s="34">
        <f ca="1">(Ava!I63*I$6)</f>
        <v>0</v>
      </c>
      <c r="J63" s="34">
        <f ca="1">(Ava!J63*J$6)</f>
        <v>0</v>
      </c>
      <c r="K63" s="34">
        <f ca="1">(Ava!K63*K$6)</f>
        <v>0</v>
      </c>
      <c r="L63" s="34">
        <f ca="1">(Ava!L63*L$6)</f>
        <v>0</v>
      </c>
      <c r="M63" s="34">
        <f ca="1">(Ava!M63*M$6)</f>
        <v>0</v>
      </c>
      <c r="N63" s="34">
        <f ca="1">(Ava!N63*N$6)</f>
        <v>0</v>
      </c>
      <c r="O63" s="34">
        <f ca="1">(Ava!O63*O$6)</f>
        <v>0</v>
      </c>
      <c r="P63" s="34">
        <f ca="1">(Ava!P63*P$6)</f>
        <v>0</v>
      </c>
      <c r="Q63" s="34">
        <f ca="1">(Ava!Q63*Q$6)</f>
        <v>0</v>
      </c>
      <c r="R63" s="34">
        <f ca="1">(Ava!R63*R$6)</f>
        <v>0</v>
      </c>
      <c r="S63" s="34">
        <f ca="1">(Ava!S63*S$6)</f>
        <v>0</v>
      </c>
      <c r="T63" s="34">
        <f ca="1">(Ava!T63*T$6)</f>
        <v>0</v>
      </c>
      <c r="U63" s="34">
        <f ca="1">(Ava!U63*U$6)</f>
        <v>0</v>
      </c>
      <c r="V63" s="34">
        <f ca="1">(Ava!V63*V$6)</f>
        <v>0</v>
      </c>
      <c r="W63" s="34">
        <f ca="1">(Ava!W63*W$6)</f>
        <v>0</v>
      </c>
      <c r="X63" s="41" t="str">
        <f t="shared" si="8"/>
        <v/>
      </c>
      <c r="Y63" s="34">
        <f t="shared" ca="1" si="7"/>
        <v>0</v>
      </c>
      <c r="Z63" s="42">
        <v>9.4500000000000497E-4</v>
      </c>
    </row>
    <row r="64" spans="3:26" ht="15" customHeight="1" x14ac:dyDescent="0.25">
      <c r="C64" s="34" t="str">
        <f>Ava!C64</f>
        <v/>
      </c>
      <c r="D64" s="34">
        <f ca="1">(Ava!D64*D$6)</f>
        <v>0</v>
      </c>
      <c r="E64" s="34">
        <f ca="1">(Ava!E64*E$6)</f>
        <v>0</v>
      </c>
      <c r="F64" s="34">
        <f ca="1">(Ava!F64*F$6)</f>
        <v>0</v>
      </c>
      <c r="G64" s="34">
        <f ca="1">(Ava!G64*G$6)</f>
        <v>0</v>
      </c>
      <c r="H64" s="34">
        <f ca="1">(Ava!H64*H$6)</f>
        <v>0</v>
      </c>
      <c r="I64" s="34">
        <f ca="1">(Ava!I64*I$6)</f>
        <v>0</v>
      </c>
      <c r="J64" s="34">
        <f ca="1">(Ava!J64*J$6)</f>
        <v>0</v>
      </c>
      <c r="K64" s="34">
        <f ca="1">(Ava!K64*K$6)</f>
        <v>0</v>
      </c>
      <c r="L64" s="34">
        <f ca="1">(Ava!L64*L$6)</f>
        <v>0</v>
      </c>
      <c r="M64" s="34">
        <f ca="1">(Ava!M64*M$6)</f>
        <v>0</v>
      </c>
      <c r="N64" s="34">
        <f ca="1">(Ava!N64*N$6)</f>
        <v>0</v>
      </c>
      <c r="O64" s="34">
        <f ca="1">(Ava!O64*O$6)</f>
        <v>0</v>
      </c>
      <c r="P64" s="34">
        <f ca="1">(Ava!P64*P$6)</f>
        <v>0</v>
      </c>
      <c r="Q64" s="34">
        <f ca="1">(Ava!Q64*Q$6)</f>
        <v>0</v>
      </c>
      <c r="R64" s="34">
        <f ca="1">(Ava!R64*R$6)</f>
        <v>0</v>
      </c>
      <c r="S64" s="34">
        <f ca="1">(Ava!S64*S$6)</f>
        <v>0</v>
      </c>
      <c r="T64" s="34">
        <f ca="1">(Ava!T64*T$6)</f>
        <v>0</v>
      </c>
      <c r="U64" s="34">
        <f ca="1">(Ava!U64*U$6)</f>
        <v>0</v>
      </c>
      <c r="V64" s="34">
        <f ca="1">(Ava!V64*V$6)</f>
        <v>0</v>
      </c>
      <c r="W64" s="34">
        <f ca="1">(Ava!W64*W$6)</f>
        <v>0</v>
      </c>
      <c r="X64" s="41" t="str">
        <f t="shared" si="8"/>
        <v/>
      </c>
      <c r="Y64" s="34">
        <f t="shared" ca="1" si="7"/>
        <v>0</v>
      </c>
      <c r="Z64" s="42">
        <v>9.4400000000000495E-4</v>
      </c>
    </row>
    <row r="65" spans="3:26" ht="15" customHeight="1" x14ac:dyDescent="0.25">
      <c r="C65" s="34" t="str">
        <f>Ava!C65</f>
        <v/>
      </c>
      <c r="D65" s="34">
        <f ca="1">(Ava!D65*D$6)</f>
        <v>0</v>
      </c>
      <c r="E65" s="34">
        <f ca="1">(Ava!E65*E$6)</f>
        <v>0</v>
      </c>
      <c r="F65" s="34">
        <f ca="1">(Ava!F65*F$6)</f>
        <v>0</v>
      </c>
      <c r="G65" s="34">
        <f ca="1">(Ava!G65*G$6)</f>
        <v>0</v>
      </c>
      <c r="H65" s="34">
        <f ca="1">(Ava!H65*H$6)</f>
        <v>0</v>
      </c>
      <c r="I65" s="34">
        <f ca="1">(Ava!I65*I$6)</f>
        <v>0</v>
      </c>
      <c r="J65" s="34">
        <f ca="1">(Ava!J65*J$6)</f>
        <v>0</v>
      </c>
      <c r="K65" s="34">
        <f ca="1">(Ava!K65*K$6)</f>
        <v>0</v>
      </c>
      <c r="L65" s="34">
        <f ca="1">(Ava!L65*L$6)</f>
        <v>0</v>
      </c>
      <c r="M65" s="34">
        <f ca="1">(Ava!M65*M$6)</f>
        <v>0</v>
      </c>
      <c r="N65" s="34">
        <f ca="1">(Ava!N65*N$6)</f>
        <v>0</v>
      </c>
      <c r="O65" s="34">
        <f ca="1">(Ava!O65*O$6)</f>
        <v>0</v>
      </c>
      <c r="P65" s="34">
        <f ca="1">(Ava!P65*P$6)</f>
        <v>0</v>
      </c>
      <c r="Q65" s="34">
        <f ca="1">(Ava!Q65*Q$6)</f>
        <v>0</v>
      </c>
      <c r="R65" s="34">
        <f ca="1">(Ava!R65*R$6)</f>
        <v>0</v>
      </c>
      <c r="S65" s="34">
        <f ca="1">(Ava!S65*S$6)</f>
        <v>0</v>
      </c>
      <c r="T65" s="34">
        <f ca="1">(Ava!T65*T$6)</f>
        <v>0</v>
      </c>
      <c r="U65" s="34">
        <f ca="1">(Ava!U65*U$6)</f>
        <v>0</v>
      </c>
      <c r="V65" s="34">
        <f ca="1">(Ava!V65*V$6)</f>
        <v>0</v>
      </c>
      <c r="W65" s="34">
        <f ca="1">(Ava!W65*W$6)</f>
        <v>0</v>
      </c>
      <c r="X65" s="41" t="str">
        <f t="shared" si="8"/>
        <v/>
      </c>
      <c r="Y65" s="34">
        <f t="shared" ca="1" si="7"/>
        <v>0</v>
      </c>
      <c r="Z65" s="42">
        <v>9.4300000000000503E-4</v>
      </c>
    </row>
    <row r="66" spans="3:26" ht="15" customHeight="1" x14ac:dyDescent="0.25">
      <c r="C66" s="34" t="str">
        <f>Ava!C66</f>
        <v/>
      </c>
      <c r="D66" s="34">
        <f ca="1">(Ava!D66*D$6)</f>
        <v>0</v>
      </c>
      <c r="E66" s="34">
        <f ca="1">(Ava!E66*E$6)</f>
        <v>0</v>
      </c>
      <c r="F66" s="34">
        <f ca="1">(Ava!F66*F$6)</f>
        <v>0</v>
      </c>
      <c r="G66" s="34">
        <f ca="1">(Ava!G66*G$6)</f>
        <v>0</v>
      </c>
      <c r="H66" s="34">
        <f ca="1">(Ava!H66*H$6)</f>
        <v>0</v>
      </c>
      <c r="I66" s="34">
        <f ca="1">(Ava!I66*I$6)</f>
        <v>0</v>
      </c>
      <c r="J66" s="34">
        <f ca="1">(Ava!J66*J$6)</f>
        <v>0</v>
      </c>
      <c r="K66" s="34">
        <f ca="1">(Ava!K66*K$6)</f>
        <v>0</v>
      </c>
      <c r="L66" s="34">
        <f ca="1">(Ava!L66*L$6)</f>
        <v>0</v>
      </c>
      <c r="M66" s="34">
        <f ca="1">(Ava!M66*M$6)</f>
        <v>0</v>
      </c>
      <c r="N66" s="34">
        <f ca="1">(Ava!N66*N$6)</f>
        <v>0</v>
      </c>
      <c r="O66" s="34">
        <f ca="1">(Ava!O66*O$6)</f>
        <v>0</v>
      </c>
      <c r="P66" s="34">
        <f ca="1">(Ava!P66*P$6)</f>
        <v>0</v>
      </c>
      <c r="Q66" s="34">
        <f ca="1">(Ava!Q66*Q$6)</f>
        <v>0</v>
      </c>
      <c r="R66" s="34">
        <f ca="1">(Ava!R66*R$6)</f>
        <v>0</v>
      </c>
      <c r="S66" s="34">
        <f ca="1">(Ava!S66*S$6)</f>
        <v>0</v>
      </c>
      <c r="T66" s="34">
        <f ca="1">(Ava!T66*T$6)</f>
        <v>0</v>
      </c>
      <c r="U66" s="34">
        <f ca="1">(Ava!U66*U$6)</f>
        <v>0</v>
      </c>
      <c r="V66" s="34">
        <f ca="1">(Ava!V66*V$6)</f>
        <v>0</v>
      </c>
      <c r="W66" s="34">
        <f ca="1">(Ava!W66*W$6)</f>
        <v>0</v>
      </c>
      <c r="X66" s="41" t="str">
        <f t="shared" si="8"/>
        <v/>
      </c>
      <c r="Y66" s="34">
        <f t="shared" ca="1" si="7"/>
        <v>0</v>
      </c>
      <c r="Z66" s="42">
        <v>9.4200000000000501E-4</v>
      </c>
    </row>
    <row r="67" spans="3:26" ht="15" customHeight="1" x14ac:dyDescent="0.25">
      <c r="C67" s="34" t="str">
        <f>Ava!C67</f>
        <v/>
      </c>
      <c r="D67" s="34">
        <f ca="1">(Ava!D67*D$6)</f>
        <v>0</v>
      </c>
      <c r="E67" s="34">
        <f ca="1">(Ava!E67*E$6)</f>
        <v>0</v>
      </c>
      <c r="F67" s="34">
        <f ca="1">(Ava!F67*F$6)</f>
        <v>0</v>
      </c>
      <c r="G67" s="34">
        <f ca="1">(Ava!G67*G$6)</f>
        <v>0</v>
      </c>
      <c r="H67" s="34">
        <f ca="1">(Ava!H67*H$6)</f>
        <v>0</v>
      </c>
      <c r="I67" s="34">
        <f ca="1">(Ava!I67*I$6)</f>
        <v>0</v>
      </c>
      <c r="J67" s="34">
        <f ca="1">(Ava!J67*J$6)</f>
        <v>0</v>
      </c>
      <c r="K67" s="34">
        <f ca="1">(Ava!K67*K$6)</f>
        <v>0</v>
      </c>
      <c r="L67" s="34">
        <f ca="1">(Ava!L67*L$6)</f>
        <v>0</v>
      </c>
      <c r="M67" s="34">
        <f ca="1">(Ava!M67*M$6)</f>
        <v>0</v>
      </c>
      <c r="N67" s="34">
        <f ca="1">(Ava!N67*N$6)</f>
        <v>0</v>
      </c>
      <c r="O67" s="34">
        <f ca="1">(Ava!O67*O$6)</f>
        <v>0</v>
      </c>
      <c r="P67" s="34">
        <f ca="1">(Ava!P67*P$6)</f>
        <v>0</v>
      </c>
      <c r="Q67" s="34">
        <f ca="1">(Ava!Q67*Q$6)</f>
        <v>0</v>
      </c>
      <c r="R67" s="34">
        <f ca="1">(Ava!R67*R$6)</f>
        <v>0</v>
      </c>
      <c r="S67" s="34">
        <f ca="1">(Ava!S67*S$6)</f>
        <v>0</v>
      </c>
      <c r="T67" s="34">
        <f ca="1">(Ava!T67*T$6)</f>
        <v>0</v>
      </c>
      <c r="U67" s="34">
        <f ca="1">(Ava!U67*U$6)</f>
        <v>0</v>
      </c>
      <c r="V67" s="34">
        <f ca="1">(Ava!V67*V$6)</f>
        <v>0</v>
      </c>
      <c r="W67" s="34">
        <f ca="1">(Ava!W67*W$6)</f>
        <v>0</v>
      </c>
      <c r="X67" s="41" t="str">
        <f t="shared" si="8"/>
        <v/>
      </c>
      <c r="Y67" s="34">
        <f t="shared" ca="1" si="7"/>
        <v>0</v>
      </c>
      <c r="Z67" s="42">
        <v>9.4100000000000498E-4</v>
      </c>
    </row>
    <row r="68" spans="3:26" ht="15" customHeight="1" x14ac:dyDescent="0.25">
      <c r="C68" s="34" t="str">
        <f>Ava!C68</f>
        <v/>
      </c>
      <c r="D68" s="34">
        <f ca="1">(Ava!D68*D$6)</f>
        <v>0</v>
      </c>
      <c r="E68" s="34">
        <f ca="1">(Ava!E68*E$6)</f>
        <v>0</v>
      </c>
      <c r="F68" s="34">
        <f ca="1">(Ava!F68*F$6)</f>
        <v>0</v>
      </c>
      <c r="G68" s="34">
        <f ca="1">(Ava!G68*G$6)</f>
        <v>0</v>
      </c>
      <c r="H68" s="34">
        <f ca="1">(Ava!H68*H$6)</f>
        <v>0</v>
      </c>
      <c r="I68" s="34">
        <f ca="1">(Ava!I68*I$6)</f>
        <v>0</v>
      </c>
      <c r="J68" s="34">
        <f ca="1">(Ava!J68*J$6)</f>
        <v>0</v>
      </c>
      <c r="K68" s="34">
        <f ca="1">(Ava!K68*K$6)</f>
        <v>0</v>
      </c>
      <c r="L68" s="34">
        <f ca="1">(Ava!L68*L$6)</f>
        <v>0</v>
      </c>
      <c r="M68" s="34">
        <f ca="1">(Ava!M68*M$6)</f>
        <v>0</v>
      </c>
      <c r="N68" s="34">
        <f ca="1">(Ava!N68*N$6)</f>
        <v>0</v>
      </c>
      <c r="O68" s="34">
        <f ca="1">(Ava!O68*O$6)</f>
        <v>0</v>
      </c>
      <c r="P68" s="34">
        <f ca="1">(Ava!P68*P$6)</f>
        <v>0</v>
      </c>
      <c r="Q68" s="34">
        <f ca="1">(Ava!Q68*Q$6)</f>
        <v>0</v>
      </c>
      <c r="R68" s="34">
        <f ca="1">(Ava!R68*R$6)</f>
        <v>0</v>
      </c>
      <c r="S68" s="34">
        <f ca="1">(Ava!S68*S$6)</f>
        <v>0</v>
      </c>
      <c r="T68" s="34">
        <f ca="1">(Ava!T68*T$6)</f>
        <v>0</v>
      </c>
      <c r="U68" s="34">
        <f ca="1">(Ava!U68*U$6)</f>
        <v>0</v>
      </c>
      <c r="V68" s="34">
        <f ca="1">(Ava!V68*V$6)</f>
        <v>0</v>
      </c>
      <c r="W68" s="34">
        <f ca="1">(Ava!W68*W$6)</f>
        <v>0</v>
      </c>
      <c r="X68" s="41" t="str">
        <f t="shared" si="8"/>
        <v/>
      </c>
      <c r="Y68" s="34">
        <f t="shared" ca="1" si="7"/>
        <v>0</v>
      </c>
      <c r="Z68" s="42">
        <v>9.4000000000000496E-4</v>
      </c>
    </row>
    <row r="69" spans="3:26" ht="15" customHeight="1" x14ac:dyDescent="0.25">
      <c r="C69" s="34" t="str">
        <f>Ava!C69</f>
        <v/>
      </c>
      <c r="D69" s="34">
        <f ca="1">(Ava!D69*D$6)</f>
        <v>0</v>
      </c>
      <c r="E69" s="34">
        <f ca="1">(Ava!E69*E$6)</f>
        <v>0</v>
      </c>
      <c r="F69" s="34">
        <f ca="1">(Ava!F69*F$6)</f>
        <v>0</v>
      </c>
      <c r="G69" s="34">
        <f ca="1">(Ava!G69*G$6)</f>
        <v>0</v>
      </c>
      <c r="H69" s="34">
        <f ca="1">(Ava!H69*H$6)</f>
        <v>0</v>
      </c>
      <c r="I69" s="34">
        <f ca="1">(Ava!I69*I$6)</f>
        <v>0</v>
      </c>
      <c r="J69" s="34">
        <f ca="1">(Ava!J69*J$6)</f>
        <v>0</v>
      </c>
      <c r="K69" s="34">
        <f ca="1">(Ava!K69*K$6)</f>
        <v>0</v>
      </c>
      <c r="L69" s="34">
        <f ca="1">(Ava!L69*L$6)</f>
        <v>0</v>
      </c>
      <c r="M69" s="34">
        <f ca="1">(Ava!M69*M$6)</f>
        <v>0</v>
      </c>
      <c r="N69" s="34">
        <f ca="1">(Ava!N69*N$6)</f>
        <v>0</v>
      </c>
      <c r="O69" s="34">
        <f ca="1">(Ava!O69*O$6)</f>
        <v>0</v>
      </c>
      <c r="P69" s="34">
        <f ca="1">(Ava!P69*P$6)</f>
        <v>0</v>
      </c>
      <c r="Q69" s="34">
        <f ca="1">(Ava!Q69*Q$6)</f>
        <v>0</v>
      </c>
      <c r="R69" s="34">
        <f ca="1">(Ava!R69*R$6)</f>
        <v>0</v>
      </c>
      <c r="S69" s="34">
        <f ca="1">(Ava!S69*S$6)</f>
        <v>0</v>
      </c>
      <c r="T69" s="34">
        <f ca="1">(Ava!T69*T$6)</f>
        <v>0</v>
      </c>
      <c r="U69" s="34">
        <f ca="1">(Ava!U69*U$6)</f>
        <v>0</v>
      </c>
      <c r="V69" s="34">
        <f ca="1">(Ava!V69*V$6)</f>
        <v>0</v>
      </c>
      <c r="W69" s="34">
        <f ca="1">(Ava!W69*W$6)</f>
        <v>0</v>
      </c>
      <c r="X69" s="41" t="str">
        <f t="shared" si="8"/>
        <v/>
      </c>
      <c r="Y69" s="34">
        <f t="shared" ca="1" si="7"/>
        <v>0</v>
      </c>
      <c r="Z69" s="42">
        <v>9.3900000000000504E-4</v>
      </c>
    </row>
    <row r="70" spans="3:26" ht="15" customHeight="1" x14ac:dyDescent="0.25">
      <c r="C70" s="34" t="str">
        <f>Ava!C70</f>
        <v/>
      </c>
      <c r="D70" s="34">
        <f ca="1">(Ava!D70*D$6)</f>
        <v>0</v>
      </c>
      <c r="E70" s="34">
        <f ca="1">(Ava!E70*E$6)</f>
        <v>0</v>
      </c>
      <c r="F70" s="34">
        <f ca="1">(Ava!F70*F$6)</f>
        <v>0</v>
      </c>
      <c r="G70" s="34">
        <f ca="1">(Ava!G70*G$6)</f>
        <v>0</v>
      </c>
      <c r="H70" s="34">
        <f ca="1">(Ava!H70*H$6)</f>
        <v>0</v>
      </c>
      <c r="I70" s="34">
        <f ca="1">(Ava!I70*I$6)</f>
        <v>0</v>
      </c>
      <c r="J70" s="34">
        <f ca="1">(Ava!J70*J$6)</f>
        <v>0</v>
      </c>
      <c r="K70" s="34">
        <f ca="1">(Ava!K70*K$6)</f>
        <v>0</v>
      </c>
      <c r="L70" s="34">
        <f ca="1">(Ava!L70*L$6)</f>
        <v>0</v>
      </c>
      <c r="M70" s="34">
        <f ca="1">(Ava!M70*M$6)</f>
        <v>0</v>
      </c>
      <c r="N70" s="34">
        <f ca="1">(Ava!N70*N$6)</f>
        <v>0</v>
      </c>
      <c r="O70" s="34">
        <f ca="1">(Ava!O70*O$6)</f>
        <v>0</v>
      </c>
      <c r="P70" s="34">
        <f ca="1">(Ava!P70*P$6)</f>
        <v>0</v>
      </c>
      <c r="Q70" s="34">
        <f ca="1">(Ava!Q70*Q$6)</f>
        <v>0</v>
      </c>
      <c r="R70" s="34">
        <f ca="1">(Ava!R70*R$6)</f>
        <v>0</v>
      </c>
      <c r="S70" s="34">
        <f ca="1">(Ava!S70*S$6)</f>
        <v>0</v>
      </c>
      <c r="T70" s="34">
        <f ca="1">(Ava!T70*T$6)</f>
        <v>0</v>
      </c>
      <c r="U70" s="34">
        <f ca="1">(Ava!U70*U$6)</f>
        <v>0</v>
      </c>
      <c r="V70" s="34">
        <f ca="1">(Ava!V70*V$6)</f>
        <v>0</v>
      </c>
      <c r="W70" s="34">
        <f ca="1">(Ava!W70*W$6)</f>
        <v>0</v>
      </c>
      <c r="X70" s="41" t="str">
        <f t="shared" si="8"/>
        <v/>
      </c>
      <c r="Y70" s="34">
        <f t="shared" ca="1" si="7"/>
        <v>0</v>
      </c>
      <c r="Z70" s="42">
        <v>9.3800000000000502E-4</v>
      </c>
    </row>
    <row r="71" spans="3:26" ht="15" customHeight="1" x14ac:dyDescent="0.25">
      <c r="C71" s="34" t="str">
        <f>Ava!C71</f>
        <v/>
      </c>
      <c r="D71" s="34">
        <f ca="1">(Ava!D71*D$6)</f>
        <v>0</v>
      </c>
      <c r="E71" s="34">
        <f ca="1">(Ava!E71*E$6)</f>
        <v>0</v>
      </c>
      <c r="F71" s="34">
        <f ca="1">(Ava!F71*F$6)</f>
        <v>0</v>
      </c>
      <c r="G71" s="34">
        <f ca="1">(Ava!G71*G$6)</f>
        <v>0</v>
      </c>
      <c r="H71" s="34">
        <f ca="1">(Ava!H71*H$6)</f>
        <v>0</v>
      </c>
      <c r="I71" s="34">
        <f ca="1">(Ava!I71*I$6)</f>
        <v>0</v>
      </c>
      <c r="J71" s="34">
        <f ca="1">(Ava!J71*J$6)</f>
        <v>0</v>
      </c>
      <c r="K71" s="34">
        <f ca="1">(Ava!K71*K$6)</f>
        <v>0</v>
      </c>
      <c r="L71" s="34">
        <f ca="1">(Ava!L71*L$6)</f>
        <v>0</v>
      </c>
      <c r="M71" s="34">
        <f ca="1">(Ava!M71*M$6)</f>
        <v>0</v>
      </c>
      <c r="N71" s="34">
        <f ca="1">(Ava!N71*N$6)</f>
        <v>0</v>
      </c>
      <c r="O71" s="34">
        <f ca="1">(Ava!O71*O$6)</f>
        <v>0</v>
      </c>
      <c r="P71" s="34">
        <f ca="1">(Ava!P71*P$6)</f>
        <v>0</v>
      </c>
      <c r="Q71" s="34">
        <f ca="1">(Ava!Q71*Q$6)</f>
        <v>0</v>
      </c>
      <c r="R71" s="34">
        <f ca="1">(Ava!R71*R$6)</f>
        <v>0</v>
      </c>
      <c r="S71" s="34">
        <f ca="1">(Ava!S71*S$6)</f>
        <v>0</v>
      </c>
      <c r="T71" s="34">
        <f ca="1">(Ava!T71*T$6)</f>
        <v>0</v>
      </c>
      <c r="U71" s="34">
        <f ca="1">(Ava!U71*U$6)</f>
        <v>0</v>
      </c>
      <c r="V71" s="34">
        <f ca="1">(Ava!V71*V$6)</f>
        <v>0</v>
      </c>
      <c r="W71" s="34">
        <f ca="1">(Ava!W71*W$6)</f>
        <v>0</v>
      </c>
      <c r="X71" s="41" t="str">
        <f t="shared" si="8"/>
        <v/>
      </c>
      <c r="Y71" s="34">
        <f t="shared" ca="1" si="7"/>
        <v>0</v>
      </c>
      <c r="Z71" s="42">
        <v>9.3700000000000499E-4</v>
      </c>
    </row>
    <row r="72" spans="3:26" ht="15" customHeight="1" x14ac:dyDescent="0.25">
      <c r="C72" s="34" t="str">
        <f>Ava!C72</f>
        <v/>
      </c>
      <c r="D72" s="34">
        <f ca="1">(Ava!D72*D$6)</f>
        <v>0</v>
      </c>
      <c r="E72" s="34">
        <f ca="1">(Ava!E72*E$6)</f>
        <v>0</v>
      </c>
      <c r="F72" s="34">
        <f ca="1">(Ava!F72*F$6)</f>
        <v>0</v>
      </c>
      <c r="G72" s="34">
        <f ca="1">(Ava!G72*G$6)</f>
        <v>0</v>
      </c>
      <c r="H72" s="34">
        <f ca="1">(Ava!H72*H$6)</f>
        <v>0</v>
      </c>
      <c r="I72" s="34">
        <f ca="1">(Ava!I72*I$6)</f>
        <v>0</v>
      </c>
      <c r="J72" s="34">
        <f ca="1">(Ava!J72*J$6)</f>
        <v>0</v>
      </c>
      <c r="K72" s="34">
        <f ca="1">(Ava!K72*K$6)</f>
        <v>0</v>
      </c>
      <c r="L72" s="34">
        <f ca="1">(Ava!L72*L$6)</f>
        <v>0</v>
      </c>
      <c r="M72" s="34">
        <f ca="1">(Ava!M72*M$6)</f>
        <v>0</v>
      </c>
      <c r="N72" s="34">
        <f ca="1">(Ava!N72*N$6)</f>
        <v>0</v>
      </c>
      <c r="O72" s="34">
        <f ca="1">(Ava!O72*O$6)</f>
        <v>0</v>
      </c>
      <c r="P72" s="34">
        <f ca="1">(Ava!P72*P$6)</f>
        <v>0</v>
      </c>
      <c r="Q72" s="34">
        <f ca="1">(Ava!Q72*Q$6)</f>
        <v>0</v>
      </c>
      <c r="R72" s="34">
        <f ca="1">(Ava!R72*R$6)</f>
        <v>0</v>
      </c>
      <c r="S72" s="34">
        <f ca="1">(Ava!S72*S$6)</f>
        <v>0</v>
      </c>
      <c r="T72" s="34">
        <f ca="1">(Ava!T72*T$6)</f>
        <v>0</v>
      </c>
      <c r="U72" s="34">
        <f ca="1">(Ava!U72*U$6)</f>
        <v>0</v>
      </c>
      <c r="V72" s="34">
        <f ca="1">(Ava!V72*V$6)</f>
        <v>0</v>
      </c>
      <c r="W72" s="34">
        <f ca="1">(Ava!W72*W$6)</f>
        <v>0</v>
      </c>
      <c r="X72" s="41" t="str">
        <f t="shared" ref="X72:X82" si="9">IF(C72="","",IFERROR(SUM(D72:W72)+Z72,0))</f>
        <v/>
      </c>
      <c r="Y72" s="34">
        <f t="shared" ca="1" si="7"/>
        <v>0</v>
      </c>
      <c r="Z72" s="42">
        <v>9.3600000000000497E-4</v>
      </c>
    </row>
    <row r="73" spans="3:26" ht="15" customHeight="1" x14ac:dyDescent="0.25">
      <c r="C73" s="34" t="str">
        <f>Ava!C73</f>
        <v/>
      </c>
      <c r="D73" s="34">
        <f ca="1">(Ava!D73*D$6)</f>
        <v>0</v>
      </c>
      <c r="E73" s="34">
        <f ca="1">(Ava!E73*E$6)</f>
        <v>0</v>
      </c>
      <c r="F73" s="34">
        <f ca="1">(Ava!F73*F$6)</f>
        <v>0</v>
      </c>
      <c r="G73" s="34">
        <f ca="1">(Ava!G73*G$6)</f>
        <v>0</v>
      </c>
      <c r="H73" s="34">
        <f ca="1">(Ava!H73*H$6)</f>
        <v>0</v>
      </c>
      <c r="I73" s="34">
        <f ca="1">(Ava!I73*I$6)</f>
        <v>0</v>
      </c>
      <c r="J73" s="34">
        <f ca="1">(Ava!J73*J$6)</f>
        <v>0</v>
      </c>
      <c r="K73" s="34">
        <f ca="1">(Ava!K73*K$6)</f>
        <v>0</v>
      </c>
      <c r="L73" s="34">
        <f ca="1">(Ava!L73*L$6)</f>
        <v>0</v>
      </c>
      <c r="M73" s="34">
        <f ca="1">(Ava!M73*M$6)</f>
        <v>0</v>
      </c>
      <c r="N73" s="34">
        <f ca="1">(Ava!N73*N$6)</f>
        <v>0</v>
      </c>
      <c r="O73" s="34">
        <f ca="1">(Ava!O73*O$6)</f>
        <v>0</v>
      </c>
      <c r="P73" s="34">
        <f ca="1">(Ava!P73*P$6)</f>
        <v>0</v>
      </c>
      <c r="Q73" s="34">
        <f ca="1">(Ava!Q73*Q$6)</f>
        <v>0</v>
      </c>
      <c r="R73" s="34">
        <f ca="1">(Ava!R73*R$6)</f>
        <v>0</v>
      </c>
      <c r="S73" s="34">
        <f ca="1">(Ava!S73*S$6)</f>
        <v>0</v>
      </c>
      <c r="T73" s="34">
        <f ca="1">(Ava!T73*T$6)</f>
        <v>0</v>
      </c>
      <c r="U73" s="34">
        <f ca="1">(Ava!U73*U$6)</f>
        <v>0</v>
      </c>
      <c r="V73" s="34">
        <f ca="1">(Ava!V73*V$6)</f>
        <v>0</v>
      </c>
      <c r="W73" s="34">
        <f ca="1">(Ava!W73*W$6)</f>
        <v>0</v>
      </c>
      <c r="X73" s="41" t="str">
        <f t="shared" si="9"/>
        <v/>
      </c>
      <c r="Y73" s="34">
        <f t="shared" ref="Y73:Y82" ca="1" si="10">IFERROR(AVERAGEIF(D73:W73,"&gt;"&amp;0)+Z73,0)</f>
        <v>0</v>
      </c>
      <c r="Z73" s="42">
        <v>9.3500000000000495E-4</v>
      </c>
    </row>
    <row r="74" spans="3:26" ht="15" customHeight="1" x14ac:dyDescent="0.25">
      <c r="C74" s="34" t="str">
        <f>Ava!C74</f>
        <v/>
      </c>
      <c r="D74" s="34">
        <f ca="1">(Ava!D74*D$6)</f>
        <v>0</v>
      </c>
      <c r="E74" s="34">
        <f ca="1">(Ava!E74*E$6)</f>
        <v>0</v>
      </c>
      <c r="F74" s="34">
        <f ca="1">(Ava!F74*F$6)</f>
        <v>0</v>
      </c>
      <c r="G74" s="34">
        <f ca="1">(Ava!G74*G$6)</f>
        <v>0</v>
      </c>
      <c r="H74" s="34">
        <f ca="1">(Ava!H74*H$6)</f>
        <v>0</v>
      </c>
      <c r="I74" s="34">
        <f ca="1">(Ava!I74*I$6)</f>
        <v>0</v>
      </c>
      <c r="J74" s="34">
        <f ca="1">(Ava!J74*J$6)</f>
        <v>0</v>
      </c>
      <c r="K74" s="34">
        <f ca="1">(Ava!K74*K$6)</f>
        <v>0</v>
      </c>
      <c r="L74" s="34">
        <f ca="1">(Ava!L74*L$6)</f>
        <v>0</v>
      </c>
      <c r="M74" s="34">
        <f ca="1">(Ava!M74*M$6)</f>
        <v>0</v>
      </c>
      <c r="N74" s="34">
        <f ca="1">(Ava!N74*N$6)</f>
        <v>0</v>
      </c>
      <c r="O74" s="34">
        <f ca="1">(Ava!O74*O$6)</f>
        <v>0</v>
      </c>
      <c r="P74" s="34">
        <f ca="1">(Ava!P74*P$6)</f>
        <v>0</v>
      </c>
      <c r="Q74" s="34">
        <f ca="1">(Ava!Q74*Q$6)</f>
        <v>0</v>
      </c>
      <c r="R74" s="34">
        <f ca="1">(Ava!R74*R$6)</f>
        <v>0</v>
      </c>
      <c r="S74" s="34">
        <f ca="1">(Ava!S74*S$6)</f>
        <v>0</v>
      </c>
      <c r="T74" s="34">
        <f ca="1">(Ava!T74*T$6)</f>
        <v>0</v>
      </c>
      <c r="U74" s="34">
        <f ca="1">(Ava!U74*U$6)</f>
        <v>0</v>
      </c>
      <c r="V74" s="34">
        <f ca="1">(Ava!V74*V$6)</f>
        <v>0</v>
      </c>
      <c r="W74" s="34">
        <f ca="1">(Ava!W74*W$6)</f>
        <v>0</v>
      </c>
      <c r="X74" s="41" t="str">
        <f t="shared" si="9"/>
        <v/>
      </c>
      <c r="Y74" s="34">
        <f t="shared" ca="1" si="10"/>
        <v>0</v>
      </c>
      <c r="Z74" s="42">
        <v>9.3400000000000601E-4</v>
      </c>
    </row>
    <row r="75" spans="3:26" ht="15" customHeight="1" x14ac:dyDescent="0.25">
      <c r="C75" s="34" t="str">
        <f>Ava!C75</f>
        <v/>
      </c>
      <c r="D75" s="34">
        <f ca="1">(Ava!D75*D$6)</f>
        <v>0</v>
      </c>
      <c r="E75" s="34">
        <f ca="1">(Ava!E75*E$6)</f>
        <v>0</v>
      </c>
      <c r="F75" s="34">
        <f ca="1">(Ava!F75*F$6)</f>
        <v>0</v>
      </c>
      <c r="G75" s="34">
        <f ca="1">(Ava!G75*G$6)</f>
        <v>0</v>
      </c>
      <c r="H75" s="34">
        <f ca="1">(Ava!H75*H$6)</f>
        <v>0</v>
      </c>
      <c r="I75" s="34">
        <f ca="1">(Ava!I75*I$6)</f>
        <v>0</v>
      </c>
      <c r="J75" s="34">
        <f ca="1">(Ava!J75*J$6)</f>
        <v>0</v>
      </c>
      <c r="K75" s="34">
        <f ca="1">(Ava!K75*K$6)</f>
        <v>0</v>
      </c>
      <c r="L75" s="34">
        <f ca="1">(Ava!L75*L$6)</f>
        <v>0</v>
      </c>
      <c r="M75" s="34">
        <f ca="1">(Ava!M75*M$6)</f>
        <v>0</v>
      </c>
      <c r="N75" s="34">
        <f ca="1">(Ava!N75*N$6)</f>
        <v>0</v>
      </c>
      <c r="O75" s="34">
        <f ca="1">(Ava!O75*O$6)</f>
        <v>0</v>
      </c>
      <c r="P75" s="34">
        <f ca="1">(Ava!P75*P$6)</f>
        <v>0</v>
      </c>
      <c r="Q75" s="34">
        <f ca="1">(Ava!Q75*Q$6)</f>
        <v>0</v>
      </c>
      <c r="R75" s="34">
        <f ca="1">(Ava!R75*R$6)</f>
        <v>0</v>
      </c>
      <c r="S75" s="34">
        <f ca="1">(Ava!S75*S$6)</f>
        <v>0</v>
      </c>
      <c r="T75" s="34">
        <f ca="1">(Ava!T75*T$6)</f>
        <v>0</v>
      </c>
      <c r="U75" s="34">
        <f ca="1">(Ava!U75*U$6)</f>
        <v>0</v>
      </c>
      <c r="V75" s="34">
        <f ca="1">(Ava!V75*V$6)</f>
        <v>0</v>
      </c>
      <c r="W75" s="34">
        <f ca="1">(Ava!W75*W$6)</f>
        <v>0</v>
      </c>
      <c r="X75" s="41" t="str">
        <f t="shared" si="9"/>
        <v/>
      </c>
      <c r="Y75" s="34">
        <f t="shared" ca="1" si="10"/>
        <v>0</v>
      </c>
      <c r="Z75" s="42">
        <v>9.3300000000000598E-4</v>
      </c>
    </row>
    <row r="76" spans="3:26" ht="15" customHeight="1" x14ac:dyDescent="0.25">
      <c r="C76" s="34" t="str">
        <f>Ava!C76</f>
        <v/>
      </c>
      <c r="D76" s="34">
        <f ca="1">(Ava!D76*D$6)</f>
        <v>0</v>
      </c>
      <c r="E76" s="34">
        <f ca="1">(Ava!E76*E$6)</f>
        <v>0</v>
      </c>
      <c r="F76" s="34">
        <f ca="1">(Ava!F76*F$6)</f>
        <v>0</v>
      </c>
      <c r="G76" s="34">
        <f ca="1">(Ava!G76*G$6)</f>
        <v>0</v>
      </c>
      <c r="H76" s="34">
        <f ca="1">(Ava!H76*H$6)</f>
        <v>0</v>
      </c>
      <c r="I76" s="34">
        <f ca="1">(Ava!I76*I$6)</f>
        <v>0</v>
      </c>
      <c r="J76" s="34">
        <f ca="1">(Ava!J76*J$6)</f>
        <v>0</v>
      </c>
      <c r="K76" s="34">
        <f ca="1">(Ava!K76*K$6)</f>
        <v>0</v>
      </c>
      <c r="L76" s="34">
        <f ca="1">(Ava!L76*L$6)</f>
        <v>0</v>
      </c>
      <c r="M76" s="34">
        <f ca="1">(Ava!M76*M$6)</f>
        <v>0</v>
      </c>
      <c r="N76" s="34">
        <f ca="1">(Ava!N76*N$6)</f>
        <v>0</v>
      </c>
      <c r="O76" s="34">
        <f ca="1">(Ava!O76*O$6)</f>
        <v>0</v>
      </c>
      <c r="P76" s="34">
        <f ca="1">(Ava!P76*P$6)</f>
        <v>0</v>
      </c>
      <c r="Q76" s="34">
        <f ca="1">(Ava!Q76*Q$6)</f>
        <v>0</v>
      </c>
      <c r="R76" s="34">
        <f ca="1">(Ava!R76*R$6)</f>
        <v>0</v>
      </c>
      <c r="S76" s="34">
        <f ca="1">(Ava!S76*S$6)</f>
        <v>0</v>
      </c>
      <c r="T76" s="34">
        <f ca="1">(Ava!T76*T$6)</f>
        <v>0</v>
      </c>
      <c r="U76" s="34">
        <f ca="1">(Ava!U76*U$6)</f>
        <v>0</v>
      </c>
      <c r="V76" s="34">
        <f ca="1">(Ava!V76*V$6)</f>
        <v>0</v>
      </c>
      <c r="W76" s="34">
        <f ca="1">(Ava!W76*W$6)</f>
        <v>0</v>
      </c>
      <c r="X76" s="41" t="str">
        <f t="shared" si="9"/>
        <v/>
      </c>
      <c r="Y76" s="34">
        <f t="shared" ca="1" si="10"/>
        <v>0</v>
      </c>
      <c r="Z76" s="42">
        <v>9.3200000000000596E-4</v>
      </c>
    </row>
    <row r="77" spans="3:26" ht="15" customHeight="1" x14ac:dyDescent="0.25">
      <c r="C77" s="34" t="str">
        <f>Ava!C77</f>
        <v/>
      </c>
      <c r="D77" s="34">
        <f ca="1">(Ava!D77*D$6)</f>
        <v>0</v>
      </c>
      <c r="E77" s="34">
        <f ca="1">(Ava!E77*E$6)</f>
        <v>0</v>
      </c>
      <c r="F77" s="34">
        <f ca="1">(Ava!F77*F$6)</f>
        <v>0</v>
      </c>
      <c r="G77" s="34">
        <f ca="1">(Ava!G77*G$6)</f>
        <v>0</v>
      </c>
      <c r="H77" s="34">
        <f ca="1">(Ava!H77*H$6)</f>
        <v>0</v>
      </c>
      <c r="I77" s="34">
        <f ca="1">(Ava!I77*I$6)</f>
        <v>0</v>
      </c>
      <c r="J77" s="34">
        <f ca="1">(Ava!J77*J$6)</f>
        <v>0</v>
      </c>
      <c r="K77" s="34">
        <f ca="1">(Ava!K77*K$6)</f>
        <v>0</v>
      </c>
      <c r="L77" s="34">
        <f ca="1">(Ava!L77*L$6)</f>
        <v>0</v>
      </c>
      <c r="M77" s="34">
        <f ca="1">(Ava!M77*M$6)</f>
        <v>0</v>
      </c>
      <c r="N77" s="34">
        <f ca="1">(Ava!N77*N$6)</f>
        <v>0</v>
      </c>
      <c r="O77" s="34">
        <f ca="1">(Ava!O77*O$6)</f>
        <v>0</v>
      </c>
      <c r="P77" s="34">
        <f ca="1">(Ava!P77*P$6)</f>
        <v>0</v>
      </c>
      <c r="Q77" s="34">
        <f ca="1">(Ava!Q77*Q$6)</f>
        <v>0</v>
      </c>
      <c r="R77" s="34">
        <f ca="1">(Ava!R77*R$6)</f>
        <v>0</v>
      </c>
      <c r="S77" s="34">
        <f ca="1">(Ava!S77*S$6)</f>
        <v>0</v>
      </c>
      <c r="T77" s="34">
        <f ca="1">(Ava!T77*T$6)</f>
        <v>0</v>
      </c>
      <c r="U77" s="34">
        <f ca="1">(Ava!U77*U$6)</f>
        <v>0</v>
      </c>
      <c r="V77" s="34">
        <f ca="1">(Ava!V77*V$6)</f>
        <v>0</v>
      </c>
      <c r="W77" s="34">
        <f ca="1">(Ava!W77*W$6)</f>
        <v>0</v>
      </c>
      <c r="X77" s="41" t="str">
        <f t="shared" si="9"/>
        <v/>
      </c>
      <c r="Y77" s="34">
        <f t="shared" ca="1" si="10"/>
        <v>0</v>
      </c>
      <c r="Z77" s="42">
        <v>9.3100000000000604E-4</v>
      </c>
    </row>
    <row r="78" spans="3:26" ht="15" customHeight="1" x14ac:dyDescent="0.25">
      <c r="C78" s="34" t="str">
        <f>Ava!C78</f>
        <v/>
      </c>
      <c r="D78" s="34">
        <f ca="1">(Ava!D78*D$6)</f>
        <v>0</v>
      </c>
      <c r="E78" s="34">
        <f ca="1">(Ava!E78*E$6)</f>
        <v>0</v>
      </c>
      <c r="F78" s="34">
        <f ca="1">(Ava!F78*F$6)</f>
        <v>0</v>
      </c>
      <c r="G78" s="34">
        <f ca="1">(Ava!G78*G$6)</f>
        <v>0</v>
      </c>
      <c r="H78" s="34">
        <f ca="1">(Ava!H78*H$6)</f>
        <v>0</v>
      </c>
      <c r="I78" s="34">
        <f ca="1">(Ava!I78*I$6)</f>
        <v>0</v>
      </c>
      <c r="J78" s="34">
        <f ca="1">(Ava!J78*J$6)</f>
        <v>0</v>
      </c>
      <c r="K78" s="34">
        <f ca="1">(Ava!K78*K$6)</f>
        <v>0</v>
      </c>
      <c r="L78" s="34">
        <f ca="1">(Ava!L78*L$6)</f>
        <v>0</v>
      </c>
      <c r="M78" s="34">
        <f ca="1">(Ava!M78*M$6)</f>
        <v>0</v>
      </c>
      <c r="N78" s="34">
        <f ca="1">(Ava!N78*N$6)</f>
        <v>0</v>
      </c>
      <c r="O78" s="34">
        <f ca="1">(Ava!O78*O$6)</f>
        <v>0</v>
      </c>
      <c r="P78" s="34">
        <f ca="1">(Ava!P78*P$6)</f>
        <v>0</v>
      </c>
      <c r="Q78" s="34">
        <f ca="1">(Ava!Q78*Q$6)</f>
        <v>0</v>
      </c>
      <c r="R78" s="34">
        <f ca="1">(Ava!R78*R$6)</f>
        <v>0</v>
      </c>
      <c r="S78" s="34">
        <f ca="1">(Ava!S78*S$6)</f>
        <v>0</v>
      </c>
      <c r="T78" s="34">
        <f ca="1">(Ava!T78*T$6)</f>
        <v>0</v>
      </c>
      <c r="U78" s="34">
        <f ca="1">(Ava!U78*U$6)</f>
        <v>0</v>
      </c>
      <c r="V78" s="34">
        <f ca="1">(Ava!V78*V$6)</f>
        <v>0</v>
      </c>
      <c r="W78" s="34">
        <f ca="1">(Ava!W78*W$6)</f>
        <v>0</v>
      </c>
      <c r="X78" s="41" t="str">
        <f t="shared" si="9"/>
        <v/>
      </c>
      <c r="Y78" s="34">
        <f t="shared" ca="1" si="10"/>
        <v>0</v>
      </c>
      <c r="Z78" s="42">
        <v>9.3000000000000602E-4</v>
      </c>
    </row>
    <row r="79" spans="3:26" ht="15" customHeight="1" x14ac:dyDescent="0.25">
      <c r="C79" s="34" t="str">
        <f>Ava!C79</f>
        <v/>
      </c>
      <c r="D79" s="34">
        <f ca="1">(Ava!D79*D$6)</f>
        <v>0</v>
      </c>
      <c r="E79" s="34">
        <f ca="1">(Ava!E79*E$6)</f>
        <v>0</v>
      </c>
      <c r="F79" s="34">
        <f ca="1">(Ava!F79*F$6)</f>
        <v>0</v>
      </c>
      <c r="G79" s="34">
        <f ca="1">(Ava!G79*G$6)</f>
        <v>0</v>
      </c>
      <c r="H79" s="34">
        <f ca="1">(Ava!H79*H$6)</f>
        <v>0</v>
      </c>
      <c r="I79" s="34">
        <f ca="1">(Ava!I79*I$6)</f>
        <v>0</v>
      </c>
      <c r="J79" s="34">
        <f ca="1">(Ava!J79*J$6)</f>
        <v>0</v>
      </c>
      <c r="K79" s="34">
        <f ca="1">(Ava!K79*K$6)</f>
        <v>0</v>
      </c>
      <c r="L79" s="34">
        <f ca="1">(Ava!L79*L$6)</f>
        <v>0</v>
      </c>
      <c r="M79" s="34">
        <f ca="1">(Ava!M79*M$6)</f>
        <v>0</v>
      </c>
      <c r="N79" s="34">
        <f ca="1">(Ava!N79*N$6)</f>
        <v>0</v>
      </c>
      <c r="O79" s="34">
        <f ca="1">(Ava!O79*O$6)</f>
        <v>0</v>
      </c>
      <c r="P79" s="34">
        <f ca="1">(Ava!P79*P$6)</f>
        <v>0</v>
      </c>
      <c r="Q79" s="34">
        <f ca="1">(Ava!Q79*Q$6)</f>
        <v>0</v>
      </c>
      <c r="R79" s="34">
        <f ca="1">(Ava!R79*R$6)</f>
        <v>0</v>
      </c>
      <c r="S79" s="34">
        <f ca="1">(Ava!S79*S$6)</f>
        <v>0</v>
      </c>
      <c r="T79" s="34">
        <f ca="1">(Ava!T79*T$6)</f>
        <v>0</v>
      </c>
      <c r="U79" s="34">
        <f ca="1">(Ava!U79*U$6)</f>
        <v>0</v>
      </c>
      <c r="V79" s="34">
        <f ca="1">(Ava!V79*V$6)</f>
        <v>0</v>
      </c>
      <c r="W79" s="34">
        <f ca="1">(Ava!W79*W$6)</f>
        <v>0</v>
      </c>
      <c r="X79" s="41" t="str">
        <f t="shared" si="9"/>
        <v/>
      </c>
      <c r="Y79" s="34">
        <f t="shared" ca="1" si="10"/>
        <v>0</v>
      </c>
      <c r="Z79" s="42">
        <v>9.2900000000000599E-4</v>
      </c>
    </row>
    <row r="80" spans="3:26" ht="15" customHeight="1" x14ac:dyDescent="0.25">
      <c r="C80" s="34" t="str">
        <f>Ava!C80</f>
        <v/>
      </c>
      <c r="D80" s="34">
        <f ca="1">(Ava!D80*D$6)</f>
        <v>0</v>
      </c>
      <c r="E80" s="34">
        <f ca="1">(Ava!E80*E$6)</f>
        <v>0</v>
      </c>
      <c r="F80" s="34">
        <f ca="1">(Ava!F80*F$6)</f>
        <v>0</v>
      </c>
      <c r="G80" s="34">
        <f ca="1">(Ava!G80*G$6)</f>
        <v>0</v>
      </c>
      <c r="H80" s="34">
        <f ca="1">(Ava!H80*H$6)</f>
        <v>0</v>
      </c>
      <c r="I80" s="34">
        <f ca="1">(Ava!I80*I$6)</f>
        <v>0</v>
      </c>
      <c r="J80" s="34">
        <f ca="1">(Ava!J80*J$6)</f>
        <v>0</v>
      </c>
      <c r="K80" s="34">
        <f ca="1">(Ava!K80*K$6)</f>
        <v>0</v>
      </c>
      <c r="L80" s="34">
        <f ca="1">(Ava!L80*L$6)</f>
        <v>0</v>
      </c>
      <c r="M80" s="34">
        <f ca="1">(Ava!M80*M$6)</f>
        <v>0</v>
      </c>
      <c r="N80" s="34">
        <f ca="1">(Ava!N80*N$6)</f>
        <v>0</v>
      </c>
      <c r="O80" s="34">
        <f ca="1">(Ava!O80*O$6)</f>
        <v>0</v>
      </c>
      <c r="P80" s="34">
        <f ca="1">(Ava!P80*P$6)</f>
        <v>0</v>
      </c>
      <c r="Q80" s="34">
        <f ca="1">(Ava!Q80*Q$6)</f>
        <v>0</v>
      </c>
      <c r="R80" s="34">
        <f ca="1">(Ava!R80*R$6)</f>
        <v>0</v>
      </c>
      <c r="S80" s="34">
        <f ca="1">(Ava!S80*S$6)</f>
        <v>0</v>
      </c>
      <c r="T80" s="34">
        <f ca="1">(Ava!T80*T$6)</f>
        <v>0</v>
      </c>
      <c r="U80" s="34">
        <f ca="1">(Ava!U80*U$6)</f>
        <v>0</v>
      </c>
      <c r="V80" s="34">
        <f ca="1">(Ava!V80*V$6)</f>
        <v>0</v>
      </c>
      <c r="W80" s="34">
        <f ca="1">(Ava!W80*W$6)</f>
        <v>0</v>
      </c>
      <c r="X80" s="41" t="str">
        <f t="shared" si="9"/>
        <v/>
      </c>
      <c r="Y80" s="34">
        <f t="shared" ca="1" si="10"/>
        <v>0</v>
      </c>
      <c r="Z80" s="42">
        <v>9.2800000000000597E-4</v>
      </c>
    </row>
    <row r="81" spans="3:26" ht="15" customHeight="1" x14ac:dyDescent="0.25">
      <c r="C81" s="34" t="str">
        <f>Ava!C81</f>
        <v/>
      </c>
      <c r="D81" s="34">
        <f ca="1">(Ava!D81*D$6)</f>
        <v>0</v>
      </c>
      <c r="E81" s="34">
        <f ca="1">(Ava!E81*E$6)</f>
        <v>0</v>
      </c>
      <c r="F81" s="34">
        <f ca="1">(Ava!F81*F$6)</f>
        <v>0</v>
      </c>
      <c r="G81" s="34">
        <f ca="1">(Ava!G81*G$6)</f>
        <v>0</v>
      </c>
      <c r="H81" s="34">
        <f ca="1">(Ava!H81*H$6)</f>
        <v>0</v>
      </c>
      <c r="I81" s="34">
        <f ca="1">(Ava!I81*I$6)</f>
        <v>0</v>
      </c>
      <c r="J81" s="34">
        <f ca="1">(Ava!J81*J$6)</f>
        <v>0</v>
      </c>
      <c r="K81" s="34">
        <f ca="1">(Ava!K81*K$6)</f>
        <v>0</v>
      </c>
      <c r="L81" s="34">
        <f ca="1">(Ava!L81*L$6)</f>
        <v>0</v>
      </c>
      <c r="M81" s="34">
        <f ca="1">(Ava!M81*M$6)</f>
        <v>0</v>
      </c>
      <c r="N81" s="34">
        <f ca="1">(Ava!N81*N$6)</f>
        <v>0</v>
      </c>
      <c r="O81" s="34">
        <f ca="1">(Ava!O81*O$6)</f>
        <v>0</v>
      </c>
      <c r="P81" s="34">
        <f ca="1">(Ava!P81*P$6)</f>
        <v>0</v>
      </c>
      <c r="Q81" s="34">
        <f ca="1">(Ava!Q81*Q$6)</f>
        <v>0</v>
      </c>
      <c r="R81" s="34">
        <f ca="1">(Ava!R81*R$6)</f>
        <v>0</v>
      </c>
      <c r="S81" s="34">
        <f ca="1">(Ava!S81*S$6)</f>
        <v>0</v>
      </c>
      <c r="T81" s="34">
        <f ca="1">(Ava!T81*T$6)</f>
        <v>0</v>
      </c>
      <c r="U81" s="34">
        <f ca="1">(Ava!U81*U$6)</f>
        <v>0</v>
      </c>
      <c r="V81" s="34">
        <f ca="1">(Ava!V81*V$6)</f>
        <v>0</v>
      </c>
      <c r="W81" s="34">
        <f ca="1">(Ava!W81*W$6)</f>
        <v>0</v>
      </c>
      <c r="X81" s="41" t="str">
        <f t="shared" si="9"/>
        <v/>
      </c>
      <c r="Y81" s="34">
        <f t="shared" ca="1" si="10"/>
        <v>0</v>
      </c>
      <c r="Z81" s="42">
        <v>9.2700000000000605E-4</v>
      </c>
    </row>
    <row r="82" spans="3:26" ht="15" customHeight="1" x14ac:dyDescent="0.25">
      <c r="C82" s="34" t="str">
        <f>Ava!C82</f>
        <v/>
      </c>
      <c r="D82" s="34">
        <f ca="1">(Ava!D82*D$6)</f>
        <v>0</v>
      </c>
      <c r="E82" s="34">
        <f ca="1">(Ava!E82*E$6)</f>
        <v>0</v>
      </c>
      <c r="F82" s="34">
        <f ca="1">(Ava!F82*F$6)</f>
        <v>0</v>
      </c>
      <c r="G82" s="34">
        <f ca="1">(Ava!G82*G$6)</f>
        <v>0</v>
      </c>
      <c r="H82" s="34">
        <f ca="1">(Ava!H82*H$6)</f>
        <v>0</v>
      </c>
      <c r="I82" s="34">
        <f ca="1">(Ava!I82*I$6)</f>
        <v>0</v>
      </c>
      <c r="J82" s="34">
        <f ca="1">(Ava!J82*J$6)</f>
        <v>0</v>
      </c>
      <c r="K82" s="34">
        <f ca="1">(Ava!K82*K$6)</f>
        <v>0</v>
      </c>
      <c r="L82" s="34">
        <f ca="1">(Ava!L82*L$6)</f>
        <v>0</v>
      </c>
      <c r="M82" s="34">
        <f ca="1">(Ava!M82*M$6)</f>
        <v>0</v>
      </c>
      <c r="N82" s="34">
        <f ca="1">(Ava!N82*N$6)</f>
        <v>0</v>
      </c>
      <c r="O82" s="34">
        <f ca="1">(Ava!O82*O$6)</f>
        <v>0</v>
      </c>
      <c r="P82" s="34">
        <f ca="1">(Ava!P82*P$6)</f>
        <v>0</v>
      </c>
      <c r="Q82" s="34">
        <f ca="1">(Ava!Q82*Q$6)</f>
        <v>0</v>
      </c>
      <c r="R82" s="34">
        <f ca="1">(Ava!R82*R$6)</f>
        <v>0</v>
      </c>
      <c r="S82" s="34">
        <f ca="1">(Ava!S82*S$6)</f>
        <v>0</v>
      </c>
      <c r="T82" s="34">
        <f ca="1">(Ava!T82*T$6)</f>
        <v>0</v>
      </c>
      <c r="U82" s="34">
        <f ca="1">(Ava!U82*U$6)</f>
        <v>0</v>
      </c>
      <c r="V82" s="34">
        <f ca="1">(Ava!V82*V$6)</f>
        <v>0</v>
      </c>
      <c r="W82" s="34">
        <f ca="1">(Ava!W82*W$6)</f>
        <v>0</v>
      </c>
      <c r="X82" s="41" t="str">
        <f t="shared" si="9"/>
        <v/>
      </c>
      <c r="Y82" s="34">
        <f t="shared" ca="1" si="10"/>
        <v>0</v>
      </c>
      <c r="Z82" s="42">
        <v>9.2600000000000603E-4</v>
      </c>
    </row>
    <row r="83" spans="3:26" ht="15" customHeight="1" x14ac:dyDescent="0.25">
      <c r="C83" s="34" t="s">
        <v>33</v>
      </c>
      <c r="D83" s="34">
        <f t="shared" ref="D83:W83" ca="1" si="11">IFERROR(SUM(D8:D82)+D$5,0)</f>
        <v>25.001000000000001</v>
      </c>
      <c r="E83" s="34">
        <f t="shared" ca="1" si="11"/>
        <v>28.000999</v>
      </c>
      <c r="F83" s="34">
        <f t="shared" ca="1" si="11"/>
        <v>6.0009980000000001</v>
      </c>
      <c r="G83" s="34">
        <f t="shared" ca="1" si="11"/>
        <v>9.9700000000000006E-4</v>
      </c>
      <c r="H83" s="34">
        <f t="shared" ca="1" si="11"/>
        <v>9.9599999999999992E-4</v>
      </c>
      <c r="I83" s="34">
        <f t="shared" ca="1" si="11"/>
        <v>9.9500000000000001E-4</v>
      </c>
      <c r="J83" s="34">
        <f t="shared" ca="1" si="11"/>
        <v>9.9400000000000096E-4</v>
      </c>
      <c r="K83" s="34">
        <f t="shared" ca="1" si="11"/>
        <v>9.9300000000000104E-4</v>
      </c>
      <c r="L83" s="34">
        <f t="shared" ca="1" si="11"/>
        <v>9.9200000000000091E-4</v>
      </c>
      <c r="M83" s="34">
        <f t="shared" ca="1" si="11"/>
        <v>9.9100000000000099E-4</v>
      </c>
      <c r="N83" s="34">
        <f t="shared" ca="1" si="11"/>
        <v>9.9000000000000108E-4</v>
      </c>
      <c r="O83" s="34">
        <f t="shared" ca="1" si="11"/>
        <v>9.8900000000000095E-4</v>
      </c>
      <c r="P83" s="34">
        <f t="shared" ca="1" si="11"/>
        <v>9.8800000000000103E-4</v>
      </c>
      <c r="Q83" s="34">
        <f t="shared" ca="1" si="11"/>
        <v>9.870000000000009E-4</v>
      </c>
      <c r="R83" s="34">
        <f t="shared" ca="1" si="11"/>
        <v>9.8600000000000098E-4</v>
      </c>
      <c r="S83" s="34">
        <f t="shared" ca="1" si="11"/>
        <v>9.8500000000000107E-4</v>
      </c>
      <c r="T83" s="34">
        <f t="shared" ca="1" si="11"/>
        <v>9.8400000000000093E-4</v>
      </c>
      <c r="U83" s="34">
        <f t="shared" ca="1" si="11"/>
        <v>9.8300000000000102E-4</v>
      </c>
      <c r="V83" s="34">
        <f t="shared" ca="1" si="11"/>
        <v>9.8200000000000197E-4</v>
      </c>
      <c r="W83" s="34">
        <f t="shared" ca="1" si="11"/>
        <v>9.8100000000000205E-4</v>
      </c>
      <c r="Y83" s="18"/>
    </row>
    <row r="84" spans="3:26" ht="15" customHeight="1" x14ac:dyDescent="0.25">
      <c r="C84" s="34" t="s">
        <v>37</v>
      </c>
      <c r="D84" s="34">
        <f t="shared" ref="D84:W84" ca="1" si="12">IFERROR(AVERAGEIF(D8:D82,"&gt;"&amp;0),0)</f>
        <v>25</v>
      </c>
      <c r="E84" s="34">
        <f t="shared" ca="1" si="12"/>
        <v>28</v>
      </c>
      <c r="F84" s="34">
        <f t="shared" ca="1" si="12"/>
        <v>6</v>
      </c>
      <c r="G84" s="34">
        <f t="shared" ca="1" si="12"/>
        <v>0</v>
      </c>
      <c r="H84" s="34">
        <f t="shared" ca="1" si="12"/>
        <v>0</v>
      </c>
      <c r="I84" s="34">
        <f t="shared" ca="1" si="12"/>
        <v>0</v>
      </c>
      <c r="J84" s="34">
        <f t="shared" ca="1" si="12"/>
        <v>0</v>
      </c>
      <c r="K84" s="34">
        <f t="shared" ca="1" si="12"/>
        <v>0</v>
      </c>
      <c r="L84" s="34">
        <f t="shared" ca="1" si="12"/>
        <v>0</v>
      </c>
      <c r="M84" s="34">
        <f t="shared" ca="1" si="12"/>
        <v>0</v>
      </c>
      <c r="N84" s="34">
        <f t="shared" ca="1" si="12"/>
        <v>0</v>
      </c>
      <c r="O84" s="34">
        <f t="shared" ca="1" si="12"/>
        <v>0</v>
      </c>
      <c r="P84" s="34">
        <f t="shared" ca="1" si="12"/>
        <v>0</v>
      </c>
      <c r="Q84" s="34">
        <f t="shared" ca="1" si="12"/>
        <v>0</v>
      </c>
      <c r="R84" s="34">
        <f t="shared" ca="1" si="12"/>
        <v>0</v>
      </c>
      <c r="S84" s="34">
        <f t="shared" ca="1" si="12"/>
        <v>0</v>
      </c>
      <c r="T84" s="34">
        <f t="shared" ca="1" si="12"/>
        <v>0</v>
      </c>
      <c r="U84" s="34">
        <f t="shared" ca="1" si="12"/>
        <v>0</v>
      </c>
      <c r="V84" s="34">
        <f t="shared" ca="1" si="12"/>
        <v>0</v>
      </c>
      <c r="W84" s="34">
        <f t="shared" ca="1" si="12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Ini</vt:lpstr>
      <vt:lpstr>Duv</vt:lpstr>
      <vt:lpstr>CadCom</vt:lpstr>
      <vt:lpstr>CadFun</vt:lpstr>
      <vt:lpstr>Ava</vt:lpstr>
      <vt:lpstr>ResInd</vt:lpstr>
      <vt:lpstr>Gra</vt:lpstr>
      <vt:lpstr>Ran</vt:lpstr>
      <vt:lpstr>Dados</vt:lpstr>
      <vt:lpstr>_NotaMaxFuncionario</vt:lpstr>
      <vt:lpstr>_NotaMinFuncionario</vt:lpstr>
      <vt:lpstr>Gra!Area_de_impressao</vt:lpstr>
      <vt:lpstr>Ran!Area_de_impressao</vt:lpstr>
      <vt:lpstr>ResInd!Area_de_impressao</vt:lpstr>
    </vt:vector>
  </TitlesOfParts>
  <Company>LUZ.vc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Avila</dc:creator>
  <cp:lastModifiedBy>Flavio Dias de Souza</cp:lastModifiedBy>
  <cp:lastPrinted>2017-03-29T16:51:13Z</cp:lastPrinted>
  <dcterms:created xsi:type="dcterms:W3CDTF">2005-06-17T04:21:50Z</dcterms:created>
  <dcterms:modified xsi:type="dcterms:W3CDTF">2022-01-15T18:52:20Z</dcterms:modified>
</cp:coreProperties>
</file>